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FINANCIAL DASHBOARD\"/>
    </mc:Choice>
  </mc:AlternateContent>
  <xr:revisionPtr revIDLastSave="0" documentId="8_{B4E2D3C4-7A29-4ACC-9163-CC3C6559853A}" xr6:coauthVersionLast="47" xr6:coauthVersionMax="47" xr10:uidLastSave="{00000000-0000-0000-0000-000000000000}"/>
  <bookViews>
    <workbookView xWindow="-108" yWindow="-108" windowWidth="23256" windowHeight="12456" activeTab="2" xr2:uid="{5877EAAE-6E61-40C5-ADFA-48F313D1540F}"/>
  </bookViews>
  <sheets>
    <sheet name="dataset" sheetId="6" r:id="rId1"/>
    <sheet name="pivot tables" sheetId="5" r:id="rId2"/>
    <sheet name="Income Sources" sheetId="1" r:id="rId3"/>
    <sheet name="Geographically" sheetId="2" r:id="rId4"/>
    <sheet name="Sales Process" sheetId="3" r:id="rId5"/>
    <sheet name="Project Status" sheetId="4" r:id="rId6"/>
  </sheets>
  <definedNames>
    <definedName name="Slicer_Year">#N/A</definedName>
  </definedNames>
  <calcPr calcId="191029"/>
  <pivotCaches>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7" i="5" l="1"/>
  <c r="AP7" i="5" s="1"/>
  <c r="AO8" i="5"/>
  <c r="AP8" i="5" s="1"/>
  <c r="AO9" i="5"/>
  <c r="AP9" i="5" s="1"/>
  <c r="AO10" i="5"/>
  <c r="AP10" i="5" s="1"/>
  <c r="AO11" i="5"/>
  <c r="AP11" i="5" s="1"/>
  <c r="AO12" i="5"/>
  <c r="AP12" i="5"/>
  <c r="AO13" i="5"/>
  <c r="AP13" i="5" s="1"/>
  <c r="AO14" i="5"/>
  <c r="AP14" i="5"/>
  <c r="AO15" i="5"/>
  <c r="AP15" i="5" s="1"/>
  <c r="AO16" i="5"/>
  <c r="AP16" i="5" s="1"/>
  <c r="AO17" i="5"/>
  <c r="AP17" i="5" s="1"/>
  <c r="AO18" i="5"/>
  <c r="AP18" i="5" s="1"/>
  <c r="AO19" i="5"/>
  <c r="AP19" i="5" s="1"/>
  <c r="AO20" i="5"/>
  <c r="AP20" i="5" s="1"/>
  <c r="AO21" i="5"/>
  <c r="AP21" i="5" s="1"/>
  <c r="AO22" i="5"/>
  <c r="AP22" i="5" s="1"/>
  <c r="AO23" i="5"/>
  <c r="AP23" i="5" s="1"/>
  <c r="AO24" i="5"/>
  <c r="AP24" i="5"/>
  <c r="AO25" i="5"/>
  <c r="AP25" i="5" s="1"/>
  <c r="AO26" i="5"/>
  <c r="AP26" i="5" s="1"/>
  <c r="AO6" i="5"/>
  <c r="AP6" i="5" s="1"/>
  <c r="AB22" i="5"/>
  <c r="AA22" i="5"/>
  <c r="AB23" i="5"/>
  <c r="AA23" i="5"/>
  <c r="P5" i="5"/>
  <c r="M6" i="5"/>
  <c r="M7" i="5"/>
  <c r="M8" i="5"/>
  <c r="M9" i="5"/>
  <c r="M10" i="5"/>
  <c r="M5" i="5"/>
  <c r="L5" i="5"/>
  <c r="L6" i="5"/>
  <c r="L7" i="5"/>
  <c r="L8" i="5"/>
  <c r="L9" i="5"/>
  <c r="L10" i="5"/>
  <c r="I5" i="5"/>
  <c r="I6" i="5"/>
  <c r="I7" i="5"/>
  <c r="I8" i="5"/>
  <c r="I9" i="5"/>
  <c r="I10" i="5"/>
  <c r="J18" i="5"/>
  <c r="T22" i="5"/>
  <c r="K18" i="5" l="1"/>
  <c r="K10" i="5"/>
  <c r="K6" i="5"/>
  <c r="K9" i="5"/>
  <c r="K8" i="5"/>
  <c r="K7" i="5"/>
  <c r="K5" i="5"/>
  <c r="J8" i="5"/>
  <c r="J6" i="5"/>
  <c r="J5" i="5"/>
  <c r="J10" i="5"/>
  <c r="J9" i="5"/>
  <c r="J7" i="5"/>
</calcChain>
</file>

<file path=xl/sharedStrings.xml><?xml version="1.0" encoding="utf-8"?>
<sst xmlns="http://schemas.openxmlformats.org/spreadsheetml/2006/main" count="3764" uniqueCount="68">
  <si>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</si>
  <si>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</si>
  <si>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</si>
  <si>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</si>
  <si>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</si>
  <si>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</si>
  <si>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</si>
  <si>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</si>
  <si>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</si>
  <si>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</si>
  <si>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</si>
  <si>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</si>
  <si>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</si>
  <si>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</si>
  <si>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</si>
  <si>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</si>
  <si>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</si>
  <si>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</si>
  <si>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</si>
  <si>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</si>
  <si>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</si>
  <si>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</si>
  <si>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</si>
  <si>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</si>
  <si>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</si>
  <si>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</si>
  <si>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</si>
  <si>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</si>
  <si>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</si>
  <si>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</si>
  <si>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</si>
  <si>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</si>
  <si>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</si>
  <si>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</si>
  <si>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</si>
  <si>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</si>
  <si>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</si>
  <si>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</si>
  <si>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</si>
  <si>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</si>
  <si>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</si>
  <si>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</si>
  <si>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</si>
  <si>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Country</t>
  </si>
  <si>
    <t>Amount</t>
  </si>
  <si>
    <t>Target</t>
  </si>
  <si>
    <t>Egypt</t>
  </si>
  <si>
    <t>USA</t>
  </si>
  <si>
    <t>Russia</t>
  </si>
  <si>
    <t>United Kingdom</t>
  </si>
  <si>
    <t>Brazil</t>
  </si>
  <si>
    <t>Canada</t>
  </si>
  <si>
    <t>Row Labels</t>
  </si>
  <si>
    <t>Grand Total</t>
  </si>
  <si>
    <t>Sum of Income</t>
  </si>
  <si>
    <t>Sum of Income2</t>
  </si>
  <si>
    <t>X</t>
  </si>
  <si>
    <t>Y</t>
  </si>
  <si>
    <t>Max</t>
  </si>
  <si>
    <t>Without Max</t>
  </si>
  <si>
    <t>Sum of Target Income</t>
  </si>
  <si>
    <t>Sum of Counts</t>
  </si>
  <si>
    <t>Sum of Counts2</t>
  </si>
  <si>
    <t>Count</t>
  </si>
  <si>
    <t>Count %</t>
  </si>
  <si>
    <t>Avg. income by month</t>
  </si>
  <si>
    <t>Sum of operating profit</t>
  </si>
  <si>
    <t>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</si>
</sst>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0_);_(* \(#,##0\);_(* &quot;-&quot;??_);_(@_)"/>
    <numFmt numFmtId="165" formatCode="_ * #,##0_ ;_ * \-#,##0_ ;_ * &quot;-&quot;??_ ;_ @_ "/>
  </numFmts>
  <fonts count="10" x14ac:knownFonts="1">
    <font>
      <sz val="11"/>
      <color theme="1"/>
      <name val="Calibri"/>
      <family val="2"/>
      <scheme val="minor"/>
    </font>
    <font>
      <sz val="11"/>
      <color theme="1"/>
      <name val="Calibri"/>
      <family val="2"/>
      <scheme val="minor"/>
    </font>
    <font>
      <b/>
      <sz val="11"/>
      <color theme="0"/>
      <name val="Arial"/>
      <family val="2"/>
    </font>
    <font>
      <sz val="11"/>
      <color theme="0"/>
      <name val="Arial"/>
      <family val="2"/>
    </font>
    <font>
      <sz val="11"/>
      <color theme="1"/>
      <name val="Arial"/>
      <family val="2"/>
    </font>
    <font>
      <sz val="11"/>
      <color theme="6" tint="-0.249977111117893"/>
      <name val="Arial"/>
      <family val="2"/>
    </font>
    <font>
      <sz val="11"/>
      <color theme="1" tint="0.249977111117893"/>
      <name val="Arial"/>
      <family val="2"/>
    </font>
    <font>
      <sz val="11"/>
      <color theme="1"/>
      <name val="Arial"/>
    </font>
    <font>
      <sz val="11"/>
      <color theme="1" tint="0.249977111117893"/>
      <name val="Arial"/>
    </font>
    <font>
      <sz val="11"/>
      <color theme="0"/>
      <name val="Arial"/>
    </font>
  </fonts>
  <fills count="8">
    <fill>
      <patternFill patternType="none"/>
    </fill>
    <fill>
      <patternFill patternType="gray125"/>
    </fill>
    <fill>
      <patternFill patternType="solid">
        <fgColor theme="1"/>
        <bgColor indexed="64"/>
      </patternFill>
    </fill>
    <fill>
      <patternFill patternType="solid">
        <fgColor rgb="FF5A2BCB"/>
        <bgColor indexed="64"/>
      </patternFill>
    </fill>
    <fill>
      <patternFill patternType="solid">
        <fgColor rgb="FFCC0E62"/>
        <bgColor indexed="64"/>
      </patternFill>
    </fill>
    <fill>
      <patternFill patternType="solid">
        <fgColor theme="0"/>
        <bgColor indexed="64"/>
      </patternFill>
    </fill>
    <fill>
      <patternFill patternType="solid">
        <fgColor theme="6" tint="-0.249977111117893"/>
        <bgColor theme="6" tint="-0.249977111117893"/>
      </patternFill>
    </fill>
    <fill>
      <patternFill patternType="solid">
        <fgColor theme="6" tint="0.39997558519241921"/>
        <bgColor theme="6" tint="0.39997558519241921"/>
      </patternFill>
    </fill>
  </fills>
  <borders count="13">
    <border>
      <left/>
      <right/>
      <top/>
      <bottom/>
      <diagonal/>
    </border>
    <border>
      <left/>
      <right/>
      <top style="thin">
        <color theme="6" tint="0.79998168889431442"/>
      </top>
      <bottom style="thin">
        <color theme="6" tint="0.79998168889431442"/>
      </bottom>
      <diagonal/>
    </border>
    <border>
      <left/>
      <right/>
      <top/>
      <bottom style="thin">
        <color theme="6" tint="0.79998168889431442"/>
      </bottom>
      <diagonal/>
    </border>
    <border>
      <left/>
      <right/>
      <top/>
      <bottom style="thin">
        <color indexed="64"/>
      </bottom>
      <diagonal/>
    </border>
    <border>
      <left/>
      <right/>
      <top style="thin">
        <color theme="6" tint="0.79998168889431442"/>
      </top>
      <bottom style="thin">
        <color indexed="64"/>
      </bottom>
      <diagonal/>
    </border>
    <border>
      <left style="thin">
        <color indexed="64"/>
      </left>
      <right/>
      <top style="thin">
        <color indexed="64"/>
      </top>
      <bottom style="thin">
        <color theme="6" tint="0.79998168889431442"/>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6" tint="0.79998168889431442"/>
      </top>
      <bottom style="thin">
        <color theme="6" tint="0.79998168889431442"/>
      </bottom>
      <diagonal/>
    </border>
    <border>
      <left/>
      <right style="thin">
        <color indexed="64"/>
      </right>
      <top/>
      <bottom/>
      <diagonal/>
    </border>
    <border>
      <left style="thin">
        <color indexed="64"/>
      </left>
      <right/>
      <top style="thin">
        <color theme="6" tint="0.79998168889431442"/>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0" fillId="2" borderId="0" xfId="0" applyFill="1"/>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3" borderId="0" xfId="0" applyFont="1" applyFill="1" applyAlignment="1">
      <alignment horizontal="center" vertical="center"/>
    </xf>
    <xf numFmtId="0" fontId="3" fillId="4" borderId="0" xfId="0" applyFont="1" applyFill="1" applyAlignment="1">
      <alignment horizontal="center" vertical="center"/>
    </xf>
    <xf numFmtId="0" fontId="2" fillId="4" borderId="0" xfId="0" applyFont="1" applyFill="1" applyAlignment="1">
      <alignment horizontal="center" vertical="center"/>
    </xf>
    <xf numFmtId="0" fontId="4" fillId="0" borderId="0" xfId="0" applyFont="1" applyAlignment="1">
      <alignment horizontal="center" vertical="center"/>
    </xf>
    <xf numFmtId="1" fontId="5" fillId="0" borderId="0" xfId="0" applyNumberFormat="1" applyFont="1" applyAlignment="1">
      <alignment horizontal="center" vertical="center"/>
    </xf>
    <xf numFmtId="1" fontId="4" fillId="0" borderId="0" xfId="0" applyNumberFormat="1" applyFont="1" applyAlignment="1">
      <alignment horizontal="center" vertical="center"/>
    </xf>
    <xf numFmtId="0" fontId="4" fillId="0" borderId="0" xfId="0" applyFont="1" applyAlignment="1">
      <alignment vertical="center"/>
    </xf>
    <xf numFmtId="0" fontId="4" fillId="5" borderId="0" xfId="0" applyFont="1" applyFill="1" applyAlignment="1">
      <alignment vertical="center"/>
    </xf>
    <xf numFmtId="0" fontId="6" fillId="0" borderId="0" xfId="0" applyFont="1" applyAlignment="1">
      <alignment vertical="center"/>
    </xf>
    <xf numFmtId="0" fontId="6" fillId="5" borderId="0" xfId="0" applyFont="1" applyFill="1" applyAlignment="1">
      <alignment vertical="center"/>
    </xf>
    <xf numFmtId="0" fontId="6" fillId="0" borderId="1" xfId="0" applyFont="1" applyBorder="1" applyAlignment="1">
      <alignment horizontal="left" vertical="center"/>
    </xf>
    <xf numFmtId="0" fontId="3" fillId="2" borderId="0" xfId="0" applyFont="1" applyFill="1" applyAlignment="1">
      <alignment horizontal="center" vertical="center"/>
    </xf>
    <xf numFmtId="0" fontId="7" fillId="0" borderId="0" xfId="0" pivotButton="1" applyFont="1" applyAlignment="1">
      <alignment vertical="center"/>
    </xf>
    <xf numFmtId="0" fontId="7" fillId="0" borderId="0" xfId="0" applyFont="1" applyAlignment="1">
      <alignment vertical="center"/>
    </xf>
    <xf numFmtId="0" fontId="7" fillId="0" borderId="0" xfId="0" applyFont="1" applyAlignment="1">
      <alignment horizontal="left" vertical="center"/>
    </xf>
    <xf numFmtId="10" fontId="8" fillId="0" borderId="0" xfId="0" applyNumberFormat="1" applyFont="1" applyAlignment="1">
      <alignment vertical="center"/>
    </xf>
    <xf numFmtId="0" fontId="8" fillId="0" borderId="0" xfId="0" applyFont="1" applyAlignment="1">
      <alignment horizontal="left" vertical="center"/>
    </xf>
    <xf numFmtId="165" fontId="6" fillId="5" borderId="0" xfId="1" applyNumberFormat="1" applyFont="1" applyFill="1" applyAlignment="1">
      <alignment vertical="center"/>
    </xf>
    <xf numFmtId="9" fontId="4" fillId="5" borderId="0" xfId="2" applyFont="1" applyFill="1" applyAlignment="1">
      <alignment vertical="center"/>
    </xf>
    <xf numFmtId="165" fontId="8" fillId="0" borderId="0" xfId="0" applyNumberFormat="1" applyFont="1" applyAlignment="1">
      <alignment vertical="center"/>
    </xf>
    <xf numFmtId="0" fontId="4" fillId="5" borderId="0" xfId="0" applyFont="1" applyFill="1" applyBorder="1" applyAlignment="1">
      <alignment vertical="center"/>
    </xf>
    <xf numFmtId="0" fontId="3" fillId="2" borderId="0" xfId="0" applyFont="1" applyFill="1" applyBorder="1" applyAlignment="1">
      <alignment horizontal="center" vertical="center"/>
    </xf>
    <xf numFmtId="0" fontId="6" fillId="5" borderId="0" xfId="0" applyFont="1" applyFill="1" applyBorder="1" applyAlignment="1">
      <alignment vertical="center"/>
    </xf>
    <xf numFmtId="165" fontId="6" fillId="5" borderId="0" xfId="1" applyNumberFormat="1" applyFont="1" applyFill="1" applyBorder="1" applyAlignment="1">
      <alignment vertical="center"/>
    </xf>
    <xf numFmtId="9" fontId="6" fillId="5" borderId="0" xfId="2" applyFont="1" applyFill="1" applyBorder="1" applyAlignment="1">
      <alignment vertical="center"/>
    </xf>
    <xf numFmtId="0" fontId="6" fillId="0" borderId="4" xfId="0" applyFont="1" applyBorder="1" applyAlignment="1">
      <alignment horizontal="left" vertical="center"/>
    </xf>
    <xf numFmtId="0" fontId="6" fillId="5" borderId="3" xfId="0" applyFont="1" applyFill="1" applyBorder="1" applyAlignment="1">
      <alignment vertical="center"/>
    </xf>
    <xf numFmtId="165" fontId="6" fillId="5" borderId="3" xfId="1" applyNumberFormat="1" applyFont="1" applyFill="1" applyBorder="1" applyAlignment="1">
      <alignment vertical="center"/>
    </xf>
    <xf numFmtId="9" fontId="6" fillId="5" borderId="3" xfId="2" applyFont="1" applyFill="1" applyBorder="1" applyAlignment="1">
      <alignment vertical="center"/>
    </xf>
    <xf numFmtId="1" fontId="6" fillId="5" borderId="0" xfId="0" applyNumberFormat="1" applyFont="1" applyFill="1" applyBorder="1" applyAlignment="1">
      <alignment vertical="center"/>
    </xf>
    <xf numFmtId="1" fontId="6" fillId="5" borderId="3" xfId="0" applyNumberFormat="1" applyFont="1" applyFill="1" applyBorder="1" applyAlignment="1">
      <alignment vertical="center"/>
    </xf>
    <xf numFmtId="0" fontId="8" fillId="0" borderId="0" xfId="0" applyNumberFormat="1" applyFont="1" applyAlignment="1">
      <alignment vertical="center"/>
    </xf>
    <xf numFmtId="0" fontId="9" fillId="6" borderId="2" xfId="0" applyFont="1" applyFill="1" applyBorder="1" applyAlignment="1">
      <alignment vertical="center"/>
    </xf>
    <xf numFmtId="43" fontId="4" fillId="5" borderId="0" xfId="1" applyFont="1" applyFill="1" applyAlignment="1">
      <alignment vertical="center"/>
    </xf>
    <xf numFmtId="165" fontId="4" fillId="5" borderId="0" xfId="1" applyNumberFormat="1" applyFont="1" applyFill="1" applyAlignment="1">
      <alignment vertical="center"/>
    </xf>
    <xf numFmtId="0" fontId="9" fillId="6" borderId="5" xfId="0" applyFont="1" applyFill="1" applyBorder="1" applyAlignment="1">
      <alignment vertical="center"/>
    </xf>
    <xf numFmtId="165" fontId="4" fillId="5" borderId="6" xfId="0" applyNumberFormat="1" applyFont="1" applyFill="1" applyBorder="1" applyAlignment="1">
      <alignment vertical="center"/>
    </xf>
    <xf numFmtId="10" fontId="4" fillId="5" borderId="7" xfId="2" applyNumberFormat="1" applyFont="1" applyFill="1" applyBorder="1" applyAlignment="1">
      <alignment vertical="center"/>
    </xf>
    <xf numFmtId="0" fontId="9" fillId="6" borderId="8" xfId="0" applyFont="1" applyFill="1" applyBorder="1" applyAlignment="1">
      <alignment vertical="center"/>
    </xf>
    <xf numFmtId="165" fontId="4" fillId="5" borderId="3" xfId="0" applyNumberFormat="1" applyFont="1" applyFill="1" applyBorder="1" applyAlignment="1">
      <alignment vertical="center"/>
    </xf>
    <xf numFmtId="10" fontId="4" fillId="5" borderId="9" xfId="2" applyNumberFormat="1" applyFont="1" applyFill="1" applyBorder="1" applyAlignment="1">
      <alignment vertical="center"/>
    </xf>
    <xf numFmtId="0" fontId="7" fillId="0" borderId="0" xfId="0" applyFont="1" applyAlignment="1">
      <alignment horizontal="left" vertical="center" indent="1"/>
    </xf>
    <xf numFmtId="0" fontId="9" fillId="7" borderId="5" xfId="0" applyFont="1" applyFill="1" applyBorder="1" applyAlignment="1">
      <alignment horizontal="left" vertical="center"/>
    </xf>
    <xf numFmtId="9" fontId="6" fillId="5" borderId="7" xfId="2" applyFont="1" applyFill="1" applyBorder="1" applyAlignment="1">
      <alignment vertical="center"/>
    </xf>
    <xf numFmtId="0" fontId="7" fillId="0" borderId="10" xfId="0" applyFont="1" applyBorder="1" applyAlignment="1">
      <alignment horizontal="left" vertical="center" indent="1"/>
    </xf>
    <xf numFmtId="9" fontId="6" fillId="5" borderId="11" xfId="2" applyFont="1" applyFill="1" applyBorder="1" applyAlignment="1">
      <alignment vertical="center"/>
    </xf>
    <xf numFmtId="0" fontId="9" fillId="7" borderId="10" xfId="0" applyFont="1" applyFill="1" applyBorder="1" applyAlignment="1">
      <alignment horizontal="left" vertical="center"/>
    </xf>
    <xf numFmtId="0" fontId="7" fillId="0" borderId="12" xfId="0" applyFont="1" applyBorder="1" applyAlignment="1">
      <alignment horizontal="left" vertical="center" indent="1"/>
    </xf>
    <xf numFmtId="9" fontId="6" fillId="5" borderId="9" xfId="2" applyFont="1" applyFill="1" applyBorder="1" applyAlignment="1">
      <alignment vertical="center"/>
    </xf>
    <xf numFmtId="1" fontId="6" fillId="5" borderId="6" xfId="2" applyNumberFormat="1" applyFont="1" applyFill="1" applyBorder="1" applyAlignment="1">
      <alignment vertical="center"/>
    </xf>
    <xf numFmtId="1" fontId="6" fillId="5" borderId="0" xfId="2" applyNumberFormat="1" applyFont="1" applyFill="1" applyBorder="1" applyAlignment="1">
      <alignment vertical="center"/>
    </xf>
    <xf numFmtId="1" fontId="6" fillId="5" borderId="3" xfId="2" applyNumberFormat="1" applyFont="1" applyFill="1" applyBorder="1" applyAlignment="1">
      <alignment vertical="center"/>
    </xf>
  </cellXfs>
  <cellStyles count="3">
    <cellStyle name="Comma" xfId="1" builtinId="3"/>
    <cellStyle name="Normal" xfId="0" builtinId="0"/>
    <cellStyle name="Percent" xfId="2" builtinId="5"/>
  </cellStyles>
  <dxfs count="276">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4" formatCode="0.00%"/>
    </dxf>
    <dxf>
      <numFmt numFmtId="165" formatCode="_ * #,##0_ ;_ * \-#,##0_ ;_ * &quot;-&quot;??_ ;_ @_ "/>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4" formatCode="0.00%"/>
    </dxf>
    <dxf>
      <numFmt numFmtId="165" formatCode="_ * #,##0_ ;_ * \-#,##0_ ;_ * &quot;-&quot;??_ ;_ @_ "/>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4" formatCode="0.00%"/>
    </dxf>
    <dxf>
      <numFmt numFmtId="165" formatCode="_ * #,##0_ ;_ * \-#,##0_ ;_ * &quot;-&quot;??_ ;_ @_ "/>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5" formatCode="_ * #,##0_ ;_ * \-#,##0_ ;_ * &quot;-&quot;??_ ;_ @_ "/>
    </dxf>
    <dxf>
      <numFmt numFmtId="165"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4" formatCode="0.00%"/>
    </dxf>
    <dxf>
      <numFmt numFmtId="165" formatCode="_ * #,##0_ ;_ * \-#,##0_ ;_ * &quot;-&quot;??_ ;_ @_ "/>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4" formatCode="0.00%"/>
    </dxf>
    <dxf>
      <numFmt numFmtId="165" formatCode="_ * #,##0_ ;_ * \-#,##0_ ;_ * &quot;-&quot;??_ ;_ @_ "/>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4" formatCode="0.00%"/>
    </dxf>
    <dxf>
      <numFmt numFmtId="165" formatCode="_ * #,##0_ ;_ * \-#,##0_ ;_ * &quot;-&quot;??_ ;_ @_ "/>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5" formatCode="_ * #,##0_ ;_ * \-#,##0_ ;_ * &quot;-&quot;??_ ;_ @_ "/>
    </dxf>
    <dxf>
      <numFmt numFmtId="165"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4" formatCode="0.00%"/>
    </dxf>
    <dxf>
      <numFmt numFmtId="165" formatCode="_ * #,##0_ ;_ * \-#,##0_ ;_ * &quot;-&quot;??_ ;_ @_ "/>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4" formatCode="0.00%"/>
    </dxf>
    <dxf>
      <numFmt numFmtId="165" formatCode="_ * #,##0_ ;_ * \-#,##0_ ;_ * &quot;-&quot;??_ ;_ @_ "/>
    </dxf>
    <dxf>
      <numFmt numFmtId="165" formatCode="_ * #,##0_ ;_ * \-#,##0_ ;_ * &quot;-&quot;??_ ;_ @_ "/>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5" formatCode="_ * #,##0_ ;_ * \-#,##0_ ;_ * &quot;-&quot;??_ ;_ @_ "/>
    </dxf>
    <dxf>
      <numFmt numFmtId="165" formatCode="_ * #,##0_ ;_ * \-#,##0_ ;_ * &quot;-&quot;??_ ;_ @_ "/>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left style="thin">
          <color auto="1"/>
        </left>
        <right style="thin">
          <color auto="1"/>
        </right>
        <top style="thin">
          <color auto="1"/>
        </top>
        <bottom style="thin">
          <color auto="1"/>
        </bottom>
      </border>
    </dxf>
    <dxf>
      <font>
        <b val="0"/>
        <i val="0"/>
        <sz val="8"/>
        <color theme="0"/>
        <name val="Calibri Light"/>
        <family val="2"/>
        <scheme val="major"/>
      </font>
      <fill>
        <patternFill patternType="solid">
          <fgColor theme="0" tint="-0.24994659260841701"/>
          <bgColor theme="1"/>
        </patternFill>
      </fill>
      <border diagonalUp="0" diagonalDown="0">
        <left style="thin">
          <color auto="1"/>
        </left>
        <right style="thin">
          <color auto="1"/>
        </right>
        <top style="thin">
          <color auto="1"/>
        </top>
        <bottom style="thin">
          <color auto="1"/>
        </bottom>
        <vertical/>
        <horizontal/>
      </border>
    </dxf>
    <dxf>
      <font>
        <sz val="8"/>
        <color theme="1"/>
        <name val="Calibri Light"/>
        <family val="2"/>
        <scheme val="major"/>
      </font>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4" defaultTableStyle="TableStyleMedium2" defaultPivotStyle="PivotStyleLight16">
    <tableStyle name="PivotStyleMedium4 2" table="0" count="13" xr9:uid="{7FF33338-C576-4D3D-8DF4-7BFE92931E52}">
      <tableStyleElement type="wholeTable" dxfId="275"/>
      <tableStyleElement type="headerRow" dxfId="274"/>
      <tableStyleElement type="totalRow" dxfId="273"/>
      <tableStyleElement type="firstRowStripe" dxfId="272"/>
      <tableStyleElement type="firstColumnStripe" dxfId="271"/>
      <tableStyleElement type="firstHeaderCell" dxfId="270"/>
      <tableStyleElement type="firstSubtotalRow" dxfId="269"/>
      <tableStyleElement type="secondSubtotalRow" dxfId="268"/>
      <tableStyleElement type="firstColumnSubheading" dxfId="267"/>
      <tableStyleElement type="firstRowSubheading" dxfId="266"/>
      <tableStyleElement type="secondRowSubheading" dxfId="265"/>
      <tableStyleElement type="pageFieldLabels" dxfId="264"/>
      <tableStyleElement type="pageFieldValues" dxfId="263"/>
    </tableStyle>
    <tableStyle name="Slicer Style 1" pivot="0" table="0" count="1" xr9:uid="{EDCACB45-724E-44E1-BD9E-E8C814F66176}">
      <tableStyleElement type="wholeTable" dxfId="262"/>
    </tableStyle>
    <tableStyle name="Slicer Style 2" pivot="0" table="0" count="6" xr9:uid="{50665821-CFCF-4274-9865-BA8B70FCD76D}">
      <tableStyleElement type="wholeTable" dxfId="261"/>
      <tableStyleElement type="headerRow" dxfId="260"/>
    </tableStyle>
    <tableStyle name="SlicerStyleDark3 2" pivot="0" table="0" count="2" xr9:uid="{1AEF25AA-97B0-4B60-B771-9BB75EAF9E4A}">
      <tableStyleElement type="wholeTable" dxfId="259"/>
      <tableStyleElement type="headerRow" dxfId="258"/>
    </tableStyle>
  </tableStyles>
  <colors>
    <mruColors>
      <color rgb="FF9BF8F2"/>
      <color rgb="FF0A0D80"/>
      <color rgb="FF7417BD"/>
      <color rgb="FF100D83"/>
      <color rgb="FFDC25FA"/>
      <color rgb="FF9947F7"/>
      <color rgb="FF0000FF"/>
      <color rgb="FFC240D8"/>
      <color rgb="FF070E25"/>
      <color rgb="FFEA375D"/>
    </mruColors>
  </colors>
  <extLst>
    <ext xmlns:x14="http://schemas.microsoft.com/office/spreadsheetml/2009/9/main" uri="{46F421CA-312F-682f-3DD2-61675219B42D}">
      <x14:dxfs count="3">
        <dxf>
          <border>
            <left style="thin">
              <color theme="0"/>
            </left>
            <right style="thin">
              <color theme="0"/>
            </right>
            <top style="thin">
              <color theme="0"/>
            </top>
            <bottom style="thin">
              <color theme="0"/>
            </bottom>
          </border>
        </dxf>
        <dxf>
          <font>
            <name val="Calibri Light"/>
            <family val="2"/>
            <scheme val="major"/>
          </font>
          <border>
            <left style="thin">
              <color auto="1"/>
            </left>
            <right style="thin">
              <color auto="1"/>
            </right>
            <top style="thin">
              <color auto="1"/>
            </top>
            <bottom style="thin">
              <color auto="1"/>
            </bottom>
            <horizontal style="thin">
              <color auto="1"/>
            </horizontal>
          </border>
        </dxf>
        <dxf>
          <border diagonalDown="0">
            <left style="thin">
              <color auto="1"/>
            </left>
            <right style="thin">
              <color auto="1"/>
            </right>
            <top style="thin">
              <color auto="1"/>
            </top>
            <bottom style="thin">
              <color auto="1"/>
            </bottom>
            <vertical/>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2"/>
            <x14:slicerStyleElement type="selectedItemWithData" dxfId="1"/>
            <x14:slicerStyleElement type="selectedItemWithNoData"/>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100000">
                  <a:schemeClr val="accent1">
                    <a:lumMod val="5000"/>
                    <a:lumOff val="95000"/>
                  </a:schemeClr>
                </a:gs>
                <a:gs pos="36000">
                  <a:srgbClr val="100D83"/>
                </a:gs>
                <a:gs pos="64000">
                  <a:srgbClr val="7417BD"/>
                </a:gs>
                <a:gs pos="100000">
                  <a:schemeClr val="accent1">
                    <a:lumMod val="30000"/>
                    <a:lumOff val="70000"/>
                  </a:schemeClr>
                </a:gs>
              </a:gsLst>
              <a:path path="circle">
                <a:fillToRect l="100000" t="100000"/>
              </a:path>
              <a:tileRect r="-100000" b="-100000"/>
            </a:gradFill>
            <a:ln w="25400">
              <a:noFill/>
            </a:ln>
            <a:effectLst>
              <a:outerShdw blurRad="127000" dist="50800" dir="5400000" sx="108000" sy="108000" algn="ctr" rotWithShape="0">
                <a:srgbClr val="7417BD">
                  <a:alpha val="80000"/>
                </a:srgbClr>
              </a:outerShdw>
            </a:effectLst>
          </c:spPr>
          <c:invertIfNegative val="0"/>
          <c:dLbls>
            <c:dLbl>
              <c:idx val="0"/>
              <c:tx>
                <c:rich>
                  <a:bodyPr/>
                  <a:lstStyle/>
                  <a:p>
                    <a:fld id="{F1FE2AE3-D499-41A4-A408-554F37B98531}"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68C-414A-93CE-F02D60B325D6}"/>
                </c:ext>
              </c:extLst>
            </c:dLbl>
            <c:dLbl>
              <c:idx val="1"/>
              <c:tx>
                <c:rich>
                  <a:bodyPr/>
                  <a:lstStyle/>
                  <a:p>
                    <a:fld id="{15A55C54-9939-4EEB-9D53-6FABEB47CD0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68C-414A-93CE-F02D60B325D6}"/>
                </c:ext>
              </c:extLst>
            </c:dLbl>
            <c:dLbl>
              <c:idx val="2"/>
              <c:layout>
                <c:manualLayout>
                  <c:x val="-9.0913604549431315E-2"/>
                  <c:y val="4.6296296296296294E-3"/>
                </c:manualLayout>
              </c:layout>
              <c:tx>
                <c:rich>
                  <a:bodyPr/>
                  <a:lstStyle/>
                  <a:p>
                    <a:fld id="{43DFF506-97B5-4140-9364-45A6088975E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F68C-414A-93CE-F02D60B325D6}"/>
                </c:ext>
              </c:extLst>
            </c:dLbl>
            <c:dLbl>
              <c:idx val="3"/>
              <c:tx>
                <c:rich>
                  <a:bodyPr/>
                  <a:lstStyle/>
                  <a:p>
                    <a:fld id="{CC9C45C4-17E0-4A5E-9F73-46FA8D0A002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68C-414A-93CE-F02D60B325D6}"/>
                </c:ext>
              </c:extLst>
            </c:dLbl>
            <c:dLbl>
              <c:idx val="4"/>
              <c:tx>
                <c:rich>
                  <a:bodyPr/>
                  <a:lstStyle/>
                  <a:p>
                    <a:fld id="{744222D6-C0F4-42D8-A3A7-F8A9FB89078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68C-414A-93CE-F02D60B325D6}"/>
                </c:ext>
              </c:extLst>
            </c:dLbl>
            <c:dLbl>
              <c:idx val="5"/>
              <c:tx>
                <c:rich>
                  <a:bodyPr/>
                  <a:lstStyle/>
                  <a:p>
                    <a:fld id="{1DC39244-09B7-4EEC-8045-29467849EDD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68C-414A-93CE-F02D60B325D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tables'!$G$5:$G$10</c:f>
              <c:numCache>
                <c:formatCode>General</c:formatCode>
                <c:ptCount val="6"/>
                <c:pt idx="0">
                  <c:v>1</c:v>
                </c:pt>
                <c:pt idx="1">
                  <c:v>2</c:v>
                </c:pt>
                <c:pt idx="2">
                  <c:v>4</c:v>
                </c:pt>
                <c:pt idx="3">
                  <c:v>5</c:v>
                </c:pt>
                <c:pt idx="4">
                  <c:v>6</c:v>
                </c:pt>
                <c:pt idx="5">
                  <c:v>7</c:v>
                </c:pt>
              </c:numCache>
            </c:numRef>
          </c:xVal>
          <c:yVal>
            <c:numRef>
              <c:f>'pivot tables'!$H$5:$H$10</c:f>
              <c:numCache>
                <c:formatCode>General</c:formatCode>
                <c:ptCount val="6"/>
                <c:pt idx="0">
                  <c:v>3</c:v>
                </c:pt>
                <c:pt idx="1">
                  <c:v>8</c:v>
                </c:pt>
                <c:pt idx="2">
                  <c:v>1</c:v>
                </c:pt>
                <c:pt idx="3">
                  <c:v>9</c:v>
                </c:pt>
                <c:pt idx="4">
                  <c:v>6</c:v>
                </c:pt>
                <c:pt idx="5">
                  <c:v>2</c:v>
                </c:pt>
              </c:numCache>
            </c:numRef>
          </c:yVal>
          <c:bubbleSize>
            <c:numRef>
              <c:f>'pivot tables'!$I$5:$I$10</c:f>
              <c:numCache>
                <c:formatCode>_ * #,##0_ ;_ * \-#,##0_ ;_ * "-"??_ ;_ @_ </c:formatCode>
                <c:ptCount val="6"/>
                <c:pt idx="0">
                  <c:v>177100</c:v>
                </c:pt>
                <c:pt idx="1">
                  <c:v>157387.38500000001</c:v>
                </c:pt>
                <c:pt idx="2">
                  <c:v>61203.859999999986</c:v>
                </c:pt>
                <c:pt idx="3">
                  <c:v>77421.900000000009</c:v>
                </c:pt>
                <c:pt idx="4">
                  <c:v>117541.05249999998</c:v>
                </c:pt>
                <c:pt idx="5">
                  <c:v>182598.13500000007</c:v>
                </c:pt>
              </c:numCache>
            </c:numRef>
          </c:bubbleSize>
          <c:bubble3D val="0"/>
          <c:extLst>
            <c:ext xmlns:c15="http://schemas.microsoft.com/office/drawing/2012/chart" uri="{02D57815-91ED-43cb-92C2-25804820EDAC}">
              <c15:datalabelsRange>
                <c15:f>'pivot tables'!$K$5:$K$10</c15:f>
                <c15:dlblRangeCache>
                  <c:ptCount val="6"/>
                  <c:pt idx="0">
                    <c:v> 1,77,100 </c:v>
                  </c:pt>
                  <c:pt idx="1">
                    <c:v> 1,57,387 </c:v>
                  </c:pt>
                  <c:pt idx="2">
                    <c:v> 61,204 </c:v>
                  </c:pt>
                  <c:pt idx="3">
                    <c:v> 77,422 </c:v>
                  </c:pt>
                  <c:pt idx="4">
                    <c:v> 1,17,541 </c:v>
                  </c:pt>
                  <c:pt idx="5">
                    <c:v>  </c:v>
                  </c:pt>
                </c15:dlblRangeCache>
              </c15:datalabelsRange>
            </c:ext>
            <c:ext xmlns:c16="http://schemas.microsoft.com/office/drawing/2014/chart" uri="{C3380CC4-5D6E-409C-BE32-E72D297353CC}">
              <c16:uniqueId val="{00000001-FE7B-4D93-8979-943E5065A8BF}"/>
            </c:ext>
          </c:extLst>
        </c:ser>
        <c:ser>
          <c:idx val="1"/>
          <c:order val="1"/>
          <c:tx>
            <c:v>Max</c:v>
          </c:tx>
          <c:spPr>
            <a:gradFill>
              <a:gsLst>
                <a:gs pos="56000">
                  <a:srgbClr val="8D16A6"/>
                </a:gs>
                <a:gs pos="100000">
                  <a:srgbClr val="DD115E"/>
                </a:gs>
                <a:gs pos="36000">
                  <a:srgbClr val="100D83"/>
                </a:gs>
                <a:gs pos="55000">
                  <a:srgbClr val="7417BD"/>
                </a:gs>
                <a:gs pos="100000">
                  <a:schemeClr val="accent1">
                    <a:lumMod val="30000"/>
                    <a:lumOff val="70000"/>
                  </a:schemeClr>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91778244-B13C-4B64-BDEB-E9D6E10D98B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68C-414A-93CE-F02D60B325D6}"/>
                </c:ext>
              </c:extLst>
            </c:dLbl>
            <c:dLbl>
              <c:idx val="1"/>
              <c:tx>
                <c:rich>
                  <a:bodyPr/>
                  <a:lstStyle/>
                  <a:p>
                    <a:fld id="{D5E2769C-2115-4F33-8600-024CC590976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68C-414A-93CE-F02D60B325D6}"/>
                </c:ext>
              </c:extLst>
            </c:dLbl>
            <c:dLbl>
              <c:idx val="2"/>
              <c:tx>
                <c:rich>
                  <a:bodyPr/>
                  <a:lstStyle/>
                  <a:p>
                    <a:fld id="{627AC9DA-9D4F-4935-A49D-E783997CCA1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68C-414A-93CE-F02D60B325D6}"/>
                </c:ext>
              </c:extLst>
            </c:dLbl>
            <c:dLbl>
              <c:idx val="3"/>
              <c:tx>
                <c:rich>
                  <a:bodyPr/>
                  <a:lstStyle/>
                  <a:p>
                    <a:fld id="{16565A6E-2574-49D8-9F64-A2781468CAA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68C-414A-93CE-F02D60B325D6}"/>
                </c:ext>
              </c:extLst>
            </c:dLbl>
            <c:dLbl>
              <c:idx val="4"/>
              <c:layout>
                <c:manualLayout>
                  <c:x val="-0.13055555555555565"/>
                  <c:y val="0"/>
                </c:manualLayout>
              </c:layout>
              <c:tx>
                <c:rich>
                  <a:bodyPr/>
                  <a:lstStyle/>
                  <a:p>
                    <a:fld id="{EF4217BE-952C-45EE-8D3A-CD9D7FDDDB8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F68C-414A-93CE-F02D60B325D6}"/>
                </c:ext>
              </c:extLst>
            </c:dLbl>
            <c:dLbl>
              <c:idx val="5"/>
              <c:layout>
                <c:manualLayout>
                  <c:x val="-0.13355032441745379"/>
                  <c:y val="0"/>
                </c:manualLayout>
              </c:layout>
              <c:tx>
                <c:rich>
                  <a:bodyPr/>
                  <a:lstStyle/>
                  <a:p>
                    <a:fld id="{3F83A80D-BE1B-480C-A0AF-B03DDF22933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68C-414A-93CE-F02D60B325D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tables'!$G$5:$G$10</c:f>
              <c:numCache>
                <c:formatCode>General</c:formatCode>
                <c:ptCount val="6"/>
                <c:pt idx="0">
                  <c:v>1</c:v>
                </c:pt>
                <c:pt idx="1">
                  <c:v>2</c:v>
                </c:pt>
                <c:pt idx="2">
                  <c:v>4</c:v>
                </c:pt>
                <c:pt idx="3">
                  <c:v>5</c:v>
                </c:pt>
                <c:pt idx="4">
                  <c:v>6</c:v>
                </c:pt>
                <c:pt idx="5">
                  <c:v>7</c:v>
                </c:pt>
              </c:numCache>
            </c:numRef>
          </c:xVal>
          <c:yVal>
            <c:numRef>
              <c:f>'pivot tables'!$H$5:$H$10</c:f>
              <c:numCache>
                <c:formatCode>General</c:formatCode>
                <c:ptCount val="6"/>
                <c:pt idx="0">
                  <c:v>3</c:v>
                </c:pt>
                <c:pt idx="1">
                  <c:v>8</c:v>
                </c:pt>
                <c:pt idx="2">
                  <c:v>1</c:v>
                </c:pt>
                <c:pt idx="3">
                  <c:v>9</c:v>
                </c:pt>
                <c:pt idx="4">
                  <c:v>6</c:v>
                </c:pt>
                <c:pt idx="5">
                  <c:v>2</c:v>
                </c:pt>
              </c:numCache>
            </c:numRef>
          </c:yVal>
          <c:bubbleSize>
            <c:numRef>
              <c:f>'pivot tables'!$J$5:$J$10</c:f>
              <c:numCache>
                <c:formatCode>_ * #,##0_ ;_ * \-#,##0_ ;_ * "-"??_ ;_ @_ </c:formatCode>
                <c:ptCount val="6"/>
                <c:pt idx="0">
                  <c:v>0</c:v>
                </c:pt>
                <c:pt idx="1">
                  <c:v>0</c:v>
                </c:pt>
                <c:pt idx="2">
                  <c:v>0</c:v>
                </c:pt>
                <c:pt idx="3">
                  <c:v>0</c:v>
                </c:pt>
                <c:pt idx="4">
                  <c:v>0</c:v>
                </c:pt>
                <c:pt idx="5">
                  <c:v>182598.13500000007</c:v>
                </c:pt>
              </c:numCache>
            </c:numRef>
          </c:bubbleSize>
          <c:bubble3D val="0"/>
          <c:extLst>
            <c:ext xmlns:c15="http://schemas.microsoft.com/office/drawing/2012/chart" uri="{02D57815-91ED-43cb-92C2-25804820EDAC}">
              <c15:datalabelsRange>
                <c15:f>'pivot tables'!$J$5:$J$10</c15:f>
                <c15:dlblRangeCache>
                  <c:ptCount val="6"/>
                  <c:pt idx="0">
                    <c:v>  </c:v>
                  </c:pt>
                  <c:pt idx="1">
                    <c:v>  </c:v>
                  </c:pt>
                  <c:pt idx="2">
                    <c:v>  </c:v>
                  </c:pt>
                  <c:pt idx="3">
                    <c:v>  </c:v>
                  </c:pt>
                  <c:pt idx="4">
                    <c:v>  </c:v>
                  </c:pt>
                  <c:pt idx="5">
                    <c:v> 1,82,598 </c:v>
                  </c:pt>
                </c15:dlblRangeCache>
              </c15:datalabelsRange>
            </c:ext>
            <c:ext xmlns:c16="http://schemas.microsoft.com/office/drawing/2014/chart" uri="{C3380CC4-5D6E-409C-BE32-E72D297353CC}">
              <c16:uniqueId val="{00000000-F68C-414A-93CE-F02D60B325D6}"/>
            </c:ext>
          </c:extLst>
        </c:ser>
        <c:dLbls>
          <c:showLegendKey val="0"/>
          <c:showVal val="0"/>
          <c:showCatName val="0"/>
          <c:showSerName val="0"/>
          <c:showPercent val="0"/>
          <c:showBubbleSize val="0"/>
        </c:dLbls>
        <c:bubbleScale val="70"/>
        <c:showNegBubbles val="0"/>
        <c:axId val="617184671"/>
        <c:axId val="653782671"/>
      </c:bubbleChart>
      <c:valAx>
        <c:axId val="617184671"/>
        <c:scaling>
          <c:orientation val="minMax"/>
          <c:max val="10"/>
          <c:min val="0"/>
        </c:scaling>
        <c:delete val="1"/>
        <c:axPos val="b"/>
        <c:numFmt formatCode="General" sourceLinked="1"/>
        <c:majorTickMark val="none"/>
        <c:minorTickMark val="none"/>
        <c:tickLblPos val="nextTo"/>
        <c:crossAx val="653782671"/>
        <c:crosses val="autoZero"/>
        <c:crossBetween val="midCat"/>
      </c:valAx>
      <c:valAx>
        <c:axId val="653782671"/>
        <c:scaling>
          <c:orientation val="minMax"/>
          <c:max val="10"/>
          <c:min val="0"/>
        </c:scaling>
        <c:delete val="1"/>
        <c:axPos val="l"/>
        <c:numFmt formatCode="General" sourceLinked="1"/>
        <c:majorTickMark val="none"/>
        <c:minorTickMark val="none"/>
        <c:tickLblPos val="nextTo"/>
        <c:crossAx val="617184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[dashboard-2.xlsx]pivot tables!PivotTable3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40000"/>
                  <a:lumOff val="60000"/>
                </a:schemeClr>
              </a:gs>
              <a:gs pos="0">
                <a:schemeClr val="tx1"/>
              </a:gs>
              <a:gs pos="45000">
                <a:srgbClr val="0000FF"/>
              </a:gs>
            </a:gsLst>
            <a:lin ang="16200000" scaled="1"/>
            <a:tileRect/>
          </a:gradFill>
          <a:ln>
            <a:solidFill>
              <a:srgbClr val="194A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tables'!$H$21</c:f>
              <c:strCache>
                <c:ptCount val="1"/>
                <c:pt idx="0">
                  <c:v>Sum of Income</c:v>
                </c:pt>
              </c:strCache>
            </c:strRef>
          </c:tx>
          <c:spPr>
            <a:solidFill>
              <a:schemeClr val="accent1"/>
            </a:solidFill>
            <a:ln>
              <a:noFill/>
            </a:ln>
            <a:effectLst/>
          </c:spPr>
          <c:cat>
            <c:strRef>
              <c:f>'pivot tables'!$G$22:$G$34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tables'!$H$22:$H$34</c:f>
              <c:numCache>
                <c:formatCode>General</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11B6-4452-8B02-A86141A1C776}"/>
            </c:ext>
          </c:extLst>
        </c:ser>
        <c:ser>
          <c:idx val="1"/>
          <c:order val="1"/>
          <c:tx>
            <c:strRef>
              <c:f>'pivot tables'!$I$21</c:f>
              <c:strCache>
                <c:ptCount val="1"/>
                <c:pt idx="0">
                  <c:v>Sum of Income2</c:v>
                </c:pt>
              </c:strCache>
            </c:strRef>
          </c:tx>
          <c:spPr>
            <a:gradFill flip="none" rotWithShape="1">
              <a:gsLst>
                <a:gs pos="0">
                  <a:schemeClr val="accent1">
                    <a:lumMod val="40000"/>
                    <a:lumOff val="60000"/>
                  </a:schemeClr>
                </a:gs>
                <a:gs pos="0">
                  <a:schemeClr val="tx1"/>
                </a:gs>
                <a:gs pos="45000">
                  <a:srgbClr val="0000FF"/>
                </a:gs>
              </a:gsLst>
              <a:lin ang="16200000" scaled="1"/>
              <a:tileRect/>
            </a:gradFill>
            <a:ln>
              <a:solidFill>
                <a:srgbClr val="194AFE"/>
              </a:solidFill>
            </a:ln>
            <a:effectLst/>
          </c:spPr>
          <c:cat>
            <c:strRef>
              <c:f>'pivot tables'!$G$22:$G$34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tables'!$I$22:$I$34</c:f>
              <c:numCache>
                <c:formatCode>General</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1-11B6-4452-8B02-A86141A1C776}"/>
            </c:ext>
          </c:extLst>
        </c:ser>
        <c:dLbls>
          <c:showLegendKey val="0"/>
          <c:showVal val="0"/>
          <c:showCatName val="0"/>
          <c:showSerName val="0"/>
          <c:showPercent val="0"/>
          <c:showBubbleSize val="0"/>
        </c:dLbls>
        <c:axId val="829603888"/>
        <c:axId val="829604368"/>
      </c:areaChart>
      <c:catAx>
        <c:axId val="82960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604368"/>
        <c:crosses val="autoZero"/>
        <c:auto val="1"/>
        <c:lblAlgn val="ctr"/>
        <c:lblOffset val="100"/>
        <c:noMultiLvlLbl val="0"/>
      </c:catAx>
      <c:valAx>
        <c:axId val="829604368"/>
        <c:scaling>
          <c:orientation val="minMax"/>
        </c:scaling>
        <c:delete val="1"/>
        <c:axPos val="l"/>
        <c:numFmt formatCode="General" sourceLinked="1"/>
        <c:majorTickMark val="none"/>
        <c:minorTickMark val="none"/>
        <c:tickLblPos val="nextTo"/>
        <c:crossAx val="829603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c:spPr>
          <c:dPt>
            <c:idx val="0"/>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1"/>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2"/>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3"/>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4"/>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5"/>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6"/>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7"/>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8"/>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9"/>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10"/>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11"/>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12"/>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13"/>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14"/>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15"/>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16"/>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17"/>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18"/>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19"/>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20"/>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21"/>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22"/>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23"/>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24"/>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25"/>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26"/>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27"/>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28"/>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29"/>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30"/>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31"/>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32"/>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33"/>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34"/>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35"/>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36"/>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37"/>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38"/>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39"/>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40"/>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41"/>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42"/>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43"/>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44"/>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45"/>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46"/>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47"/>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48"/>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49"/>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50"/>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51"/>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52"/>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53"/>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54"/>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55"/>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56"/>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dPt>
            <c:idx val="57"/>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1-3134-4FE2-A853-435A200EBDD4}"/>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Percentages</c:v>
          </c:tx>
          <c:spPr>
            <a:ln>
              <a:noFill/>
            </a:ln>
          </c:spPr>
          <c:dPt>
            <c:idx val="0"/>
            <c:bubble3D val="0"/>
            <c:spPr>
              <a:solidFill>
                <a:srgbClr val="0000FF">
                  <a:alpha val="3000"/>
                </a:srgbClr>
              </a:solidFill>
              <a:ln w="19050">
                <a:noFill/>
              </a:ln>
              <a:effectLst/>
            </c:spPr>
            <c:extLst>
              <c:ext xmlns:c16="http://schemas.microsoft.com/office/drawing/2014/chart" uri="{C3380CC4-5D6E-409C-BE32-E72D297353CC}">
                <c16:uniqueId val="{00000003-3134-4FE2-A853-435A200EBDD4}"/>
              </c:ext>
            </c:extLst>
          </c:dPt>
          <c:dPt>
            <c:idx val="1"/>
            <c:bubble3D val="0"/>
            <c:spPr>
              <a:solidFill>
                <a:schemeClr val="tx1"/>
              </a:solidFill>
              <a:ln w="19050">
                <a:noFill/>
              </a:ln>
              <a:effectLst/>
            </c:spPr>
            <c:extLst>
              <c:ext xmlns:c16="http://schemas.microsoft.com/office/drawing/2014/chart" uri="{C3380CC4-5D6E-409C-BE32-E72D297353CC}">
                <c16:uniqueId val="{00000004-3134-4FE2-A853-435A200EBDD4}"/>
              </c:ext>
            </c:extLst>
          </c:dPt>
          <c:val>
            <c:numRef>
              <c:f>('pivot tables'!$J$18,'pivot tables'!$K$18)</c:f>
              <c:numCache>
                <c:formatCode>0%</c:formatCode>
                <c:ptCount val="2"/>
                <c:pt idx="0">
                  <c:v>0.86019029274161363</c:v>
                </c:pt>
                <c:pt idx="1">
                  <c:v>0.13980970725838637</c:v>
                </c:pt>
              </c:numCache>
            </c:numRef>
          </c:val>
          <c:extLst>
            <c:ext xmlns:c16="http://schemas.microsoft.com/office/drawing/2014/chart" uri="{C3380CC4-5D6E-409C-BE32-E72D297353CC}">
              <c16:uniqueId val="{00000002-3134-4FE2-A853-435A200EBDD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652"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756760971457504E-2"/>
          <c:y val="4.2693182889371642E-2"/>
          <c:w val="0.9399392504032047"/>
          <c:h val="0.95697989951859497"/>
        </c:manualLayout>
      </c:layout>
      <c:bubbleChart>
        <c:varyColors val="0"/>
        <c:ser>
          <c:idx val="0"/>
          <c:order val="0"/>
          <c:tx>
            <c:v>Income Sources</c:v>
          </c:tx>
          <c:spPr>
            <a:gradFill flip="none" rotWithShape="1">
              <a:gsLst>
                <a:gs pos="100000">
                  <a:schemeClr val="accent1">
                    <a:lumMod val="5000"/>
                    <a:lumOff val="95000"/>
                  </a:schemeClr>
                </a:gs>
                <a:gs pos="36000">
                  <a:srgbClr val="100D83"/>
                </a:gs>
                <a:gs pos="64000">
                  <a:srgbClr val="7417BD"/>
                </a:gs>
                <a:gs pos="100000">
                  <a:schemeClr val="accent1">
                    <a:lumMod val="30000"/>
                    <a:lumOff val="70000"/>
                  </a:schemeClr>
                </a:gs>
              </a:gsLst>
              <a:path path="circle">
                <a:fillToRect l="100000" t="100000"/>
              </a:path>
              <a:tileRect r="-100000" b="-100000"/>
            </a:gradFill>
            <a:ln w="25400">
              <a:noFill/>
            </a:ln>
            <a:effectLst>
              <a:outerShdw blurRad="127000" dist="50800" dir="5400000" sx="108000" sy="108000" algn="ctr" rotWithShape="0">
                <a:srgbClr val="7417BD">
                  <a:alpha val="80000"/>
                </a:srgbClr>
              </a:outerShdw>
            </a:effectLst>
          </c:spPr>
          <c:invertIfNegative val="0"/>
          <c:dLbls>
            <c:dLbl>
              <c:idx val="0"/>
              <c:layout>
                <c:manualLayout>
                  <c:x val="-7.5590359490383854E-2"/>
                  <c:y val="-8.3384863428069833E-3"/>
                </c:manualLayout>
              </c:layout>
              <c:tx>
                <c:rich>
                  <a:bodyPr/>
                  <a:lstStyle/>
                  <a:p>
                    <a:fld id="{22C95941-3E80-461E-881A-3F53A0F3B28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14F-47EF-AF9D-AD29AF574BA5}"/>
                </c:ext>
              </c:extLst>
            </c:dLbl>
            <c:dLbl>
              <c:idx val="1"/>
              <c:layout>
                <c:manualLayout>
                  <c:x val="-7.3012040143605877E-2"/>
                  <c:y val="-8.3384863428068914E-3"/>
                </c:manualLayout>
              </c:layout>
              <c:tx>
                <c:rich>
                  <a:bodyPr/>
                  <a:lstStyle/>
                  <a:p>
                    <a:fld id="{3FD3436A-0AA9-42B3-9088-260F435B6C5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B14F-47EF-AF9D-AD29AF574BA5}"/>
                </c:ext>
              </c:extLst>
            </c:dLbl>
            <c:dLbl>
              <c:idx val="2"/>
              <c:layout>
                <c:manualLayout>
                  <c:x val="-4.9980228597083377E-2"/>
                  <c:y val="-5.3861175995678738E-3"/>
                </c:manualLayout>
              </c:layout>
              <c:tx>
                <c:rich>
                  <a:bodyPr/>
                  <a:lstStyle/>
                  <a:p>
                    <a:fld id="{B2FFA5F5-5BAC-4E56-A779-44D6B3C1A408}"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B14F-47EF-AF9D-AD29AF574BA5}"/>
                </c:ext>
              </c:extLst>
            </c:dLbl>
            <c:dLbl>
              <c:idx val="3"/>
              <c:layout>
                <c:manualLayout>
                  <c:x val="-5.5632410099421603E-2"/>
                  <c:y val="-1.6676972685613874E-3"/>
                </c:manualLayout>
              </c:layout>
              <c:tx>
                <c:rich>
                  <a:bodyPr/>
                  <a:lstStyle/>
                  <a:p>
                    <a:fld id="{3B00D313-3CDA-4D15-8CAB-727F4381E18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14F-47EF-AF9D-AD29AF574BA5}"/>
                </c:ext>
              </c:extLst>
            </c:dLbl>
            <c:dLbl>
              <c:idx val="4"/>
              <c:tx>
                <c:rich>
                  <a:bodyPr/>
                  <a:lstStyle/>
                  <a:p>
                    <a:fld id="{E80A0A8B-B7C0-4C72-A41E-23ECDB34F60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14F-47EF-AF9D-AD29AF574BA5}"/>
                </c:ext>
              </c:extLst>
            </c:dLbl>
            <c:dLbl>
              <c:idx val="5"/>
              <c:layout>
                <c:manualLayout>
                  <c:x val="-6.7094891246253854E-2"/>
                  <c:y val="-6.767357305675268E-3"/>
                </c:manualLayout>
              </c:layout>
              <c:tx>
                <c:rich>
                  <a:bodyPr/>
                  <a:lstStyle/>
                  <a:p>
                    <a:fld id="{AA7B0F57-1F64-4F62-B0A3-63AB55C8D85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B14F-47EF-AF9D-AD29AF574BA5}"/>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tables'!$G$5:$G$10</c:f>
              <c:numCache>
                <c:formatCode>General</c:formatCode>
                <c:ptCount val="6"/>
                <c:pt idx="0">
                  <c:v>1</c:v>
                </c:pt>
                <c:pt idx="1">
                  <c:v>2</c:v>
                </c:pt>
                <c:pt idx="2">
                  <c:v>4</c:v>
                </c:pt>
                <c:pt idx="3">
                  <c:v>5</c:v>
                </c:pt>
                <c:pt idx="4">
                  <c:v>6</c:v>
                </c:pt>
                <c:pt idx="5">
                  <c:v>7</c:v>
                </c:pt>
              </c:numCache>
            </c:numRef>
          </c:xVal>
          <c:yVal>
            <c:numRef>
              <c:f>'pivot tables'!$H$5:$H$10</c:f>
              <c:numCache>
                <c:formatCode>General</c:formatCode>
                <c:ptCount val="6"/>
                <c:pt idx="0">
                  <c:v>3</c:v>
                </c:pt>
                <c:pt idx="1">
                  <c:v>8</c:v>
                </c:pt>
                <c:pt idx="2">
                  <c:v>1</c:v>
                </c:pt>
                <c:pt idx="3">
                  <c:v>9</c:v>
                </c:pt>
                <c:pt idx="4">
                  <c:v>6</c:v>
                </c:pt>
                <c:pt idx="5">
                  <c:v>2</c:v>
                </c:pt>
              </c:numCache>
            </c:numRef>
          </c:yVal>
          <c:bubbleSize>
            <c:numRef>
              <c:f>'pivot tables'!$I$5:$I$10</c:f>
              <c:numCache>
                <c:formatCode>_ * #,##0_ ;_ * \-#,##0_ ;_ * "-"??_ ;_ @_ </c:formatCode>
                <c:ptCount val="6"/>
                <c:pt idx="0">
                  <c:v>177100</c:v>
                </c:pt>
                <c:pt idx="1">
                  <c:v>157387.38500000001</c:v>
                </c:pt>
                <c:pt idx="2">
                  <c:v>61203.859999999986</c:v>
                </c:pt>
                <c:pt idx="3">
                  <c:v>77421.900000000009</c:v>
                </c:pt>
                <c:pt idx="4">
                  <c:v>117541.05249999998</c:v>
                </c:pt>
                <c:pt idx="5">
                  <c:v>182598.13500000007</c:v>
                </c:pt>
              </c:numCache>
            </c:numRef>
          </c:bubbleSize>
          <c:bubble3D val="0"/>
          <c:extLst>
            <c:ext xmlns:c15="http://schemas.microsoft.com/office/drawing/2012/chart" uri="{02D57815-91ED-43cb-92C2-25804820EDAC}">
              <c15:datalabelsRange>
                <c15:f>'pivot tables'!$K$5:$K$10</c15:f>
                <c15:dlblRangeCache>
                  <c:ptCount val="6"/>
                  <c:pt idx="0">
                    <c:v> 1,77,100 </c:v>
                  </c:pt>
                  <c:pt idx="1">
                    <c:v> 1,57,387 </c:v>
                  </c:pt>
                  <c:pt idx="2">
                    <c:v> 61,204 </c:v>
                  </c:pt>
                  <c:pt idx="3">
                    <c:v> 77,422 </c:v>
                  </c:pt>
                  <c:pt idx="4">
                    <c:v> 1,17,541 </c:v>
                  </c:pt>
                  <c:pt idx="5">
                    <c:v>  </c:v>
                  </c:pt>
                </c15:dlblRangeCache>
              </c15:datalabelsRange>
            </c:ext>
            <c:ext xmlns:c16="http://schemas.microsoft.com/office/drawing/2014/chart" uri="{C3380CC4-5D6E-409C-BE32-E72D297353CC}">
              <c16:uniqueId val="{00000006-B14F-47EF-AF9D-AD29AF574BA5}"/>
            </c:ext>
          </c:extLst>
        </c:ser>
        <c:ser>
          <c:idx val="1"/>
          <c:order val="1"/>
          <c:tx>
            <c:v>Max</c:v>
          </c:tx>
          <c:spPr>
            <a:gradFill>
              <a:gsLst>
                <a:gs pos="56000">
                  <a:srgbClr val="8D16A6"/>
                </a:gs>
                <a:gs pos="100000">
                  <a:srgbClr val="DD115E"/>
                </a:gs>
                <a:gs pos="18000">
                  <a:srgbClr val="100D83"/>
                </a:gs>
                <a:gs pos="46000">
                  <a:srgbClr val="7417BD"/>
                </a:gs>
                <a:gs pos="100000">
                  <a:schemeClr val="accent1">
                    <a:lumMod val="30000"/>
                    <a:lumOff val="70000"/>
                  </a:schemeClr>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CC67E11D-F5BE-430C-B89C-0AD42CAC159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14F-47EF-AF9D-AD29AF574BA5}"/>
                </c:ext>
              </c:extLst>
            </c:dLbl>
            <c:dLbl>
              <c:idx val="1"/>
              <c:tx>
                <c:rich>
                  <a:bodyPr/>
                  <a:lstStyle/>
                  <a:p>
                    <a:fld id="{7F470F9D-D964-47B5-8C95-1D0E8F082EE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14F-47EF-AF9D-AD29AF574BA5}"/>
                </c:ext>
              </c:extLst>
            </c:dLbl>
            <c:dLbl>
              <c:idx val="2"/>
              <c:tx>
                <c:rich>
                  <a:bodyPr/>
                  <a:lstStyle/>
                  <a:p>
                    <a:fld id="{509B4E00-E7D6-4E3A-9B6F-6EE9DFD0EFB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14F-47EF-AF9D-AD29AF574BA5}"/>
                </c:ext>
              </c:extLst>
            </c:dLbl>
            <c:dLbl>
              <c:idx val="3"/>
              <c:tx>
                <c:rich>
                  <a:bodyPr/>
                  <a:lstStyle/>
                  <a:p>
                    <a:fld id="{2C0C0F01-8EAA-4486-9076-F3D024BE6D9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14F-47EF-AF9D-AD29AF574BA5}"/>
                </c:ext>
              </c:extLst>
            </c:dLbl>
            <c:dLbl>
              <c:idx val="4"/>
              <c:layout>
                <c:manualLayout>
                  <c:x val="-8.4958617471674852E-2"/>
                  <c:y val="-8.3384863428068601E-3"/>
                </c:manualLayout>
              </c:layout>
              <c:tx>
                <c:rich>
                  <a:bodyPr/>
                  <a:lstStyle/>
                  <a:p>
                    <a:fld id="{472F7498-B577-4364-97B9-FC5BB670E078}"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B14F-47EF-AF9D-AD29AF574BA5}"/>
                </c:ext>
              </c:extLst>
            </c:dLbl>
            <c:dLbl>
              <c:idx val="5"/>
              <c:tx>
                <c:rich>
                  <a:bodyPr/>
                  <a:lstStyle/>
                  <a:p>
                    <a:fld id="{9B5E6ADF-A22D-4AFA-A394-459EFBADC01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14F-47EF-AF9D-AD29AF574BA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tables'!$G$5:$G$10</c:f>
              <c:numCache>
                <c:formatCode>General</c:formatCode>
                <c:ptCount val="6"/>
                <c:pt idx="0">
                  <c:v>1</c:v>
                </c:pt>
                <c:pt idx="1">
                  <c:v>2</c:v>
                </c:pt>
                <c:pt idx="2">
                  <c:v>4</c:v>
                </c:pt>
                <c:pt idx="3">
                  <c:v>5</c:v>
                </c:pt>
                <c:pt idx="4">
                  <c:v>6</c:v>
                </c:pt>
                <c:pt idx="5">
                  <c:v>7</c:v>
                </c:pt>
              </c:numCache>
            </c:numRef>
          </c:xVal>
          <c:yVal>
            <c:numRef>
              <c:f>'pivot tables'!$H$5:$H$10</c:f>
              <c:numCache>
                <c:formatCode>General</c:formatCode>
                <c:ptCount val="6"/>
                <c:pt idx="0">
                  <c:v>3</c:v>
                </c:pt>
                <c:pt idx="1">
                  <c:v>8</c:v>
                </c:pt>
                <c:pt idx="2">
                  <c:v>1</c:v>
                </c:pt>
                <c:pt idx="3">
                  <c:v>9</c:v>
                </c:pt>
                <c:pt idx="4">
                  <c:v>6</c:v>
                </c:pt>
                <c:pt idx="5">
                  <c:v>2</c:v>
                </c:pt>
              </c:numCache>
            </c:numRef>
          </c:yVal>
          <c:bubbleSize>
            <c:numRef>
              <c:f>'pivot tables'!$J$5:$J$10</c:f>
              <c:numCache>
                <c:formatCode>_ * #,##0_ ;_ * \-#,##0_ ;_ * "-"??_ ;_ @_ </c:formatCode>
                <c:ptCount val="6"/>
                <c:pt idx="0">
                  <c:v>0</c:v>
                </c:pt>
                <c:pt idx="1">
                  <c:v>0</c:v>
                </c:pt>
                <c:pt idx="2">
                  <c:v>0</c:v>
                </c:pt>
                <c:pt idx="3">
                  <c:v>0</c:v>
                </c:pt>
                <c:pt idx="4">
                  <c:v>0</c:v>
                </c:pt>
                <c:pt idx="5">
                  <c:v>182598.13500000007</c:v>
                </c:pt>
              </c:numCache>
            </c:numRef>
          </c:bubbleSize>
          <c:bubble3D val="0"/>
          <c:extLst>
            <c:ext xmlns:c15="http://schemas.microsoft.com/office/drawing/2012/chart" uri="{02D57815-91ED-43cb-92C2-25804820EDAC}">
              <c15:datalabelsRange>
                <c15:f>'pivot tables'!$J$5:$J$10</c15:f>
                <c15:dlblRangeCache>
                  <c:ptCount val="6"/>
                  <c:pt idx="0">
                    <c:v>  </c:v>
                  </c:pt>
                  <c:pt idx="1">
                    <c:v>  </c:v>
                  </c:pt>
                  <c:pt idx="2">
                    <c:v>  </c:v>
                  </c:pt>
                  <c:pt idx="3">
                    <c:v>  </c:v>
                  </c:pt>
                  <c:pt idx="4">
                    <c:v>  </c:v>
                  </c:pt>
                  <c:pt idx="5">
                    <c:v> 1,82,598 </c:v>
                  </c:pt>
                </c15:dlblRangeCache>
              </c15:datalabelsRange>
            </c:ext>
            <c:ext xmlns:c16="http://schemas.microsoft.com/office/drawing/2014/chart" uri="{C3380CC4-5D6E-409C-BE32-E72D297353CC}">
              <c16:uniqueId val="{0000000D-B14F-47EF-AF9D-AD29AF574BA5}"/>
            </c:ext>
          </c:extLst>
        </c:ser>
        <c:dLbls>
          <c:showLegendKey val="0"/>
          <c:showVal val="0"/>
          <c:showCatName val="0"/>
          <c:showSerName val="0"/>
          <c:showPercent val="0"/>
          <c:showBubbleSize val="0"/>
        </c:dLbls>
        <c:bubbleScale val="70"/>
        <c:showNegBubbles val="0"/>
        <c:axId val="617184671"/>
        <c:axId val="653782671"/>
      </c:bubbleChart>
      <c:valAx>
        <c:axId val="617184671"/>
        <c:scaling>
          <c:orientation val="minMax"/>
          <c:max val="10"/>
          <c:min val="0"/>
        </c:scaling>
        <c:delete val="1"/>
        <c:axPos val="b"/>
        <c:numFmt formatCode="General" sourceLinked="1"/>
        <c:majorTickMark val="none"/>
        <c:minorTickMark val="none"/>
        <c:tickLblPos val="nextTo"/>
        <c:crossAx val="653782671"/>
        <c:crosses val="autoZero"/>
        <c:crossBetween val="midCat"/>
      </c:valAx>
      <c:valAx>
        <c:axId val="653782671"/>
        <c:scaling>
          <c:orientation val="minMax"/>
          <c:max val="10"/>
          <c:min val="0"/>
        </c:scaling>
        <c:delete val="1"/>
        <c:axPos val="l"/>
        <c:numFmt formatCode="General" sourceLinked="1"/>
        <c:majorTickMark val="none"/>
        <c:minorTickMark val="none"/>
        <c:tickLblPos val="nextTo"/>
        <c:crossAx val="617184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[dashboard-2.xlsx]pivot tables!PivotTable3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40000"/>
                  <a:lumOff val="60000"/>
                </a:schemeClr>
              </a:gs>
              <a:gs pos="0">
                <a:schemeClr val="tx1"/>
              </a:gs>
              <a:gs pos="45000">
                <a:srgbClr val="0000FF"/>
              </a:gs>
            </a:gsLst>
            <a:lin ang="16200000" scaled="1"/>
            <a:tileRect/>
          </a:gradFill>
          <a:ln>
            <a:solidFill>
              <a:srgbClr val="194A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40000"/>
                  <a:lumOff val="60000"/>
                </a:schemeClr>
              </a:gs>
              <a:gs pos="0">
                <a:schemeClr val="tx1"/>
              </a:gs>
              <a:gs pos="45000">
                <a:srgbClr val="0000FF"/>
              </a:gs>
            </a:gsLst>
            <a:lin ang="16200000" scaled="1"/>
            <a:tileRect/>
          </a:gradFill>
          <a:ln>
            <a:solidFill>
              <a:srgbClr val="194A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40000"/>
                  <a:lumOff val="60000"/>
                </a:schemeClr>
              </a:gs>
              <a:gs pos="0">
                <a:schemeClr val="tx1"/>
              </a:gs>
              <a:gs pos="45000">
                <a:srgbClr val="0000FF"/>
              </a:gs>
            </a:gsLst>
            <a:lin ang="16200000" scaled="1"/>
            <a:tileRect/>
          </a:gradFill>
          <a:ln w="15875">
            <a:gradFill>
              <a:gsLst>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513018175138448E-2"/>
          <c:y val="5.7000152313893349E-3"/>
          <c:w val="0.86298061254321534"/>
          <c:h val="0.61937963161167342"/>
        </c:manualLayout>
      </c:layout>
      <c:areaChart>
        <c:grouping val="standard"/>
        <c:varyColors val="0"/>
        <c:ser>
          <c:idx val="0"/>
          <c:order val="0"/>
          <c:tx>
            <c:strRef>
              <c:f>'pivot tables'!$H$21</c:f>
              <c:strCache>
                <c:ptCount val="1"/>
                <c:pt idx="0">
                  <c:v>Sum of Income</c:v>
                </c:pt>
              </c:strCache>
            </c:strRef>
          </c:tx>
          <c:spPr>
            <a:solidFill>
              <a:schemeClr val="accent1"/>
            </a:solidFill>
            <a:ln>
              <a:noFill/>
            </a:ln>
            <a:effectLst/>
          </c:spPr>
          <c:cat>
            <c:strRef>
              <c:f>'pivot tables'!$G$22:$G$34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tables'!$H$22:$H$34</c:f>
              <c:numCache>
                <c:formatCode>General</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DD6D-4FCF-93C5-248195E86D3C}"/>
            </c:ext>
          </c:extLst>
        </c:ser>
        <c:ser>
          <c:idx val="1"/>
          <c:order val="1"/>
          <c:tx>
            <c:strRef>
              <c:f>'pivot tables'!$I$21</c:f>
              <c:strCache>
                <c:ptCount val="1"/>
                <c:pt idx="0">
                  <c:v>Sum of Income2</c:v>
                </c:pt>
              </c:strCache>
            </c:strRef>
          </c:tx>
          <c:spPr>
            <a:gradFill flip="none" rotWithShape="1">
              <a:gsLst>
                <a:gs pos="0">
                  <a:schemeClr val="accent1">
                    <a:lumMod val="40000"/>
                    <a:lumOff val="60000"/>
                  </a:schemeClr>
                </a:gs>
                <a:gs pos="0">
                  <a:schemeClr val="tx1"/>
                </a:gs>
                <a:gs pos="45000">
                  <a:srgbClr val="0000FF"/>
                </a:gs>
              </a:gsLst>
              <a:lin ang="16200000" scaled="1"/>
              <a:tileRect/>
            </a:gradFill>
            <a:ln w="15875">
              <a:gradFill>
                <a:gsLst>
                  <a:gs pos="83000">
                    <a:schemeClr val="accent1">
                      <a:lumMod val="45000"/>
                      <a:lumOff val="55000"/>
                    </a:schemeClr>
                  </a:gs>
                  <a:gs pos="100000">
                    <a:schemeClr val="accent1">
                      <a:lumMod val="30000"/>
                      <a:lumOff val="70000"/>
                    </a:schemeClr>
                  </a:gs>
                </a:gsLst>
                <a:lin ang="5400000" scaled="1"/>
              </a:gradFill>
            </a:ln>
            <a:effectLst/>
          </c:spPr>
          <c:cat>
            <c:strRef>
              <c:f>'pivot tables'!$G$22:$G$34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tables'!$I$22:$I$34</c:f>
              <c:numCache>
                <c:formatCode>General</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1-DD6D-4FCF-93C5-248195E86D3C}"/>
            </c:ext>
          </c:extLst>
        </c:ser>
        <c:dLbls>
          <c:showLegendKey val="0"/>
          <c:showVal val="0"/>
          <c:showCatName val="0"/>
          <c:showSerName val="0"/>
          <c:showPercent val="0"/>
          <c:showBubbleSize val="0"/>
        </c:dLbls>
        <c:axId val="829603888"/>
        <c:axId val="829604368"/>
      </c:areaChart>
      <c:catAx>
        <c:axId val="82960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829604368"/>
        <c:crosses val="autoZero"/>
        <c:auto val="1"/>
        <c:lblAlgn val="ctr"/>
        <c:lblOffset val="100"/>
        <c:noMultiLvlLbl val="0"/>
      </c:catAx>
      <c:valAx>
        <c:axId val="829604368"/>
        <c:scaling>
          <c:orientation val="minMax"/>
        </c:scaling>
        <c:delete val="1"/>
        <c:axPos val="l"/>
        <c:numFmt formatCode="General" sourceLinked="1"/>
        <c:majorTickMark val="none"/>
        <c:minorTickMark val="none"/>
        <c:tickLblPos val="nextTo"/>
        <c:crossAx val="829603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[dashboard-2.xlsx]pivot tables!PivotTable4</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1000">
                <a:srgbClr val="C240D8"/>
              </a:gs>
              <a:gs pos="100000">
                <a:schemeClr val="accent1">
                  <a:lumMod val="45000"/>
                  <a:lumOff val="55000"/>
                </a:schemeClr>
              </a:gs>
              <a:gs pos="79000">
                <a:srgbClr val="9BF8F2"/>
              </a:gs>
              <a:gs pos="100000">
                <a:schemeClr val="accent1">
                  <a:lumMod val="30000"/>
                  <a:lumOff val="70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15930073399046"/>
          <c:y val="7.1693548442242877E-2"/>
          <c:w val="0.61284069926600948"/>
          <c:h val="0.85769811220118286"/>
        </c:manualLayout>
      </c:layout>
      <c:barChart>
        <c:barDir val="bar"/>
        <c:grouping val="clustered"/>
        <c:varyColors val="0"/>
        <c:ser>
          <c:idx val="0"/>
          <c:order val="0"/>
          <c:tx>
            <c:strRef>
              <c:f>'pivot tables'!$R$21</c:f>
              <c:strCache>
                <c:ptCount val="1"/>
                <c:pt idx="0">
                  <c:v>Total</c:v>
                </c:pt>
              </c:strCache>
            </c:strRef>
          </c:tx>
          <c:spPr>
            <a:gradFill flip="none" rotWithShape="1">
              <a:gsLst>
                <a:gs pos="41000">
                  <a:srgbClr val="C240D8"/>
                </a:gs>
                <a:gs pos="100000">
                  <a:schemeClr val="accent1">
                    <a:lumMod val="45000"/>
                    <a:lumOff val="55000"/>
                  </a:schemeClr>
                </a:gs>
                <a:gs pos="79000">
                  <a:srgbClr val="9BF8F2"/>
                </a:gs>
                <a:gs pos="100000">
                  <a:schemeClr val="accent1">
                    <a:lumMod val="30000"/>
                    <a:lumOff val="70000"/>
                  </a:schemeClr>
                </a:gs>
              </a:gsLst>
              <a:lin ang="10800000" scaled="1"/>
              <a:tileRect/>
            </a:gradFill>
            <a:ln>
              <a:noFill/>
            </a:ln>
            <a:effectLst/>
          </c:spPr>
          <c:invertIfNegative val="0"/>
          <c:cat>
            <c:strRef>
              <c:f>'pivot tables'!$Q$22:$Q$34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tables'!$R$22:$R$34</c:f>
              <c:numCache>
                <c:formatCode>General</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28E4-4913-8478-C71F1A937795}"/>
            </c:ext>
          </c:extLst>
        </c:ser>
        <c:dLbls>
          <c:showLegendKey val="0"/>
          <c:showVal val="0"/>
          <c:showCatName val="0"/>
          <c:showSerName val="0"/>
          <c:showPercent val="0"/>
          <c:showBubbleSize val="0"/>
        </c:dLbls>
        <c:gapWidth val="230"/>
        <c:axId val="1950933232"/>
        <c:axId val="1950933712"/>
      </c:barChart>
      <c:catAx>
        <c:axId val="19509332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950933712"/>
        <c:crosses val="autoZero"/>
        <c:auto val="1"/>
        <c:lblAlgn val="ctr"/>
        <c:lblOffset val="100"/>
        <c:noMultiLvlLbl val="0"/>
      </c:catAx>
      <c:valAx>
        <c:axId val="1950933712"/>
        <c:scaling>
          <c:orientation val="minMax"/>
        </c:scaling>
        <c:delete val="1"/>
        <c:axPos val="b"/>
        <c:numFmt formatCode="General" sourceLinked="1"/>
        <c:majorTickMark val="none"/>
        <c:minorTickMark val="none"/>
        <c:tickLblPos val="nextTo"/>
        <c:crossAx val="19509332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[dashboard-2.xlsx]pivot tables!PivotTable5</c:name>
    <c:fmtId val="31"/>
  </c:pivotSource>
  <c:chart>
    <c:autoTitleDeleted val="0"/>
    <c:pivotFmts>
      <c:pivotFmt>
        <c:idx val="0"/>
        <c:spPr>
          <a:solidFill>
            <a:srgbClr val="0000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8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w="19050">
            <a:solidFill>
              <a:schemeClr val="lt1"/>
            </a:solidFill>
          </a:ln>
          <a:effectLst/>
        </c:spPr>
      </c:pivotFmt>
      <c:pivotFmt>
        <c:idx val="3"/>
        <c:spPr>
          <a:solidFill>
            <a:srgbClr val="0000FF"/>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0000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00FF"/>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rgbClr val="9BF8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00FF"/>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0000FF"/>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00FF"/>
          </a:solidFill>
          <a:ln w="19050">
            <a:solidFill>
              <a:sysClr val="windowText" lastClr="000000"/>
            </a:solidFill>
          </a:ln>
          <a:effectLst/>
        </c:spPr>
      </c:pivotFmt>
      <c:pivotFmt>
        <c:idx val="13"/>
        <c:spPr>
          <a:solidFill>
            <a:srgbClr val="9BF8F2"/>
          </a:solidFill>
          <a:ln w="19050">
            <a:solidFill>
              <a:sysClr val="windowText" lastClr="000000"/>
            </a:solidFill>
          </a:ln>
          <a:effectLst/>
        </c:spPr>
      </c:pivotFmt>
      <c:pivotFmt>
        <c:idx val="14"/>
        <c:spPr>
          <a:solidFill>
            <a:srgbClr val="9BF8F2"/>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00FF"/>
          </a:solidFill>
          <a:ln w="19050">
            <a:solidFill>
              <a:sysClr val="windowText" lastClr="000000"/>
            </a:solidFill>
          </a:ln>
          <a:effectLst/>
        </c:spPr>
      </c:pivotFmt>
      <c:pivotFmt>
        <c:idx val="16"/>
        <c:spPr>
          <a:solidFill>
            <a:srgbClr val="9BF8F2"/>
          </a:solidFill>
          <a:ln w="19050">
            <a:solidFill>
              <a:sysClr val="windowText" lastClr="000000"/>
            </a:solidFill>
          </a:ln>
          <a:effectLst/>
        </c:spPr>
      </c:pivotFmt>
    </c:pivotFmts>
    <c:plotArea>
      <c:layout>
        <c:manualLayout>
          <c:layoutTarget val="inner"/>
          <c:xMode val="edge"/>
          <c:yMode val="edge"/>
          <c:x val="0.17753200463021329"/>
          <c:y val="0.1903110796551577"/>
          <c:w val="0.67404788374038715"/>
          <c:h val="0.67793509596819468"/>
        </c:manualLayout>
      </c:layout>
      <c:doughnutChart>
        <c:varyColors val="1"/>
        <c:ser>
          <c:idx val="0"/>
          <c:order val="0"/>
          <c:tx>
            <c:strRef>
              <c:f>'pivot tables'!$W$21</c:f>
              <c:strCache>
                <c:ptCount val="1"/>
                <c:pt idx="0">
                  <c:v>Sum of Income</c:v>
                </c:pt>
              </c:strCache>
            </c:strRef>
          </c:tx>
          <c:spPr>
            <a:solidFill>
              <a:srgbClr val="0000FF"/>
            </a:solidFill>
            <a:ln>
              <a:solidFill>
                <a:sysClr val="windowText" lastClr="000000"/>
              </a:solidFill>
            </a:ln>
          </c:spPr>
          <c:dPt>
            <c:idx val="0"/>
            <c:bubble3D val="0"/>
            <c:spPr>
              <a:solidFill>
                <a:srgbClr val="0000FF"/>
              </a:solidFill>
              <a:ln w="19050">
                <a:solidFill>
                  <a:sysClr val="windowText" lastClr="000000"/>
                </a:solidFill>
              </a:ln>
              <a:effectLst/>
            </c:spPr>
            <c:extLst>
              <c:ext xmlns:c16="http://schemas.microsoft.com/office/drawing/2014/chart" uri="{C3380CC4-5D6E-409C-BE32-E72D297353CC}">
                <c16:uniqueId val="{00000001-487D-4CA0-A625-EC083B2FA7AB}"/>
              </c:ext>
            </c:extLst>
          </c:dPt>
          <c:dPt>
            <c:idx val="1"/>
            <c:bubble3D val="0"/>
            <c:spPr>
              <a:solidFill>
                <a:srgbClr val="9BF8F2"/>
              </a:solidFill>
              <a:ln w="19050">
                <a:solidFill>
                  <a:sysClr val="windowText" lastClr="000000"/>
                </a:solidFill>
              </a:ln>
              <a:effectLst/>
            </c:spPr>
            <c:extLst>
              <c:ext xmlns:c16="http://schemas.microsoft.com/office/drawing/2014/chart" uri="{C3380CC4-5D6E-409C-BE32-E72D297353CC}">
                <c16:uniqueId val="{00000003-487D-4CA0-A625-EC083B2FA7AB}"/>
              </c:ext>
            </c:extLst>
          </c:dPt>
          <c:cat>
            <c:strRef>
              <c:f>'pivot tables'!$V$22:$V$24</c:f>
              <c:strCache>
                <c:ptCount val="2"/>
                <c:pt idx="0">
                  <c:v>B2B</c:v>
                </c:pt>
                <c:pt idx="1">
                  <c:v>B2C</c:v>
                </c:pt>
              </c:strCache>
            </c:strRef>
          </c:cat>
          <c:val>
            <c:numRef>
              <c:f>'pivot tables'!$W$22:$W$24</c:f>
              <c:numCache>
                <c:formatCode>_ * #,##0_ ;_ * \-#,##0_ ;_ * "-"??_ ;_ @_ </c:formatCode>
                <c:ptCount val="2"/>
                <c:pt idx="0">
                  <c:v>261479.2175</c:v>
                </c:pt>
                <c:pt idx="1">
                  <c:v>511773.11500000011</c:v>
                </c:pt>
              </c:numCache>
            </c:numRef>
          </c:val>
          <c:extLst>
            <c:ext xmlns:c16="http://schemas.microsoft.com/office/drawing/2014/chart" uri="{C3380CC4-5D6E-409C-BE32-E72D297353CC}">
              <c16:uniqueId val="{00000004-487D-4CA0-A625-EC083B2FA7AB}"/>
            </c:ext>
          </c:extLst>
        </c:ser>
        <c:ser>
          <c:idx val="1"/>
          <c:order val="1"/>
          <c:tx>
            <c:strRef>
              <c:f>'pivot tables'!$X$21</c:f>
              <c:strCache>
                <c:ptCount val="1"/>
                <c:pt idx="0">
                  <c:v>Sum of Income2</c:v>
                </c:pt>
              </c:strCache>
            </c:strRef>
          </c:tx>
          <c:spPr>
            <a:solidFill>
              <a:srgbClr val="9BF8F2"/>
            </a:solidFill>
            <a:ln>
              <a:solidFill>
                <a:sysClr val="windowText" lastClr="000000"/>
              </a:solidFill>
            </a:ln>
          </c:spPr>
          <c:dPt>
            <c:idx val="0"/>
            <c:bubble3D val="0"/>
            <c:spPr>
              <a:solidFill>
                <a:srgbClr val="0000FF"/>
              </a:solidFill>
              <a:ln w="19050">
                <a:solidFill>
                  <a:sysClr val="windowText" lastClr="000000"/>
                </a:solidFill>
              </a:ln>
              <a:effectLst/>
            </c:spPr>
            <c:extLst>
              <c:ext xmlns:c16="http://schemas.microsoft.com/office/drawing/2014/chart" uri="{C3380CC4-5D6E-409C-BE32-E72D297353CC}">
                <c16:uniqueId val="{00000006-487D-4CA0-A625-EC083B2FA7AB}"/>
              </c:ext>
            </c:extLst>
          </c:dPt>
          <c:dPt>
            <c:idx val="1"/>
            <c:bubble3D val="0"/>
            <c:spPr>
              <a:solidFill>
                <a:srgbClr val="9BF8F2"/>
              </a:solidFill>
              <a:ln w="19050">
                <a:solidFill>
                  <a:sysClr val="windowText" lastClr="000000"/>
                </a:solidFill>
              </a:ln>
              <a:effectLst/>
            </c:spPr>
            <c:extLst>
              <c:ext xmlns:c16="http://schemas.microsoft.com/office/drawing/2014/chart" uri="{C3380CC4-5D6E-409C-BE32-E72D297353CC}">
                <c16:uniqueId val="{00000008-487D-4CA0-A625-EC083B2FA7AB}"/>
              </c:ext>
            </c:extLst>
          </c:dPt>
          <c:cat>
            <c:strRef>
              <c:f>'pivot tables'!$V$22:$V$24</c:f>
              <c:strCache>
                <c:ptCount val="2"/>
                <c:pt idx="0">
                  <c:v>B2B</c:v>
                </c:pt>
                <c:pt idx="1">
                  <c:v>B2C</c:v>
                </c:pt>
              </c:strCache>
            </c:strRef>
          </c:cat>
          <c:val>
            <c:numRef>
              <c:f>'pivot tables'!$X$22:$X$24</c:f>
              <c:numCache>
                <c:formatCode>0.00%</c:formatCode>
                <c:ptCount val="2"/>
                <c:pt idx="0">
                  <c:v>0.33815509699739565</c:v>
                </c:pt>
                <c:pt idx="1">
                  <c:v>0.66184490300260423</c:v>
                </c:pt>
              </c:numCache>
            </c:numRef>
          </c:val>
          <c:extLst>
            <c:ext xmlns:c16="http://schemas.microsoft.com/office/drawing/2014/chart" uri="{C3380CC4-5D6E-409C-BE32-E72D297353CC}">
              <c16:uniqueId val="{00000009-487D-4CA0-A625-EC083B2FA7A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c:spPr>
          <c:dPt>
            <c:idx val="0"/>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01-4D3C-4D8A-96E6-B3E43DA983FC}"/>
              </c:ext>
            </c:extLst>
          </c:dPt>
          <c:dPt>
            <c:idx val="1"/>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03-4D3C-4D8A-96E6-B3E43DA983FC}"/>
              </c:ext>
            </c:extLst>
          </c:dPt>
          <c:dPt>
            <c:idx val="2"/>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05-4D3C-4D8A-96E6-B3E43DA983FC}"/>
              </c:ext>
            </c:extLst>
          </c:dPt>
          <c:dPt>
            <c:idx val="3"/>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07-4D3C-4D8A-96E6-B3E43DA983FC}"/>
              </c:ext>
            </c:extLst>
          </c:dPt>
          <c:dPt>
            <c:idx val="4"/>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09-4D3C-4D8A-96E6-B3E43DA983FC}"/>
              </c:ext>
            </c:extLst>
          </c:dPt>
          <c:dPt>
            <c:idx val="5"/>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0B-4D3C-4D8A-96E6-B3E43DA983FC}"/>
              </c:ext>
            </c:extLst>
          </c:dPt>
          <c:dPt>
            <c:idx val="6"/>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0D-4D3C-4D8A-96E6-B3E43DA983FC}"/>
              </c:ext>
            </c:extLst>
          </c:dPt>
          <c:dPt>
            <c:idx val="7"/>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0F-4D3C-4D8A-96E6-B3E43DA983FC}"/>
              </c:ext>
            </c:extLst>
          </c:dPt>
          <c:dPt>
            <c:idx val="8"/>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11-4D3C-4D8A-96E6-B3E43DA983FC}"/>
              </c:ext>
            </c:extLst>
          </c:dPt>
          <c:dPt>
            <c:idx val="9"/>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13-4D3C-4D8A-96E6-B3E43DA983FC}"/>
              </c:ext>
            </c:extLst>
          </c:dPt>
          <c:dPt>
            <c:idx val="10"/>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15-4D3C-4D8A-96E6-B3E43DA983FC}"/>
              </c:ext>
            </c:extLst>
          </c:dPt>
          <c:dPt>
            <c:idx val="11"/>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17-4D3C-4D8A-96E6-B3E43DA983FC}"/>
              </c:ext>
            </c:extLst>
          </c:dPt>
          <c:dPt>
            <c:idx val="12"/>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19-4D3C-4D8A-96E6-B3E43DA983FC}"/>
              </c:ext>
            </c:extLst>
          </c:dPt>
          <c:dPt>
            <c:idx val="13"/>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1B-4D3C-4D8A-96E6-B3E43DA983FC}"/>
              </c:ext>
            </c:extLst>
          </c:dPt>
          <c:dPt>
            <c:idx val="14"/>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1D-4D3C-4D8A-96E6-B3E43DA983FC}"/>
              </c:ext>
            </c:extLst>
          </c:dPt>
          <c:dPt>
            <c:idx val="15"/>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1F-4D3C-4D8A-96E6-B3E43DA983FC}"/>
              </c:ext>
            </c:extLst>
          </c:dPt>
          <c:dPt>
            <c:idx val="16"/>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21-4D3C-4D8A-96E6-B3E43DA983FC}"/>
              </c:ext>
            </c:extLst>
          </c:dPt>
          <c:dPt>
            <c:idx val="17"/>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23-4D3C-4D8A-96E6-B3E43DA983FC}"/>
              </c:ext>
            </c:extLst>
          </c:dPt>
          <c:dPt>
            <c:idx val="18"/>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25-4D3C-4D8A-96E6-B3E43DA983FC}"/>
              </c:ext>
            </c:extLst>
          </c:dPt>
          <c:dPt>
            <c:idx val="19"/>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27-4D3C-4D8A-96E6-B3E43DA983FC}"/>
              </c:ext>
            </c:extLst>
          </c:dPt>
          <c:dPt>
            <c:idx val="20"/>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29-4D3C-4D8A-96E6-B3E43DA983FC}"/>
              </c:ext>
            </c:extLst>
          </c:dPt>
          <c:dPt>
            <c:idx val="21"/>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2B-4D3C-4D8A-96E6-B3E43DA983FC}"/>
              </c:ext>
            </c:extLst>
          </c:dPt>
          <c:dPt>
            <c:idx val="22"/>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2D-4D3C-4D8A-96E6-B3E43DA983FC}"/>
              </c:ext>
            </c:extLst>
          </c:dPt>
          <c:dPt>
            <c:idx val="23"/>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2F-4D3C-4D8A-96E6-B3E43DA983FC}"/>
              </c:ext>
            </c:extLst>
          </c:dPt>
          <c:dPt>
            <c:idx val="24"/>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31-4D3C-4D8A-96E6-B3E43DA983FC}"/>
              </c:ext>
            </c:extLst>
          </c:dPt>
          <c:dPt>
            <c:idx val="25"/>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33-4D3C-4D8A-96E6-B3E43DA983FC}"/>
              </c:ext>
            </c:extLst>
          </c:dPt>
          <c:dPt>
            <c:idx val="26"/>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35-4D3C-4D8A-96E6-B3E43DA983FC}"/>
              </c:ext>
            </c:extLst>
          </c:dPt>
          <c:dPt>
            <c:idx val="27"/>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37-4D3C-4D8A-96E6-B3E43DA983FC}"/>
              </c:ext>
            </c:extLst>
          </c:dPt>
          <c:dPt>
            <c:idx val="28"/>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39-4D3C-4D8A-96E6-B3E43DA983FC}"/>
              </c:ext>
            </c:extLst>
          </c:dPt>
          <c:dPt>
            <c:idx val="29"/>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3B-4D3C-4D8A-96E6-B3E43DA983FC}"/>
              </c:ext>
            </c:extLst>
          </c:dPt>
          <c:dPt>
            <c:idx val="30"/>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3D-4D3C-4D8A-96E6-B3E43DA983FC}"/>
              </c:ext>
            </c:extLst>
          </c:dPt>
          <c:dPt>
            <c:idx val="31"/>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3F-4D3C-4D8A-96E6-B3E43DA983FC}"/>
              </c:ext>
            </c:extLst>
          </c:dPt>
          <c:dPt>
            <c:idx val="32"/>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41-4D3C-4D8A-96E6-B3E43DA983FC}"/>
              </c:ext>
            </c:extLst>
          </c:dPt>
          <c:dPt>
            <c:idx val="33"/>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43-4D3C-4D8A-96E6-B3E43DA983FC}"/>
              </c:ext>
            </c:extLst>
          </c:dPt>
          <c:dPt>
            <c:idx val="34"/>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45-4D3C-4D8A-96E6-B3E43DA983FC}"/>
              </c:ext>
            </c:extLst>
          </c:dPt>
          <c:dPt>
            <c:idx val="35"/>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47-4D3C-4D8A-96E6-B3E43DA983FC}"/>
              </c:ext>
            </c:extLst>
          </c:dPt>
          <c:dPt>
            <c:idx val="36"/>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49-4D3C-4D8A-96E6-B3E43DA983FC}"/>
              </c:ext>
            </c:extLst>
          </c:dPt>
          <c:dPt>
            <c:idx val="37"/>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4B-4D3C-4D8A-96E6-B3E43DA983FC}"/>
              </c:ext>
            </c:extLst>
          </c:dPt>
          <c:dPt>
            <c:idx val="38"/>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4D-4D3C-4D8A-96E6-B3E43DA983FC}"/>
              </c:ext>
            </c:extLst>
          </c:dPt>
          <c:dPt>
            <c:idx val="39"/>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4F-4D3C-4D8A-96E6-B3E43DA983FC}"/>
              </c:ext>
            </c:extLst>
          </c:dPt>
          <c:dPt>
            <c:idx val="40"/>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51-4D3C-4D8A-96E6-B3E43DA983FC}"/>
              </c:ext>
            </c:extLst>
          </c:dPt>
          <c:dPt>
            <c:idx val="41"/>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53-4D3C-4D8A-96E6-B3E43DA983FC}"/>
              </c:ext>
            </c:extLst>
          </c:dPt>
          <c:dPt>
            <c:idx val="42"/>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55-4D3C-4D8A-96E6-B3E43DA983FC}"/>
              </c:ext>
            </c:extLst>
          </c:dPt>
          <c:dPt>
            <c:idx val="43"/>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57-4D3C-4D8A-96E6-B3E43DA983FC}"/>
              </c:ext>
            </c:extLst>
          </c:dPt>
          <c:dPt>
            <c:idx val="44"/>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59-4D3C-4D8A-96E6-B3E43DA983FC}"/>
              </c:ext>
            </c:extLst>
          </c:dPt>
          <c:dPt>
            <c:idx val="45"/>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5B-4D3C-4D8A-96E6-B3E43DA983FC}"/>
              </c:ext>
            </c:extLst>
          </c:dPt>
          <c:dPt>
            <c:idx val="46"/>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5D-4D3C-4D8A-96E6-B3E43DA983FC}"/>
              </c:ext>
            </c:extLst>
          </c:dPt>
          <c:dPt>
            <c:idx val="47"/>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5F-4D3C-4D8A-96E6-B3E43DA983FC}"/>
              </c:ext>
            </c:extLst>
          </c:dPt>
          <c:dPt>
            <c:idx val="48"/>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61-4D3C-4D8A-96E6-B3E43DA983FC}"/>
              </c:ext>
            </c:extLst>
          </c:dPt>
          <c:dPt>
            <c:idx val="49"/>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63-4D3C-4D8A-96E6-B3E43DA983FC}"/>
              </c:ext>
            </c:extLst>
          </c:dPt>
          <c:dPt>
            <c:idx val="50"/>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65-4D3C-4D8A-96E6-B3E43DA983FC}"/>
              </c:ext>
            </c:extLst>
          </c:dPt>
          <c:dPt>
            <c:idx val="51"/>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67-4D3C-4D8A-96E6-B3E43DA983FC}"/>
              </c:ext>
            </c:extLst>
          </c:dPt>
          <c:dPt>
            <c:idx val="52"/>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69-4D3C-4D8A-96E6-B3E43DA983FC}"/>
              </c:ext>
            </c:extLst>
          </c:dPt>
          <c:dPt>
            <c:idx val="53"/>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6B-4D3C-4D8A-96E6-B3E43DA983FC}"/>
              </c:ext>
            </c:extLst>
          </c:dPt>
          <c:dPt>
            <c:idx val="54"/>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6D-4D3C-4D8A-96E6-B3E43DA983FC}"/>
              </c:ext>
            </c:extLst>
          </c:dPt>
          <c:dPt>
            <c:idx val="55"/>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6F-4D3C-4D8A-96E6-B3E43DA983FC}"/>
              </c:ext>
            </c:extLst>
          </c:dPt>
          <c:dPt>
            <c:idx val="56"/>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71-4D3C-4D8A-96E6-B3E43DA983FC}"/>
              </c:ext>
            </c:extLst>
          </c:dPt>
          <c:dPt>
            <c:idx val="57"/>
            <c:bubble3D val="0"/>
            <c:spPr>
              <a:gradFill>
                <a:gsLst>
                  <a:gs pos="59000">
                    <a:srgbClr val="9947F7"/>
                  </a:gs>
                  <a:gs pos="31000">
                    <a:srgbClr val="DC25FA"/>
                  </a:gs>
                  <a:gs pos="100000">
                    <a:schemeClr val="accent1">
                      <a:lumMod val="45000"/>
                      <a:lumOff val="55000"/>
                    </a:schemeClr>
                  </a:gs>
                  <a:gs pos="100000">
                    <a:schemeClr val="accent1">
                      <a:lumMod val="30000"/>
                      <a:lumOff val="70000"/>
                    </a:schemeClr>
                  </a:gs>
                </a:gsLst>
                <a:lin ang="5400000" scaled="0"/>
              </a:gradFill>
              <a:ln w="146050">
                <a:solidFill>
                  <a:schemeClr val="tx1"/>
                </a:solidFill>
              </a:ln>
              <a:effectLst/>
            </c:spPr>
            <c:extLst>
              <c:ext xmlns:c16="http://schemas.microsoft.com/office/drawing/2014/chart" uri="{C3380CC4-5D6E-409C-BE32-E72D297353CC}">
                <c16:uniqueId val="{00000073-4D3C-4D8A-96E6-B3E43DA983FC}"/>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4D3C-4D8A-96E6-B3E43DA983FC}"/>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Percentages</c:v>
          </c:tx>
          <c:spPr>
            <a:ln>
              <a:noFill/>
            </a:ln>
          </c:spPr>
          <c:explosion val="3"/>
          <c:dPt>
            <c:idx val="0"/>
            <c:bubble3D val="0"/>
            <c:spPr>
              <a:solidFill>
                <a:srgbClr val="0000FF">
                  <a:alpha val="3000"/>
                </a:srgbClr>
              </a:solidFill>
              <a:ln w="19050">
                <a:noFill/>
              </a:ln>
              <a:effectLst/>
            </c:spPr>
            <c:extLst>
              <c:ext xmlns:c16="http://schemas.microsoft.com/office/drawing/2014/chart" uri="{C3380CC4-5D6E-409C-BE32-E72D297353CC}">
                <c16:uniqueId val="{00000076-4D3C-4D8A-96E6-B3E43DA983FC}"/>
              </c:ext>
            </c:extLst>
          </c:dPt>
          <c:dPt>
            <c:idx val="1"/>
            <c:bubble3D val="0"/>
            <c:spPr>
              <a:solidFill>
                <a:schemeClr val="tx1"/>
              </a:solidFill>
              <a:ln w="19050">
                <a:noFill/>
              </a:ln>
              <a:effectLst/>
            </c:spPr>
            <c:extLst>
              <c:ext xmlns:c16="http://schemas.microsoft.com/office/drawing/2014/chart" uri="{C3380CC4-5D6E-409C-BE32-E72D297353CC}">
                <c16:uniqueId val="{00000078-4D3C-4D8A-96E6-B3E43DA983FC}"/>
              </c:ext>
            </c:extLst>
          </c:dPt>
          <c:val>
            <c:numRef>
              <c:f>('pivot tables'!$J$18,'pivot tables'!$K$18)</c:f>
              <c:numCache>
                <c:formatCode>0%</c:formatCode>
                <c:ptCount val="2"/>
                <c:pt idx="0">
                  <c:v>0.86019029274161363</c:v>
                </c:pt>
                <c:pt idx="1">
                  <c:v>0.13980970725838637</c:v>
                </c:pt>
              </c:numCache>
            </c:numRef>
          </c:val>
          <c:extLst>
            <c:ext xmlns:c16="http://schemas.microsoft.com/office/drawing/2014/chart" uri="{C3380CC4-5D6E-409C-BE32-E72D297353CC}">
              <c16:uniqueId val="{00000079-4D3C-4D8A-96E6-B3E43DA983FC}"/>
            </c:ext>
          </c:extLst>
        </c:ser>
        <c:dLbls>
          <c:showLegendKey val="0"/>
          <c:showVal val="0"/>
          <c:showCatName val="0"/>
          <c:showSerName val="0"/>
          <c:showPercent val="0"/>
          <c:showBubbleSize val="0"/>
          <c:showLeaderLines val="1"/>
        </c:dLbls>
        <c:firstSliceAng val="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652"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chart" Target="../charts/chart8.xml"/><Relationship Id="rId3" Type="http://schemas.openxmlformats.org/officeDocument/2006/relationships/hyperlink" Target="#Geographically!A1"/><Relationship Id="rId7" Type="http://schemas.openxmlformats.org/officeDocument/2006/relationships/image" Target="../media/image2.png"/><Relationship Id="rId12" Type="http://schemas.openxmlformats.org/officeDocument/2006/relationships/chart" Target="../charts/chart7.xml"/><Relationship Id="rId2" Type="http://schemas.openxmlformats.org/officeDocument/2006/relationships/hyperlink" Target="#'income sources'!A1"/><Relationship Id="rId1" Type="http://schemas.openxmlformats.org/officeDocument/2006/relationships/hyperlink" Target="http://avishijain-profile.netlify.app/" TargetMode="External"/><Relationship Id="rId6" Type="http://schemas.openxmlformats.org/officeDocument/2006/relationships/image" Target="../media/image1.png"/><Relationship Id="rId11" Type="http://schemas.openxmlformats.org/officeDocument/2006/relationships/chart" Target="../charts/chart6.xml"/><Relationship Id="rId5" Type="http://schemas.openxmlformats.org/officeDocument/2006/relationships/hyperlink" Target="#'Project Status'!A1"/><Relationship Id="rId10" Type="http://schemas.openxmlformats.org/officeDocument/2006/relationships/chart" Target="../charts/chart5.xml"/><Relationship Id="rId4" Type="http://schemas.openxmlformats.org/officeDocument/2006/relationships/hyperlink" Target="#'Sales Process'!A1"/><Relationship Id="rId9"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hyperlink" Target="#'Project Status'!A1"/><Relationship Id="rId3" Type="http://schemas.openxmlformats.org/officeDocument/2006/relationships/image" Target="../media/image2.png"/><Relationship Id="rId7" Type="http://schemas.openxmlformats.org/officeDocument/2006/relationships/hyperlink" Target="#'Sales Process'!A1"/><Relationship Id="rId2" Type="http://schemas.openxmlformats.org/officeDocument/2006/relationships/image" Target="../media/image1.png"/><Relationship Id="rId1" Type="http://schemas.openxmlformats.org/officeDocument/2006/relationships/hyperlink" Target="http://avishijain-profile.netlify.app/" TargetMode="External"/><Relationship Id="rId6" Type="http://schemas.openxmlformats.org/officeDocument/2006/relationships/hyperlink" Target="#Geographically!A1"/><Relationship Id="rId5" Type="http://schemas.openxmlformats.org/officeDocument/2006/relationships/hyperlink" Target="#'income sources'!A1"/><Relationship Id="rId4" Type="http://schemas.openxmlformats.org/officeDocument/2006/relationships/image" Target="../media/image3.svg"/></Relationships>
</file>

<file path=xl/drawings/_rels/drawing5.xml.rels><?xml version="1.0" encoding="UTF-8" standalone="yes"?>
<Relationships xmlns="http://schemas.openxmlformats.org/package/2006/relationships"><Relationship Id="rId8" Type="http://schemas.openxmlformats.org/officeDocument/2006/relationships/hyperlink" Target="#'Project Status'!A1"/><Relationship Id="rId3" Type="http://schemas.openxmlformats.org/officeDocument/2006/relationships/image" Target="../media/image2.png"/><Relationship Id="rId7" Type="http://schemas.openxmlformats.org/officeDocument/2006/relationships/hyperlink" Target="#'Sales Process'!A1"/><Relationship Id="rId2" Type="http://schemas.openxmlformats.org/officeDocument/2006/relationships/image" Target="../media/image1.png"/><Relationship Id="rId1" Type="http://schemas.openxmlformats.org/officeDocument/2006/relationships/hyperlink" Target="http://avishijain-profile.netlify.app/" TargetMode="External"/><Relationship Id="rId6" Type="http://schemas.openxmlformats.org/officeDocument/2006/relationships/hyperlink" Target="#Geographically!A1"/><Relationship Id="rId5" Type="http://schemas.openxmlformats.org/officeDocument/2006/relationships/hyperlink" Target="#'income sources'!A1"/><Relationship Id="rId4" Type="http://schemas.openxmlformats.org/officeDocument/2006/relationships/image" Target="../media/image3.svg"/></Relationships>
</file>

<file path=xl/drawings/_rels/drawing6.xml.rels><?xml version="1.0" encoding="UTF-8" standalone="yes"?>
<Relationships xmlns="http://schemas.openxmlformats.org/package/2006/relationships"><Relationship Id="rId8" Type="http://schemas.openxmlformats.org/officeDocument/2006/relationships/hyperlink" Target="#'Project Status'!A1"/><Relationship Id="rId3" Type="http://schemas.openxmlformats.org/officeDocument/2006/relationships/image" Target="../media/image2.png"/><Relationship Id="rId7" Type="http://schemas.openxmlformats.org/officeDocument/2006/relationships/hyperlink" Target="#'Sales Process'!A1"/><Relationship Id="rId2" Type="http://schemas.openxmlformats.org/officeDocument/2006/relationships/image" Target="../media/image1.png"/><Relationship Id="rId1" Type="http://schemas.openxmlformats.org/officeDocument/2006/relationships/hyperlink" Target="http://avishijain-profile.netlify.app/" TargetMode="External"/><Relationship Id="rId6" Type="http://schemas.openxmlformats.org/officeDocument/2006/relationships/hyperlink" Target="#Geographically!A1"/><Relationship Id="rId5" Type="http://schemas.openxmlformats.org/officeDocument/2006/relationships/hyperlink" Target="#'income sources'!A1"/><Relationship Id="rId4"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48</xdr:col>
      <xdr:colOff>517959</xdr:colOff>
      <xdr:row>1</xdr:row>
      <xdr:rowOff>78322</xdr:rowOff>
    </xdr:from>
    <xdr:to>
      <xdr:col>56</xdr:col>
      <xdr:colOff>148963</xdr:colOff>
      <xdr:row>17</xdr:row>
      <xdr:rowOff>22751</xdr:rowOff>
    </xdr:to>
    <xdr:graphicFrame macro="">
      <xdr:nvGraphicFramePr>
        <xdr:cNvPr id="2" name="Chart 1">
          <a:extLst>
            <a:ext uri="{FF2B5EF4-FFF2-40B4-BE49-F238E27FC236}">
              <a16:creationId xmlns:a16="http://schemas.microsoft.com/office/drawing/2014/main" id="{825C19D5-FDF5-43DB-6CDE-70BCAAE8E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215022</xdr:colOff>
      <xdr:row>16</xdr:row>
      <xdr:rowOff>152449</xdr:rowOff>
    </xdr:from>
    <xdr:to>
      <xdr:col>3</xdr:col>
      <xdr:colOff>81091</xdr:colOff>
      <xdr:row>30</xdr:row>
      <xdr:rowOff>30646</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3708C031-CA0F-A105-27B5-06ECBAF1332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23526" y="2959240"/>
              <a:ext cx="1798140" cy="2412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502418</xdr:colOff>
      <xdr:row>22</xdr:row>
      <xdr:rowOff>26795</xdr:rowOff>
    </xdr:from>
    <xdr:to>
      <xdr:col>14</xdr:col>
      <xdr:colOff>359080</xdr:colOff>
      <xdr:row>28</xdr:row>
      <xdr:rowOff>11967</xdr:rowOff>
    </xdr:to>
    <xdr:graphicFrame macro="">
      <xdr:nvGraphicFramePr>
        <xdr:cNvPr id="5" name="Chart 4">
          <a:extLst>
            <a:ext uri="{FF2B5EF4-FFF2-40B4-BE49-F238E27FC236}">
              <a16:creationId xmlns:a16="http://schemas.microsoft.com/office/drawing/2014/main" id="{FC366B20-0278-1654-C0BC-34F32D96E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774989</xdr:colOff>
      <xdr:row>1</xdr:row>
      <xdr:rowOff>57150</xdr:rowOff>
    </xdr:from>
    <xdr:to>
      <xdr:col>23</xdr:col>
      <xdr:colOff>809625</xdr:colOff>
      <xdr:row>26</xdr:row>
      <xdr:rowOff>84998</xdr:rowOff>
    </xdr:to>
    <xdr:graphicFrame macro="">
      <xdr:nvGraphicFramePr>
        <xdr:cNvPr id="7" name="Chart 6">
          <a:extLst>
            <a:ext uri="{FF2B5EF4-FFF2-40B4-BE49-F238E27FC236}">
              <a16:creationId xmlns:a16="http://schemas.microsoft.com/office/drawing/2014/main" id="{76E033DC-51BF-ED50-6999-E486A0EA0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329514</xdr:colOff>
      <xdr:row>2</xdr:row>
      <xdr:rowOff>0</xdr:rowOff>
    </xdr:from>
    <xdr:to>
      <xdr:col>22</xdr:col>
      <xdr:colOff>0</xdr:colOff>
      <xdr:row>50</xdr:row>
      <xdr:rowOff>1</xdr:rowOff>
    </xdr:to>
    <xdr:sp macro="" textlink="">
      <xdr:nvSpPr>
        <xdr:cNvPr id="255" name="Oval 254">
          <a:extLst>
            <a:ext uri="{FF2B5EF4-FFF2-40B4-BE49-F238E27FC236}">
              <a16:creationId xmlns:a16="http://schemas.microsoft.com/office/drawing/2014/main" id="{D95C1E16-0007-4A85-B142-71599645ED01}"/>
            </a:ext>
          </a:extLst>
        </xdr:cNvPr>
        <xdr:cNvSpPr/>
      </xdr:nvSpPr>
      <xdr:spPr>
        <a:xfrm>
          <a:off x="4036541" y="370703"/>
          <a:ext cx="9555891" cy="8896866"/>
        </a:xfrm>
        <a:prstGeom prst="ellipse">
          <a:avLst/>
        </a:prstGeom>
        <a:noFill/>
        <a:ln>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278190</xdr:colOff>
      <xdr:row>7</xdr:row>
      <xdr:rowOff>96763</xdr:rowOff>
    </xdr:from>
    <xdr:to>
      <xdr:col>19</xdr:col>
      <xdr:colOff>447524</xdr:colOff>
      <xdr:row>44</xdr:row>
      <xdr:rowOff>36286</xdr:rowOff>
    </xdr:to>
    <xdr:sp macro="" textlink="">
      <xdr:nvSpPr>
        <xdr:cNvPr id="254" name="Oval 253">
          <a:extLst>
            <a:ext uri="{FF2B5EF4-FFF2-40B4-BE49-F238E27FC236}">
              <a16:creationId xmlns:a16="http://schemas.microsoft.com/office/drawing/2014/main" id="{FE357644-A9BE-6AF5-295D-CA9064F69231}"/>
            </a:ext>
          </a:extLst>
        </xdr:cNvPr>
        <xdr:cNvSpPr/>
      </xdr:nvSpPr>
      <xdr:spPr>
        <a:xfrm>
          <a:off x="5116285" y="1366763"/>
          <a:ext cx="6821715" cy="6652380"/>
        </a:xfrm>
        <a:prstGeom prst="ellipse">
          <a:avLst/>
        </a:prstGeom>
        <a:noFill/>
        <a:ln>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26</xdr:col>
      <xdr:colOff>53340</xdr:colOff>
      <xdr:row>2</xdr:row>
      <xdr:rowOff>27432</xdr:rowOff>
    </xdr:to>
    <xdr:grpSp>
      <xdr:nvGrpSpPr>
        <xdr:cNvPr id="15" name="Group 14">
          <a:extLst>
            <a:ext uri="{FF2B5EF4-FFF2-40B4-BE49-F238E27FC236}">
              <a16:creationId xmlns:a16="http://schemas.microsoft.com/office/drawing/2014/main" id="{07ABB5FF-9A04-953F-7BF4-C7A72E990143}"/>
            </a:ext>
          </a:extLst>
        </xdr:cNvPr>
        <xdr:cNvGrpSpPr/>
      </xdr:nvGrpSpPr>
      <xdr:grpSpPr>
        <a:xfrm>
          <a:off x="0" y="0"/>
          <a:ext cx="16055340" cy="379124"/>
          <a:chOff x="0" y="0"/>
          <a:chExt cx="15860787" cy="400326"/>
        </a:xfrm>
      </xdr:grpSpPr>
      <xdr:sp macro="" textlink="">
        <xdr:nvSpPr>
          <xdr:cNvPr id="2" name="TextBox 1">
            <a:extLst>
              <a:ext uri="{FF2B5EF4-FFF2-40B4-BE49-F238E27FC236}">
                <a16:creationId xmlns:a16="http://schemas.microsoft.com/office/drawing/2014/main" id="{FB9354B3-691C-BDBB-81F1-A449695E6F7B}"/>
              </a:ext>
            </a:extLst>
          </xdr:cNvPr>
          <xdr:cNvSpPr txBox="1"/>
        </xdr:nvSpPr>
        <xdr:spPr>
          <a:xfrm>
            <a:off x="0" y="0"/>
            <a:ext cx="15860787" cy="400326"/>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sp macro="" textlink="">
        <xdr:nvSpPr>
          <xdr:cNvPr id="6" name="TextBox 5">
            <a:extLst>
              <a:ext uri="{FF2B5EF4-FFF2-40B4-BE49-F238E27FC236}">
                <a16:creationId xmlns:a16="http://schemas.microsoft.com/office/drawing/2014/main" id="{1B25D855-8842-262B-F9DF-ECCC3B5E7272}"/>
              </a:ext>
            </a:extLst>
          </xdr:cNvPr>
          <xdr:cNvSpPr txBox="1"/>
        </xdr:nvSpPr>
        <xdr:spPr>
          <a:xfrm>
            <a:off x="399495" y="66583"/>
            <a:ext cx="774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Aptos Narrow" panose="020B0004020202020204" pitchFamily="34" charset="0"/>
              </a:rPr>
              <a:t>Avishi</a:t>
            </a:r>
            <a:r>
              <a:rPr lang="en-IN" sz="1100" baseline="0">
                <a:solidFill>
                  <a:schemeClr val="bg1"/>
                </a:solidFill>
                <a:latin typeface="Aptos Narrow" panose="020B0004020202020204" pitchFamily="34" charset="0"/>
              </a:rPr>
              <a:t> Jain</a:t>
            </a:r>
            <a:endParaRPr lang="en-IN" sz="1100">
              <a:solidFill>
                <a:schemeClr val="bg1"/>
              </a:solidFill>
              <a:latin typeface="Aptos Narrow" panose="020B0004020202020204" pitchFamily="34" charset="0"/>
            </a:endParaRPr>
          </a:p>
        </xdr:txBody>
      </xdr:sp>
      <xdr:sp macro="" textlink="">
        <xdr:nvSpPr>
          <xdr:cNvPr id="7" name="TextBox 6">
            <a:hlinkClick xmlns:r="http://schemas.openxmlformats.org/officeDocument/2006/relationships" r:id="rId1" tooltip="http://avishijain-profile.netlify.app"/>
            <a:extLst>
              <a:ext uri="{FF2B5EF4-FFF2-40B4-BE49-F238E27FC236}">
                <a16:creationId xmlns:a16="http://schemas.microsoft.com/office/drawing/2014/main" id="{48FA8B37-388B-4F93-ABEA-D9C4313B8FD4}"/>
              </a:ext>
            </a:extLst>
          </xdr:cNvPr>
          <xdr:cNvSpPr txBox="1"/>
        </xdr:nvSpPr>
        <xdr:spPr>
          <a:xfrm>
            <a:off x="3372807" y="66583"/>
            <a:ext cx="6111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Aptos Narrow" panose="020B0004020202020204" pitchFamily="34" charset="0"/>
              </a:rPr>
              <a:t>Browse</a:t>
            </a:r>
          </a:p>
        </xdr:txBody>
      </xdr:sp>
      <xdr:sp macro="" textlink="">
        <xdr:nvSpPr>
          <xdr:cNvPr id="8" name="TextBox 7">
            <a:hlinkClick xmlns:r="http://schemas.openxmlformats.org/officeDocument/2006/relationships" r:id="rId2" tooltip="Income Sources"/>
            <a:extLst>
              <a:ext uri="{FF2B5EF4-FFF2-40B4-BE49-F238E27FC236}">
                <a16:creationId xmlns:a16="http://schemas.microsoft.com/office/drawing/2014/main" id="{F62734DF-8E6A-42A0-8C2F-93E1CF072FF5}"/>
              </a:ext>
            </a:extLst>
          </xdr:cNvPr>
          <xdr:cNvSpPr txBox="1"/>
        </xdr:nvSpPr>
        <xdr:spPr>
          <a:xfrm>
            <a:off x="10124952" y="83911"/>
            <a:ext cx="10934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050">
                <a:solidFill>
                  <a:schemeClr val="bg1"/>
                </a:solidFill>
                <a:latin typeface="Aptos Narrow" panose="020B0004020202020204" pitchFamily="34" charset="0"/>
              </a:rPr>
              <a:t>Income Sources</a:t>
            </a:r>
          </a:p>
        </xdr:txBody>
      </xdr:sp>
      <xdr:sp macro="" textlink="">
        <xdr:nvSpPr>
          <xdr:cNvPr id="9" name="TextBox 8">
            <a:hlinkClick xmlns:r="http://schemas.openxmlformats.org/officeDocument/2006/relationships" r:id="rId3" tooltip="Geographically"/>
            <a:extLst>
              <a:ext uri="{FF2B5EF4-FFF2-40B4-BE49-F238E27FC236}">
                <a16:creationId xmlns:a16="http://schemas.microsoft.com/office/drawing/2014/main" id="{C5467854-F83A-400E-95E0-B75EEC688A06}"/>
              </a:ext>
            </a:extLst>
          </xdr:cNvPr>
          <xdr:cNvSpPr txBox="1"/>
        </xdr:nvSpPr>
        <xdr:spPr>
          <a:xfrm>
            <a:off x="11338138" y="77081"/>
            <a:ext cx="103015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050">
                <a:solidFill>
                  <a:schemeClr val="bg1"/>
                </a:solidFill>
                <a:latin typeface="Aptos Narrow" panose="020B0004020202020204" pitchFamily="34" charset="0"/>
              </a:rPr>
              <a:t>Geographically</a:t>
            </a:r>
          </a:p>
        </xdr:txBody>
      </xdr:sp>
      <xdr:sp macro="" textlink="">
        <xdr:nvSpPr>
          <xdr:cNvPr id="10" name="TextBox 9">
            <a:hlinkClick xmlns:r="http://schemas.openxmlformats.org/officeDocument/2006/relationships" r:id="rId4" tooltip="Sales Process"/>
            <a:extLst>
              <a:ext uri="{FF2B5EF4-FFF2-40B4-BE49-F238E27FC236}">
                <a16:creationId xmlns:a16="http://schemas.microsoft.com/office/drawing/2014/main" id="{CD3A5351-26FD-4F8C-97EF-07B941402871}"/>
              </a:ext>
            </a:extLst>
          </xdr:cNvPr>
          <xdr:cNvSpPr txBox="1"/>
        </xdr:nvSpPr>
        <xdr:spPr>
          <a:xfrm>
            <a:off x="12489986" y="72958"/>
            <a:ext cx="932949"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050">
                <a:solidFill>
                  <a:schemeClr val="bg1"/>
                </a:solidFill>
                <a:latin typeface="Aptos Narrow" panose="020B0004020202020204" pitchFamily="34" charset="0"/>
              </a:rPr>
              <a:t>Sales Process</a:t>
            </a:r>
          </a:p>
        </xdr:txBody>
      </xdr:sp>
      <xdr:sp macro="" textlink="">
        <xdr:nvSpPr>
          <xdr:cNvPr id="11" name="TextBox 10">
            <a:hlinkClick xmlns:r="http://schemas.openxmlformats.org/officeDocument/2006/relationships" r:id="rId5" tooltip="Project Status"/>
            <a:extLst>
              <a:ext uri="{FF2B5EF4-FFF2-40B4-BE49-F238E27FC236}">
                <a16:creationId xmlns:a16="http://schemas.microsoft.com/office/drawing/2014/main" id="{82A56406-130F-4AD8-B8FA-8BD8330B80BC}"/>
              </a:ext>
            </a:extLst>
          </xdr:cNvPr>
          <xdr:cNvSpPr txBox="1"/>
        </xdr:nvSpPr>
        <xdr:spPr>
          <a:xfrm>
            <a:off x="13604648" y="70758"/>
            <a:ext cx="934230"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050">
                <a:solidFill>
                  <a:schemeClr val="bg1"/>
                </a:solidFill>
                <a:latin typeface="Aptos Narrow" panose="020B0004020202020204" pitchFamily="34" charset="0"/>
              </a:rPr>
              <a:t>Project Status</a:t>
            </a:r>
          </a:p>
        </xdr:txBody>
      </xdr:sp>
      <xdr:pic>
        <xdr:nvPicPr>
          <xdr:cNvPr id="3" name="Picture 2" descr="8,867 Black Finance Icons No Background ...">
            <a:extLst>
              <a:ext uri="{FF2B5EF4-FFF2-40B4-BE49-F238E27FC236}">
                <a16:creationId xmlns:a16="http://schemas.microsoft.com/office/drawing/2014/main" id="{767EF85E-60D4-1471-5871-73285DE56A21}"/>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22659" t="21698" r="22769" b="22642"/>
          <a:stretch/>
        </xdr:blipFill>
        <xdr:spPr bwMode="auto">
          <a:xfrm>
            <a:off x="184951" y="86572"/>
            <a:ext cx="245137" cy="2552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 name="Graphic 11" descr="Internet with solid fill">
            <a:extLst>
              <a:ext uri="{FF2B5EF4-FFF2-40B4-BE49-F238E27FC236}">
                <a16:creationId xmlns:a16="http://schemas.microsoft.com/office/drawing/2014/main" id="{CB2957C1-4297-B298-11DF-C9D2FAB794E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3220053" y="107059"/>
            <a:ext cx="200329" cy="202008"/>
          </a:xfrm>
          <a:prstGeom prst="rect">
            <a:avLst/>
          </a:prstGeom>
          <a:effectLst>
            <a:outerShdw blurRad="50800" dist="50800" dir="5400000" algn="ctr" rotWithShape="0">
              <a:schemeClr val="tx1"/>
            </a:outerShdw>
          </a:effectLst>
        </xdr:spPr>
      </xdr:pic>
      <xdr:sp macro="" textlink="">
        <xdr:nvSpPr>
          <xdr:cNvPr id="13" name="Rectangle: Rounded Corners 12">
            <a:extLst>
              <a:ext uri="{FF2B5EF4-FFF2-40B4-BE49-F238E27FC236}">
                <a16:creationId xmlns:a16="http://schemas.microsoft.com/office/drawing/2014/main" id="{4255A544-931C-4875-E33B-616DE3FA4213}"/>
              </a:ext>
            </a:extLst>
          </xdr:cNvPr>
          <xdr:cNvSpPr/>
        </xdr:nvSpPr>
        <xdr:spPr>
          <a:xfrm>
            <a:off x="10235940" y="302235"/>
            <a:ext cx="264435" cy="45719"/>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194AFE"/>
              </a:solidFill>
            </a:endParaRPr>
          </a:p>
        </xdr:txBody>
      </xdr:sp>
    </xdr:grpSp>
    <xdr:clientData/>
  </xdr:twoCellAnchor>
  <xdr:twoCellAnchor>
    <xdr:from>
      <xdr:col>0</xdr:col>
      <xdr:colOff>188130</xdr:colOff>
      <xdr:row>3</xdr:row>
      <xdr:rowOff>113489</xdr:rowOff>
    </xdr:from>
    <xdr:to>
      <xdr:col>2</xdr:col>
      <xdr:colOff>526653</xdr:colOff>
      <xdr:row>5</xdr:row>
      <xdr:rowOff>170363</xdr:rowOff>
    </xdr:to>
    <xdr:sp macro="" textlink="">
      <xdr:nvSpPr>
        <xdr:cNvPr id="16" name="Rectangle: Rounded Corners 15">
          <a:extLst>
            <a:ext uri="{FF2B5EF4-FFF2-40B4-BE49-F238E27FC236}">
              <a16:creationId xmlns:a16="http://schemas.microsoft.com/office/drawing/2014/main" id="{8FF755DE-B6D7-DF86-F809-26481015EDC4}"/>
            </a:ext>
          </a:extLst>
        </xdr:cNvPr>
        <xdr:cNvSpPr/>
      </xdr:nvSpPr>
      <xdr:spPr>
        <a:xfrm>
          <a:off x="188130" y="647879"/>
          <a:ext cx="1565640" cy="413133"/>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0</xdr:col>
      <xdr:colOff>433112</xdr:colOff>
      <xdr:row>4</xdr:row>
      <xdr:rowOff>29689</xdr:rowOff>
    </xdr:from>
    <xdr:to>
      <xdr:col>2</xdr:col>
      <xdr:colOff>360155</xdr:colOff>
      <xdr:row>5</xdr:row>
      <xdr:rowOff>107802</xdr:rowOff>
    </xdr:to>
    <xdr:sp macro="" textlink="">
      <xdr:nvSpPr>
        <xdr:cNvPr id="17" name="TextBox 16">
          <a:extLst>
            <a:ext uri="{FF2B5EF4-FFF2-40B4-BE49-F238E27FC236}">
              <a16:creationId xmlns:a16="http://schemas.microsoft.com/office/drawing/2014/main" id="{E90D8D89-DE4B-466A-8318-55BA1C3EA310}"/>
            </a:ext>
          </a:extLst>
        </xdr:cNvPr>
        <xdr:cNvSpPr txBox="1"/>
      </xdr:nvSpPr>
      <xdr:spPr>
        <a:xfrm>
          <a:off x="433112" y="742208"/>
          <a:ext cx="1154160" cy="2562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100">
              <a:solidFill>
                <a:schemeClr val="bg1"/>
              </a:solidFill>
              <a:latin typeface="+mn-lt"/>
            </a:rPr>
            <a:t>Income Sources</a:t>
          </a:r>
        </a:p>
      </xdr:txBody>
    </xdr:sp>
    <xdr:clientData/>
  </xdr:twoCellAnchor>
  <xdr:oneCellAnchor>
    <xdr:from>
      <xdr:col>0</xdr:col>
      <xdr:colOff>188132</xdr:colOff>
      <xdr:row>6</xdr:row>
      <xdr:rowOff>138545</xdr:rowOff>
    </xdr:from>
    <xdr:ext cx="3047999" cy="781240"/>
    <xdr:sp macro="" textlink="">
      <xdr:nvSpPr>
        <xdr:cNvPr id="18" name="TextBox 17">
          <a:extLst>
            <a:ext uri="{FF2B5EF4-FFF2-40B4-BE49-F238E27FC236}">
              <a16:creationId xmlns:a16="http://schemas.microsoft.com/office/drawing/2014/main" id="{3BF70DB4-7EDF-DB84-9DE0-AD7FF9368710}"/>
            </a:ext>
          </a:extLst>
        </xdr:cNvPr>
        <xdr:cNvSpPr txBox="1"/>
      </xdr:nvSpPr>
      <xdr:spPr>
        <a:xfrm>
          <a:off x="188132" y="1207324"/>
          <a:ext cx="3047999" cy="78124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Grand Total of income and</a:t>
          </a:r>
          <a:r>
            <a:rPr lang="en-IN" sz="1100" baseline="0">
              <a:solidFill>
                <a:schemeClr val="bg1"/>
              </a:solidFill>
            </a:rPr>
            <a:t> their breakdowns showing the achievements percentage and highlight for most valuable source , marketing strategies ,and operating profit.</a:t>
          </a:r>
          <a:endParaRPr lang="en-IN" sz="1100">
            <a:solidFill>
              <a:schemeClr val="bg1"/>
            </a:solidFill>
          </a:endParaRPr>
        </a:p>
      </xdr:txBody>
    </xdr:sp>
    <xdr:clientData/>
  </xdr:oneCellAnchor>
  <xdr:twoCellAnchor>
    <xdr:from>
      <xdr:col>6</xdr:col>
      <xdr:colOff>420403</xdr:colOff>
      <xdr:row>3</xdr:row>
      <xdr:rowOff>23207</xdr:rowOff>
    </xdr:from>
    <xdr:to>
      <xdr:col>25</xdr:col>
      <xdr:colOff>273747</xdr:colOff>
      <xdr:row>44</xdr:row>
      <xdr:rowOff>31750</xdr:rowOff>
    </xdr:to>
    <xdr:graphicFrame macro="">
      <xdr:nvGraphicFramePr>
        <xdr:cNvPr id="4" name="Chart 3">
          <a:extLst>
            <a:ext uri="{FF2B5EF4-FFF2-40B4-BE49-F238E27FC236}">
              <a16:creationId xmlns:a16="http://schemas.microsoft.com/office/drawing/2014/main" id="{16740F6D-AE67-496B-A697-AACD8419E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207623</xdr:colOff>
      <xdr:row>11</xdr:row>
      <xdr:rowOff>37352</xdr:rowOff>
    </xdr:from>
    <xdr:to>
      <xdr:col>5</xdr:col>
      <xdr:colOff>130432</xdr:colOff>
      <xdr:row>13</xdr:row>
      <xdr:rowOff>129153</xdr:rowOff>
    </xdr:to>
    <mc:AlternateContent xmlns:mc="http://schemas.openxmlformats.org/markup-compatibility/2006">
      <mc:Choice xmlns:a14="http://schemas.microsoft.com/office/drawing/2010/main" Requires="a14">
        <xdr:graphicFrame macro="">
          <xdr:nvGraphicFramePr>
            <xdr:cNvPr id="5" name="Year 1">
              <a:extLst>
                <a:ext uri="{FF2B5EF4-FFF2-40B4-BE49-F238E27FC236}">
                  <a16:creationId xmlns:a16="http://schemas.microsoft.com/office/drawing/2014/main" id="{6C09AD4E-1B5F-494F-A874-0EF055FC2B5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07623" y="1971660"/>
              <a:ext cx="3000117" cy="443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77289</xdr:colOff>
      <xdr:row>13</xdr:row>
      <xdr:rowOff>172916</xdr:rowOff>
    </xdr:from>
    <xdr:to>
      <xdr:col>5</xdr:col>
      <xdr:colOff>334929</xdr:colOff>
      <xdr:row>22</xdr:row>
      <xdr:rowOff>62922</xdr:rowOff>
    </xdr:to>
    <xdr:grpSp>
      <xdr:nvGrpSpPr>
        <xdr:cNvPr id="22" name="Group 21">
          <a:extLst>
            <a:ext uri="{FF2B5EF4-FFF2-40B4-BE49-F238E27FC236}">
              <a16:creationId xmlns:a16="http://schemas.microsoft.com/office/drawing/2014/main" id="{937BF21F-125A-C7C4-4BC9-B15C4680CED1}"/>
            </a:ext>
          </a:extLst>
        </xdr:cNvPr>
        <xdr:cNvGrpSpPr/>
      </xdr:nvGrpSpPr>
      <xdr:grpSpPr>
        <a:xfrm>
          <a:off x="77289" y="2458916"/>
          <a:ext cx="3334948" cy="1472621"/>
          <a:chOff x="78827" y="2519753"/>
          <a:chExt cx="3323157" cy="1545386"/>
        </a:xfrm>
      </xdr:grpSpPr>
      <xdr:sp macro="" textlink="">
        <xdr:nvSpPr>
          <xdr:cNvPr id="19" name="TextBox 18">
            <a:extLst>
              <a:ext uri="{FF2B5EF4-FFF2-40B4-BE49-F238E27FC236}">
                <a16:creationId xmlns:a16="http://schemas.microsoft.com/office/drawing/2014/main" id="{6F708603-C9D2-4F7B-9342-1CCEF60390F7}"/>
              </a:ext>
            </a:extLst>
          </xdr:cNvPr>
          <xdr:cNvSpPr txBox="1"/>
        </xdr:nvSpPr>
        <xdr:spPr>
          <a:xfrm>
            <a:off x="89064" y="2519753"/>
            <a:ext cx="3312920" cy="3777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3200">
                <a:solidFill>
                  <a:schemeClr val="bg1"/>
                </a:solidFill>
                <a:latin typeface="+mn-lt"/>
              </a:rPr>
              <a:t>Financial Statistics</a:t>
            </a:r>
          </a:p>
        </xdr:txBody>
      </xdr:sp>
      <xdr:sp macro="" textlink="'pivot tables'!H18">
        <xdr:nvSpPr>
          <xdr:cNvPr id="14" name="TextBox 13">
            <a:extLst>
              <a:ext uri="{FF2B5EF4-FFF2-40B4-BE49-F238E27FC236}">
                <a16:creationId xmlns:a16="http://schemas.microsoft.com/office/drawing/2014/main" id="{5583CD5C-0790-49A3-920B-DAEABA77577B}"/>
              </a:ext>
            </a:extLst>
          </xdr:cNvPr>
          <xdr:cNvSpPr txBox="1"/>
        </xdr:nvSpPr>
        <xdr:spPr>
          <a:xfrm>
            <a:off x="367862" y="3065518"/>
            <a:ext cx="2321034" cy="552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9A8AEAE-C50F-4C8A-B81B-2C509E83E690}" type="TxLink">
              <a:rPr lang="en-US" sz="4800" b="0" i="0" u="none" strike="noStrike">
                <a:solidFill>
                  <a:schemeClr val="bg1"/>
                </a:solidFill>
                <a:latin typeface="Aptos Narrow" panose="020B0004020202020204" pitchFamily="34" charset="0"/>
                <a:cs typeface="Arial"/>
              </a:rPr>
              <a:pPr algn="ctr"/>
              <a:t> 8,98,932 </a:t>
            </a:fld>
            <a:endParaRPr lang="en-US" sz="4800">
              <a:solidFill>
                <a:schemeClr val="bg1"/>
              </a:solidFill>
              <a:latin typeface="Aptos Narrow" panose="020B0004020202020204" pitchFamily="34" charset="0"/>
            </a:endParaRPr>
          </a:p>
        </xdr:txBody>
      </xdr:sp>
      <xdr:sp macro="" textlink="">
        <xdr:nvSpPr>
          <xdr:cNvPr id="20" name="TextBox 19">
            <a:extLst>
              <a:ext uri="{FF2B5EF4-FFF2-40B4-BE49-F238E27FC236}">
                <a16:creationId xmlns:a16="http://schemas.microsoft.com/office/drawing/2014/main" id="{830D788A-0FD5-4960-B675-63E47C7B1324}"/>
              </a:ext>
            </a:extLst>
          </xdr:cNvPr>
          <xdr:cNvSpPr txBox="1"/>
        </xdr:nvSpPr>
        <xdr:spPr>
          <a:xfrm>
            <a:off x="78827" y="3669862"/>
            <a:ext cx="1366345" cy="3777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400">
                <a:solidFill>
                  <a:schemeClr val="bg1"/>
                </a:solidFill>
                <a:latin typeface="+mn-lt"/>
              </a:rPr>
              <a:t>Income</a:t>
            </a:r>
            <a:r>
              <a:rPr lang="en-IN" sz="1400" baseline="0">
                <a:solidFill>
                  <a:schemeClr val="bg1"/>
                </a:solidFill>
                <a:latin typeface="+mn-lt"/>
              </a:rPr>
              <a:t> Target</a:t>
            </a:r>
            <a:endParaRPr lang="en-IN" sz="1400">
              <a:solidFill>
                <a:schemeClr val="bg1"/>
              </a:solidFill>
              <a:latin typeface="+mn-lt"/>
            </a:endParaRPr>
          </a:p>
        </xdr:txBody>
      </xdr:sp>
      <xdr:sp macro="" textlink="'pivot tables'!G18">
        <xdr:nvSpPr>
          <xdr:cNvPr id="21" name="TextBox 20">
            <a:extLst>
              <a:ext uri="{FF2B5EF4-FFF2-40B4-BE49-F238E27FC236}">
                <a16:creationId xmlns:a16="http://schemas.microsoft.com/office/drawing/2014/main" id="{A0C83086-D44C-4ECF-898C-72FEFEE65DED}"/>
              </a:ext>
            </a:extLst>
          </xdr:cNvPr>
          <xdr:cNvSpPr txBox="1"/>
        </xdr:nvSpPr>
        <xdr:spPr>
          <a:xfrm>
            <a:off x="1103585" y="3687380"/>
            <a:ext cx="1366345" cy="3777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BE3236E-E559-4AC8-83F5-928E48DCAD6E}" type="TxLink">
              <a:rPr lang="en-US" sz="1300" b="0" i="0" u="none" strike="noStrike">
                <a:solidFill>
                  <a:schemeClr val="bg1"/>
                </a:solidFill>
                <a:latin typeface="Arial"/>
                <a:cs typeface="Arial"/>
              </a:rPr>
              <a:pPr algn="ctr"/>
              <a:t> 7,73,252 </a:t>
            </a:fld>
            <a:endParaRPr lang="en-IN" sz="1300">
              <a:solidFill>
                <a:schemeClr val="bg1"/>
              </a:solidFill>
              <a:latin typeface="+mn-lt"/>
            </a:endParaRPr>
          </a:p>
        </xdr:txBody>
      </xdr:sp>
    </xdr:grpSp>
    <xdr:clientData/>
  </xdr:twoCellAnchor>
  <xdr:twoCellAnchor>
    <xdr:from>
      <xdr:col>0</xdr:col>
      <xdr:colOff>153039</xdr:colOff>
      <xdr:row>22</xdr:row>
      <xdr:rowOff>164756</xdr:rowOff>
    </xdr:from>
    <xdr:to>
      <xdr:col>4</xdr:col>
      <xdr:colOff>597243</xdr:colOff>
      <xdr:row>28</xdr:row>
      <xdr:rowOff>30891</xdr:rowOff>
    </xdr:to>
    <xdr:graphicFrame macro="">
      <xdr:nvGraphicFramePr>
        <xdr:cNvPr id="23" name="Chart 22">
          <a:extLst>
            <a:ext uri="{FF2B5EF4-FFF2-40B4-BE49-F238E27FC236}">
              <a16:creationId xmlns:a16="http://schemas.microsoft.com/office/drawing/2014/main" id="{380CFCFB-5F13-4937-B529-A6E8B6834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226977</xdr:colOff>
      <xdr:row>28</xdr:row>
      <xdr:rowOff>134734</xdr:rowOff>
    </xdr:from>
    <xdr:to>
      <xdr:col>3</xdr:col>
      <xdr:colOff>165192</xdr:colOff>
      <xdr:row>30</xdr:row>
      <xdr:rowOff>144915</xdr:rowOff>
    </xdr:to>
    <xdr:sp macro="" textlink="">
      <xdr:nvSpPr>
        <xdr:cNvPr id="24" name="TextBox 23">
          <a:extLst>
            <a:ext uri="{FF2B5EF4-FFF2-40B4-BE49-F238E27FC236}">
              <a16:creationId xmlns:a16="http://schemas.microsoft.com/office/drawing/2014/main" id="{97B422F0-4D95-4A9A-B868-ABFABDCB44E8}"/>
            </a:ext>
          </a:extLst>
        </xdr:cNvPr>
        <xdr:cNvSpPr txBox="1"/>
      </xdr:nvSpPr>
      <xdr:spPr>
        <a:xfrm>
          <a:off x="226977" y="5243354"/>
          <a:ext cx="1773454" cy="3750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800">
              <a:solidFill>
                <a:schemeClr val="bg1"/>
              </a:solidFill>
              <a:latin typeface="+mn-lt"/>
            </a:rPr>
            <a:t>Quantity</a:t>
          </a:r>
          <a:r>
            <a:rPr lang="en-IN" sz="1800" baseline="0">
              <a:solidFill>
                <a:schemeClr val="bg1"/>
              </a:solidFill>
              <a:latin typeface="+mn-lt"/>
            </a:rPr>
            <a:t> of Items</a:t>
          </a:r>
          <a:endParaRPr lang="en-IN" sz="1800">
            <a:solidFill>
              <a:schemeClr val="bg1"/>
            </a:solidFill>
            <a:latin typeface="+mn-lt"/>
          </a:endParaRPr>
        </a:p>
      </xdr:txBody>
    </xdr:sp>
    <xdr:clientData/>
  </xdr:twoCellAnchor>
  <xdr:twoCellAnchor>
    <xdr:from>
      <xdr:col>0</xdr:col>
      <xdr:colOff>195825</xdr:colOff>
      <xdr:row>30</xdr:row>
      <xdr:rowOff>112324</xdr:rowOff>
    </xdr:from>
    <xdr:to>
      <xdr:col>4</xdr:col>
      <xdr:colOff>148548</xdr:colOff>
      <xdr:row>41</xdr:row>
      <xdr:rowOff>120021</xdr:rowOff>
    </xdr:to>
    <xdr:grpSp>
      <xdr:nvGrpSpPr>
        <xdr:cNvPr id="53" name="Group 52">
          <a:extLst>
            <a:ext uri="{FF2B5EF4-FFF2-40B4-BE49-F238E27FC236}">
              <a16:creationId xmlns:a16="http://schemas.microsoft.com/office/drawing/2014/main" id="{412191FC-0E4C-C643-FA37-F6B729301F85}"/>
            </a:ext>
          </a:extLst>
        </xdr:cNvPr>
        <xdr:cNvGrpSpPr/>
      </xdr:nvGrpSpPr>
      <xdr:grpSpPr>
        <a:xfrm>
          <a:off x="195825" y="5387709"/>
          <a:ext cx="2414569" cy="1942004"/>
          <a:chOff x="203014" y="5759502"/>
          <a:chExt cx="2388625" cy="2034492"/>
        </a:xfrm>
      </xdr:grpSpPr>
      <xdr:grpSp>
        <xdr:nvGrpSpPr>
          <xdr:cNvPr id="30" name="Group 29">
            <a:extLst>
              <a:ext uri="{FF2B5EF4-FFF2-40B4-BE49-F238E27FC236}">
                <a16:creationId xmlns:a16="http://schemas.microsoft.com/office/drawing/2014/main" id="{6B449E37-8E98-C20B-F001-CC06D273341C}"/>
              </a:ext>
            </a:extLst>
          </xdr:cNvPr>
          <xdr:cNvGrpSpPr/>
        </xdr:nvGrpSpPr>
        <xdr:grpSpPr>
          <a:xfrm>
            <a:off x="322697" y="5759502"/>
            <a:ext cx="1098265" cy="2023368"/>
            <a:chOff x="122464" y="5742214"/>
            <a:chExt cx="1104957" cy="2017234"/>
          </a:xfrm>
        </xdr:grpSpPr>
        <xdr:sp macro="" textlink="'pivot tables'!F5">
          <xdr:nvSpPr>
            <xdr:cNvPr id="25" name="TextBox 24">
              <a:extLst>
                <a:ext uri="{FF2B5EF4-FFF2-40B4-BE49-F238E27FC236}">
                  <a16:creationId xmlns:a16="http://schemas.microsoft.com/office/drawing/2014/main" id="{AC29A087-8435-446B-9539-D65A118F9230}"/>
                </a:ext>
              </a:extLst>
            </xdr:cNvPr>
            <xdr:cNvSpPr txBox="1"/>
          </xdr:nvSpPr>
          <xdr:spPr>
            <a:xfrm>
              <a:off x="142874" y="5742214"/>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2229CD15-00DA-48B1-82BC-8A28AEEB4742}" type="TxLink">
                <a:rPr lang="en-US" sz="1000" b="0" i="0" u="none" strike="noStrike">
                  <a:solidFill>
                    <a:schemeClr val="bg1"/>
                  </a:solidFill>
                  <a:latin typeface="Aptos Narrow" panose="020B0004020202020204" pitchFamily="34" charset="0"/>
                  <a:cs typeface="Arial"/>
                </a:rPr>
                <a:pPr algn="l"/>
                <a:t>Usage fees</a:t>
              </a:fld>
              <a:endParaRPr lang="en-IN" sz="1400">
                <a:solidFill>
                  <a:schemeClr val="bg1"/>
                </a:solidFill>
                <a:latin typeface="Aptos Narrow" panose="020B0004020202020204" pitchFamily="34" charset="0"/>
              </a:endParaRPr>
            </a:p>
          </xdr:txBody>
        </xdr:sp>
        <xdr:sp macro="" textlink="'pivot tables'!F6">
          <xdr:nvSpPr>
            <xdr:cNvPr id="26" name="TextBox 25">
              <a:extLst>
                <a:ext uri="{FF2B5EF4-FFF2-40B4-BE49-F238E27FC236}">
                  <a16:creationId xmlns:a16="http://schemas.microsoft.com/office/drawing/2014/main" id="{6D9ED733-C812-BF70-07CA-5812B75EA8BA}"/>
                </a:ext>
              </a:extLst>
            </xdr:cNvPr>
            <xdr:cNvSpPr txBox="1"/>
          </xdr:nvSpPr>
          <xdr:spPr>
            <a:xfrm>
              <a:off x="142874" y="6072187"/>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3DE9ED5E-0D73-4BFD-BE98-2105089D1022}" type="TxLink">
                <a:rPr lang="en-US" sz="1000" b="0" i="0" u="none" strike="noStrike">
                  <a:solidFill>
                    <a:schemeClr val="bg1"/>
                  </a:solidFill>
                  <a:latin typeface="Aptos Narrow" panose="020B0004020202020204" pitchFamily="34" charset="0"/>
                  <a:cs typeface="Arial"/>
                </a:rPr>
                <a:pPr algn="l"/>
                <a:t>Licensing</a:t>
              </a:fld>
              <a:endParaRPr lang="en-IN" sz="1400">
                <a:solidFill>
                  <a:schemeClr val="bg1"/>
                </a:solidFill>
                <a:latin typeface="Aptos Narrow" panose="020B0004020202020204" pitchFamily="34" charset="0"/>
              </a:endParaRPr>
            </a:p>
          </xdr:txBody>
        </xdr:sp>
        <xdr:sp macro="" textlink="'pivot tables'!F7">
          <xdr:nvSpPr>
            <xdr:cNvPr id="27" name="TextBox 26">
              <a:extLst>
                <a:ext uri="{FF2B5EF4-FFF2-40B4-BE49-F238E27FC236}">
                  <a16:creationId xmlns:a16="http://schemas.microsoft.com/office/drawing/2014/main" id="{20E24814-B1BE-9083-44DA-67BDC8742B00}"/>
                </a:ext>
              </a:extLst>
            </xdr:cNvPr>
            <xdr:cNvSpPr txBox="1"/>
          </xdr:nvSpPr>
          <xdr:spPr>
            <a:xfrm>
              <a:off x="142874" y="6402160"/>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67760E15-B0F3-4E42-AFB1-1207BA1E6294}" type="TxLink">
                <a:rPr lang="en-US" sz="1000" b="0" i="0" u="none" strike="noStrike">
                  <a:solidFill>
                    <a:schemeClr val="bg1"/>
                  </a:solidFill>
                  <a:latin typeface="Aptos Narrow" panose="020B0004020202020204" pitchFamily="34" charset="0"/>
                  <a:cs typeface="Arial"/>
                </a:rPr>
                <a:pPr algn="l"/>
                <a:t>Renting</a:t>
              </a:fld>
              <a:endParaRPr lang="en-IN" sz="1400">
                <a:solidFill>
                  <a:schemeClr val="bg1"/>
                </a:solidFill>
                <a:latin typeface="Aptos Narrow" panose="020B0004020202020204" pitchFamily="34" charset="0"/>
              </a:endParaRPr>
            </a:p>
          </xdr:txBody>
        </xdr:sp>
        <xdr:sp macro="" textlink="'pivot tables'!F8">
          <xdr:nvSpPr>
            <xdr:cNvPr id="28" name="TextBox 27">
              <a:extLst>
                <a:ext uri="{FF2B5EF4-FFF2-40B4-BE49-F238E27FC236}">
                  <a16:creationId xmlns:a16="http://schemas.microsoft.com/office/drawing/2014/main" id="{0F926C08-5DFE-2318-467E-F555E8F4D66E}"/>
                </a:ext>
              </a:extLst>
            </xdr:cNvPr>
            <xdr:cNvSpPr txBox="1"/>
          </xdr:nvSpPr>
          <xdr:spPr>
            <a:xfrm>
              <a:off x="142874" y="6732133"/>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37B90AD2-2F15-43C7-B1AA-0DFB89D81B27}" type="TxLink">
                <a:rPr lang="en-US" sz="1000" b="0" i="0" u="none" strike="noStrike">
                  <a:solidFill>
                    <a:schemeClr val="bg1"/>
                  </a:solidFill>
                  <a:latin typeface="Aptos Narrow" panose="020B0004020202020204" pitchFamily="34" charset="0"/>
                  <a:cs typeface="Arial"/>
                </a:rPr>
                <a:pPr algn="l"/>
                <a:t>Asset sale</a:t>
              </a:fld>
              <a:endParaRPr lang="en-IN" sz="1400">
                <a:solidFill>
                  <a:schemeClr val="bg1"/>
                </a:solidFill>
                <a:latin typeface="Aptos Narrow" panose="020B0004020202020204" pitchFamily="34" charset="0"/>
              </a:endParaRPr>
            </a:p>
          </xdr:txBody>
        </xdr:sp>
        <xdr:sp macro="" textlink="'pivot tables'!F9">
          <xdr:nvSpPr>
            <xdr:cNvPr id="29" name="TextBox 28">
              <a:extLst>
                <a:ext uri="{FF2B5EF4-FFF2-40B4-BE49-F238E27FC236}">
                  <a16:creationId xmlns:a16="http://schemas.microsoft.com/office/drawing/2014/main" id="{543473BC-B61B-E593-DFB4-2EA3B01B03B2}"/>
                </a:ext>
              </a:extLst>
            </xdr:cNvPr>
            <xdr:cNvSpPr txBox="1"/>
          </xdr:nvSpPr>
          <xdr:spPr>
            <a:xfrm>
              <a:off x="129267" y="7055303"/>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4FAD2A37-DA37-42D7-B485-8439FDA96E84}" type="TxLink">
                <a:rPr lang="en-US" sz="1000" b="0" i="0" u="none" strike="noStrike">
                  <a:solidFill>
                    <a:schemeClr val="bg1"/>
                  </a:solidFill>
                  <a:latin typeface="Aptos Narrow" panose="020B0004020202020204" pitchFamily="34" charset="0"/>
                  <a:cs typeface="Arial"/>
                </a:rPr>
                <a:pPr algn="l"/>
                <a:t>Advertising</a:t>
              </a:fld>
              <a:endParaRPr lang="en-IN" sz="1400">
                <a:solidFill>
                  <a:schemeClr val="bg1"/>
                </a:solidFill>
                <a:latin typeface="Aptos Narrow" panose="020B0004020202020204" pitchFamily="34" charset="0"/>
              </a:endParaRPr>
            </a:p>
          </xdr:txBody>
        </xdr:sp>
        <xdr:sp macro="" textlink="'pivot tables'!F10">
          <xdr:nvSpPr>
            <xdr:cNvPr id="31" name="TextBox 30">
              <a:extLst>
                <a:ext uri="{FF2B5EF4-FFF2-40B4-BE49-F238E27FC236}">
                  <a16:creationId xmlns:a16="http://schemas.microsoft.com/office/drawing/2014/main" id="{E10BF377-2FFB-D6E1-A71F-1CF4586CAC85}"/>
                </a:ext>
              </a:extLst>
            </xdr:cNvPr>
            <xdr:cNvSpPr txBox="1"/>
          </xdr:nvSpPr>
          <xdr:spPr>
            <a:xfrm>
              <a:off x="122464" y="7381875"/>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818D1065-A63D-437C-AE1A-0D2B0CAD34D5}" type="TxLink">
                <a:rPr lang="en-US" sz="1000" b="0" i="0" u="none" strike="noStrike">
                  <a:solidFill>
                    <a:schemeClr val="bg1"/>
                  </a:solidFill>
                  <a:latin typeface="Aptos Narrow" panose="020B0004020202020204" pitchFamily="34" charset="0"/>
                  <a:cs typeface="Arial"/>
                </a:rPr>
                <a:pPr algn="l"/>
                <a:t>Subscription</a:t>
              </a:fld>
              <a:endParaRPr lang="en-IN" sz="1400">
                <a:solidFill>
                  <a:schemeClr val="bg1"/>
                </a:solidFill>
                <a:latin typeface="Aptos Narrow" panose="020B0004020202020204" pitchFamily="34" charset="0"/>
              </a:endParaRPr>
            </a:p>
          </xdr:txBody>
        </xdr:sp>
      </xdr:grpSp>
      <xdr:grpSp>
        <xdr:nvGrpSpPr>
          <xdr:cNvPr id="32" name="Group 31">
            <a:extLst>
              <a:ext uri="{FF2B5EF4-FFF2-40B4-BE49-F238E27FC236}">
                <a16:creationId xmlns:a16="http://schemas.microsoft.com/office/drawing/2014/main" id="{E4704862-AB50-349F-73D5-F420815C9FB9}"/>
              </a:ext>
            </a:extLst>
          </xdr:cNvPr>
          <xdr:cNvGrpSpPr/>
        </xdr:nvGrpSpPr>
        <xdr:grpSpPr>
          <a:xfrm>
            <a:off x="1093520" y="5770626"/>
            <a:ext cx="629386" cy="2023368"/>
            <a:chOff x="122464" y="5742214"/>
            <a:chExt cx="1104957" cy="2017234"/>
          </a:xfrm>
        </xdr:grpSpPr>
        <xdr:sp macro="" textlink="'pivot tables'!M5">
          <xdr:nvSpPr>
            <xdr:cNvPr id="33" name="TextBox 32">
              <a:extLst>
                <a:ext uri="{FF2B5EF4-FFF2-40B4-BE49-F238E27FC236}">
                  <a16:creationId xmlns:a16="http://schemas.microsoft.com/office/drawing/2014/main" id="{D7C244B5-9EE1-0650-CFCE-B3345BA79C94}"/>
                </a:ext>
              </a:extLst>
            </xdr:cNvPr>
            <xdr:cNvSpPr txBox="1"/>
          </xdr:nvSpPr>
          <xdr:spPr>
            <a:xfrm>
              <a:off x="142874" y="5742214"/>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208BD15-C5DF-45DA-BF98-9ABCCCF2195B}" type="TxLink">
                <a:rPr lang="en-US" sz="1050" b="0" i="0" u="none" strike="noStrike">
                  <a:solidFill>
                    <a:schemeClr val="bg1"/>
                  </a:solidFill>
                  <a:latin typeface="Aptos Narrow" panose="020B0004020202020204" pitchFamily="34" charset="0"/>
                  <a:cs typeface="Arial"/>
                </a:rPr>
                <a:t>10%</a:t>
              </a:fld>
              <a:endParaRPr lang="en-IN" sz="1400">
                <a:solidFill>
                  <a:schemeClr val="bg1"/>
                </a:solidFill>
                <a:latin typeface="Aptos Narrow" panose="020B0004020202020204" pitchFamily="34" charset="0"/>
              </a:endParaRPr>
            </a:p>
          </xdr:txBody>
        </xdr:sp>
        <xdr:sp macro="" textlink="'pivot tables'!M6">
          <xdr:nvSpPr>
            <xdr:cNvPr id="34" name="TextBox 33">
              <a:extLst>
                <a:ext uri="{FF2B5EF4-FFF2-40B4-BE49-F238E27FC236}">
                  <a16:creationId xmlns:a16="http://schemas.microsoft.com/office/drawing/2014/main" id="{4233E48C-DF07-8C5C-3368-C24ECEB9E641}"/>
                </a:ext>
              </a:extLst>
            </xdr:cNvPr>
            <xdr:cNvSpPr txBox="1"/>
          </xdr:nvSpPr>
          <xdr:spPr>
            <a:xfrm>
              <a:off x="142874" y="6072187"/>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F78EE97-52DF-4A65-922B-A457D1A6F20C}" type="TxLink">
                <a:rPr lang="en-US" sz="1050" b="0" i="0" u="none" strike="noStrike">
                  <a:solidFill>
                    <a:schemeClr val="bg1"/>
                  </a:solidFill>
                  <a:latin typeface="Aptos Narrow" panose="020B0004020202020204" pitchFamily="34" charset="0"/>
                  <a:cs typeface="Arial"/>
                </a:rPr>
                <a:t>62%</a:t>
              </a:fld>
              <a:endParaRPr lang="en-IN" sz="1400">
                <a:solidFill>
                  <a:schemeClr val="bg1"/>
                </a:solidFill>
                <a:latin typeface="Aptos Narrow" panose="020B0004020202020204" pitchFamily="34" charset="0"/>
              </a:endParaRPr>
            </a:p>
          </xdr:txBody>
        </xdr:sp>
        <xdr:sp macro="" textlink="'pivot tables'!M7">
          <xdr:nvSpPr>
            <xdr:cNvPr id="35" name="TextBox 34">
              <a:extLst>
                <a:ext uri="{FF2B5EF4-FFF2-40B4-BE49-F238E27FC236}">
                  <a16:creationId xmlns:a16="http://schemas.microsoft.com/office/drawing/2014/main" id="{D9B1C577-C4F6-B750-49F0-7F3E12DE8141}"/>
                </a:ext>
              </a:extLst>
            </xdr:cNvPr>
            <xdr:cNvSpPr txBox="1"/>
          </xdr:nvSpPr>
          <xdr:spPr>
            <a:xfrm>
              <a:off x="142874" y="6402160"/>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3B588AE-A6A8-45FB-A67B-832E0067B1DA}" type="TxLink">
                <a:rPr lang="en-US" sz="1050" b="0" i="0" u="none" strike="noStrike">
                  <a:solidFill>
                    <a:schemeClr val="bg1"/>
                  </a:solidFill>
                  <a:latin typeface="Aptos Narrow" panose="020B0004020202020204" pitchFamily="34" charset="0"/>
                  <a:cs typeface="Arial"/>
                </a:rPr>
                <a:t>14%</a:t>
              </a:fld>
              <a:endParaRPr lang="en-IN" sz="1400">
                <a:solidFill>
                  <a:schemeClr val="bg1"/>
                </a:solidFill>
                <a:latin typeface="Aptos Narrow" panose="020B0004020202020204" pitchFamily="34" charset="0"/>
              </a:endParaRPr>
            </a:p>
          </xdr:txBody>
        </xdr:sp>
        <xdr:sp macro="" textlink="'pivot tables'!M8">
          <xdr:nvSpPr>
            <xdr:cNvPr id="36" name="TextBox 35">
              <a:extLst>
                <a:ext uri="{FF2B5EF4-FFF2-40B4-BE49-F238E27FC236}">
                  <a16:creationId xmlns:a16="http://schemas.microsoft.com/office/drawing/2014/main" id="{AF7FD179-6DF3-8958-6631-D3E01A2096DE}"/>
                </a:ext>
              </a:extLst>
            </xdr:cNvPr>
            <xdr:cNvSpPr txBox="1"/>
          </xdr:nvSpPr>
          <xdr:spPr>
            <a:xfrm>
              <a:off x="142874" y="6732133"/>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B6A8EB9-6D5A-4ECB-9A46-DF8452ADC5A8}" type="TxLink">
                <a:rPr lang="en-US" sz="1050" b="0" i="0" u="none" strike="noStrike">
                  <a:solidFill>
                    <a:schemeClr val="bg1"/>
                  </a:solidFill>
                  <a:latin typeface="Aptos Narrow" panose="020B0004020202020204" pitchFamily="34" charset="0"/>
                  <a:cs typeface="Arial"/>
                </a:rPr>
                <a:t>0%</a:t>
              </a:fld>
              <a:endParaRPr lang="en-IN" sz="1400">
                <a:solidFill>
                  <a:schemeClr val="bg1"/>
                </a:solidFill>
                <a:latin typeface="Aptos Narrow" panose="020B0004020202020204" pitchFamily="34" charset="0"/>
              </a:endParaRPr>
            </a:p>
          </xdr:txBody>
        </xdr:sp>
        <xdr:sp macro="" textlink="'pivot tables'!M9">
          <xdr:nvSpPr>
            <xdr:cNvPr id="37" name="TextBox 36">
              <a:extLst>
                <a:ext uri="{FF2B5EF4-FFF2-40B4-BE49-F238E27FC236}">
                  <a16:creationId xmlns:a16="http://schemas.microsoft.com/office/drawing/2014/main" id="{4F38AB96-0886-2CBC-6426-9131AF0088AE}"/>
                </a:ext>
              </a:extLst>
            </xdr:cNvPr>
            <xdr:cNvSpPr txBox="1"/>
          </xdr:nvSpPr>
          <xdr:spPr>
            <a:xfrm>
              <a:off x="129267" y="7055303"/>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63883B3-6680-437E-B1B9-5E7B416527B4}" type="TxLink">
                <a:rPr lang="en-US" sz="1050" b="0" i="0" u="none" strike="noStrike">
                  <a:solidFill>
                    <a:schemeClr val="bg1"/>
                  </a:solidFill>
                  <a:latin typeface="Aptos Narrow" panose="020B0004020202020204" pitchFamily="34" charset="0"/>
                  <a:cs typeface="Arial"/>
                </a:rPr>
                <a:t>2%</a:t>
              </a:fld>
              <a:endParaRPr lang="en-IN" sz="1400">
                <a:solidFill>
                  <a:schemeClr val="bg1"/>
                </a:solidFill>
                <a:latin typeface="Aptos Narrow" panose="020B0004020202020204" pitchFamily="34" charset="0"/>
              </a:endParaRPr>
            </a:p>
          </xdr:txBody>
        </xdr:sp>
        <xdr:sp macro="" textlink="'pivot tables'!M10">
          <xdr:nvSpPr>
            <xdr:cNvPr id="38" name="TextBox 37">
              <a:extLst>
                <a:ext uri="{FF2B5EF4-FFF2-40B4-BE49-F238E27FC236}">
                  <a16:creationId xmlns:a16="http://schemas.microsoft.com/office/drawing/2014/main" id="{04CB837A-528F-C272-C837-FFE5FF2CBCC3}"/>
                </a:ext>
              </a:extLst>
            </xdr:cNvPr>
            <xdr:cNvSpPr txBox="1"/>
          </xdr:nvSpPr>
          <xdr:spPr>
            <a:xfrm>
              <a:off x="122464" y="7381875"/>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229ABED-EA07-48A3-A5BF-C8DF2B11308A}" type="TxLink">
                <a:rPr lang="en-US" sz="1050" b="0" i="0" u="none" strike="noStrike">
                  <a:solidFill>
                    <a:schemeClr val="bg1"/>
                  </a:solidFill>
                  <a:latin typeface="Aptos Narrow" panose="020B0004020202020204" pitchFamily="34" charset="0"/>
                  <a:cs typeface="Arial"/>
                </a:rPr>
                <a:t>11%</a:t>
              </a:fld>
              <a:endParaRPr lang="en-IN" sz="1400">
                <a:solidFill>
                  <a:schemeClr val="bg1"/>
                </a:solidFill>
                <a:latin typeface="Aptos Narrow" panose="020B0004020202020204" pitchFamily="34" charset="0"/>
              </a:endParaRPr>
            </a:p>
          </xdr:txBody>
        </xdr:sp>
      </xdr:grpSp>
      <xdr:grpSp>
        <xdr:nvGrpSpPr>
          <xdr:cNvPr id="39" name="Group 38">
            <a:extLst>
              <a:ext uri="{FF2B5EF4-FFF2-40B4-BE49-F238E27FC236}">
                <a16:creationId xmlns:a16="http://schemas.microsoft.com/office/drawing/2014/main" id="{4C816AFA-BF20-30CC-7C1F-5B04F9B51D9A}"/>
              </a:ext>
            </a:extLst>
          </xdr:cNvPr>
          <xdr:cNvGrpSpPr/>
        </xdr:nvGrpSpPr>
        <xdr:grpSpPr>
          <a:xfrm>
            <a:off x="1673294" y="5770626"/>
            <a:ext cx="918345" cy="2023368"/>
            <a:chOff x="122464" y="5742214"/>
            <a:chExt cx="1111648" cy="2017234"/>
          </a:xfrm>
        </xdr:grpSpPr>
        <xdr:sp macro="" textlink="'pivot tables'!L5">
          <xdr:nvSpPr>
            <xdr:cNvPr id="40" name="TextBox 39">
              <a:extLst>
                <a:ext uri="{FF2B5EF4-FFF2-40B4-BE49-F238E27FC236}">
                  <a16:creationId xmlns:a16="http://schemas.microsoft.com/office/drawing/2014/main" id="{2D6499CD-2380-6EEF-84B6-F3E16C4E4D77}"/>
                </a:ext>
              </a:extLst>
            </xdr:cNvPr>
            <xdr:cNvSpPr txBox="1"/>
          </xdr:nvSpPr>
          <xdr:spPr>
            <a:xfrm>
              <a:off x="142874" y="5742214"/>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98DE318A-1DFE-447E-96E2-D9D1EF0EBDD8}" type="TxLink">
                <a:rPr lang="en-US" sz="1050" b="0" i="0" u="none" strike="noStrike">
                  <a:solidFill>
                    <a:schemeClr val="bg1"/>
                  </a:solidFill>
                  <a:latin typeface="Aptos Narrow" panose="020B0004020202020204" pitchFamily="34" charset="0"/>
                  <a:cs typeface="Arial"/>
                </a:rPr>
                <a:t>11856</a:t>
              </a:fld>
              <a:endParaRPr lang="en-IN" sz="1400">
                <a:solidFill>
                  <a:schemeClr val="bg1"/>
                </a:solidFill>
                <a:latin typeface="Aptos Narrow" panose="020B0004020202020204" pitchFamily="34" charset="0"/>
              </a:endParaRPr>
            </a:p>
          </xdr:txBody>
        </xdr:sp>
        <xdr:sp macro="" textlink="'pivot tables'!L6">
          <xdr:nvSpPr>
            <xdr:cNvPr id="41" name="TextBox 40">
              <a:extLst>
                <a:ext uri="{FF2B5EF4-FFF2-40B4-BE49-F238E27FC236}">
                  <a16:creationId xmlns:a16="http://schemas.microsoft.com/office/drawing/2014/main" id="{63FC9A96-A9A8-D338-017B-E8AEF8197DA1}"/>
                </a:ext>
              </a:extLst>
            </xdr:cNvPr>
            <xdr:cNvSpPr txBox="1"/>
          </xdr:nvSpPr>
          <xdr:spPr>
            <a:xfrm>
              <a:off x="142874" y="6072187"/>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D1CBCB3-5C63-4854-9379-A981657E5CA1}" type="TxLink">
                <a:rPr lang="en-US" sz="1050" b="0" i="0" u="none" strike="noStrike">
                  <a:solidFill>
                    <a:schemeClr val="bg1"/>
                  </a:solidFill>
                  <a:latin typeface="Aptos Narrow" panose="020B0004020202020204" pitchFamily="34" charset="0"/>
                  <a:cs typeface="Arial"/>
                </a:rPr>
                <a:t>72768</a:t>
              </a:fld>
              <a:endParaRPr lang="en-IN" sz="1400">
                <a:solidFill>
                  <a:schemeClr val="bg1"/>
                </a:solidFill>
                <a:latin typeface="Aptos Narrow" panose="020B0004020202020204" pitchFamily="34" charset="0"/>
              </a:endParaRPr>
            </a:p>
          </xdr:txBody>
        </xdr:sp>
        <xdr:sp macro="" textlink="'pivot tables'!L7">
          <xdr:nvSpPr>
            <xdr:cNvPr id="42" name="TextBox 41">
              <a:extLst>
                <a:ext uri="{FF2B5EF4-FFF2-40B4-BE49-F238E27FC236}">
                  <a16:creationId xmlns:a16="http://schemas.microsoft.com/office/drawing/2014/main" id="{FA15D884-D3D4-F99F-44E6-EAC08FC5B265}"/>
                </a:ext>
              </a:extLst>
            </xdr:cNvPr>
            <xdr:cNvSpPr txBox="1"/>
          </xdr:nvSpPr>
          <xdr:spPr>
            <a:xfrm>
              <a:off x="142874" y="6402160"/>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F385C691-2DB2-4B37-B9F0-07E1277F1E86}" type="TxLink">
                <a:rPr lang="en-US" sz="1050" b="0" i="0" u="none" strike="noStrike">
                  <a:solidFill>
                    <a:schemeClr val="bg1"/>
                  </a:solidFill>
                  <a:latin typeface="Aptos Narrow" panose="020B0004020202020204" pitchFamily="34" charset="0"/>
                  <a:cs typeface="Arial"/>
                </a:rPr>
                <a:t>16488</a:t>
              </a:fld>
              <a:endParaRPr lang="en-IN" sz="1400">
                <a:solidFill>
                  <a:schemeClr val="bg1"/>
                </a:solidFill>
                <a:latin typeface="Aptos Narrow" panose="020B0004020202020204" pitchFamily="34" charset="0"/>
              </a:endParaRPr>
            </a:p>
          </xdr:txBody>
        </xdr:sp>
        <xdr:sp macro="" textlink="'pivot tables'!L8">
          <xdr:nvSpPr>
            <xdr:cNvPr id="43" name="TextBox 42">
              <a:extLst>
                <a:ext uri="{FF2B5EF4-FFF2-40B4-BE49-F238E27FC236}">
                  <a16:creationId xmlns:a16="http://schemas.microsoft.com/office/drawing/2014/main" id="{F92637A8-B0B4-39FF-EA04-F90531A528E8}"/>
                </a:ext>
              </a:extLst>
            </xdr:cNvPr>
            <xdr:cNvSpPr txBox="1"/>
          </xdr:nvSpPr>
          <xdr:spPr>
            <a:xfrm>
              <a:off x="149566" y="6732133"/>
              <a:ext cx="1084546"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0F8CC4E-061F-437B-A361-45E05F2551DE}" type="TxLink">
                <a:rPr lang="en-US" sz="1050" b="0" i="0" u="none" strike="noStrike">
                  <a:solidFill>
                    <a:schemeClr val="bg1"/>
                  </a:solidFill>
                  <a:latin typeface="Aptos Narrow" panose="020B0004020202020204" pitchFamily="34" charset="0"/>
                  <a:cs typeface="Arial"/>
                </a:rPr>
                <a:t>26</a:t>
              </a:fld>
              <a:endParaRPr lang="en-IN" sz="1400">
                <a:solidFill>
                  <a:schemeClr val="bg1"/>
                </a:solidFill>
                <a:latin typeface="Aptos Narrow" panose="020B0004020202020204" pitchFamily="34" charset="0"/>
              </a:endParaRPr>
            </a:p>
          </xdr:txBody>
        </xdr:sp>
        <xdr:sp macro="" textlink="'pivot tables'!L9">
          <xdr:nvSpPr>
            <xdr:cNvPr id="44" name="TextBox 43">
              <a:extLst>
                <a:ext uri="{FF2B5EF4-FFF2-40B4-BE49-F238E27FC236}">
                  <a16:creationId xmlns:a16="http://schemas.microsoft.com/office/drawing/2014/main" id="{41E724C2-CD62-5C61-E136-EFBFE98C9838}"/>
                </a:ext>
              </a:extLst>
            </xdr:cNvPr>
            <xdr:cNvSpPr txBox="1"/>
          </xdr:nvSpPr>
          <xdr:spPr>
            <a:xfrm>
              <a:off x="129267" y="7055303"/>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9954A34-55A1-493B-A166-AE7E68881B82}" type="TxLink">
                <a:rPr lang="en-US" sz="1050" b="0" i="0" u="none" strike="noStrike">
                  <a:solidFill>
                    <a:schemeClr val="bg1"/>
                  </a:solidFill>
                  <a:latin typeface="Aptos Narrow" panose="020B0004020202020204" pitchFamily="34" charset="0"/>
                  <a:cs typeface="Arial"/>
                </a:rPr>
                <a:t>2844</a:t>
              </a:fld>
              <a:endParaRPr lang="en-IN" sz="1400">
                <a:solidFill>
                  <a:schemeClr val="bg1"/>
                </a:solidFill>
                <a:latin typeface="Aptos Narrow" panose="020B0004020202020204" pitchFamily="34" charset="0"/>
              </a:endParaRPr>
            </a:p>
          </xdr:txBody>
        </xdr:sp>
        <xdr:sp macro="" textlink="'pivot tables'!L10">
          <xdr:nvSpPr>
            <xdr:cNvPr id="45" name="TextBox 44">
              <a:extLst>
                <a:ext uri="{FF2B5EF4-FFF2-40B4-BE49-F238E27FC236}">
                  <a16:creationId xmlns:a16="http://schemas.microsoft.com/office/drawing/2014/main" id="{97E65B1B-5BE4-0E7F-98CD-F05FBB3591E6}"/>
                </a:ext>
              </a:extLst>
            </xdr:cNvPr>
            <xdr:cNvSpPr txBox="1"/>
          </xdr:nvSpPr>
          <xdr:spPr>
            <a:xfrm>
              <a:off x="122464" y="7381875"/>
              <a:ext cx="1084547" cy="377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FF64B974-A968-4EA1-A9FF-02AB2D2E9774}" type="TxLink">
                <a:rPr lang="en-US" sz="1050" b="0" i="0" u="none" strike="noStrike">
                  <a:solidFill>
                    <a:schemeClr val="bg1"/>
                  </a:solidFill>
                  <a:latin typeface="Aptos Narrow" panose="020B0004020202020204" pitchFamily="34" charset="0"/>
                  <a:cs typeface="Arial"/>
                </a:rPr>
                <a:t>13188</a:t>
              </a:fld>
              <a:endParaRPr lang="en-IN" sz="1400">
                <a:solidFill>
                  <a:schemeClr val="bg1"/>
                </a:solidFill>
                <a:latin typeface="Aptos Narrow" panose="020B0004020202020204" pitchFamily="34" charset="0"/>
              </a:endParaRPr>
            </a:p>
          </xdr:txBody>
        </xdr:sp>
      </xdr:grpSp>
      <xdr:grpSp>
        <xdr:nvGrpSpPr>
          <xdr:cNvPr id="52" name="Group 51">
            <a:extLst>
              <a:ext uri="{FF2B5EF4-FFF2-40B4-BE49-F238E27FC236}">
                <a16:creationId xmlns:a16="http://schemas.microsoft.com/office/drawing/2014/main" id="{6B63348F-AC5E-3310-841C-D686738A8952}"/>
              </a:ext>
            </a:extLst>
          </xdr:cNvPr>
          <xdr:cNvGrpSpPr/>
        </xdr:nvGrpSpPr>
        <xdr:grpSpPr>
          <a:xfrm>
            <a:off x="203014" y="5845366"/>
            <a:ext cx="155737" cy="1869408"/>
            <a:chOff x="203014" y="5845366"/>
            <a:chExt cx="155737" cy="1869408"/>
          </a:xfrm>
        </xdr:grpSpPr>
        <xdr:sp macro="" textlink="'pivot tables'!F5">
          <xdr:nvSpPr>
            <xdr:cNvPr id="46" name="TextBox 45">
              <a:extLst>
                <a:ext uri="{FF2B5EF4-FFF2-40B4-BE49-F238E27FC236}">
                  <a16:creationId xmlns:a16="http://schemas.microsoft.com/office/drawing/2014/main" id="{BB934201-2F47-45B6-998D-212AB3737727}"/>
                </a:ext>
              </a:extLst>
            </xdr:cNvPr>
            <xdr:cNvSpPr txBox="1"/>
          </xdr:nvSpPr>
          <xdr:spPr>
            <a:xfrm>
              <a:off x="203014" y="5845366"/>
              <a:ext cx="155737" cy="233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800">
                  <a:solidFill>
                    <a:srgbClr val="EA375D"/>
                  </a:solidFill>
                  <a:latin typeface="Aptos" panose="020B0004020202020204" pitchFamily="34" charset="0"/>
                </a:rPr>
                <a:t>•</a:t>
              </a:r>
            </a:p>
          </xdr:txBody>
        </xdr:sp>
        <xdr:sp macro="" textlink="'pivot tables'!F5">
          <xdr:nvSpPr>
            <xdr:cNvPr id="47" name="TextBox 46">
              <a:extLst>
                <a:ext uri="{FF2B5EF4-FFF2-40B4-BE49-F238E27FC236}">
                  <a16:creationId xmlns:a16="http://schemas.microsoft.com/office/drawing/2014/main" id="{384F6856-9E7D-B7B0-CB41-A05000AE3D7B}"/>
                </a:ext>
              </a:extLst>
            </xdr:cNvPr>
            <xdr:cNvSpPr txBox="1"/>
          </xdr:nvSpPr>
          <xdr:spPr>
            <a:xfrm>
              <a:off x="203014" y="6499500"/>
              <a:ext cx="155737" cy="233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800">
                  <a:solidFill>
                    <a:srgbClr val="EA375D"/>
                  </a:solidFill>
                  <a:latin typeface="Aptos" panose="020B0004020202020204" pitchFamily="34" charset="0"/>
                </a:rPr>
                <a:t>•</a:t>
              </a:r>
            </a:p>
          </xdr:txBody>
        </xdr:sp>
        <xdr:sp macro="" textlink="'pivot tables'!F5">
          <xdr:nvSpPr>
            <xdr:cNvPr id="48" name="TextBox 47">
              <a:extLst>
                <a:ext uri="{FF2B5EF4-FFF2-40B4-BE49-F238E27FC236}">
                  <a16:creationId xmlns:a16="http://schemas.microsoft.com/office/drawing/2014/main" id="{4B84A434-11D0-0B9A-582D-69E6801F7196}"/>
                </a:ext>
              </a:extLst>
            </xdr:cNvPr>
            <xdr:cNvSpPr txBox="1"/>
          </xdr:nvSpPr>
          <xdr:spPr>
            <a:xfrm>
              <a:off x="203014" y="6826568"/>
              <a:ext cx="155737" cy="233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800">
                  <a:solidFill>
                    <a:srgbClr val="EA375D"/>
                  </a:solidFill>
                  <a:latin typeface="Aptos" panose="020B0004020202020204" pitchFamily="34" charset="0"/>
                </a:rPr>
                <a:t>•</a:t>
              </a:r>
            </a:p>
          </xdr:txBody>
        </xdr:sp>
        <xdr:sp macro="" textlink="'pivot tables'!F5">
          <xdr:nvSpPr>
            <xdr:cNvPr id="49" name="TextBox 48">
              <a:extLst>
                <a:ext uri="{FF2B5EF4-FFF2-40B4-BE49-F238E27FC236}">
                  <a16:creationId xmlns:a16="http://schemas.microsoft.com/office/drawing/2014/main" id="{0800A266-493E-A2D8-5013-E601692642E6}"/>
                </a:ext>
              </a:extLst>
            </xdr:cNvPr>
            <xdr:cNvSpPr txBox="1"/>
          </xdr:nvSpPr>
          <xdr:spPr>
            <a:xfrm>
              <a:off x="203014" y="7153634"/>
              <a:ext cx="155737" cy="234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800">
                  <a:solidFill>
                    <a:srgbClr val="EA375D"/>
                  </a:solidFill>
                  <a:latin typeface="Aptos" panose="020B0004020202020204" pitchFamily="34" charset="0"/>
                </a:rPr>
                <a:t>•</a:t>
              </a:r>
            </a:p>
          </xdr:txBody>
        </xdr:sp>
        <xdr:sp macro="" textlink="'pivot tables'!F5">
          <xdr:nvSpPr>
            <xdr:cNvPr id="50" name="TextBox 49">
              <a:extLst>
                <a:ext uri="{FF2B5EF4-FFF2-40B4-BE49-F238E27FC236}">
                  <a16:creationId xmlns:a16="http://schemas.microsoft.com/office/drawing/2014/main" id="{64D03349-75E3-F50C-73F5-27C6B18F6B35}"/>
                </a:ext>
              </a:extLst>
            </xdr:cNvPr>
            <xdr:cNvSpPr txBox="1"/>
          </xdr:nvSpPr>
          <xdr:spPr>
            <a:xfrm>
              <a:off x="203014" y="7481405"/>
              <a:ext cx="155737" cy="233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800">
                  <a:solidFill>
                    <a:srgbClr val="EA375D"/>
                  </a:solidFill>
                  <a:latin typeface="Aptos" panose="020B0004020202020204" pitchFamily="34" charset="0"/>
                </a:rPr>
                <a:t>•</a:t>
              </a:r>
            </a:p>
          </xdr:txBody>
        </xdr:sp>
        <xdr:sp macro="" textlink="'pivot tables'!F5">
          <xdr:nvSpPr>
            <xdr:cNvPr id="51" name="TextBox 50">
              <a:extLst>
                <a:ext uri="{FF2B5EF4-FFF2-40B4-BE49-F238E27FC236}">
                  <a16:creationId xmlns:a16="http://schemas.microsoft.com/office/drawing/2014/main" id="{C4DBB3E1-6186-4344-99D9-6F43BE868BC3}"/>
                </a:ext>
              </a:extLst>
            </xdr:cNvPr>
            <xdr:cNvSpPr txBox="1"/>
          </xdr:nvSpPr>
          <xdr:spPr>
            <a:xfrm>
              <a:off x="203014" y="6172433"/>
              <a:ext cx="155737" cy="233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800">
                  <a:solidFill>
                    <a:srgbClr val="EA375D"/>
                  </a:solidFill>
                  <a:latin typeface="Aptos" panose="020B0004020202020204" pitchFamily="34" charset="0"/>
                </a:rPr>
                <a:t>•</a:t>
              </a:r>
            </a:p>
          </xdr:txBody>
        </xdr:sp>
      </xdr:grpSp>
    </xdr:grpSp>
    <xdr:clientData/>
  </xdr:twoCellAnchor>
  <xdr:twoCellAnchor>
    <xdr:from>
      <xdr:col>23</xdr:col>
      <xdr:colOff>510499</xdr:colOff>
      <xdr:row>4</xdr:row>
      <xdr:rowOff>121295</xdr:rowOff>
    </xdr:from>
    <xdr:to>
      <xdr:col>25</xdr:col>
      <xdr:colOff>348754</xdr:colOff>
      <xdr:row>11</xdr:row>
      <xdr:rowOff>378</xdr:rowOff>
    </xdr:to>
    <xdr:grpSp>
      <xdr:nvGrpSpPr>
        <xdr:cNvPr id="58" name="Group 57">
          <a:extLst>
            <a:ext uri="{FF2B5EF4-FFF2-40B4-BE49-F238E27FC236}">
              <a16:creationId xmlns:a16="http://schemas.microsoft.com/office/drawing/2014/main" id="{4701C6AB-332D-B16B-7726-10711387EB4B}"/>
            </a:ext>
          </a:extLst>
        </xdr:cNvPr>
        <xdr:cNvGrpSpPr/>
      </xdr:nvGrpSpPr>
      <xdr:grpSpPr>
        <a:xfrm>
          <a:off x="14666114" y="824680"/>
          <a:ext cx="1069178" cy="1110006"/>
          <a:chOff x="13570007" y="1000102"/>
          <a:chExt cx="1053548" cy="1177881"/>
        </a:xfrm>
      </xdr:grpSpPr>
      <xdr:sp macro="" textlink="">
        <xdr:nvSpPr>
          <xdr:cNvPr id="54" name="Rectangle: Rounded Corners 53">
            <a:extLst>
              <a:ext uri="{FF2B5EF4-FFF2-40B4-BE49-F238E27FC236}">
                <a16:creationId xmlns:a16="http://schemas.microsoft.com/office/drawing/2014/main" id="{6C0634C0-949D-9BD1-CD70-4F77CE8603BC}"/>
              </a:ext>
            </a:extLst>
          </xdr:cNvPr>
          <xdr:cNvSpPr/>
        </xdr:nvSpPr>
        <xdr:spPr>
          <a:xfrm>
            <a:off x="13658588" y="1000102"/>
            <a:ext cx="876386" cy="1177881"/>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5" name="TextBox 19">
            <a:extLst>
              <a:ext uri="{FF2B5EF4-FFF2-40B4-BE49-F238E27FC236}">
                <a16:creationId xmlns:a16="http://schemas.microsoft.com/office/drawing/2014/main" id="{08FB5631-45D6-79AF-6A39-72DED3B3E6F3}"/>
              </a:ext>
            </a:extLst>
          </xdr:cNvPr>
          <xdr:cNvSpPr txBox="1"/>
        </xdr:nvSpPr>
        <xdr:spPr>
          <a:xfrm>
            <a:off x="13570007" y="1656521"/>
            <a:ext cx="1053548" cy="36910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IN" sz="1000">
                <a:solidFill>
                  <a:schemeClr val="bg1"/>
                </a:solidFill>
                <a:latin typeface="+mn-lt"/>
              </a:rPr>
              <a:t>Average</a:t>
            </a:r>
            <a:r>
              <a:rPr lang="en-IN" sz="900">
                <a:solidFill>
                  <a:schemeClr val="bg1"/>
                </a:solidFill>
                <a:latin typeface="+mn-lt"/>
              </a:rPr>
              <a:t> </a:t>
            </a:r>
          </a:p>
          <a:p>
            <a:pPr algn="ctr"/>
            <a:r>
              <a:rPr lang="en-IN" sz="800">
                <a:solidFill>
                  <a:schemeClr val="bg1"/>
                </a:solidFill>
                <a:latin typeface="+mn-lt"/>
              </a:rPr>
              <a:t>Monthly Income</a:t>
            </a:r>
          </a:p>
        </xdr:txBody>
      </xdr:sp>
      <xdr:sp macro="" textlink="'pivot tables'!P5">
        <xdr:nvSpPr>
          <xdr:cNvPr id="56" name="TextBox 19">
            <a:extLst>
              <a:ext uri="{FF2B5EF4-FFF2-40B4-BE49-F238E27FC236}">
                <a16:creationId xmlns:a16="http://schemas.microsoft.com/office/drawing/2014/main" id="{E0FF16CB-4146-45AC-ABBB-D2E8E846EC15}"/>
              </a:ext>
            </a:extLst>
          </xdr:cNvPr>
          <xdr:cNvSpPr txBox="1"/>
        </xdr:nvSpPr>
        <xdr:spPr>
          <a:xfrm>
            <a:off x="13570007" y="1331406"/>
            <a:ext cx="1053548" cy="36910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81799BBB-363D-4F32-8612-D9782782DA7D}" type="TxLink">
              <a:rPr lang="en-US" sz="1800" b="0" i="0" u="none" strike="noStrike">
                <a:solidFill>
                  <a:schemeClr val="bg1"/>
                </a:solidFill>
                <a:latin typeface="Arial"/>
                <a:cs typeface="Arial"/>
              </a:rPr>
              <a:t> 64,438 </a:t>
            </a:fld>
            <a:endParaRPr lang="en-IN" sz="1800">
              <a:solidFill>
                <a:schemeClr val="bg1"/>
              </a:solidFill>
              <a:latin typeface="+mn-lt"/>
            </a:endParaRPr>
          </a:p>
        </xdr:txBody>
      </xdr:sp>
      <xdr:sp macro="" textlink="">
        <xdr:nvSpPr>
          <xdr:cNvPr id="57" name="TextBox 19">
            <a:extLst>
              <a:ext uri="{FF2B5EF4-FFF2-40B4-BE49-F238E27FC236}">
                <a16:creationId xmlns:a16="http://schemas.microsoft.com/office/drawing/2014/main" id="{96DB0F7C-F422-45E3-AF04-3D2CC4BB16E0}"/>
              </a:ext>
            </a:extLst>
          </xdr:cNvPr>
          <xdr:cNvSpPr txBox="1"/>
        </xdr:nvSpPr>
        <xdr:spPr>
          <a:xfrm>
            <a:off x="13755319" y="1033234"/>
            <a:ext cx="232351" cy="36910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IN" sz="1400">
                <a:solidFill>
                  <a:schemeClr val="accent4">
                    <a:lumMod val="60000"/>
                    <a:lumOff val="40000"/>
                  </a:schemeClr>
                </a:solidFill>
                <a:latin typeface="+mn-lt"/>
              </a:rPr>
              <a:t>ȳ</a:t>
            </a:r>
          </a:p>
        </xdr:txBody>
      </xdr:sp>
    </xdr:grpSp>
    <xdr:clientData/>
  </xdr:twoCellAnchor>
  <xdr:twoCellAnchor>
    <xdr:from>
      <xdr:col>23</xdr:col>
      <xdr:colOff>536870</xdr:colOff>
      <xdr:row>11</xdr:row>
      <xdr:rowOff>108667</xdr:rowOff>
    </xdr:from>
    <xdr:to>
      <xdr:col>25</xdr:col>
      <xdr:colOff>330011</xdr:colOff>
      <xdr:row>23</xdr:row>
      <xdr:rowOff>20305</xdr:rowOff>
    </xdr:to>
    <xdr:grpSp>
      <xdr:nvGrpSpPr>
        <xdr:cNvPr id="112" name="Group 111">
          <a:extLst>
            <a:ext uri="{FF2B5EF4-FFF2-40B4-BE49-F238E27FC236}">
              <a16:creationId xmlns:a16="http://schemas.microsoft.com/office/drawing/2014/main" id="{4C7797A0-8C5D-CDDF-D79E-1AB747C816F6}"/>
            </a:ext>
          </a:extLst>
        </xdr:cNvPr>
        <xdr:cNvGrpSpPr/>
      </xdr:nvGrpSpPr>
      <xdr:grpSpPr>
        <a:xfrm>
          <a:off x="14692485" y="2042975"/>
          <a:ext cx="1024064" cy="2021792"/>
          <a:chOff x="13596378" y="2240313"/>
          <a:chExt cx="1008434" cy="2096039"/>
        </a:xfrm>
      </xdr:grpSpPr>
      <xdr:grpSp>
        <xdr:nvGrpSpPr>
          <xdr:cNvPr id="59" name="Group 58">
            <a:extLst>
              <a:ext uri="{FF2B5EF4-FFF2-40B4-BE49-F238E27FC236}">
                <a16:creationId xmlns:a16="http://schemas.microsoft.com/office/drawing/2014/main" id="{1C3F8360-B61C-5C77-3C42-66D256FB3093}"/>
              </a:ext>
            </a:extLst>
          </xdr:cNvPr>
          <xdr:cNvGrpSpPr/>
        </xdr:nvGrpSpPr>
        <xdr:grpSpPr>
          <a:xfrm>
            <a:off x="13663143" y="2240313"/>
            <a:ext cx="876386" cy="2096039"/>
            <a:chOff x="13658588" y="1000102"/>
            <a:chExt cx="876386" cy="2485219"/>
          </a:xfrm>
        </xdr:grpSpPr>
        <xdr:sp macro="" textlink="">
          <xdr:nvSpPr>
            <xdr:cNvPr id="60" name="Rectangle: Rounded Corners 59">
              <a:extLst>
                <a:ext uri="{FF2B5EF4-FFF2-40B4-BE49-F238E27FC236}">
                  <a16:creationId xmlns:a16="http://schemas.microsoft.com/office/drawing/2014/main" id="{51970AC2-79C4-F2A8-A66E-843AF87755A9}"/>
                </a:ext>
              </a:extLst>
            </xdr:cNvPr>
            <xdr:cNvSpPr/>
          </xdr:nvSpPr>
          <xdr:spPr>
            <a:xfrm>
              <a:off x="13658588" y="1000102"/>
              <a:ext cx="876386" cy="2485219"/>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1" name="TextBox 19">
              <a:extLst>
                <a:ext uri="{FF2B5EF4-FFF2-40B4-BE49-F238E27FC236}">
                  <a16:creationId xmlns:a16="http://schemas.microsoft.com/office/drawing/2014/main" id="{E976A5C2-AAB3-B66C-E503-91DD75F3D882}"/>
                </a:ext>
              </a:extLst>
            </xdr:cNvPr>
            <xdr:cNvSpPr txBox="1"/>
          </xdr:nvSpPr>
          <xdr:spPr>
            <a:xfrm>
              <a:off x="13813340" y="1083374"/>
              <a:ext cx="586134" cy="297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IN" sz="600">
                  <a:solidFill>
                    <a:schemeClr val="bg1"/>
                  </a:solidFill>
                  <a:latin typeface="+mn-lt"/>
                </a:rPr>
                <a:t>Operating</a:t>
              </a:r>
              <a:r>
                <a:rPr lang="en-IN" sz="800">
                  <a:solidFill>
                    <a:schemeClr val="bg1"/>
                  </a:solidFill>
                  <a:latin typeface="+mn-lt"/>
                </a:rPr>
                <a:t> </a:t>
              </a:r>
            </a:p>
            <a:p>
              <a:pPr algn="ctr"/>
              <a:r>
                <a:rPr lang="en-IN" sz="1050">
                  <a:solidFill>
                    <a:schemeClr val="bg1"/>
                  </a:solidFill>
                  <a:latin typeface="+mn-lt"/>
                </a:rPr>
                <a:t>Profits</a:t>
              </a:r>
              <a:endParaRPr lang="en-IN" sz="700">
                <a:solidFill>
                  <a:schemeClr val="bg1"/>
                </a:solidFill>
                <a:latin typeface="+mn-lt"/>
              </a:endParaRPr>
            </a:p>
          </xdr:txBody>
        </xdr:sp>
      </xdr:grpSp>
      <xdr:graphicFrame macro="">
        <xdr:nvGraphicFramePr>
          <xdr:cNvPr id="64" name="Chart 63">
            <a:extLst>
              <a:ext uri="{FF2B5EF4-FFF2-40B4-BE49-F238E27FC236}">
                <a16:creationId xmlns:a16="http://schemas.microsoft.com/office/drawing/2014/main" id="{F7BBB7AD-8106-4B73-8A7E-E6D421AAB8B9}"/>
              </a:ext>
            </a:extLst>
          </xdr:cNvPr>
          <xdr:cNvGraphicFramePr>
            <a:graphicFrameLocks/>
          </xdr:cNvGraphicFramePr>
        </xdr:nvGraphicFramePr>
        <xdr:xfrm>
          <a:off x="13725453" y="2589808"/>
          <a:ext cx="761999" cy="1463388"/>
        </xdr:xfrm>
        <a:graphic>
          <a:graphicData uri="http://schemas.openxmlformats.org/drawingml/2006/chart">
            <c:chart xmlns:c="http://schemas.openxmlformats.org/drawingml/2006/chart" xmlns:r="http://schemas.openxmlformats.org/officeDocument/2006/relationships" r:id="rId11"/>
          </a:graphicData>
        </a:graphic>
      </xdr:graphicFrame>
      <xdr:sp macro="" textlink="'pivot tables'!T22">
        <xdr:nvSpPr>
          <xdr:cNvPr id="65" name="TextBox 19">
            <a:extLst>
              <a:ext uri="{FF2B5EF4-FFF2-40B4-BE49-F238E27FC236}">
                <a16:creationId xmlns:a16="http://schemas.microsoft.com/office/drawing/2014/main" id="{502C849B-17DD-4B93-A958-2657FA055128}"/>
              </a:ext>
            </a:extLst>
          </xdr:cNvPr>
          <xdr:cNvSpPr txBox="1"/>
        </xdr:nvSpPr>
        <xdr:spPr>
          <a:xfrm>
            <a:off x="13596378" y="3975571"/>
            <a:ext cx="1008434" cy="26765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7979783E-E00C-415A-965E-3E291221C351}" type="TxLink">
              <a:rPr lang="en-US" sz="1400" b="0" i="0" u="none" strike="noStrike">
                <a:solidFill>
                  <a:schemeClr val="bg1"/>
                </a:solidFill>
                <a:latin typeface="Aptos Narrow" panose="020B0004020202020204" pitchFamily="34" charset="0"/>
                <a:cs typeface="Arial"/>
              </a:rPr>
              <a:t> 1,54,650 </a:t>
            </a:fld>
            <a:endParaRPr lang="en-IN" sz="1400">
              <a:solidFill>
                <a:schemeClr val="bg1"/>
              </a:solidFill>
              <a:latin typeface="Aptos Narrow" panose="020B0004020202020204" pitchFamily="34" charset="0"/>
            </a:endParaRPr>
          </a:p>
        </xdr:txBody>
      </xdr:sp>
    </xdr:grpSp>
    <xdr:clientData/>
  </xdr:twoCellAnchor>
  <xdr:twoCellAnchor>
    <xdr:from>
      <xdr:col>23</xdr:col>
      <xdr:colOff>562463</xdr:colOff>
      <xdr:row>23</xdr:row>
      <xdr:rowOff>172410</xdr:rowOff>
    </xdr:from>
    <xdr:to>
      <xdr:col>25</xdr:col>
      <xdr:colOff>351696</xdr:colOff>
      <xdr:row>35</xdr:row>
      <xdr:rowOff>88690</xdr:rowOff>
    </xdr:to>
    <xdr:grpSp>
      <xdr:nvGrpSpPr>
        <xdr:cNvPr id="113" name="Group 112">
          <a:extLst>
            <a:ext uri="{FF2B5EF4-FFF2-40B4-BE49-F238E27FC236}">
              <a16:creationId xmlns:a16="http://schemas.microsoft.com/office/drawing/2014/main" id="{E7E581A2-BC18-4D24-FBFE-E767AA914DE0}"/>
            </a:ext>
          </a:extLst>
        </xdr:cNvPr>
        <xdr:cNvGrpSpPr/>
      </xdr:nvGrpSpPr>
      <xdr:grpSpPr>
        <a:xfrm>
          <a:off x="14718078" y="4216872"/>
          <a:ext cx="1020156" cy="2026433"/>
          <a:chOff x="13621971" y="4484550"/>
          <a:chExt cx="1008434" cy="2096771"/>
        </a:xfrm>
      </xdr:grpSpPr>
      <xdr:grpSp>
        <xdr:nvGrpSpPr>
          <xdr:cNvPr id="66" name="Group 65">
            <a:extLst>
              <a:ext uri="{FF2B5EF4-FFF2-40B4-BE49-F238E27FC236}">
                <a16:creationId xmlns:a16="http://schemas.microsoft.com/office/drawing/2014/main" id="{C0D64687-86D9-010D-E823-94F2DEA43EA8}"/>
              </a:ext>
            </a:extLst>
          </xdr:cNvPr>
          <xdr:cNvGrpSpPr/>
        </xdr:nvGrpSpPr>
        <xdr:grpSpPr>
          <a:xfrm>
            <a:off x="13676272" y="4484550"/>
            <a:ext cx="876386" cy="2096771"/>
            <a:chOff x="13658588" y="1000102"/>
            <a:chExt cx="876386" cy="2485219"/>
          </a:xfrm>
        </xdr:grpSpPr>
        <xdr:sp macro="" textlink="">
          <xdr:nvSpPr>
            <xdr:cNvPr id="67" name="Rectangle: Rounded Corners 66">
              <a:extLst>
                <a:ext uri="{FF2B5EF4-FFF2-40B4-BE49-F238E27FC236}">
                  <a16:creationId xmlns:a16="http://schemas.microsoft.com/office/drawing/2014/main" id="{FF86FB8B-955E-C42E-D7B1-1E9E5BD3F319}"/>
                </a:ext>
              </a:extLst>
            </xdr:cNvPr>
            <xdr:cNvSpPr/>
          </xdr:nvSpPr>
          <xdr:spPr>
            <a:xfrm>
              <a:off x="13658588" y="1000102"/>
              <a:ext cx="876386" cy="2485219"/>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8" name="TextBox 19">
              <a:extLst>
                <a:ext uri="{FF2B5EF4-FFF2-40B4-BE49-F238E27FC236}">
                  <a16:creationId xmlns:a16="http://schemas.microsoft.com/office/drawing/2014/main" id="{56686EB4-BB6A-CC41-7B2E-61E433755FE3}"/>
                </a:ext>
              </a:extLst>
            </xdr:cNvPr>
            <xdr:cNvSpPr txBox="1"/>
          </xdr:nvSpPr>
          <xdr:spPr>
            <a:xfrm>
              <a:off x="13854370" y="1056285"/>
              <a:ext cx="482853" cy="24894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IN" sz="1400">
                  <a:solidFill>
                    <a:schemeClr val="bg1"/>
                  </a:solidFill>
                  <a:latin typeface="Aptos Narrow" panose="020B0004020202020204" pitchFamily="34" charset="0"/>
                </a:rPr>
                <a:t>B2B</a:t>
              </a:r>
              <a:endParaRPr lang="en-IN" sz="1600">
                <a:solidFill>
                  <a:schemeClr val="bg1"/>
                </a:solidFill>
                <a:latin typeface="Aptos Narrow" panose="020B0004020202020204" pitchFamily="34" charset="0"/>
              </a:endParaRPr>
            </a:p>
          </xdr:txBody>
        </xdr:sp>
      </xdr:grpSp>
      <xdr:graphicFrame macro="">
        <xdr:nvGraphicFramePr>
          <xdr:cNvPr id="69" name="Chart 68">
            <a:extLst>
              <a:ext uri="{FF2B5EF4-FFF2-40B4-BE49-F238E27FC236}">
                <a16:creationId xmlns:a16="http://schemas.microsoft.com/office/drawing/2014/main" id="{7D38DDFA-9C0F-4995-91C4-1F5F1C60AAEA}"/>
              </a:ext>
            </a:extLst>
          </xdr:cNvPr>
          <xdr:cNvGraphicFramePr>
            <a:graphicFrameLocks/>
          </xdr:cNvGraphicFramePr>
        </xdr:nvGraphicFramePr>
        <xdr:xfrm>
          <a:off x="13690642" y="5000081"/>
          <a:ext cx="871092" cy="859509"/>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s'!AA22">
        <xdr:nvSpPr>
          <xdr:cNvPr id="70" name="TextBox 19">
            <a:extLst>
              <a:ext uri="{FF2B5EF4-FFF2-40B4-BE49-F238E27FC236}">
                <a16:creationId xmlns:a16="http://schemas.microsoft.com/office/drawing/2014/main" id="{4879BEC0-E2C5-BD2E-5679-49E4A8CA063B}"/>
              </a:ext>
            </a:extLst>
          </xdr:cNvPr>
          <xdr:cNvSpPr txBox="1"/>
        </xdr:nvSpPr>
        <xdr:spPr>
          <a:xfrm>
            <a:off x="13786338" y="4783015"/>
            <a:ext cx="638907" cy="14653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F6A15359-090A-4A0E-BF73-F2F59A6D3631}" type="TxLink">
              <a:rPr lang="en-US" sz="900" b="0" i="0" u="none" strike="noStrike">
                <a:solidFill>
                  <a:schemeClr val="bg1"/>
                </a:solidFill>
                <a:latin typeface="Aptos Narrow" panose="020B0004020202020204" pitchFamily="34" charset="0"/>
                <a:cs typeface="Arial"/>
              </a:rPr>
              <a:t> 2,61,479 </a:t>
            </a:fld>
            <a:endParaRPr lang="en-IN" sz="1050">
              <a:solidFill>
                <a:schemeClr val="bg1"/>
              </a:solidFill>
              <a:latin typeface="Aptos Narrow" panose="020B0004020202020204" pitchFamily="34" charset="0"/>
            </a:endParaRPr>
          </a:p>
        </xdr:txBody>
      </xdr:sp>
      <xdr:sp macro="" textlink="'pivot tables'!AA23">
        <xdr:nvSpPr>
          <xdr:cNvPr id="71" name="TextBox 19">
            <a:extLst>
              <a:ext uri="{FF2B5EF4-FFF2-40B4-BE49-F238E27FC236}">
                <a16:creationId xmlns:a16="http://schemas.microsoft.com/office/drawing/2014/main" id="{C750206D-0B90-AE2F-A729-4AC7C1CAF524}"/>
              </a:ext>
            </a:extLst>
          </xdr:cNvPr>
          <xdr:cNvSpPr txBox="1"/>
        </xdr:nvSpPr>
        <xdr:spPr>
          <a:xfrm>
            <a:off x="13621971" y="5927785"/>
            <a:ext cx="1008434" cy="26765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F371379F-E942-442A-BB63-E7D3A07BC1AF}" type="TxLink">
              <a:rPr lang="en-US" sz="900" b="0" i="0" u="none" strike="noStrike">
                <a:solidFill>
                  <a:schemeClr val="bg1"/>
                </a:solidFill>
                <a:latin typeface="Aptos Narrow" panose="020B0004020202020204" pitchFamily="34" charset="0"/>
                <a:cs typeface="Arial"/>
              </a:rPr>
              <a:t> 5,11,773 </a:t>
            </a:fld>
            <a:endParaRPr lang="en-IN" sz="800">
              <a:solidFill>
                <a:schemeClr val="bg1"/>
              </a:solidFill>
              <a:latin typeface="Aptos Narrow" panose="020B0004020202020204" pitchFamily="34" charset="0"/>
            </a:endParaRPr>
          </a:p>
        </xdr:txBody>
      </xdr:sp>
      <xdr:sp macro="" textlink="'pivot tables'!AB22">
        <xdr:nvSpPr>
          <xdr:cNvPr id="72" name="TextBox 19">
            <a:extLst>
              <a:ext uri="{FF2B5EF4-FFF2-40B4-BE49-F238E27FC236}">
                <a16:creationId xmlns:a16="http://schemas.microsoft.com/office/drawing/2014/main" id="{58DD1807-5BBE-1AF8-6CD5-E29FA215E30A}"/>
              </a:ext>
            </a:extLst>
          </xdr:cNvPr>
          <xdr:cNvSpPr txBox="1"/>
        </xdr:nvSpPr>
        <xdr:spPr>
          <a:xfrm>
            <a:off x="13784258" y="4906538"/>
            <a:ext cx="683860" cy="26694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3AF6C165-59B9-413C-9004-32D095CC48E4}" type="TxLink">
              <a:rPr lang="en-US" sz="800" b="0" i="0" u="none" strike="noStrike">
                <a:solidFill>
                  <a:schemeClr val="bg1"/>
                </a:solidFill>
                <a:latin typeface="Aptos Narrow" panose="020B0004020202020204" pitchFamily="34" charset="0"/>
                <a:cs typeface="Arial"/>
              </a:rPr>
              <a:t>33.82%</a:t>
            </a:fld>
            <a:endParaRPr lang="en-IN" sz="700">
              <a:solidFill>
                <a:schemeClr val="bg1"/>
              </a:solidFill>
              <a:latin typeface="Aptos Narrow" panose="020B0004020202020204" pitchFamily="34" charset="0"/>
            </a:endParaRPr>
          </a:p>
        </xdr:txBody>
      </xdr:sp>
      <xdr:sp macro="" textlink="'pivot tables'!AB23">
        <xdr:nvSpPr>
          <xdr:cNvPr id="73" name="TextBox 19">
            <a:extLst>
              <a:ext uri="{FF2B5EF4-FFF2-40B4-BE49-F238E27FC236}">
                <a16:creationId xmlns:a16="http://schemas.microsoft.com/office/drawing/2014/main" id="{A635A1D7-140C-0E28-C499-39577A4AF0D3}"/>
              </a:ext>
            </a:extLst>
          </xdr:cNvPr>
          <xdr:cNvSpPr txBox="1"/>
        </xdr:nvSpPr>
        <xdr:spPr>
          <a:xfrm>
            <a:off x="13784258" y="5733578"/>
            <a:ext cx="683860" cy="26577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48E2A6E3-3FAE-4A97-9AF2-8C5EDFA30EF5}" type="TxLink">
              <a:rPr lang="en-US" sz="800" b="0" i="0" u="none" strike="noStrike">
                <a:solidFill>
                  <a:schemeClr val="bg1"/>
                </a:solidFill>
                <a:latin typeface="Arial"/>
                <a:cs typeface="Arial"/>
              </a:rPr>
              <a:t>66.18%</a:t>
            </a:fld>
            <a:endParaRPr lang="en-IN" sz="300">
              <a:solidFill>
                <a:schemeClr val="bg1"/>
              </a:solidFill>
              <a:latin typeface="Aptos Narrow" panose="020B0004020202020204" pitchFamily="34" charset="0"/>
            </a:endParaRPr>
          </a:p>
        </xdr:txBody>
      </xdr:sp>
      <xdr:sp macro="" textlink="">
        <xdr:nvSpPr>
          <xdr:cNvPr id="74" name="TextBox 19">
            <a:extLst>
              <a:ext uri="{FF2B5EF4-FFF2-40B4-BE49-F238E27FC236}">
                <a16:creationId xmlns:a16="http://schemas.microsoft.com/office/drawing/2014/main" id="{2B731ABC-DDFB-485B-A3D2-56640A41E5E6}"/>
              </a:ext>
            </a:extLst>
          </xdr:cNvPr>
          <xdr:cNvSpPr txBox="1"/>
        </xdr:nvSpPr>
        <xdr:spPr>
          <a:xfrm>
            <a:off x="13833359" y="6145853"/>
            <a:ext cx="585658" cy="31106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IN" sz="1400">
                <a:solidFill>
                  <a:schemeClr val="bg1"/>
                </a:solidFill>
                <a:latin typeface="Aptos Narrow" panose="020B0004020202020204" pitchFamily="34" charset="0"/>
              </a:rPr>
              <a:t>B2C</a:t>
            </a:r>
            <a:endParaRPr lang="en-IN" sz="1600">
              <a:solidFill>
                <a:schemeClr val="bg1"/>
              </a:solidFill>
              <a:latin typeface="Aptos Narrow" panose="020B0004020202020204" pitchFamily="34" charset="0"/>
            </a:endParaRPr>
          </a:p>
        </xdr:txBody>
      </xdr:sp>
    </xdr:grpSp>
    <xdr:clientData/>
  </xdr:twoCellAnchor>
  <xdr:twoCellAnchor>
    <xdr:from>
      <xdr:col>10</xdr:col>
      <xdr:colOff>42919</xdr:colOff>
      <xdr:row>14</xdr:row>
      <xdr:rowOff>128936</xdr:rowOff>
    </xdr:from>
    <xdr:to>
      <xdr:col>17</xdr:col>
      <xdr:colOff>327732</xdr:colOff>
      <xdr:row>38</xdr:row>
      <xdr:rowOff>75871</xdr:rowOff>
    </xdr:to>
    <xdr:graphicFrame macro="">
      <xdr:nvGraphicFramePr>
        <xdr:cNvPr id="75" name="Chart 74">
          <a:extLst>
            <a:ext uri="{FF2B5EF4-FFF2-40B4-BE49-F238E27FC236}">
              <a16:creationId xmlns:a16="http://schemas.microsoft.com/office/drawing/2014/main" id="{AF1CA7FC-4CD8-4938-BEEE-BFB1BE3ED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388201</xdr:colOff>
      <xdr:row>19</xdr:row>
      <xdr:rowOff>67671</xdr:rowOff>
    </xdr:from>
    <xdr:to>
      <xdr:col>15</xdr:col>
      <xdr:colOff>540602</xdr:colOff>
      <xdr:row>33</xdr:row>
      <xdr:rowOff>113392</xdr:rowOff>
    </xdr:to>
    <xdr:grpSp>
      <xdr:nvGrpSpPr>
        <xdr:cNvPr id="82" name="Group 81">
          <a:extLst>
            <a:ext uri="{FF2B5EF4-FFF2-40B4-BE49-F238E27FC236}">
              <a16:creationId xmlns:a16="http://schemas.microsoft.com/office/drawing/2014/main" id="{CBE15D10-5300-6352-41FE-CE135BE5EFC9}"/>
            </a:ext>
          </a:extLst>
        </xdr:cNvPr>
        <xdr:cNvGrpSpPr/>
      </xdr:nvGrpSpPr>
      <xdr:grpSpPr>
        <a:xfrm>
          <a:off x="7158278" y="3408748"/>
          <a:ext cx="2614247" cy="2507567"/>
          <a:chOff x="5067106" y="2955113"/>
          <a:chExt cx="2583084" cy="2611442"/>
        </a:xfrm>
      </xdr:grpSpPr>
      <xdr:sp macro="" textlink="">
        <xdr:nvSpPr>
          <xdr:cNvPr id="81" name="Oval 80">
            <a:extLst>
              <a:ext uri="{FF2B5EF4-FFF2-40B4-BE49-F238E27FC236}">
                <a16:creationId xmlns:a16="http://schemas.microsoft.com/office/drawing/2014/main" id="{E500E3D5-B55D-4CE6-BD4E-8FE0C9C9ACEF}"/>
              </a:ext>
            </a:extLst>
          </xdr:cNvPr>
          <xdr:cNvSpPr/>
        </xdr:nvSpPr>
        <xdr:spPr>
          <a:xfrm>
            <a:off x="5067106" y="2955113"/>
            <a:ext cx="2583084" cy="2611442"/>
          </a:xfrm>
          <a:prstGeom prst="ellipse">
            <a:avLst/>
          </a:prstGeom>
          <a:gradFill flip="none" rotWithShape="1">
            <a:gsLst>
              <a:gs pos="24000">
                <a:srgbClr val="9947F7">
                  <a:alpha val="20000"/>
                </a:srgbClr>
              </a:gs>
              <a:gs pos="39000">
                <a:srgbClr val="DC25FA">
                  <a:alpha val="20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80" name="Oval 79">
            <a:extLst>
              <a:ext uri="{FF2B5EF4-FFF2-40B4-BE49-F238E27FC236}">
                <a16:creationId xmlns:a16="http://schemas.microsoft.com/office/drawing/2014/main" id="{24BDF4F8-9EA5-4686-8744-6C430299EDBC}"/>
              </a:ext>
            </a:extLst>
          </xdr:cNvPr>
          <xdr:cNvSpPr/>
        </xdr:nvSpPr>
        <xdr:spPr>
          <a:xfrm>
            <a:off x="5447142" y="3336885"/>
            <a:ext cx="1823012" cy="1847899"/>
          </a:xfrm>
          <a:prstGeom prst="ellipse">
            <a:avLst/>
          </a:prstGeom>
          <a:gradFill flip="none" rotWithShape="1">
            <a:gsLst>
              <a:gs pos="68000">
                <a:srgbClr val="9947F7"/>
              </a:gs>
              <a:gs pos="19000">
                <a:srgbClr val="DC25FA"/>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79" name="Oval 78">
            <a:extLst>
              <a:ext uri="{FF2B5EF4-FFF2-40B4-BE49-F238E27FC236}">
                <a16:creationId xmlns:a16="http://schemas.microsoft.com/office/drawing/2014/main" id="{A83F0433-3021-7204-4046-2FEDE93EE1EB}"/>
              </a:ext>
            </a:extLst>
          </xdr:cNvPr>
          <xdr:cNvSpPr/>
        </xdr:nvSpPr>
        <xdr:spPr>
          <a:xfrm>
            <a:off x="5683922" y="3582828"/>
            <a:ext cx="1349453" cy="1356013"/>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grpSp>
        <xdr:nvGrpSpPr>
          <xdr:cNvPr id="76" name="Group 75">
            <a:extLst>
              <a:ext uri="{FF2B5EF4-FFF2-40B4-BE49-F238E27FC236}">
                <a16:creationId xmlns:a16="http://schemas.microsoft.com/office/drawing/2014/main" id="{2B2C371C-D5A9-5C9F-FD53-E03092C2ACD1}"/>
              </a:ext>
            </a:extLst>
          </xdr:cNvPr>
          <xdr:cNvGrpSpPr/>
        </xdr:nvGrpSpPr>
        <xdr:grpSpPr>
          <a:xfrm>
            <a:off x="5690948" y="3990534"/>
            <a:ext cx="1354693" cy="772094"/>
            <a:chOff x="9729" y="145248"/>
            <a:chExt cx="1366345" cy="775109"/>
          </a:xfrm>
        </xdr:grpSpPr>
        <xdr:sp macro="" textlink="">
          <xdr:nvSpPr>
            <xdr:cNvPr id="77" name="TextBox 13">
              <a:extLst>
                <a:ext uri="{FF2B5EF4-FFF2-40B4-BE49-F238E27FC236}">
                  <a16:creationId xmlns:a16="http://schemas.microsoft.com/office/drawing/2014/main" id="{78CB259A-CBED-37FD-21E3-525E4AF57994}"/>
                </a:ext>
              </a:extLst>
            </xdr:cNvPr>
            <xdr:cNvSpPr txBox="1"/>
          </xdr:nvSpPr>
          <xdr:spPr>
            <a:xfrm>
              <a:off x="227725" y="145248"/>
              <a:ext cx="1024919" cy="55293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US" sz="3200" b="0" i="0" u="none" strike="noStrike">
                  <a:solidFill>
                    <a:schemeClr val="bg1"/>
                  </a:solidFill>
                  <a:latin typeface="Arial"/>
                  <a:cs typeface="Arial"/>
                </a:rPr>
                <a:t>91%</a:t>
              </a:r>
              <a:endParaRPr lang="en-US" sz="3200">
                <a:solidFill>
                  <a:schemeClr val="bg1"/>
                </a:solidFill>
                <a:latin typeface="Aptos Narrow" panose="020B0004020202020204" pitchFamily="34" charset="0"/>
              </a:endParaRPr>
            </a:p>
          </xdr:txBody>
        </xdr:sp>
        <xdr:sp macro="" textlink="">
          <xdr:nvSpPr>
            <xdr:cNvPr id="78" name="TextBox 19">
              <a:extLst>
                <a:ext uri="{FF2B5EF4-FFF2-40B4-BE49-F238E27FC236}">
                  <a16:creationId xmlns:a16="http://schemas.microsoft.com/office/drawing/2014/main" id="{E0201B97-2142-2124-80C8-B6893B215E29}"/>
                </a:ext>
              </a:extLst>
            </xdr:cNvPr>
            <xdr:cNvSpPr txBox="1"/>
          </xdr:nvSpPr>
          <xdr:spPr>
            <a:xfrm>
              <a:off x="9729" y="542598"/>
              <a:ext cx="1366345" cy="377759"/>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IN" sz="1050">
                  <a:solidFill>
                    <a:schemeClr val="bg1"/>
                  </a:solidFill>
                  <a:latin typeface="+mn-lt"/>
                </a:rPr>
                <a:t>Income</a:t>
              </a:r>
              <a:r>
                <a:rPr lang="en-IN" sz="1050" baseline="0">
                  <a:solidFill>
                    <a:schemeClr val="bg1"/>
                  </a:solidFill>
                  <a:latin typeface="+mn-lt"/>
                </a:rPr>
                <a:t> Achieved</a:t>
              </a:r>
              <a:endParaRPr lang="en-IN" sz="1050">
                <a:solidFill>
                  <a:schemeClr val="bg1"/>
                </a:solidFill>
                <a:latin typeface="+mn-lt"/>
              </a:endParaRPr>
            </a:p>
          </xdr:txBody>
        </xdr:sp>
      </xdr:grpSp>
    </xdr:grpSp>
    <xdr:clientData/>
  </xdr:twoCellAnchor>
  <xdr:twoCellAnchor>
    <xdr:from>
      <xdr:col>14</xdr:col>
      <xdr:colOff>580570</xdr:colOff>
      <xdr:row>29</xdr:row>
      <xdr:rowOff>72571</xdr:rowOff>
    </xdr:from>
    <xdr:to>
      <xdr:col>19</xdr:col>
      <xdr:colOff>229810</xdr:colOff>
      <xdr:row>35</xdr:row>
      <xdr:rowOff>108857</xdr:rowOff>
    </xdr:to>
    <xdr:cxnSp macro="">
      <xdr:nvCxnSpPr>
        <xdr:cNvPr id="92" name="Straight Connector 91">
          <a:extLst>
            <a:ext uri="{FF2B5EF4-FFF2-40B4-BE49-F238E27FC236}">
              <a16:creationId xmlns:a16="http://schemas.microsoft.com/office/drawing/2014/main" id="{8CDF4C06-7911-24B1-9105-99372B79AD01}"/>
            </a:ext>
          </a:extLst>
        </xdr:cNvPr>
        <xdr:cNvCxnSpPr/>
      </xdr:nvCxnSpPr>
      <xdr:spPr>
        <a:xfrm>
          <a:off x="9047237" y="5334000"/>
          <a:ext cx="2673049" cy="1124857"/>
        </a:xfrm>
        <a:prstGeom prst="line">
          <a:avLst/>
        </a:prstGeom>
        <a:ln w="15875">
          <a:gradFill>
            <a:gsLst>
              <a:gs pos="78000">
                <a:srgbClr val="7417BD"/>
              </a:gs>
              <a:gs pos="36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376106</xdr:colOff>
      <xdr:row>19</xdr:row>
      <xdr:rowOff>55576</xdr:rowOff>
    </xdr:from>
    <xdr:to>
      <xdr:col>15</xdr:col>
      <xdr:colOff>528507</xdr:colOff>
      <xdr:row>33</xdr:row>
      <xdr:rowOff>101297</xdr:rowOff>
    </xdr:to>
    <xdr:grpSp>
      <xdr:nvGrpSpPr>
        <xdr:cNvPr id="94" name="Group 93">
          <a:extLst>
            <a:ext uri="{FF2B5EF4-FFF2-40B4-BE49-F238E27FC236}">
              <a16:creationId xmlns:a16="http://schemas.microsoft.com/office/drawing/2014/main" id="{34400606-5BF0-7A29-3459-7F57A2F6CBAE}"/>
            </a:ext>
          </a:extLst>
        </xdr:cNvPr>
        <xdr:cNvGrpSpPr/>
      </xdr:nvGrpSpPr>
      <xdr:grpSpPr>
        <a:xfrm>
          <a:off x="7146183" y="3396653"/>
          <a:ext cx="2614247" cy="2507567"/>
          <a:chOff x="5067106" y="2955113"/>
          <a:chExt cx="2583084" cy="2611442"/>
        </a:xfrm>
      </xdr:grpSpPr>
      <xdr:sp macro="" textlink="">
        <xdr:nvSpPr>
          <xdr:cNvPr id="95" name="Oval 94">
            <a:extLst>
              <a:ext uri="{FF2B5EF4-FFF2-40B4-BE49-F238E27FC236}">
                <a16:creationId xmlns:a16="http://schemas.microsoft.com/office/drawing/2014/main" id="{4EEC2A72-B3C7-966F-E1A7-57F4F466BBB5}"/>
              </a:ext>
            </a:extLst>
          </xdr:cNvPr>
          <xdr:cNvSpPr/>
        </xdr:nvSpPr>
        <xdr:spPr>
          <a:xfrm>
            <a:off x="5067106" y="2955113"/>
            <a:ext cx="2583084" cy="2611442"/>
          </a:xfrm>
          <a:prstGeom prst="ellipse">
            <a:avLst/>
          </a:prstGeom>
          <a:gradFill flip="none" rotWithShape="1">
            <a:gsLst>
              <a:gs pos="24000">
                <a:srgbClr val="9947F7">
                  <a:alpha val="20000"/>
                </a:srgbClr>
              </a:gs>
              <a:gs pos="39000">
                <a:srgbClr val="DC25FA">
                  <a:alpha val="20000"/>
                </a:srgb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96" name="Oval 95">
            <a:extLst>
              <a:ext uri="{FF2B5EF4-FFF2-40B4-BE49-F238E27FC236}">
                <a16:creationId xmlns:a16="http://schemas.microsoft.com/office/drawing/2014/main" id="{D5A4B454-E7CF-B61D-E927-7C3CA6CB05C4}"/>
              </a:ext>
            </a:extLst>
          </xdr:cNvPr>
          <xdr:cNvSpPr/>
        </xdr:nvSpPr>
        <xdr:spPr>
          <a:xfrm>
            <a:off x="5447142" y="3336885"/>
            <a:ext cx="1823012" cy="1847899"/>
          </a:xfrm>
          <a:prstGeom prst="ellipse">
            <a:avLst/>
          </a:prstGeom>
          <a:gradFill flip="none" rotWithShape="1">
            <a:gsLst>
              <a:gs pos="68000">
                <a:srgbClr val="9947F7"/>
              </a:gs>
              <a:gs pos="19000">
                <a:srgbClr val="DC25FA"/>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97" name="Oval 96">
            <a:extLst>
              <a:ext uri="{FF2B5EF4-FFF2-40B4-BE49-F238E27FC236}">
                <a16:creationId xmlns:a16="http://schemas.microsoft.com/office/drawing/2014/main" id="{50D7DC15-8D06-A360-865D-5F463634262A}"/>
              </a:ext>
            </a:extLst>
          </xdr:cNvPr>
          <xdr:cNvSpPr/>
        </xdr:nvSpPr>
        <xdr:spPr>
          <a:xfrm>
            <a:off x="5683922" y="3582828"/>
            <a:ext cx="1349453" cy="1356013"/>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grpSp>
        <xdr:nvGrpSpPr>
          <xdr:cNvPr id="98" name="Group 97">
            <a:extLst>
              <a:ext uri="{FF2B5EF4-FFF2-40B4-BE49-F238E27FC236}">
                <a16:creationId xmlns:a16="http://schemas.microsoft.com/office/drawing/2014/main" id="{361F6442-C90D-38D9-08A1-86F0F02CEFF1}"/>
              </a:ext>
            </a:extLst>
          </xdr:cNvPr>
          <xdr:cNvGrpSpPr/>
        </xdr:nvGrpSpPr>
        <xdr:grpSpPr>
          <a:xfrm>
            <a:off x="5690948" y="3990534"/>
            <a:ext cx="1354693" cy="772094"/>
            <a:chOff x="9729" y="145248"/>
            <a:chExt cx="1366345" cy="775109"/>
          </a:xfrm>
        </xdr:grpSpPr>
        <xdr:sp macro="" textlink="">
          <xdr:nvSpPr>
            <xdr:cNvPr id="99" name="TextBox 13">
              <a:extLst>
                <a:ext uri="{FF2B5EF4-FFF2-40B4-BE49-F238E27FC236}">
                  <a16:creationId xmlns:a16="http://schemas.microsoft.com/office/drawing/2014/main" id="{66B54AF3-DF4C-195D-B914-CC19189BA598}"/>
                </a:ext>
              </a:extLst>
            </xdr:cNvPr>
            <xdr:cNvSpPr txBox="1"/>
          </xdr:nvSpPr>
          <xdr:spPr>
            <a:xfrm>
              <a:off x="227725" y="145248"/>
              <a:ext cx="1024919" cy="55293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US" sz="3200" b="0" i="0" u="none" strike="noStrike">
                  <a:solidFill>
                    <a:schemeClr val="bg1"/>
                  </a:solidFill>
                  <a:latin typeface="Arial"/>
                  <a:cs typeface="Arial"/>
                </a:rPr>
                <a:t>91%</a:t>
              </a:r>
              <a:endParaRPr lang="en-US" sz="3200">
                <a:solidFill>
                  <a:schemeClr val="bg1"/>
                </a:solidFill>
                <a:latin typeface="Aptos Narrow" panose="020B0004020202020204" pitchFamily="34" charset="0"/>
              </a:endParaRPr>
            </a:p>
          </xdr:txBody>
        </xdr:sp>
        <xdr:sp macro="" textlink="">
          <xdr:nvSpPr>
            <xdr:cNvPr id="100" name="TextBox 19">
              <a:extLst>
                <a:ext uri="{FF2B5EF4-FFF2-40B4-BE49-F238E27FC236}">
                  <a16:creationId xmlns:a16="http://schemas.microsoft.com/office/drawing/2014/main" id="{7131985B-AAFA-1D1F-2D81-805B812696DB}"/>
                </a:ext>
              </a:extLst>
            </xdr:cNvPr>
            <xdr:cNvSpPr txBox="1"/>
          </xdr:nvSpPr>
          <xdr:spPr>
            <a:xfrm>
              <a:off x="9729" y="542598"/>
              <a:ext cx="1366345" cy="377759"/>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IN" sz="1050">
                  <a:solidFill>
                    <a:schemeClr val="bg1"/>
                  </a:solidFill>
                  <a:latin typeface="+mn-lt"/>
                </a:rPr>
                <a:t>Income</a:t>
              </a:r>
              <a:r>
                <a:rPr lang="en-IN" sz="1050" baseline="0">
                  <a:solidFill>
                    <a:schemeClr val="bg1"/>
                  </a:solidFill>
                  <a:latin typeface="+mn-lt"/>
                </a:rPr>
                <a:t> Achieved</a:t>
              </a:r>
              <a:endParaRPr lang="en-IN" sz="1050">
                <a:solidFill>
                  <a:schemeClr val="bg1"/>
                </a:solidFill>
                <a:latin typeface="+mn-lt"/>
              </a:endParaRPr>
            </a:p>
          </xdr:txBody>
        </xdr:sp>
      </xdr:grpSp>
    </xdr:grpSp>
    <xdr:clientData/>
  </xdr:twoCellAnchor>
  <xdr:twoCellAnchor>
    <xdr:from>
      <xdr:col>10</xdr:col>
      <xdr:colOff>332154</xdr:colOff>
      <xdr:row>28</xdr:row>
      <xdr:rowOff>0</xdr:rowOff>
    </xdr:from>
    <xdr:to>
      <xdr:col>12</xdr:col>
      <xdr:colOff>152400</xdr:colOff>
      <xdr:row>30</xdr:row>
      <xdr:rowOff>166076</xdr:rowOff>
    </xdr:to>
    <xdr:cxnSp macro="">
      <xdr:nvCxnSpPr>
        <xdr:cNvPr id="104" name="Straight Connector 103">
          <a:extLst>
            <a:ext uri="{FF2B5EF4-FFF2-40B4-BE49-F238E27FC236}">
              <a16:creationId xmlns:a16="http://schemas.microsoft.com/office/drawing/2014/main" id="{1179878D-D2E8-CD41-E9F3-9342067481ED}"/>
            </a:ext>
          </a:extLst>
        </xdr:cNvPr>
        <xdr:cNvCxnSpPr/>
      </xdr:nvCxnSpPr>
      <xdr:spPr>
        <a:xfrm flipH="1">
          <a:off x="6389077" y="5197231"/>
          <a:ext cx="1031631" cy="537307"/>
        </a:xfrm>
        <a:prstGeom prst="line">
          <a:avLst/>
        </a:prstGeom>
        <a:ln w="15875">
          <a:gradFill>
            <a:gsLst>
              <a:gs pos="78000">
                <a:srgbClr val="7417BD"/>
              </a:gs>
              <a:gs pos="36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459619</xdr:colOff>
      <xdr:row>10</xdr:row>
      <xdr:rowOff>108857</xdr:rowOff>
    </xdr:from>
    <xdr:to>
      <xdr:col>19</xdr:col>
      <xdr:colOff>217715</xdr:colOff>
      <xdr:row>38</xdr:row>
      <xdr:rowOff>48381</xdr:rowOff>
    </xdr:to>
    <xdr:grpSp>
      <xdr:nvGrpSpPr>
        <xdr:cNvPr id="108" name="Group 107">
          <a:extLst>
            <a:ext uri="{FF2B5EF4-FFF2-40B4-BE49-F238E27FC236}">
              <a16:creationId xmlns:a16="http://schemas.microsoft.com/office/drawing/2014/main" id="{48671B55-23BB-968C-EEAC-735A9B80F7E3}"/>
            </a:ext>
          </a:extLst>
        </xdr:cNvPr>
        <xdr:cNvGrpSpPr/>
      </xdr:nvGrpSpPr>
      <xdr:grpSpPr>
        <a:xfrm>
          <a:off x="7229696" y="1867319"/>
          <a:ext cx="4681788" cy="4863216"/>
          <a:chOff x="7165219" y="1886857"/>
          <a:chExt cx="4634896" cy="4917924"/>
        </a:xfrm>
      </xdr:grpSpPr>
      <xdr:cxnSp macro="">
        <xdr:nvCxnSpPr>
          <xdr:cNvPr id="84" name="Straight Connector 83">
            <a:extLst>
              <a:ext uri="{FF2B5EF4-FFF2-40B4-BE49-F238E27FC236}">
                <a16:creationId xmlns:a16="http://schemas.microsoft.com/office/drawing/2014/main" id="{C610E67F-BBFE-A984-B0A4-D6E639FA0A09}"/>
              </a:ext>
            </a:extLst>
          </xdr:cNvPr>
          <xdr:cNvCxnSpPr/>
        </xdr:nvCxnSpPr>
        <xdr:spPr>
          <a:xfrm flipV="1">
            <a:off x="8824685" y="1886857"/>
            <a:ext cx="1098249" cy="2004181"/>
          </a:xfrm>
          <a:prstGeom prst="line">
            <a:avLst/>
          </a:prstGeom>
          <a:ln w="15875">
            <a:gradFill>
              <a:gsLst>
                <a:gs pos="78000">
                  <a:srgbClr val="7417BD"/>
                </a:gs>
                <a:gs pos="36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47B1ED82-EB85-F419-C107-E4DCBE9B4364}"/>
              </a:ext>
            </a:extLst>
          </xdr:cNvPr>
          <xdr:cNvCxnSpPr/>
        </xdr:nvCxnSpPr>
        <xdr:spPr>
          <a:xfrm flipV="1">
            <a:off x="9240761" y="3937000"/>
            <a:ext cx="1490739" cy="532191"/>
          </a:xfrm>
          <a:prstGeom prst="line">
            <a:avLst/>
          </a:prstGeom>
          <a:ln w="15875">
            <a:gradFill>
              <a:gsLst>
                <a:gs pos="78000">
                  <a:srgbClr val="7417BD"/>
                </a:gs>
                <a:gs pos="36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4F429F02-9D57-D0DD-7397-87B6D1B2150C}"/>
              </a:ext>
            </a:extLst>
          </xdr:cNvPr>
          <xdr:cNvCxnSpPr/>
        </xdr:nvCxnSpPr>
        <xdr:spPr>
          <a:xfrm>
            <a:off x="9102875" y="5216676"/>
            <a:ext cx="2697240" cy="1103086"/>
          </a:xfrm>
          <a:prstGeom prst="line">
            <a:avLst/>
          </a:prstGeom>
          <a:ln w="15875">
            <a:gradFill>
              <a:gsLst>
                <a:gs pos="78000">
                  <a:srgbClr val="7417BD"/>
                </a:gs>
                <a:gs pos="36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B539C963-D09A-F4B8-F45A-C20640D1324E}"/>
              </a:ext>
            </a:extLst>
          </xdr:cNvPr>
          <xdr:cNvCxnSpPr/>
        </xdr:nvCxnSpPr>
        <xdr:spPr>
          <a:xfrm>
            <a:off x="8534399" y="5608562"/>
            <a:ext cx="399144" cy="1196219"/>
          </a:xfrm>
          <a:prstGeom prst="line">
            <a:avLst/>
          </a:prstGeom>
          <a:ln w="15875">
            <a:gradFill>
              <a:gsLst>
                <a:gs pos="78000">
                  <a:srgbClr val="7417BD"/>
                </a:gs>
                <a:gs pos="36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673830C5-B7F9-0000-4921-1F8D2A47BDB0}"/>
              </a:ext>
            </a:extLst>
          </xdr:cNvPr>
          <xdr:cNvCxnSpPr/>
        </xdr:nvCxnSpPr>
        <xdr:spPr>
          <a:xfrm flipH="1" flipV="1">
            <a:off x="7165219" y="2812142"/>
            <a:ext cx="645885" cy="1159933"/>
          </a:xfrm>
          <a:prstGeom prst="line">
            <a:avLst/>
          </a:prstGeom>
          <a:ln w="15875">
            <a:gradFill>
              <a:gsLst>
                <a:gs pos="78000">
                  <a:srgbClr val="7417BD"/>
                </a:gs>
                <a:gs pos="36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466121</xdr:colOff>
      <xdr:row>20</xdr:row>
      <xdr:rowOff>158347</xdr:rowOff>
    </xdr:from>
    <xdr:to>
      <xdr:col>19</xdr:col>
      <xdr:colOff>143735</xdr:colOff>
      <xdr:row>22</xdr:row>
      <xdr:rowOff>41666</xdr:rowOff>
    </xdr:to>
    <xdr:sp macro="" textlink="'pivot tables'!F9">
      <xdr:nvSpPr>
        <xdr:cNvPr id="119" name="TextBox 118">
          <a:extLst>
            <a:ext uri="{FF2B5EF4-FFF2-40B4-BE49-F238E27FC236}">
              <a16:creationId xmlns:a16="http://schemas.microsoft.com/office/drawing/2014/main" id="{F86F409A-B0C5-42B0-B51E-CF3EA759389E}"/>
            </a:ext>
          </a:extLst>
        </xdr:cNvPr>
        <xdr:cNvSpPr txBox="1"/>
      </xdr:nvSpPr>
      <xdr:spPr>
        <a:xfrm>
          <a:off x="10829321" y="3868956"/>
          <a:ext cx="896814" cy="254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EB5887E-AA0C-4623-9C79-DFAA0055571A}" type="TxLink">
            <a:rPr lang="en-US" sz="900" b="0" i="0" u="none" strike="noStrike">
              <a:solidFill>
                <a:schemeClr val="bg1"/>
              </a:solidFill>
              <a:latin typeface="Arial"/>
              <a:cs typeface="Arial"/>
            </a:rPr>
            <a:t>Advertising</a:t>
          </a:fld>
          <a:endParaRPr lang="en-IN" sz="700">
            <a:solidFill>
              <a:schemeClr val="bg1"/>
            </a:solidFill>
            <a:latin typeface="+mn-lt"/>
          </a:endParaRPr>
        </a:p>
      </xdr:txBody>
    </xdr:sp>
    <xdr:clientData/>
  </xdr:twoCellAnchor>
  <xdr:twoCellAnchor>
    <xdr:from>
      <xdr:col>8</xdr:col>
      <xdr:colOff>491945</xdr:colOff>
      <xdr:row>32</xdr:row>
      <xdr:rowOff>141951</xdr:rowOff>
    </xdr:from>
    <xdr:to>
      <xdr:col>10</xdr:col>
      <xdr:colOff>276171</xdr:colOff>
      <xdr:row>33</xdr:row>
      <xdr:rowOff>138269</xdr:rowOff>
    </xdr:to>
    <xdr:sp macro="" textlink="'pivot tables'!F5">
      <xdr:nvSpPr>
        <xdr:cNvPr id="120" name="TextBox 118">
          <a:extLst>
            <a:ext uri="{FF2B5EF4-FFF2-40B4-BE49-F238E27FC236}">
              <a16:creationId xmlns:a16="http://schemas.microsoft.com/office/drawing/2014/main" id="{81CD56FE-BB37-BCD8-4473-E89319DF893E}"/>
            </a:ext>
          </a:extLst>
        </xdr:cNvPr>
        <xdr:cNvSpPr txBox="1"/>
      </xdr:nvSpPr>
      <xdr:spPr>
        <a:xfrm>
          <a:off x="5368745" y="6078925"/>
          <a:ext cx="1003426" cy="181848"/>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16D0C158-440A-4E4C-B31D-156C2E0DB461}" type="TxLink">
            <a:rPr lang="en-US" sz="900" b="0" i="0" u="none" strike="noStrike">
              <a:solidFill>
                <a:schemeClr val="bg1"/>
              </a:solidFill>
              <a:latin typeface="Aptos Narrow" panose="020B0004020202020204" pitchFamily="34" charset="0"/>
              <a:cs typeface="Arial"/>
            </a:rPr>
            <a:t>Usage fees</a:t>
          </a:fld>
          <a:endParaRPr lang="en-IN" sz="700">
            <a:solidFill>
              <a:schemeClr val="bg1"/>
            </a:solidFill>
            <a:latin typeface="Aptos Narrow" panose="020B0004020202020204" pitchFamily="34" charset="0"/>
          </a:endParaRPr>
        </a:p>
      </xdr:txBody>
    </xdr:sp>
    <xdr:clientData/>
  </xdr:twoCellAnchor>
  <xdr:twoCellAnchor>
    <xdr:from>
      <xdr:col>14</xdr:col>
      <xdr:colOff>231729</xdr:colOff>
      <xdr:row>40</xdr:row>
      <xdr:rowOff>54166</xdr:rowOff>
    </xdr:from>
    <xdr:to>
      <xdr:col>15</xdr:col>
      <xdr:colOff>229134</xdr:colOff>
      <xdr:row>41</xdr:row>
      <xdr:rowOff>50567</xdr:rowOff>
    </xdr:to>
    <xdr:sp macro="" textlink="'pivot tables'!F7">
      <xdr:nvSpPr>
        <xdr:cNvPr id="121" name="TextBox 118">
          <a:extLst>
            <a:ext uri="{FF2B5EF4-FFF2-40B4-BE49-F238E27FC236}">
              <a16:creationId xmlns:a16="http://schemas.microsoft.com/office/drawing/2014/main" id="{0AB10F53-666E-400C-B6E8-9DBC84BCCC78}"/>
            </a:ext>
          </a:extLst>
        </xdr:cNvPr>
        <xdr:cNvSpPr txBox="1"/>
      </xdr:nvSpPr>
      <xdr:spPr>
        <a:xfrm>
          <a:off x="8736288" y="7301159"/>
          <a:ext cx="604874" cy="17757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9B52B938-4739-4B3B-BB3B-0282DF0CFA6D}" type="TxLink">
            <a:rPr lang="en-US" sz="900" b="0" i="0" u="none" strike="noStrike">
              <a:solidFill>
                <a:schemeClr val="bg1"/>
              </a:solidFill>
              <a:latin typeface="Aptos Narrow" panose="020B0004020202020204" pitchFamily="34" charset="0"/>
              <a:cs typeface="Arial"/>
            </a:rPr>
            <a:t>Renting</a:t>
          </a:fld>
          <a:endParaRPr lang="en-IN" sz="700">
            <a:solidFill>
              <a:schemeClr val="bg1"/>
            </a:solidFill>
            <a:latin typeface="Aptos Narrow" panose="020B0004020202020204" pitchFamily="34" charset="0"/>
          </a:endParaRPr>
        </a:p>
      </xdr:txBody>
    </xdr:sp>
    <xdr:clientData/>
  </xdr:twoCellAnchor>
  <xdr:twoCellAnchor>
    <xdr:from>
      <xdr:col>19</xdr:col>
      <xdr:colOff>223521</xdr:colOff>
      <xdr:row>36</xdr:row>
      <xdr:rowOff>107265</xdr:rowOff>
    </xdr:from>
    <xdr:to>
      <xdr:col>21</xdr:col>
      <xdr:colOff>7748</xdr:colOff>
      <xdr:row>37</xdr:row>
      <xdr:rowOff>103582</xdr:rowOff>
    </xdr:to>
    <xdr:sp macro="" textlink="'pivot tables'!F10">
      <xdr:nvSpPr>
        <xdr:cNvPr id="122" name="TextBox 118">
          <a:extLst>
            <a:ext uri="{FF2B5EF4-FFF2-40B4-BE49-F238E27FC236}">
              <a16:creationId xmlns:a16="http://schemas.microsoft.com/office/drawing/2014/main" id="{24D12FF8-3172-4F6D-8886-7D8A5CF416E0}"/>
            </a:ext>
          </a:extLst>
        </xdr:cNvPr>
        <xdr:cNvSpPr txBox="1"/>
      </xdr:nvSpPr>
      <xdr:spPr>
        <a:xfrm>
          <a:off x="11805921" y="6690945"/>
          <a:ext cx="1003427" cy="17919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EAE02D51-B499-4521-8E48-0E10BD190978}" type="TxLink">
            <a:rPr lang="en-US" sz="900" b="0" i="0" u="none" strike="noStrike">
              <a:solidFill>
                <a:schemeClr val="bg1"/>
              </a:solidFill>
              <a:latin typeface="Aptos Narrow" panose="020B0004020202020204" pitchFamily="34" charset="0"/>
              <a:cs typeface="Arial"/>
            </a:rPr>
            <a:t>Subscription</a:t>
          </a:fld>
          <a:endParaRPr lang="en-IN" sz="700">
            <a:solidFill>
              <a:schemeClr val="bg1"/>
            </a:solidFill>
            <a:latin typeface="Aptos Narrow" panose="020B0004020202020204" pitchFamily="34" charset="0"/>
          </a:endParaRPr>
        </a:p>
      </xdr:txBody>
    </xdr:sp>
    <xdr:clientData/>
  </xdr:twoCellAnchor>
  <xdr:twoCellAnchor>
    <xdr:from>
      <xdr:col>21</xdr:col>
      <xdr:colOff>42170</xdr:colOff>
      <xdr:row>37</xdr:row>
      <xdr:rowOff>61487</xdr:rowOff>
    </xdr:from>
    <xdr:to>
      <xdr:col>22</xdr:col>
      <xdr:colOff>332676</xdr:colOff>
      <xdr:row>42</xdr:row>
      <xdr:rowOff>47386</xdr:rowOff>
    </xdr:to>
    <xdr:grpSp>
      <xdr:nvGrpSpPr>
        <xdr:cNvPr id="123" name="Group 122">
          <a:extLst>
            <a:ext uri="{FF2B5EF4-FFF2-40B4-BE49-F238E27FC236}">
              <a16:creationId xmlns:a16="http://schemas.microsoft.com/office/drawing/2014/main" id="{97C6DB5C-C04C-B4C0-B0A1-367D7DAC9392}"/>
            </a:ext>
          </a:extLst>
        </xdr:cNvPr>
        <xdr:cNvGrpSpPr/>
      </xdr:nvGrpSpPr>
      <xdr:grpSpPr>
        <a:xfrm rot="4694558">
          <a:off x="12987281" y="6547376"/>
          <a:ext cx="865129" cy="905968"/>
          <a:chOff x="0" y="0"/>
          <a:chExt cx="858268" cy="802105"/>
        </a:xfrm>
      </xdr:grpSpPr>
      <xdr:cxnSp macro="">
        <xdr:nvCxnSpPr>
          <xdr:cNvPr id="124" name="Straight Connector 123">
            <a:extLst>
              <a:ext uri="{FF2B5EF4-FFF2-40B4-BE49-F238E27FC236}">
                <a16:creationId xmlns:a16="http://schemas.microsoft.com/office/drawing/2014/main" id="{6695AAD7-F53D-A33B-62AB-DC51ED2C9564}"/>
              </a:ext>
            </a:extLst>
          </xdr:cNvPr>
          <xdr:cNvCxnSpPr/>
        </xdr:nvCxnSpPr>
        <xdr:spPr>
          <a:xfrm flipV="1">
            <a:off x="0" y="420617"/>
            <a:ext cx="445222" cy="381488"/>
          </a:xfrm>
          <a:prstGeom prst="line">
            <a:avLst/>
          </a:prstGeom>
          <a:ln w="15875">
            <a:gradFill flip="none" rotWithShape="1">
              <a:gsLst>
                <a:gs pos="80000">
                  <a:srgbClr val="9BF8F2"/>
                </a:gs>
                <a:gs pos="51000">
                  <a:srgbClr val="0A0D80"/>
                </a:gs>
              </a:gsLst>
              <a:lin ang="5400000" scaled="1"/>
              <a:tileRect/>
            </a:gradFill>
          </a:ln>
        </xdr:spPr>
        <xdr:style>
          <a:lnRef idx="1">
            <a:schemeClr val="accent1"/>
          </a:lnRef>
          <a:fillRef idx="0">
            <a:schemeClr val="accent1"/>
          </a:fillRef>
          <a:effectRef idx="0">
            <a:schemeClr val="accent1"/>
          </a:effectRef>
          <a:fontRef idx="minor">
            <a:schemeClr val="tx1"/>
          </a:fontRef>
        </xdr:style>
      </xdr:cxnSp>
      <xdr:sp macro="" textlink="">
        <xdr:nvSpPr>
          <xdr:cNvPr id="125" name="Circle: Hollow 124">
            <a:extLst>
              <a:ext uri="{FF2B5EF4-FFF2-40B4-BE49-F238E27FC236}">
                <a16:creationId xmlns:a16="http://schemas.microsoft.com/office/drawing/2014/main" id="{635C378C-33FF-8DAE-24ED-C9A2F07E4CBE}"/>
              </a:ext>
            </a:extLst>
          </xdr:cNvPr>
          <xdr:cNvSpPr/>
        </xdr:nvSpPr>
        <xdr:spPr>
          <a:xfrm>
            <a:off x="366071" y="0"/>
            <a:ext cx="492197" cy="485254"/>
          </a:xfrm>
          <a:prstGeom prst="donut">
            <a:avLst>
              <a:gd name="adj" fmla="val 4842"/>
            </a:avLst>
          </a:prstGeom>
          <a:solidFill>
            <a:srgbClr val="9BF8F2"/>
          </a:solidFill>
          <a:ln>
            <a:solidFill>
              <a:srgbClr val="9BF8F2"/>
            </a:solid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sp macro="" textlink="'pivot tables'!AP21">
        <xdr:nvSpPr>
          <xdr:cNvPr id="126" name="TextBox 118">
            <a:extLst>
              <a:ext uri="{FF2B5EF4-FFF2-40B4-BE49-F238E27FC236}">
                <a16:creationId xmlns:a16="http://schemas.microsoft.com/office/drawing/2014/main" id="{8ED15F56-E56C-689A-BF6E-B118D6BF5249}"/>
              </a:ext>
            </a:extLst>
          </xdr:cNvPr>
          <xdr:cNvSpPr txBox="1"/>
        </xdr:nvSpPr>
        <xdr:spPr>
          <a:xfrm rot="16725803">
            <a:off x="388212" y="88722"/>
            <a:ext cx="442916" cy="28056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1B8EFCC4-F721-4F63-B1C2-F054A286A2A8}" type="TxLink">
              <a:rPr lang="en-US" sz="1100" b="0" i="0" u="none" strike="noStrike">
                <a:solidFill>
                  <a:schemeClr val="bg1"/>
                </a:solidFill>
                <a:latin typeface="Arial"/>
                <a:cs typeface="Arial"/>
              </a:rPr>
              <a:t>24%</a:t>
            </a:fld>
            <a:endParaRPr lang="en-IN" sz="700">
              <a:solidFill>
                <a:schemeClr val="bg1"/>
              </a:solidFill>
              <a:latin typeface="Aptos Narrow" panose="020B0004020202020204" pitchFamily="34" charset="0"/>
            </a:endParaRPr>
          </a:p>
        </xdr:txBody>
      </xdr:sp>
    </xdr:grpSp>
    <xdr:clientData/>
  </xdr:twoCellAnchor>
  <xdr:twoCellAnchor>
    <xdr:from>
      <xdr:col>14</xdr:col>
      <xdr:colOff>461731</xdr:colOff>
      <xdr:row>43</xdr:row>
      <xdr:rowOff>17969</xdr:rowOff>
    </xdr:from>
    <xdr:to>
      <xdr:col>16</xdr:col>
      <xdr:colOff>138920</xdr:colOff>
      <xdr:row>48</xdr:row>
      <xdr:rowOff>18180</xdr:rowOff>
    </xdr:to>
    <xdr:grpSp>
      <xdr:nvGrpSpPr>
        <xdr:cNvPr id="127" name="Group 126">
          <a:extLst>
            <a:ext uri="{FF2B5EF4-FFF2-40B4-BE49-F238E27FC236}">
              <a16:creationId xmlns:a16="http://schemas.microsoft.com/office/drawing/2014/main" id="{1660789F-568B-4CAE-A157-0CB407CCAC9F}"/>
            </a:ext>
          </a:extLst>
        </xdr:cNvPr>
        <xdr:cNvGrpSpPr/>
      </xdr:nvGrpSpPr>
      <xdr:grpSpPr>
        <a:xfrm rot="6836415">
          <a:off x="9092528" y="7565019"/>
          <a:ext cx="879441" cy="908112"/>
          <a:chOff x="0" y="0"/>
          <a:chExt cx="858268" cy="802105"/>
        </a:xfrm>
      </xdr:grpSpPr>
      <xdr:cxnSp macro="">
        <xdr:nvCxnSpPr>
          <xdr:cNvPr id="128" name="Straight Connector 127">
            <a:extLst>
              <a:ext uri="{FF2B5EF4-FFF2-40B4-BE49-F238E27FC236}">
                <a16:creationId xmlns:a16="http://schemas.microsoft.com/office/drawing/2014/main" id="{BFCCFD48-0FD9-04D5-B992-9647D9E0E207}"/>
              </a:ext>
            </a:extLst>
          </xdr:cNvPr>
          <xdr:cNvCxnSpPr/>
        </xdr:nvCxnSpPr>
        <xdr:spPr>
          <a:xfrm flipV="1">
            <a:off x="0" y="420617"/>
            <a:ext cx="445222" cy="381488"/>
          </a:xfrm>
          <a:prstGeom prst="line">
            <a:avLst/>
          </a:prstGeom>
          <a:ln w="15875">
            <a:gradFill flip="none" rotWithShape="1">
              <a:gsLst>
                <a:gs pos="80000">
                  <a:srgbClr val="9BF8F2"/>
                </a:gs>
                <a:gs pos="51000">
                  <a:srgbClr val="0A0D80"/>
                </a:gs>
              </a:gsLst>
              <a:lin ang="5400000" scaled="1"/>
              <a:tileRect/>
            </a:gradFill>
          </a:ln>
        </xdr:spPr>
        <xdr:style>
          <a:lnRef idx="1">
            <a:schemeClr val="accent1"/>
          </a:lnRef>
          <a:fillRef idx="0">
            <a:schemeClr val="accent1"/>
          </a:fillRef>
          <a:effectRef idx="0">
            <a:schemeClr val="accent1"/>
          </a:effectRef>
          <a:fontRef idx="minor">
            <a:schemeClr val="tx1"/>
          </a:fontRef>
        </xdr:style>
      </xdr:cxnSp>
      <xdr:sp macro="" textlink="">
        <xdr:nvSpPr>
          <xdr:cNvPr id="129" name="Circle: Hollow 128">
            <a:extLst>
              <a:ext uri="{FF2B5EF4-FFF2-40B4-BE49-F238E27FC236}">
                <a16:creationId xmlns:a16="http://schemas.microsoft.com/office/drawing/2014/main" id="{5BD1CC11-4EDF-BA12-064D-A4158FA519B1}"/>
              </a:ext>
            </a:extLst>
          </xdr:cNvPr>
          <xdr:cNvSpPr/>
        </xdr:nvSpPr>
        <xdr:spPr>
          <a:xfrm>
            <a:off x="366071" y="0"/>
            <a:ext cx="492197" cy="485254"/>
          </a:xfrm>
          <a:prstGeom prst="donut">
            <a:avLst>
              <a:gd name="adj" fmla="val 4842"/>
            </a:avLst>
          </a:prstGeom>
          <a:solidFill>
            <a:srgbClr val="9BF8F2"/>
          </a:solidFill>
          <a:ln>
            <a:solidFill>
              <a:srgbClr val="9BF8F2"/>
            </a:solid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sp macro="" textlink="'pivot tables'!AP17">
        <xdr:nvSpPr>
          <xdr:cNvPr id="130" name="TextBox 118">
            <a:extLst>
              <a:ext uri="{FF2B5EF4-FFF2-40B4-BE49-F238E27FC236}">
                <a16:creationId xmlns:a16="http://schemas.microsoft.com/office/drawing/2014/main" id="{084FC3EF-53FC-268E-7020-4BE03C3470E7}"/>
              </a:ext>
            </a:extLst>
          </xdr:cNvPr>
          <xdr:cNvSpPr txBox="1"/>
        </xdr:nvSpPr>
        <xdr:spPr>
          <a:xfrm rot="14763585">
            <a:off x="388212" y="88722"/>
            <a:ext cx="442916" cy="28056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0B1C68F7-7447-45A7-867E-BC76B4494659}" type="TxLink">
              <a:rPr lang="en-US" sz="1100" b="0" i="0" u="none" strike="noStrike">
                <a:solidFill>
                  <a:schemeClr val="bg1"/>
                </a:solidFill>
                <a:latin typeface="Arial"/>
                <a:cs typeface="Arial"/>
              </a:rPr>
              <a:t>8%</a:t>
            </a:fld>
            <a:endParaRPr lang="en-IN" sz="700">
              <a:solidFill>
                <a:schemeClr val="bg1"/>
              </a:solidFill>
              <a:latin typeface="Aptos Narrow" panose="020B0004020202020204" pitchFamily="34" charset="0"/>
            </a:endParaRPr>
          </a:p>
        </xdr:txBody>
      </xdr:sp>
    </xdr:grpSp>
    <xdr:clientData/>
  </xdr:twoCellAnchor>
  <xdr:twoCellAnchor>
    <xdr:from>
      <xdr:col>7</xdr:col>
      <xdr:colOff>201084</xdr:colOff>
      <xdr:row>35</xdr:row>
      <xdr:rowOff>1153</xdr:rowOff>
    </xdr:from>
    <xdr:to>
      <xdr:col>8</xdr:col>
      <xdr:colOff>598578</xdr:colOff>
      <xdr:row>40</xdr:row>
      <xdr:rowOff>137582</xdr:rowOff>
    </xdr:to>
    <xdr:grpSp>
      <xdr:nvGrpSpPr>
        <xdr:cNvPr id="131" name="Group 130">
          <a:extLst>
            <a:ext uri="{FF2B5EF4-FFF2-40B4-BE49-F238E27FC236}">
              <a16:creationId xmlns:a16="http://schemas.microsoft.com/office/drawing/2014/main" id="{23D9C3EF-F875-4D73-80DD-C6705201F7A1}"/>
            </a:ext>
          </a:extLst>
        </xdr:cNvPr>
        <xdr:cNvGrpSpPr/>
      </xdr:nvGrpSpPr>
      <xdr:grpSpPr>
        <a:xfrm rot="10800000">
          <a:off x="4509315" y="6155768"/>
          <a:ext cx="1012955" cy="1015660"/>
          <a:chOff x="0" y="0"/>
          <a:chExt cx="858268" cy="802105"/>
        </a:xfrm>
      </xdr:grpSpPr>
      <xdr:cxnSp macro="">
        <xdr:nvCxnSpPr>
          <xdr:cNvPr id="132" name="Straight Connector 131">
            <a:extLst>
              <a:ext uri="{FF2B5EF4-FFF2-40B4-BE49-F238E27FC236}">
                <a16:creationId xmlns:a16="http://schemas.microsoft.com/office/drawing/2014/main" id="{1E785637-0EBE-A2FC-379F-62575B065DC1}"/>
              </a:ext>
            </a:extLst>
          </xdr:cNvPr>
          <xdr:cNvCxnSpPr/>
        </xdr:nvCxnSpPr>
        <xdr:spPr>
          <a:xfrm flipV="1">
            <a:off x="0" y="420617"/>
            <a:ext cx="445222" cy="381488"/>
          </a:xfrm>
          <a:prstGeom prst="line">
            <a:avLst/>
          </a:prstGeom>
          <a:ln w="15875">
            <a:gradFill flip="none" rotWithShape="1">
              <a:gsLst>
                <a:gs pos="80000">
                  <a:srgbClr val="9BF8F2"/>
                </a:gs>
                <a:gs pos="51000">
                  <a:srgbClr val="0A0D80"/>
                </a:gs>
              </a:gsLst>
              <a:lin ang="5400000" scaled="1"/>
              <a:tileRect/>
            </a:gradFill>
          </a:ln>
        </xdr:spPr>
        <xdr:style>
          <a:lnRef idx="1">
            <a:schemeClr val="accent1"/>
          </a:lnRef>
          <a:fillRef idx="0">
            <a:schemeClr val="accent1"/>
          </a:fillRef>
          <a:effectRef idx="0">
            <a:schemeClr val="accent1"/>
          </a:effectRef>
          <a:fontRef idx="minor">
            <a:schemeClr val="tx1"/>
          </a:fontRef>
        </xdr:style>
      </xdr:cxnSp>
      <xdr:sp macro="" textlink="">
        <xdr:nvSpPr>
          <xdr:cNvPr id="133" name="Circle: Hollow 132">
            <a:extLst>
              <a:ext uri="{FF2B5EF4-FFF2-40B4-BE49-F238E27FC236}">
                <a16:creationId xmlns:a16="http://schemas.microsoft.com/office/drawing/2014/main" id="{90AFB25B-5C72-627A-7930-E0272C6048C3}"/>
              </a:ext>
            </a:extLst>
          </xdr:cNvPr>
          <xdr:cNvSpPr/>
        </xdr:nvSpPr>
        <xdr:spPr>
          <a:xfrm>
            <a:off x="366071" y="0"/>
            <a:ext cx="492197" cy="485254"/>
          </a:xfrm>
          <a:prstGeom prst="donut">
            <a:avLst>
              <a:gd name="adj" fmla="val 4842"/>
            </a:avLst>
          </a:prstGeom>
          <a:solidFill>
            <a:srgbClr val="9BF8F2"/>
          </a:solidFill>
          <a:ln>
            <a:solidFill>
              <a:srgbClr val="9BF8F2"/>
            </a:solid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sp macro="" textlink="'pivot tables'!AP24">
        <xdr:nvSpPr>
          <xdr:cNvPr id="134" name="TextBox 118">
            <a:extLst>
              <a:ext uri="{FF2B5EF4-FFF2-40B4-BE49-F238E27FC236}">
                <a16:creationId xmlns:a16="http://schemas.microsoft.com/office/drawing/2014/main" id="{EC1AFFCF-A208-A5F1-645C-E144298687C1}"/>
              </a:ext>
            </a:extLst>
          </xdr:cNvPr>
          <xdr:cNvSpPr txBox="1"/>
        </xdr:nvSpPr>
        <xdr:spPr>
          <a:xfrm rot="10962971">
            <a:off x="366922" y="101026"/>
            <a:ext cx="485497" cy="2559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C9ED6C16-02F8-47F5-A464-7D4DF43B8BD8}" type="TxLink">
              <a:rPr lang="en-US" sz="1100" b="0" i="0" u="none" strike="noStrike">
                <a:solidFill>
                  <a:schemeClr val="bg1"/>
                </a:solidFill>
                <a:latin typeface="Arial"/>
                <a:cs typeface="Arial"/>
              </a:rPr>
              <a:t>23%</a:t>
            </a:fld>
            <a:endParaRPr lang="en-IN" sz="700">
              <a:solidFill>
                <a:schemeClr val="bg1"/>
              </a:solidFill>
              <a:latin typeface="Aptos Narrow" panose="020B0004020202020204" pitchFamily="34" charset="0"/>
            </a:endParaRPr>
          </a:p>
        </xdr:txBody>
      </xdr:sp>
    </xdr:grpSp>
    <xdr:clientData/>
  </xdr:twoCellAnchor>
  <xdr:twoCellAnchor>
    <xdr:from>
      <xdr:col>8</xdr:col>
      <xdr:colOff>580869</xdr:colOff>
      <xdr:row>6</xdr:row>
      <xdr:rowOff>131164</xdr:rowOff>
    </xdr:from>
    <xdr:to>
      <xdr:col>10</xdr:col>
      <xdr:colOff>258058</xdr:colOff>
      <xdr:row>11</xdr:row>
      <xdr:rowOff>131375</xdr:rowOff>
    </xdr:to>
    <xdr:grpSp>
      <xdr:nvGrpSpPr>
        <xdr:cNvPr id="143" name="Group 142">
          <a:extLst>
            <a:ext uri="{FF2B5EF4-FFF2-40B4-BE49-F238E27FC236}">
              <a16:creationId xmlns:a16="http://schemas.microsoft.com/office/drawing/2014/main" id="{204D7FB2-9983-4F52-8C43-2D02A170F08D}"/>
            </a:ext>
          </a:extLst>
        </xdr:cNvPr>
        <xdr:cNvGrpSpPr/>
      </xdr:nvGrpSpPr>
      <xdr:grpSpPr>
        <a:xfrm rot="15424595">
          <a:off x="5518896" y="1171906"/>
          <a:ext cx="879442" cy="908112"/>
          <a:chOff x="0" y="0"/>
          <a:chExt cx="858268" cy="802105"/>
        </a:xfrm>
      </xdr:grpSpPr>
      <xdr:cxnSp macro="">
        <xdr:nvCxnSpPr>
          <xdr:cNvPr id="144" name="Straight Connector 143">
            <a:extLst>
              <a:ext uri="{FF2B5EF4-FFF2-40B4-BE49-F238E27FC236}">
                <a16:creationId xmlns:a16="http://schemas.microsoft.com/office/drawing/2014/main" id="{9923322A-8199-1FC0-AE5E-CBC4E693714F}"/>
              </a:ext>
            </a:extLst>
          </xdr:cNvPr>
          <xdr:cNvCxnSpPr/>
        </xdr:nvCxnSpPr>
        <xdr:spPr>
          <a:xfrm flipV="1">
            <a:off x="0" y="420617"/>
            <a:ext cx="445222" cy="381488"/>
          </a:xfrm>
          <a:prstGeom prst="line">
            <a:avLst/>
          </a:prstGeom>
          <a:ln w="15875">
            <a:gradFill flip="none" rotWithShape="1">
              <a:gsLst>
                <a:gs pos="80000">
                  <a:srgbClr val="9BF8F2"/>
                </a:gs>
                <a:gs pos="51000">
                  <a:srgbClr val="0A0D80"/>
                </a:gs>
              </a:gsLst>
              <a:lin ang="5400000" scaled="1"/>
              <a:tileRect/>
            </a:gradFill>
          </a:ln>
        </xdr:spPr>
        <xdr:style>
          <a:lnRef idx="1">
            <a:schemeClr val="accent1"/>
          </a:lnRef>
          <a:fillRef idx="0">
            <a:schemeClr val="accent1"/>
          </a:fillRef>
          <a:effectRef idx="0">
            <a:schemeClr val="accent1"/>
          </a:effectRef>
          <a:fontRef idx="minor">
            <a:schemeClr val="tx1"/>
          </a:fontRef>
        </xdr:style>
      </xdr:cxnSp>
      <xdr:sp macro="" textlink="">
        <xdr:nvSpPr>
          <xdr:cNvPr id="145" name="Circle: Hollow 144">
            <a:extLst>
              <a:ext uri="{FF2B5EF4-FFF2-40B4-BE49-F238E27FC236}">
                <a16:creationId xmlns:a16="http://schemas.microsoft.com/office/drawing/2014/main" id="{385D204C-9E15-D0AD-E912-384CCA82CEB2}"/>
              </a:ext>
            </a:extLst>
          </xdr:cNvPr>
          <xdr:cNvSpPr/>
        </xdr:nvSpPr>
        <xdr:spPr>
          <a:xfrm>
            <a:off x="366071" y="0"/>
            <a:ext cx="492197" cy="485254"/>
          </a:xfrm>
          <a:prstGeom prst="donut">
            <a:avLst>
              <a:gd name="adj" fmla="val 4842"/>
            </a:avLst>
          </a:prstGeom>
          <a:solidFill>
            <a:srgbClr val="9BF8F2"/>
          </a:solidFill>
          <a:ln>
            <a:solidFill>
              <a:srgbClr val="9BF8F2"/>
            </a:solid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sp macro="" textlink="'pivot tables'!AP14">
        <xdr:nvSpPr>
          <xdr:cNvPr id="146" name="TextBox 118">
            <a:extLst>
              <a:ext uri="{FF2B5EF4-FFF2-40B4-BE49-F238E27FC236}">
                <a16:creationId xmlns:a16="http://schemas.microsoft.com/office/drawing/2014/main" id="{F564AB30-C818-0317-9391-352912B1D2EC}"/>
              </a:ext>
            </a:extLst>
          </xdr:cNvPr>
          <xdr:cNvSpPr txBox="1"/>
        </xdr:nvSpPr>
        <xdr:spPr>
          <a:xfrm rot="6175405">
            <a:off x="388212" y="88722"/>
            <a:ext cx="442916" cy="28056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361145CE-F644-427E-B984-B6511083B417}" type="TxLink">
              <a:rPr lang="en-US" sz="1100" b="0" i="0" u="none" strike="noStrike">
                <a:solidFill>
                  <a:schemeClr val="bg1"/>
                </a:solidFill>
                <a:latin typeface="Arial"/>
                <a:cs typeface="Arial"/>
              </a:rPr>
              <a:t>20%</a:t>
            </a:fld>
            <a:endParaRPr lang="en-IN" sz="700">
              <a:solidFill>
                <a:schemeClr val="bg1"/>
              </a:solidFill>
              <a:latin typeface="Aptos Narrow" panose="020B0004020202020204" pitchFamily="34" charset="0"/>
            </a:endParaRPr>
          </a:p>
        </xdr:txBody>
      </xdr:sp>
    </xdr:grpSp>
    <xdr:clientData/>
  </xdr:twoCellAnchor>
  <xdr:twoCellAnchor>
    <xdr:from>
      <xdr:col>20</xdr:col>
      <xdr:colOff>381000</xdr:colOff>
      <xdr:row>9</xdr:row>
      <xdr:rowOff>99164</xdr:rowOff>
    </xdr:from>
    <xdr:to>
      <xdr:col>21</xdr:col>
      <xdr:colOff>307931</xdr:colOff>
      <xdr:row>14</xdr:row>
      <xdr:rowOff>50131</xdr:rowOff>
    </xdr:to>
    <xdr:cxnSp macro="">
      <xdr:nvCxnSpPr>
        <xdr:cNvPr id="168" name="Straight Connector 167">
          <a:extLst>
            <a:ext uri="{FF2B5EF4-FFF2-40B4-BE49-F238E27FC236}">
              <a16:creationId xmlns:a16="http://schemas.microsoft.com/office/drawing/2014/main" id="{E2D2AD8D-F6D4-FC91-CCD9-D5E85402BA31}"/>
            </a:ext>
          </a:extLst>
        </xdr:cNvPr>
        <xdr:cNvCxnSpPr/>
      </xdr:nvCxnSpPr>
      <xdr:spPr>
        <a:xfrm flipV="1">
          <a:off x="12593877" y="1743205"/>
          <a:ext cx="537575" cy="864323"/>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154385</xdr:colOff>
      <xdr:row>7</xdr:row>
      <xdr:rowOff>146016</xdr:rowOff>
    </xdr:from>
    <xdr:to>
      <xdr:col>21</xdr:col>
      <xdr:colOff>586058</xdr:colOff>
      <xdr:row>10</xdr:row>
      <xdr:rowOff>48972</xdr:rowOff>
    </xdr:to>
    <xdr:sp macro="" textlink="">
      <xdr:nvSpPr>
        <xdr:cNvPr id="169" name="Oval 168">
          <a:extLst>
            <a:ext uri="{FF2B5EF4-FFF2-40B4-BE49-F238E27FC236}">
              <a16:creationId xmlns:a16="http://schemas.microsoft.com/office/drawing/2014/main" id="{BE6B3C53-4342-5297-827C-D55903591120}"/>
            </a:ext>
          </a:extLst>
        </xdr:cNvPr>
        <xdr:cNvSpPr/>
      </xdr:nvSpPr>
      <xdr:spPr>
        <a:xfrm rot="2424412">
          <a:off x="12977906" y="1424715"/>
          <a:ext cx="431673" cy="450969"/>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20</xdr:col>
      <xdr:colOff>407096</xdr:colOff>
      <xdr:row>16</xdr:row>
      <xdr:rowOff>31315</xdr:rowOff>
    </xdr:from>
    <xdr:to>
      <xdr:col>21</xdr:col>
      <xdr:colOff>250520</xdr:colOff>
      <xdr:row>18</xdr:row>
      <xdr:rowOff>73069</xdr:rowOff>
    </xdr:to>
    <xdr:cxnSp macro="">
      <xdr:nvCxnSpPr>
        <xdr:cNvPr id="171" name="Straight Connector 170">
          <a:extLst>
            <a:ext uri="{FF2B5EF4-FFF2-40B4-BE49-F238E27FC236}">
              <a16:creationId xmlns:a16="http://schemas.microsoft.com/office/drawing/2014/main" id="{E2D2AD8D-F6D4-FC91-CCD9-D5E85402BA31}"/>
            </a:ext>
          </a:extLst>
        </xdr:cNvPr>
        <xdr:cNvCxnSpPr/>
      </xdr:nvCxnSpPr>
      <xdr:spPr>
        <a:xfrm flipH="1" flipV="1">
          <a:off x="12619973" y="2954055"/>
          <a:ext cx="454068" cy="407096"/>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182840</xdr:colOff>
      <xdr:row>17</xdr:row>
      <xdr:rowOff>139716</xdr:rowOff>
    </xdr:from>
    <xdr:to>
      <xdr:col>21</xdr:col>
      <xdr:colOff>608299</xdr:colOff>
      <xdr:row>20</xdr:row>
      <xdr:rowOff>24337</xdr:rowOff>
    </xdr:to>
    <xdr:sp macro="" textlink="">
      <xdr:nvSpPr>
        <xdr:cNvPr id="172" name="Oval 171">
          <a:extLst>
            <a:ext uri="{FF2B5EF4-FFF2-40B4-BE49-F238E27FC236}">
              <a16:creationId xmlns:a16="http://schemas.microsoft.com/office/drawing/2014/main" id="{BE6B3C53-4342-5297-827C-D55903591120}"/>
            </a:ext>
          </a:extLst>
        </xdr:cNvPr>
        <xdr:cNvSpPr/>
      </xdr:nvSpPr>
      <xdr:spPr>
        <a:xfrm rot="7642647">
          <a:off x="13002773" y="3248715"/>
          <a:ext cx="432635" cy="425459"/>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20</xdr:col>
      <xdr:colOff>443630</xdr:colOff>
      <xdr:row>15</xdr:row>
      <xdr:rowOff>36530</xdr:rowOff>
    </xdr:from>
    <xdr:to>
      <xdr:col>21</xdr:col>
      <xdr:colOff>429194</xdr:colOff>
      <xdr:row>15</xdr:row>
      <xdr:rowOff>36535</xdr:rowOff>
    </xdr:to>
    <xdr:cxnSp macro="">
      <xdr:nvCxnSpPr>
        <xdr:cNvPr id="174" name="Straight Connector 173">
          <a:extLst>
            <a:ext uri="{FF2B5EF4-FFF2-40B4-BE49-F238E27FC236}">
              <a16:creationId xmlns:a16="http://schemas.microsoft.com/office/drawing/2014/main" id="{E2D2AD8D-F6D4-FC91-CCD9-D5E85402BA31}"/>
            </a:ext>
          </a:extLst>
        </xdr:cNvPr>
        <xdr:cNvCxnSpPr/>
      </xdr:nvCxnSpPr>
      <xdr:spPr>
        <a:xfrm flipV="1">
          <a:off x="12656507" y="2776598"/>
          <a:ext cx="596208" cy="5"/>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394238</xdr:colOff>
      <xdr:row>13</xdr:row>
      <xdr:rowOff>173229</xdr:rowOff>
    </xdr:from>
    <xdr:to>
      <xdr:col>22</xdr:col>
      <xdr:colOff>229645</xdr:colOff>
      <xdr:row>16</xdr:row>
      <xdr:rowOff>62246</xdr:rowOff>
    </xdr:to>
    <xdr:sp macro="" textlink="">
      <xdr:nvSpPr>
        <xdr:cNvPr id="175" name="Oval 174">
          <a:extLst>
            <a:ext uri="{FF2B5EF4-FFF2-40B4-BE49-F238E27FC236}">
              <a16:creationId xmlns:a16="http://schemas.microsoft.com/office/drawing/2014/main" id="{BE6B3C53-4342-5297-827C-D55903591120}"/>
            </a:ext>
          </a:extLst>
        </xdr:cNvPr>
        <xdr:cNvSpPr/>
      </xdr:nvSpPr>
      <xdr:spPr>
        <a:xfrm rot="5400000">
          <a:off x="13222268" y="2543446"/>
          <a:ext cx="437031" cy="446050"/>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20</xdr:col>
      <xdr:colOff>234863</xdr:colOff>
      <xdr:row>16</xdr:row>
      <xdr:rowOff>109602</xdr:rowOff>
    </xdr:from>
    <xdr:to>
      <xdr:col>20</xdr:col>
      <xdr:colOff>325440</xdr:colOff>
      <xdr:row>20</xdr:row>
      <xdr:rowOff>17940</xdr:rowOff>
    </xdr:to>
    <xdr:cxnSp macro="">
      <xdr:nvCxnSpPr>
        <xdr:cNvPr id="177" name="Straight Connector 176">
          <a:extLst>
            <a:ext uri="{FF2B5EF4-FFF2-40B4-BE49-F238E27FC236}">
              <a16:creationId xmlns:a16="http://schemas.microsoft.com/office/drawing/2014/main" id="{E2D2AD8D-F6D4-FC91-CCD9-D5E85402BA31}"/>
            </a:ext>
          </a:extLst>
        </xdr:cNvPr>
        <xdr:cNvCxnSpPr/>
      </xdr:nvCxnSpPr>
      <xdr:spPr>
        <a:xfrm>
          <a:off x="12447740" y="3032342"/>
          <a:ext cx="90577" cy="639023"/>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153494</xdr:colOff>
      <xdr:row>19</xdr:row>
      <xdr:rowOff>162138</xdr:rowOff>
    </xdr:from>
    <xdr:to>
      <xdr:col>20</xdr:col>
      <xdr:colOff>586129</xdr:colOff>
      <xdr:row>22</xdr:row>
      <xdr:rowOff>37248</xdr:rowOff>
    </xdr:to>
    <xdr:sp macro="" textlink="">
      <xdr:nvSpPr>
        <xdr:cNvPr id="178" name="Oval 177">
          <a:extLst>
            <a:ext uri="{FF2B5EF4-FFF2-40B4-BE49-F238E27FC236}">
              <a16:creationId xmlns:a16="http://schemas.microsoft.com/office/drawing/2014/main" id="{BE6B3C53-4342-5297-827C-D55903591120}"/>
            </a:ext>
          </a:extLst>
        </xdr:cNvPr>
        <xdr:cNvSpPr/>
      </xdr:nvSpPr>
      <xdr:spPr>
        <a:xfrm rot="10130313">
          <a:off x="12366371" y="3632891"/>
          <a:ext cx="432635" cy="42312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7</xdr:col>
      <xdr:colOff>394817</xdr:colOff>
      <xdr:row>4</xdr:row>
      <xdr:rowOff>169061</xdr:rowOff>
    </xdr:from>
    <xdr:to>
      <xdr:col>9</xdr:col>
      <xdr:colOff>53056</xdr:colOff>
      <xdr:row>7</xdr:row>
      <xdr:rowOff>53056</xdr:rowOff>
    </xdr:to>
    <xdr:grpSp>
      <xdr:nvGrpSpPr>
        <xdr:cNvPr id="179" name="Group 178">
          <a:extLst>
            <a:ext uri="{FF2B5EF4-FFF2-40B4-BE49-F238E27FC236}">
              <a16:creationId xmlns:a16="http://schemas.microsoft.com/office/drawing/2014/main" id="{121EEA38-145F-DCE6-336D-EDFECF151816}"/>
            </a:ext>
          </a:extLst>
        </xdr:cNvPr>
        <xdr:cNvGrpSpPr/>
      </xdr:nvGrpSpPr>
      <xdr:grpSpPr>
        <a:xfrm rot="18732643">
          <a:off x="4941862" y="633632"/>
          <a:ext cx="411533" cy="889162"/>
          <a:chOff x="0" y="0"/>
          <a:chExt cx="432635" cy="867814"/>
        </a:xfrm>
      </xdr:grpSpPr>
      <xdr:cxnSp macro="">
        <xdr:nvCxnSpPr>
          <xdr:cNvPr id="180" name="Straight Connector 179">
            <a:extLst>
              <a:ext uri="{FF2B5EF4-FFF2-40B4-BE49-F238E27FC236}">
                <a16:creationId xmlns:a16="http://schemas.microsoft.com/office/drawing/2014/main" id="{E2D2AD8D-F6D4-FC91-CCD9-D5E85402BA31}"/>
              </a:ext>
            </a:extLst>
          </xdr:cNvPr>
          <xdr:cNvCxnSpPr/>
        </xdr:nvCxnSpPr>
        <xdr:spPr>
          <a:xfrm flipH="1" flipV="1">
            <a:off x="226343" y="386054"/>
            <a:ext cx="7341" cy="481760"/>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1" name="Oval 180">
            <a:extLst>
              <a:ext uri="{FF2B5EF4-FFF2-40B4-BE49-F238E27FC236}">
                <a16:creationId xmlns:a16="http://schemas.microsoft.com/office/drawing/2014/main" id="{BE6B3C53-4342-5297-827C-D55903591120}"/>
              </a:ext>
            </a:extLst>
          </xdr:cNvPr>
          <xdr:cNvSpPr/>
        </xdr:nvSpPr>
        <xdr:spPr>
          <a:xfrm>
            <a:off x="0" y="0"/>
            <a:ext cx="432635" cy="418881"/>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7</xdr:col>
      <xdr:colOff>327660</xdr:colOff>
      <xdr:row>8</xdr:row>
      <xdr:rowOff>144780</xdr:rowOff>
    </xdr:from>
    <xdr:to>
      <xdr:col>8</xdr:col>
      <xdr:colOff>595499</xdr:colOff>
      <xdr:row>11</xdr:row>
      <xdr:rowOff>28775</xdr:rowOff>
    </xdr:to>
    <xdr:grpSp>
      <xdr:nvGrpSpPr>
        <xdr:cNvPr id="189" name="Group 188">
          <a:extLst>
            <a:ext uri="{FF2B5EF4-FFF2-40B4-BE49-F238E27FC236}">
              <a16:creationId xmlns:a16="http://schemas.microsoft.com/office/drawing/2014/main" id="{610C67CC-37E5-4C40-AEE6-61B3023FBA56}"/>
            </a:ext>
          </a:extLst>
        </xdr:cNvPr>
        <xdr:cNvGrpSpPr/>
      </xdr:nvGrpSpPr>
      <xdr:grpSpPr>
        <a:xfrm rot="15010112">
          <a:off x="4871774" y="1315666"/>
          <a:ext cx="411534" cy="883300"/>
          <a:chOff x="0" y="0"/>
          <a:chExt cx="432635" cy="867814"/>
        </a:xfrm>
      </xdr:grpSpPr>
      <xdr:cxnSp macro="">
        <xdr:nvCxnSpPr>
          <xdr:cNvPr id="190" name="Straight Connector 189">
            <a:extLst>
              <a:ext uri="{FF2B5EF4-FFF2-40B4-BE49-F238E27FC236}">
                <a16:creationId xmlns:a16="http://schemas.microsoft.com/office/drawing/2014/main" id="{A0D13948-73C7-4E05-5ECB-9A6632F067DD}"/>
              </a:ext>
            </a:extLst>
          </xdr:cNvPr>
          <xdr:cNvCxnSpPr/>
        </xdr:nvCxnSpPr>
        <xdr:spPr>
          <a:xfrm flipH="1" flipV="1">
            <a:off x="226343" y="386054"/>
            <a:ext cx="7341" cy="481760"/>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Oval 190">
            <a:extLst>
              <a:ext uri="{FF2B5EF4-FFF2-40B4-BE49-F238E27FC236}">
                <a16:creationId xmlns:a16="http://schemas.microsoft.com/office/drawing/2014/main" id="{85E36166-6323-4FBE-EBE5-4FEC097BA30B}"/>
              </a:ext>
            </a:extLst>
          </xdr:cNvPr>
          <xdr:cNvSpPr/>
        </xdr:nvSpPr>
        <xdr:spPr>
          <a:xfrm>
            <a:off x="0" y="0"/>
            <a:ext cx="432635" cy="418881"/>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7</xdr:col>
      <xdr:colOff>473863</xdr:colOff>
      <xdr:row>40</xdr:row>
      <xdr:rowOff>112877</xdr:rowOff>
    </xdr:from>
    <xdr:to>
      <xdr:col>8</xdr:col>
      <xdr:colOff>296898</xdr:colOff>
      <xdr:row>45</xdr:row>
      <xdr:rowOff>75916</xdr:rowOff>
    </xdr:to>
    <xdr:grpSp>
      <xdr:nvGrpSpPr>
        <xdr:cNvPr id="192" name="Group 191">
          <a:extLst>
            <a:ext uri="{FF2B5EF4-FFF2-40B4-BE49-F238E27FC236}">
              <a16:creationId xmlns:a16="http://schemas.microsoft.com/office/drawing/2014/main" id="{FCB1A43C-9930-416E-8E21-0F9BD5F8522A}"/>
            </a:ext>
          </a:extLst>
        </xdr:cNvPr>
        <xdr:cNvGrpSpPr/>
      </xdr:nvGrpSpPr>
      <xdr:grpSpPr>
        <a:xfrm rot="9767987">
          <a:off x="4782094" y="7146723"/>
          <a:ext cx="438496" cy="842270"/>
          <a:chOff x="0" y="0"/>
          <a:chExt cx="432635" cy="867814"/>
        </a:xfrm>
      </xdr:grpSpPr>
      <xdr:cxnSp macro="">
        <xdr:nvCxnSpPr>
          <xdr:cNvPr id="193" name="Straight Connector 192">
            <a:extLst>
              <a:ext uri="{FF2B5EF4-FFF2-40B4-BE49-F238E27FC236}">
                <a16:creationId xmlns:a16="http://schemas.microsoft.com/office/drawing/2014/main" id="{41299B0B-B0D2-1695-6149-0AA7754639EE}"/>
              </a:ext>
            </a:extLst>
          </xdr:cNvPr>
          <xdr:cNvCxnSpPr/>
        </xdr:nvCxnSpPr>
        <xdr:spPr>
          <a:xfrm flipH="1" flipV="1">
            <a:off x="226343" y="386054"/>
            <a:ext cx="7341" cy="481760"/>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Oval 193">
            <a:extLst>
              <a:ext uri="{FF2B5EF4-FFF2-40B4-BE49-F238E27FC236}">
                <a16:creationId xmlns:a16="http://schemas.microsoft.com/office/drawing/2014/main" id="{9E3F38D0-5EBA-B624-A54F-1BA82F6C6C92}"/>
              </a:ext>
            </a:extLst>
          </xdr:cNvPr>
          <xdr:cNvSpPr/>
        </xdr:nvSpPr>
        <xdr:spPr>
          <a:xfrm>
            <a:off x="0" y="0"/>
            <a:ext cx="432635" cy="418881"/>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91440</xdr:colOff>
      <xdr:row>40</xdr:row>
      <xdr:rowOff>129540</xdr:rowOff>
    </xdr:from>
    <xdr:to>
      <xdr:col>7</xdr:col>
      <xdr:colOff>359279</xdr:colOff>
      <xdr:row>43</xdr:row>
      <xdr:rowOff>13535</xdr:rowOff>
    </xdr:to>
    <xdr:grpSp>
      <xdr:nvGrpSpPr>
        <xdr:cNvPr id="195" name="Group 194">
          <a:extLst>
            <a:ext uri="{FF2B5EF4-FFF2-40B4-BE49-F238E27FC236}">
              <a16:creationId xmlns:a16="http://schemas.microsoft.com/office/drawing/2014/main" id="{3C8EB9E1-4362-43A1-AA1B-5F7322B2EA7D}"/>
            </a:ext>
          </a:extLst>
        </xdr:cNvPr>
        <xdr:cNvGrpSpPr/>
      </xdr:nvGrpSpPr>
      <xdr:grpSpPr>
        <a:xfrm rot="14064111">
          <a:off x="4020093" y="6927502"/>
          <a:ext cx="411534" cy="883301"/>
          <a:chOff x="0" y="0"/>
          <a:chExt cx="432635" cy="867814"/>
        </a:xfrm>
      </xdr:grpSpPr>
      <xdr:cxnSp macro="">
        <xdr:nvCxnSpPr>
          <xdr:cNvPr id="196" name="Straight Connector 195">
            <a:extLst>
              <a:ext uri="{FF2B5EF4-FFF2-40B4-BE49-F238E27FC236}">
                <a16:creationId xmlns:a16="http://schemas.microsoft.com/office/drawing/2014/main" id="{73FD4A12-257C-FF36-51FF-80DCC8D4FA47}"/>
              </a:ext>
            </a:extLst>
          </xdr:cNvPr>
          <xdr:cNvCxnSpPr/>
        </xdr:nvCxnSpPr>
        <xdr:spPr>
          <a:xfrm flipH="1" flipV="1">
            <a:off x="226343" y="386054"/>
            <a:ext cx="7341" cy="481760"/>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7" name="Oval 196">
            <a:extLst>
              <a:ext uri="{FF2B5EF4-FFF2-40B4-BE49-F238E27FC236}">
                <a16:creationId xmlns:a16="http://schemas.microsoft.com/office/drawing/2014/main" id="{BCDD7FDE-3351-7441-1034-BB9658CA934C}"/>
              </a:ext>
            </a:extLst>
          </xdr:cNvPr>
          <xdr:cNvSpPr/>
        </xdr:nvSpPr>
        <xdr:spPr>
          <a:xfrm>
            <a:off x="0" y="0"/>
            <a:ext cx="432635" cy="418881"/>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15</xdr:col>
      <xdr:colOff>554839</xdr:colOff>
      <xdr:row>47</xdr:row>
      <xdr:rowOff>176683</xdr:rowOff>
    </xdr:from>
    <xdr:to>
      <xdr:col>17</xdr:col>
      <xdr:colOff>213078</xdr:colOff>
      <xdr:row>50</xdr:row>
      <xdr:rowOff>60678</xdr:rowOff>
    </xdr:to>
    <xdr:grpSp>
      <xdr:nvGrpSpPr>
        <xdr:cNvPr id="198" name="Group 197">
          <a:extLst>
            <a:ext uri="{FF2B5EF4-FFF2-40B4-BE49-F238E27FC236}">
              <a16:creationId xmlns:a16="http://schemas.microsoft.com/office/drawing/2014/main" id="{02C5FE6B-9136-4108-B3DA-53176741C00B}"/>
            </a:ext>
          </a:extLst>
        </xdr:cNvPr>
        <xdr:cNvGrpSpPr/>
      </xdr:nvGrpSpPr>
      <xdr:grpSpPr>
        <a:xfrm rot="7625183">
          <a:off x="10025576" y="8202638"/>
          <a:ext cx="411534" cy="889162"/>
          <a:chOff x="0" y="0"/>
          <a:chExt cx="432635" cy="867814"/>
        </a:xfrm>
      </xdr:grpSpPr>
      <xdr:cxnSp macro="">
        <xdr:nvCxnSpPr>
          <xdr:cNvPr id="199" name="Straight Connector 198">
            <a:extLst>
              <a:ext uri="{FF2B5EF4-FFF2-40B4-BE49-F238E27FC236}">
                <a16:creationId xmlns:a16="http://schemas.microsoft.com/office/drawing/2014/main" id="{7B6DCCA6-9ABA-0837-C14A-A496EEA85B7F}"/>
              </a:ext>
            </a:extLst>
          </xdr:cNvPr>
          <xdr:cNvCxnSpPr/>
        </xdr:nvCxnSpPr>
        <xdr:spPr>
          <a:xfrm flipH="1" flipV="1">
            <a:off x="226343" y="386054"/>
            <a:ext cx="7341" cy="481760"/>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0" name="Oval 199">
            <a:extLst>
              <a:ext uri="{FF2B5EF4-FFF2-40B4-BE49-F238E27FC236}">
                <a16:creationId xmlns:a16="http://schemas.microsoft.com/office/drawing/2014/main" id="{4B4C26EF-58CA-31C9-D722-C8F4D2DB7DA6}"/>
              </a:ext>
            </a:extLst>
          </xdr:cNvPr>
          <xdr:cNvSpPr/>
        </xdr:nvSpPr>
        <xdr:spPr>
          <a:xfrm>
            <a:off x="0" y="0"/>
            <a:ext cx="432635" cy="418881"/>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14</xdr:col>
      <xdr:colOff>228022</xdr:colOff>
      <xdr:row>47</xdr:row>
      <xdr:rowOff>57615</xdr:rowOff>
    </xdr:from>
    <xdr:to>
      <xdr:col>15</xdr:col>
      <xdr:colOff>83423</xdr:colOff>
      <xdr:row>52</xdr:row>
      <xdr:rowOff>20654</xdr:rowOff>
    </xdr:to>
    <xdr:grpSp>
      <xdr:nvGrpSpPr>
        <xdr:cNvPr id="201" name="Group 200">
          <a:extLst>
            <a:ext uri="{FF2B5EF4-FFF2-40B4-BE49-F238E27FC236}">
              <a16:creationId xmlns:a16="http://schemas.microsoft.com/office/drawing/2014/main" id="{133CCC9F-9530-4804-B1FE-1E2CDC56B02E}"/>
            </a:ext>
          </a:extLst>
        </xdr:cNvPr>
        <xdr:cNvGrpSpPr/>
      </xdr:nvGrpSpPr>
      <xdr:grpSpPr>
        <a:xfrm rot="13376717">
          <a:off x="8844484" y="8322384"/>
          <a:ext cx="470862" cy="842270"/>
          <a:chOff x="0" y="0"/>
          <a:chExt cx="432635" cy="867814"/>
        </a:xfrm>
      </xdr:grpSpPr>
      <xdr:cxnSp macro="">
        <xdr:nvCxnSpPr>
          <xdr:cNvPr id="202" name="Straight Connector 201">
            <a:extLst>
              <a:ext uri="{FF2B5EF4-FFF2-40B4-BE49-F238E27FC236}">
                <a16:creationId xmlns:a16="http://schemas.microsoft.com/office/drawing/2014/main" id="{DC3704C7-6560-A226-1685-B5556C6CA7D8}"/>
              </a:ext>
            </a:extLst>
          </xdr:cNvPr>
          <xdr:cNvCxnSpPr/>
        </xdr:nvCxnSpPr>
        <xdr:spPr>
          <a:xfrm flipH="1" flipV="1">
            <a:off x="226343" y="386054"/>
            <a:ext cx="7341" cy="481760"/>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Oval 202">
            <a:extLst>
              <a:ext uri="{FF2B5EF4-FFF2-40B4-BE49-F238E27FC236}">
                <a16:creationId xmlns:a16="http://schemas.microsoft.com/office/drawing/2014/main" id="{6153866F-E338-C9DC-A5E8-D2427D9E4110}"/>
              </a:ext>
            </a:extLst>
          </xdr:cNvPr>
          <xdr:cNvSpPr/>
        </xdr:nvSpPr>
        <xdr:spPr>
          <a:xfrm>
            <a:off x="0" y="0"/>
            <a:ext cx="432635" cy="418881"/>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15</xdr:col>
      <xdr:colOff>274321</xdr:colOff>
      <xdr:row>48</xdr:row>
      <xdr:rowOff>91440</xdr:rowOff>
    </xdr:from>
    <xdr:to>
      <xdr:col>16</xdr:col>
      <xdr:colOff>97356</xdr:colOff>
      <xdr:row>53</xdr:row>
      <xdr:rowOff>54479</xdr:rowOff>
    </xdr:to>
    <xdr:grpSp>
      <xdr:nvGrpSpPr>
        <xdr:cNvPr id="204" name="Group 203">
          <a:extLst>
            <a:ext uri="{FF2B5EF4-FFF2-40B4-BE49-F238E27FC236}">
              <a16:creationId xmlns:a16="http://schemas.microsoft.com/office/drawing/2014/main" id="{098169D7-00E9-4600-8E40-71638DAAB564}"/>
            </a:ext>
          </a:extLst>
        </xdr:cNvPr>
        <xdr:cNvGrpSpPr/>
      </xdr:nvGrpSpPr>
      <xdr:grpSpPr>
        <a:xfrm rot="10468969">
          <a:off x="9506244" y="8532055"/>
          <a:ext cx="438497" cy="842270"/>
          <a:chOff x="0" y="0"/>
          <a:chExt cx="432635" cy="867814"/>
        </a:xfrm>
      </xdr:grpSpPr>
      <xdr:cxnSp macro="">
        <xdr:nvCxnSpPr>
          <xdr:cNvPr id="205" name="Straight Connector 204">
            <a:extLst>
              <a:ext uri="{FF2B5EF4-FFF2-40B4-BE49-F238E27FC236}">
                <a16:creationId xmlns:a16="http://schemas.microsoft.com/office/drawing/2014/main" id="{31785695-26CE-3A8F-F4B6-7E8CB2F5C7ED}"/>
              </a:ext>
            </a:extLst>
          </xdr:cNvPr>
          <xdr:cNvCxnSpPr/>
        </xdr:nvCxnSpPr>
        <xdr:spPr>
          <a:xfrm flipH="1" flipV="1">
            <a:off x="226343" y="386054"/>
            <a:ext cx="7341" cy="481760"/>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Oval 205">
            <a:extLst>
              <a:ext uri="{FF2B5EF4-FFF2-40B4-BE49-F238E27FC236}">
                <a16:creationId xmlns:a16="http://schemas.microsoft.com/office/drawing/2014/main" id="{1B530288-C5CC-3471-C652-743B7CE44E1F}"/>
              </a:ext>
            </a:extLst>
          </xdr:cNvPr>
          <xdr:cNvSpPr/>
        </xdr:nvSpPr>
        <xdr:spPr>
          <a:xfrm>
            <a:off x="0" y="0"/>
            <a:ext cx="432635" cy="418881"/>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572923</xdr:colOff>
      <xdr:row>42</xdr:row>
      <xdr:rowOff>6198</xdr:rowOff>
    </xdr:from>
    <xdr:to>
      <xdr:col>22</xdr:col>
      <xdr:colOff>395958</xdr:colOff>
      <xdr:row>46</xdr:row>
      <xdr:rowOff>152117</xdr:rowOff>
    </xdr:to>
    <xdr:grpSp>
      <xdr:nvGrpSpPr>
        <xdr:cNvPr id="207" name="Group 206">
          <a:extLst>
            <a:ext uri="{FF2B5EF4-FFF2-40B4-BE49-F238E27FC236}">
              <a16:creationId xmlns:a16="http://schemas.microsoft.com/office/drawing/2014/main" id="{8B45FBFC-574B-40FE-96AF-ED6633B0B7FF}"/>
            </a:ext>
          </a:extLst>
        </xdr:cNvPr>
        <xdr:cNvGrpSpPr/>
      </xdr:nvGrpSpPr>
      <xdr:grpSpPr>
        <a:xfrm rot="10800000">
          <a:off x="13497615" y="7391736"/>
          <a:ext cx="438497" cy="849304"/>
          <a:chOff x="0" y="0"/>
          <a:chExt cx="432635" cy="867814"/>
        </a:xfrm>
      </xdr:grpSpPr>
      <xdr:cxnSp macro="">
        <xdr:nvCxnSpPr>
          <xdr:cNvPr id="208" name="Straight Connector 207">
            <a:extLst>
              <a:ext uri="{FF2B5EF4-FFF2-40B4-BE49-F238E27FC236}">
                <a16:creationId xmlns:a16="http://schemas.microsoft.com/office/drawing/2014/main" id="{8FEA817A-2C42-2C12-4E87-BB1CE28C35F1}"/>
              </a:ext>
            </a:extLst>
          </xdr:cNvPr>
          <xdr:cNvCxnSpPr/>
        </xdr:nvCxnSpPr>
        <xdr:spPr>
          <a:xfrm flipH="1" flipV="1">
            <a:off x="226343" y="386054"/>
            <a:ext cx="7341" cy="481760"/>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9" name="Oval 208">
            <a:extLst>
              <a:ext uri="{FF2B5EF4-FFF2-40B4-BE49-F238E27FC236}">
                <a16:creationId xmlns:a16="http://schemas.microsoft.com/office/drawing/2014/main" id="{27CD9B46-CD1D-DB66-13FF-B8C107004EE8}"/>
              </a:ext>
            </a:extLst>
          </xdr:cNvPr>
          <xdr:cNvSpPr/>
        </xdr:nvSpPr>
        <xdr:spPr>
          <a:xfrm>
            <a:off x="0" y="0"/>
            <a:ext cx="432635" cy="418881"/>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22</xdr:col>
      <xdr:colOff>335280</xdr:colOff>
      <xdr:row>40</xdr:row>
      <xdr:rowOff>137160</xdr:rowOff>
    </xdr:from>
    <xdr:to>
      <xdr:col>23</xdr:col>
      <xdr:colOff>603119</xdr:colOff>
      <xdr:row>43</xdr:row>
      <xdr:rowOff>21155</xdr:rowOff>
    </xdr:to>
    <xdr:grpSp>
      <xdr:nvGrpSpPr>
        <xdr:cNvPr id="210" name="Group 209">
          <a:extLst>
            <a:ext uri="{FF2B5EF4-FFF2-40B4-BE49-F238E27FC236}">
              <a16:creationId xmlns:a16="http://schemas.microsoft.com/office/drawing/2014/main" id="{72FF1B73-04B9-4266-93F4-280FFDFC4110}"/>
            </a:ext>
          </a:extLst>
        </xdr:cNvPr>
        <xdr:cNvGrpSpPr/>
      </xdr:nvGrpSpPr>
      <xdr:grpSpPr>
        <a:xfrm rot="6476237">
          <a:off x="14111317" y="6935123"/>
          <a:ext cx="411534" cy="883300"/>
          <a:chOff x="0" y="0"/>
          <a:chExt cx="432635" cy="867814"/>
        </a:xfrm>
      </xdr:grpSpPr>
      <xdr:cxnSp macro="">
        <xdr:nvCxnSpPr>
          <xdr:cNvPr id="211" name="Straight Connector 210">
            <a:extLst>
              <a:ext uri="{FF2B5EF4-FFF2-40B4-BE49-F238E27FC236}">
                <a16:creationId xmlns:a16="http://schemas.microsoft.com/office/drawing/2014/main" id="{E04087C6-9E11-3254-526B-85793327030E}"/>
              </a:ext>
            </a:extLst>
          </xdr:cNvPr>
          <xdr:cNvCxnSpPr/>
        </xdr:nvCxnSpPr>
        <xdr:spPr>
          <a:xfrm flipH="1" flipV="1">
            <a:off x="226343" y="386054"/>
            <a:ext cx="7341" cy="481760"/>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2" name="Oval 211">
            <a:extLst>
              <a:ext uri="{FF2B5EF4-FFF2-40B4-BE49-F238E27FC236}">
                <a16:creationId xmlns:a16="http://schemas.microsoft.com/office/drawing/2014/main" id="{194A022E-B79B-A4A7-5109-25AD75E5CA18}"/>
              </a:ext>
            </a:extLst>
          </xdr:cNvPr>
          <xdr:cNvSpPr/>
        </xdr:nvSpPr>
        <xdr:spPr>
          <a:xfrm>
            <a:off x="0" y="0"/>
            <a:ext cx="432635" cy="418881"/>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373380</xdr:colOff>
      <xdr:row>6</xdr:row>
      <xdr:rowOff>129540</xdr:rowOff>
    </xdr:from>
    <xdr:to>
      <xdr:col>23</xdr:col>
      <xdr:colOff>240117</xdr:colOff>
      <xdr:row>7</xdr:row>
      <xdr:rowOff>167640</xdr:rowOff>
    </xdr:to>
    <xdr:sp macro="" textlink="">
      <xdr:nvSpPr>
        <xdr:cNvPr id="213" name="TextBox 118">
          <a:extLst>
            <a:ext uri="{FF2B5EF4-FFF2-40B4-BE49-F238E27FC236}">
              <a16:creationId xmlns:a16="http://schemas.microsoft.com/office/drawing/2014/main" id="{030C720C-20A8-810A-AC3C-DBD5F33306E6}"/>
            </a:ext>
          </a:extLst>
        </xdr:cNvPr>
        <xdr:cNvSpPr txBox="1"/>
      </xdr:nvSpPr>
      <xdr:spPr>
        <a:xfrm>
          <a:off x="13174980" y="1226820"/>
          <a:ext cx="1085937" cy="2209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r>
            <a:rPr lang="en-US" sz="900">
              <a:solidFill>
                <a:schemeClr val="bg1"/>
              </a:solidFill>
            </a:rPr>
            <a:t>Company</a:t>
          </a:r>
          <a:r>
            <a:rPr lang="en-US" sz="900"/>
            <a:t> </a:t>
          </a:r>
          <a:r>
            <a:rPr lang="en-US" sz="900">
              <a:solidFill>
                <a:schemeClr val="bg1"/>
              </a:solidFill>
            </a:rPr>
            <a:t>Website</a:t>
          </a:r>
        </a:p>
      </xdr:txBody>
    </xdr:sp>
    <xdr:clientData/>
  </xdr:twoCellAnchor>
  <xdr:twoCellAnchor>
    <xdr:from>
      <xdr:col>21</xdr:col>
      <xdr:colOff>137160</xdr:colOff>
      <xdr:row>7</xdr:row>
      <xdr:rowOff>121920</xdr:rowOff>
    </xdr:from>
    <xdr:to>
      <xdr:col>23</xdr:col>
      <xdr:colOff>415377</xdr:colOff>
      <xdr:row>8</xdr:row>
      <xdr:rowOff>156393</xdr:rowOff>
    </xdr:to>
    <xdr:sp macro="" textlink="'pivot tables'!AO7">
      <xdr:nvSpPr>
        <xdr:cNvPr id="214" name="TextBox 118">
          <a:extLst>
            <a:ext uri="{FF2B5EF4-FFF2-40B4-BE49-F238E27FC236}">
              <a16:creationId xmlns:a16="http://schemas.microsoft.com/office/drawing/2014/main" id="{104E6085-016C-5779-FA44-DF6ED61CA1E3}"/>
            </a:ext>
          </a:extLst>
        </xdr:cNvPr>
        <xdr:cNvSpPr txBox="1"/>
      </xdr:nvSpPr>
      <xdr:spPr>
        <a:xfrm>
          <a:off x="12938760" y="1402080"/>
          <a:ext cx="1497417" cy="21735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3977AED4-100E-4F11-B17D-7EE03F0921A4}" type="TxLink">
            <a:rPr lang="en-US" sz="1050" b="0" i="0" u="none" strike="noStrike">
              <a:solidFill>
                <a:schemeClr val="bg1"/>
              </a:solidFill>
              <a:latin typeface="Arial"/>
              <a:cs typeface="Arial"/>
            </a:rPr>
            <a:t>1225</a:t>
          </a:fld>
          <a:endParaRPr lang="en-US" sz="1050">
            <a:solidFill>
              <a:schemeClr val="bg1"/>
            </a:solidFill>
          </a:endParaRPr>
        </a:p>
      </xdr:txBody>
    </xdr:sp>
    <xdr:clientData/>
  </xdr:twoCellAnchor>
  <xdr:twoCellAnchor>
    <xdr:from>
      <xdr:col>21</xdr:col>
      <xdr:colOff>190501</xdr:colOff>
      <xdr:row>8</xdr:row>
      <xdr:rowOff>91440</xdr:rowOff>
    </xdr:from>
    <xdr:to>
      <xdr:col>21</xdr:col>
      <xdr:colOff>586741</xdr:colOff>
      <xdr:row>9</xdr:row>
      <xdr:rowOff>103053</xdr:rowOff>
    </xdr:to>
    <xdr:sp macro="" textlink="'pivot tables'!AP7">
      <xdr:nvSpPr>
        <xdr:cNvPr id="215" name="TextBox 118">
          <a:extLst>
            <a:ext uri="{FF2B5EF4-FFF2-40B4-BE49-F238E27FC236}">
              <a16:creationId xmlns:a16="http://schemas.microsoft.com/office/drawing/2014/main" id="{691590CE-3605-E1ED-5F01-F6BCF7C4870E}"/>
            </a:ext>
          </a:extLst>
        </xdr:cNvPr>
        <xdr:cNvSpPr txBox="1"/>
      </xdr:nvSpPr>
      <xdr:spPr>
        <a:xfrm>
          <a:off x="12992101" y="1554480"/>
          <a:ext cx="39624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260532F4-81EA-4034-A5FF-19FD63C9E88F}" type="TxLink">
            <a:rPr lang="en-US" sz="1100" b="0" i="0" u="none" strike="noStrike">
              <a:solidFill>
                <a:schemeClr val="bg1"/>
              </a:solidFill>
              <a:latin typeface="Arial"/>
              <a:cs typeface="Arial"/>
            </a:rPr>
            <a:t>0%</a:t>
          </a:fld>
          <a:endParaRPr lang="en-US">
            <a:solidFill>
              <a:schemeClr val="bg1"/>
            </a:solidFill>
          </a:endParaRPr>
        </a:p>
      </xdr:txBody>
    </xdr:sp>
    <xdr:clientData/>
  </xdr:twoCellAnchor>
  <xdr:twoCellAnchor>
    <xdr:from>
      <xdr:col>21</xdr:col>
      <xdr:colOff>393298</xdr:colOff>
      <xdr:row>14</xdr:row>
      <xdr:rowOff>94315</xdr:rowOff>
    </xdr:from>
    <xdr:to>
      <xdr:col>22</xdr:col>
      <xdr:colOff>213359</xdr:colOff>
      <xdr:row>16</xdr:row>
      <xdr:rowOff>7620</xdr:rowOff>
    </xdr:to>
    <xdr:sp macro="" textlink="'pivot tables'!AP9">
      <xdr:nvSpPr>
        <xdr:cNvPr id="216" name="TextBox 118">
          <a:extLst>
            <a:ext uri="{FF2B5EF4-FFF2-40B4-BE49-F238E27FC236}">
              <a16:creationId xmlns:a16="http://schemas.microsoft.com/office/drawing/2014/main" id="{0281C075-E992-4E71-B835-4A41E0E6BFDE}"/>
            </a:ext>
          </a:extLst>
        </xdr:cNvPr>
        <xdr:cNvSpPr txBox="1"/>
      </xdr:nvSpPr>
      <xdr:spPr>
        <a:xfrm>
          <a:off x="13194898" y="2654635"/>
          <a:ext cx="429661" cy="27906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39E6A6C7-260B-421C-B9B1-4ABF70D799B7}" type="TxLink">
            <a:rPr lang="en-US" sz="1100" b="0" i="0" u="none" strike="noStrike">
              <a:solidFill>
                <a:schemeClr val="bg1"/>
              </a:solidFill>
              <a:latin typeface="Arial"/>
              <a:cs typeface="Arial"/>
            </a:rPr>
            <a:t>4%</a:t>
          </a:fld>
          <a:endParaRPr lang="en-US">
            <a:solidFill>
              <a:schemeClr val="bg1"/>
            </a:solidFill>
          </a:endParaRPr>
        </a:p>
      </xdr:txBody>
    </xdr:sp>
    <xdr:clientData/>
  </xdr:twoCellAnchor>
  <xdr:twoCellAnchor>
    <xdr:from>
      <xdr:col>21</xdr:col>
      <xdr:colOff>159040</xdr:colOff>
      <xdr:row>18</xdr:row>
      <xdr:rowOff>67587</xdr:rowOff>
    </xdr:from>
    <xdr:to>
      <xdr:col>22</xdr:col>
      <xdr:colOff>22859</xdr:colOff>
      <xdr:row>19</xdr:row>
      <xdr:rowOff>99060</xdr:rowOff>
    </xdr:to>
    <xdr:sp macro="" textlink="'pivot tables'!AP10">
      <xdr:nvSpPr>
        <xdr:cNvPr id="217" name="TextBox 118">
          <a:extLst>
            <a:ext uri="{FF2B5EF4-FFF2-40B4-BE49-F238E27FC236}">
              <a16:creationId xmlns:a16="http://schemas.microsoft.com/office/drawing/2014/main" id="{12974D54-20EB-4A48-8FDF-5D2745EC057D}"/>
            </a:ext>
          </a:extLst>
        </xdr:cNvPr>
        <xdr:cNvSpPr txBox="1"/>
      </xdr:nvSpPr>
      <xdr:spPr>
        <a:xfrm>
          <a:off x="12960640" y="3359427"/>
          <a:ext cx="473419" cy="21435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B73D3240-1F3D-476A-B713-1AF6AD6C2C99}" type="TxLink">
            <a:rPr lang="en-US" sz="1100" b="0" i="0" u="none" strike="noStrike">
              <a:solidFill>
                <a:schemeClr val="bg1"/>
              </a:solidFill>
              <a:latin typeface="Arial"/>
              <a:cs typeface="Arial"/>
            </a:rPr>
            <a:t>4%</a:t>
          </a:fld>
          <a:endParaRPr lang="en-US">
            <a:solidFill>
              <a:schemeClr val="bg1"/>
            </a:solidFill>
          </a:endParaRPr>
        </a:p>
      </xdr:txBody>
    </xdr:sp>
    <xdr:clientData/>
  </xdr:twoCellAnchor>
  <xdr:twoCellAnchor>
    <xdr:from>
      <xdr:col>20</xdr:col>
      <xdr:colOff>181991</xdr:colOff>
      <xdr:row>20</xdr:row>
      <xdr:rowOff>104831</xdr:rowOff>
    </xdr:from>
    <xdr:to>
      <xdr:col>20</xdr:col>
      <xdr:colOff>578231</xdr:colOff>
      <xdr:row>21</xdr:row>
      <xdr:rowOff>116444</xdr:rowOff>
    </xdr:to>
    <xdr:sp macro="" textlink="'pivot tables'!AP11">
      <xdr:nvSpPr>
        <xdr:cNvPr id="218" name="TextBox 118">
          <a:extLst>
            <a:ext uri="{FF2B5EF4-FFF2-40B4-BE49-F238E27FC236}">
              <a16:creationId xmlns:a16="http://schemas.microsoft.com/office/drawing/2014/main" id="{F4578EED-37E3-4A0E-BD65-53579AC5CC82}"/>
            </a:ext>
          </a:extLst>
        </xdr:cNvPr>
        <xdr:cNvSpPr txBox="1"/>
      </xdr:nvSpPr>
      <xdr:spPr>
        <a:xfrm>
          <a:off x="12373991" y="3762431"/>
          <a:ext cx="39624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F0FE766C-F41E-4437-9832-6848FA14C7FE}" type="TxLink">
            <a:rPr lang="en-US" sz="1100" b="0" i="0" u="none" strike="noStrike">
              <a:solidFill>
                <a:schemeClr val="bg1"/>
              </a:solidFill>
              <a:latin typeface="Arial"/>
              <a:cs typeface="Arial"/>
            </a:rPr>
            <a:t>4%</a:t>
          </a:fld>
          <a:endParaRPr lang="en-US">
            <a:solidFill>
              <a:schemeClr val="bg1"/>
            </a:solidFill>
          </a:endParaRPr>
        </a:p>
      </xdr:txBody>
    </xdr:sp>
    <xdr:clientData/>
  </xdr:twoCellAnchor>
  <xdr:twoCellAnchor>
    <xdr:from>
      <xdr:col>18</xdr:col>
      <xdr:colOff>220980</xdr:colOff>
      <xdr:row>7</xdr:row>
      <xdr:rowOff>30480</xdr:rowOff>
    </xdr:from>
    <xdr:to>
      <xdr:col>20</xdr:col>
      <xdr:colOff>220980</xdr:colOff>
      <xdr:row>8</xdr:row>
      <xdr:rowOff>76200</xdr:rowOff>
    </xdr:to>
    <xdr:sp macro="" textlink="'pivot tables'!AN8">
      <xdr:nvSpPr>
        <xdr:cNvPr id="219" name="TextBox 118">
          <a:extLst>
            <a:ext uri="{FF2B5EF4-FFF2-40B4-BE49-F238E27FC236}">
              <a16:creationId xmlns:a16="http://schemas.microsoft.com/office/drawing/2014/main" id="{037D89B5-E91F-7BF8-705F-386E01FC205D}"/>
            </a:ext>
          </a:extLst>
        </xdr:cNvPr>
        <xdr:cNvSpPr txBox="1"/>
      </xdr:nvSpPr>
      <xdr:spPr>
        <a:xfrm>
          <a:off x="11193780" y="1310640"/>
          <a:ext cx="1219200" cy="22860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B4C2FA40-653E-4208-93C8-4447C4EC42A6}" type="TxLink">
            <a:rPr lang="en-US" sz="800" b="0" i="0" u="none" strike="noStrike">
              <a:solidFill>
                <a:schemeClr val="bg1"/>
              </a:solidFill>
              <a:latin typeface="Arial"/>
              <a:cs typeface="Arial"/>
            </a:rPr>
            <a:t>Facebook Page</a:t>
          </a:fld>
          <a:endParaRPr lang="en-US" sz="500">
            <a:solidFill>
              <a:schemeClr val="bg1"/>
            </a:solidFill>
          </a:endParaRPr>
        </a:p>
      </xdr:txBody>
    </xdr:sp>
    <xdr:clientData/>
  </xdr:twoCellAnchor>
  <xdr:twoCellAnchor>
    <xdr:from>
      <xdr:col>21</xdr:col>
      <xdr:colOff>556260</xdr:colOff>
      <xdr:row>12</xdr:row>
      <xdr:rowOff>99060</xdr:rowOff>
    </xdr:from>
    <xdr:to>
      <xdr:col>23</xdr:col>
      <xdr:colOff>422997</xdr:colOff>
      <xdr:row>13</xdr:row>
      <xdr:rowOff>137160</xdr:rowOff>
    </xdr:to>
    <xdr:sp macro="" textlink="'pivot tables'!AN9">
      <xdr:nvSpPr>
        <xdr:cNvPr id="220" name="TextBox 118">
          <a:extLst>
            <a:ext uri="{FF2B5EF4-FFF2-40B4-BE49-F238E27FC236}">
              <a16:creationId xmlns:a16="http://schemas.microsoft.com/office/drawing/2014/main" id="{5AA29554-7C8B-3C78-BB4B-6BEA13196992}"/>
            </a:ext>
          </a:extLst>
        </xdr:cNvPr>
        <xdr:cNvSpPr txBox="1"/>
      </xdr:nvSpPr>
      <xdr:spPr>
        <a:xfrm>
          <a:off x="13357860" y="2293620"/>
          <a:ext cx="1085937" cy="2209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6F647209-C0EA-48E0-9323-784D39D6FA4E}" type="TxLink">
            <a:rPr lang="en-US" sz="800" b="0" i="0" u="none" strike="noStrike">
              <a:solidFill>
                <a:schemeClr val="bg1"/>
              </a:solidFill>
              <a:latin typeface="Arial"/>
              <a:cs typeface="Arial"/>
            </a:rPr>
            <a:t>Google Ad</a:t>
          </a:fld>
          <a:endParaRPr lang="en-US" sz="800">
            <a:solidFill>
              <a:schemeClr val="bg1"/>
            </a:solidFill>
          </a:endParaRPr>
        </a:p>
      </xdr:txBody>
    </xdr:sp>
    <xdr:clientData/>
  </xdr:twoCellAnchor>
  <xdr:twoCellAnchor>
    <xdr:from>
      <xdr:col>21</xdr:col>
      <xdr:colOff>563880</xdr:colOff>
      <xdr:row>18</xdr:row>
      <xdr:rowOff>30480</xdr:rowOff>
    </xdr:from>
    <xdr:to>
      <xdr:col>23</xdr:col>
      <xdr:colOff>430617</xdr:colOff>
      <xdr:row>19</xdr:row>
      <xdr:rowOff>68580</xdr:rowOff>
    </xdr:to>
    <xdr:sp macro="" textlink="'pivot tables'!AN10">
      <xdr:nvSpPr>
        <xdr:cNvPr id="221" name="TextBox 118">
          <a:extLst>
            <a:ext uri="{FF2B5EF4-FFF2-40B4-BE49-F238E27FC236}">
              <a16:creationId xmlns:a16="http://schemas.microsoft.com/office/drawing/2014/main" id="{F44EFF88-D119-80F7-1F79-2742804077BF}"/>
            </a:ext>
          </a:extLst>
        </xdr:cNvPr>
        <xdr:cNvSpPr txBox="1"/>
      </xdr:nvSpPr>
      <xdr:spPr>
        <a:xfrm>
          <a:off x="13365480" y="3322320"/>
          <a:ext cx="1085937" cy="2209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4E50665D-7D14-4570-8833-106EBFD77DF4}" type="TxLink">
            <a:rPr lang="en-US" sz="800" b="0" i="0" u="none" strike="noStrike">
              <a:solidFill>
                <a:schemeClr val="bg1"/>
              </a:solidFill>
              <a:latin typeface="Arial"/>
              <a:cs typeface="Arial"/>
            </a:rPr>
            <a:t>Television Ad</a:t>
          </a:fld>
          <a:endParaRPr lang="en-US" sz="500">
            <a:solidFill>
              <a:schemeClr val="bg1"/>
            </a:solidFill>
          </a:endParaRPr>
        </a:p>
      </xdr:txBody>
    </xdr:sp>
    <xdr:clientData/>
  </xdr:twoCellAnchor>
  <xdr:twoCellAnchor>
    <xdr:from>
      <xdr:col>19</xdr:col>
      <xdr:colOff>457200</xdr:colOff>
      <xdr:row>22</xdr:row>
      <xdr:rowOff>22860</xdr:rowOff>
    </xdr:from>
    <xdr:to>
      <xdr:col>21</xdr:col>
      <xdr:colOff>323937</xdr:colOff>
      <xdr:row>23</xdr:row>
      <xdr:rowOff>60960</xdr:rowOff>
    </xdr:to>
    <xdr:sp macro="" textlink="'pivot tables'!AN11">
      <xdr:nvSpPr>
        <xdr:cNvPr id="222" name="TextBox 118">
          <a:extLst>
            <a:ext uri="{FF2B5EF4-FFF2-40B4-BE49-F238E27FC236}">
              <a16:creationId xmlns:a16="http://schemas.microsoft.com/office/drawing/2014/main" id="{57642BD3-0F28-769B-F9E6-E9221B294ACE}"/>
            </a:ext>
          </a:extLst>
        </xdr:cNvPr>
        <xdr:cNvSpPr txBox="1"/>
      </xdr:nvSpPr>
      <xdr:spPr>
        <a:xfrm>
          <a:off x="12039600" y="4046220"/>
          <a:ext cx="1085937" cy="2209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21CE6FD0-5E56-4E5D-BEF8-35C908D89437}" type="TxLink">
            <a:rPr lang="en-US" sz="800" b="0" i="0" u="none" strike="noStrike">
              <a:solidFill>
                <a:schemeClr val="bg1"/>
              </a:solidFill>
              <a:latin typeface="Arial"/>
              <a:cs typeface="Arial"/>
            </a:rPr>
            <a:t>Youtube Channel</a:t>
          </a:fld>
          <a:endParaRPr lang="en-US" sz="500">
            <a:solidFill>
              <a:schemeClr val="bg1"/>
            </a:solidFill>
          </a:endParaRPr>
        </a:p>
      </xdr:txBody>
    </xdr:sp>
    <xdr:clientData/>
  </xdr:twoCellAnchor>
  <xdr:twoCellAnchor>
    <xdr:from>
      <xdr:col>22</xdr:col>
      <xdr:colOff>160021</xdr:colOff>
      <xdr:row>13</xdr:row>
      <xdr:rowOff>137160</xdr:rowOff>
    </xdr:from>
    <xdr:to>
      <xdr:col>23</xdr:col>
      <xdr:colOff>274321</xdr:colOff>
      <xdr:row>14</xdr:row>
      <xdr:rowOff>171633</xdr:rowOff>
    </xdr:to>
    <xdr:sp macro="" textlink="'pivot tables'!AO9">
      <xdr:nvSpPr>
        <xdr:cNvPr id="223" name="TextBox 118">
          <a:extLst>
            <a:ext uri="{FF2B5EF4-FFF2-40B4-BE49-F238E27FC236}">
              <a16:creationId xmlns:a16="http://schemas.microsoft.com/office/drawing/2014/main" id="{C64687C8-1EB8-B5A4-625B-808E0D12B973}"/>
            </a:ext>
          </a:extLst>
        </xdr:cNvPr>
        <xdr:cNvSpPr txBox="1"/>
      </xdr:nvSpPr>
      <xdr:spPr>
        <a:xfrm>
          <a:off x="13571221" y="2514600"/>
          <a:ext cx="723900" cy="21735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6227DAD5-E371-4555-B9E8-88B32BAFF954}" type="TxLink">
            <a:rPr lang="en-US" sz="1100" b="0" i="0" u="none" strike="noStrike">
              <a:solidFill>
                <a:schemeClr val="bg1"/>
              </a:solidFill>
              <a:latin typeface="Arial"/>
              <a:cs typeface="Arial"/>
            </a:rPr>
            <a:t>27919</a:t>
          </a:fld>
          <a:endParaRPr lang="en-US" sz="1050">
            <a:solidFill>
              <a:schemeClr val="bg1"/>
            </a:solidFill>
          </a:endParaRPr>
        </a:p>
      </xdr:txBody>
    </xdr:sp>
    <xdr:clientData/>
  </xdr:twoCellAnchor>
  <xdr:twoCellAnchor>
    <xdr:from>
      <xdr:col>22</xdr:col>
      <xdr:colOff>68581</xdr:colOff>
      <xdr:row>19</xdr:row>
      <xdr:rowOff>53340</xdr:rowOff>
    </xdr:from>
    <xdr:to>
      <xdr:col>23</xdr:col>
      <xdr:colOff>91441</xdr:colOff>
      <xdr:row>20</xdr:row>
      <xdr:rowOff>57333</xdr:rowOff>
    </xdr:to>
    <xdr:sp macro="" textlink="'pivot tables'!AO10">
      <xdr:nvSpPr>
        <xdr:cNvPr id="224" name="TextBox 118">
          <a:extLst>
            <a:ext uri="{FF2B5EF4-FFF2-40B4-BE49-F238E27FC236}">
              <a16:creationId xmlns:a16="http://schemas.microsoft.com/office/drawing/2014/main" id="{69CE0B2D-CA88-3FCD-DCD8-FD3C38EEF027}"/>
            </a:ext>
          </a:extLst>
        </xdr:cNvPr>
        <xdr:cNvSpPr txBox="1"/>
      </xdr:nvSpPr>
      <xdr:spPr>
        <a:xfrm>
          <a:off x="13479781" y="3528060"/>
          <a:ext cx="632460" cy="18687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02035DB2-0D39-4499-A0B1-F9B604CCDE8A}" type="TxLink">
            <a:rPr lang="en-US" sz="1050" b="0" i="0" u="none" strike="noStrike">
              <a:solidFill>
                <a:schemeClr val="bg1"/>
              </a:solidFill>
              <a:latin typeface="Arial"/>
              <a:cs typeface="Arial"/>
            </a:rPr>
            <a:t>31528</a:t>
          </a:fld>
          <a:endParaRPr lang="en-US" sz="1050">
            <a:solidFill>
              <a:schemeClr val="bg1"/>
            </a:solidFill>
          </a:endParaRPr>
        </a:p>
      </xdr:txBody>
    </xdr:sp>
    <xdr:clientData/>
  </xdr:twoCellAnchor>
  <xdr:twoCellAnchor>
    <xdr:from>
      <xdr:col>20</xdr:col>
      <xdr:colOff>1</xdr:colOff>
      <xdr:row>23</xdr:row>
      <xdr:rowOff>38100</xdr:rowOff>
    </xdr:from>
    <xdr:to>
      <xdr:col>21</xdr:col>
      <xdr:colOff>45721</xdr:colOff>
      <xdr:row>24</xdr:row>
      <xdr:rowOff>49713</xdr:rowOff>
    </xdr:to>
    <xdr:sp macro="" textlink="'pivot tables'!AO11">
      <xdr:nvSpPr>
        <xdr:cNvPr id="225" name="TextBox 118">
          <a:extLst>
            <a:ext uri="{FF2B5EF4-FFF2-40B4-BE49-F238E27FC236}">
              <a16:creationId xmlns:a16="http://schemas.microsoft.com/office/drawing/2014/main" id="{F3E412DB-8F72-0C14-F5F8-D637DE623E6F}"/>
            </a:ext>
          </a:extLst>
        </xdr:cNvPr>
        <xdr:cNvSpPr txBox="1"/>
      </xdr:nvSpPr>
      <xdr:spPr>
        <a:xfrm>
          <a:off x="12192001" y="4244340"/>
          <a:ext cx="65532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F9C58E39-B33E-43E1-8ECE-D08C77C8CEE2}" type="TxLink">
            <a:rPr lang="en-US" sz="1050" b="0" i="0" u="none" strike="noStrike">
              <a:solidFill>
                <a:schemeClr val="bg1"/>
              </a:solidFill>
              <a:latin typeface="Arial"/>
              <a:cs typeface="Arial"/>
            </a:rPr>
            <a:t>28491</a:t>
          </a:fld>
          <a:endParaRPr lang="en-US" sz="1000">
            <a:solidFill>
              <a:schemeClr val="bg1"/>
            </a:solidFill>
          </a:endParaRPr>
        </a:p>
      </xdr:txBody>
    </xdr:sp>
    <xdr:clientData/>
  </xdr:twoCellAnchor>
  <xdr:twoCellAnchor>
    <xdr:from>
      <xdr:col>18</xdr:col>
      <xdr:colOff>464821</xdr:colOff>
      <xdr:row>8</xdr:row>
      <xdr:rowOff>38101</xdr:rowOff>
    </xdr:from>
    <xdr:to>
      <xdr:col>19</xdr:col>
      <xdr:colOff>441961</xdr:colOff>
      <xdr:row>9</xdr:row>
      <xdr:rowOff>30481</xdr:rowOff>
    </xdr:to>
    <xdr:sp macro="" textlink="'pivot tables'!AO8">
      <xdr:nvSpPr>
        <xdr:cNvPr id="226" name="TextBox 118">
          <a:extLst>
            <a:ext uri="{FF2B5EF4-FFF2-40B4-BE49-F238E27FC236}">
              <a16:creationId xmlns:a16="http://schemas.microsoft.com/office/drawing/2014/main" id="{261334E6-F4B1-BAA0-BD40-1C03E43AD79B}"/>
            </a:ext>
          </a:extLst>
        </xdr:cNvPr>
        <xdr:cNvSpPr txBox="1"/>
      </xdr:nvSpPr>
      <xdr:spPr>
        <a:xfrm>
          <a:off x="11437621" y="1501141"/>
          <a:ext cx="586740" cy="1752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A04D2191-6211-4AA9-8074-AADC84CBD26A}" type="TxLink">
            <a:rPr lang="en-US" sz="1050" b="0" i="0" u="none" strike="noStrike">
              <a:solidFill>
                <a:schemeClr val="bg1"/>
              </a:solidFill>
              <a:latin typeface="Arial"/>
              <a:cs typeface="Arial"/>
            </a:rPr>
            <a:t>28379</a:t>
          </a:fld>
          <a:endParaRPr lang="en-US" sz="1000">
            <a:solidFill>
              <a:schemeClr val="bg1"/>
            </a:solidFill>
          </a:endParaRPr>
        </a:p>
      </xdr:txBody>
    </xdr:sp>
    <xdr:clientData/>
  </xdr:twoCellAnchor>
  <xdr:twoCellAnchor>
    <xdr:from>
      <xdr:col>16</xdr:col>
      <xdr:colOff>380111</xdr:colOff>
      <xdr:row>49</xdr:row>
      <xdr:rowOff>66731</xdr:rowOff>
    </xdr:from>
    <xdr:to>
      <xdr:col>17</xdr:col>
      <xdr:colOff>166751</xdr:colOff>
      <xdr:row>50</xdr:row>
      <xdr:rowOff>78344</xdr:rowOff>
    </xdr:to>
    <xdr:sp macro="" textlink="'pivot tables'!AP18">
      <xdr:nvSpPr>
        <xdr:cNvPr id="227" name="TextBox 118">
          <a:extLst>
            <a:ext uri="{FF2B5EF4-FFF2-40B4-BE49-F238E27FC236}">
              <a16:creationId xmlns:a16="http://schemas.microsoft.com/office/drawing/2014/main" id="{49BC012B-DF99-4D29-9281-4505E57A64CF}"/>
            </a:ext>
          </a:extLst>
        </xdr:cNvPr>
        <xdr:cNvSpPr txBox="1"/>
      </xdr:nvSpPr>
      <xdr:spPr>
        <a:xfrm>
          <a:off x="10133711" y="9027851"/>
          <a:ext cx="39624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E41D81B8-99E9-4D83-9677-95A47D42E204}" type="TxLink">
            <a:rPr lang="en-US" sz="1100" b="0" i="0" u="none" strike="noStrike">
              <a:solidFill>
                <a:schemeClr val="bg1"/>
              </a:solidFill>
              <a:latin typeface="Arial"/>
              <a:cs typeface="Arial"/>
            </a:rPr>
            <a:t>7%</a:t>
          </a:fld>
          <a:endParaRPr lang="en-US" sz="1100">
            <a:solidFill>
              <a:schemeClr val="bg1"/>
            </a:solidFill>
          </a:endParaRPr>
        </a:p>
      </xdr:txBody>
    </xdr:sp>
    <xdr:clientData/>
  </xdr:twoCellAnchor>
  <xdr:twoCellAnchor>
    <xdr:from>
      <xdr:col>23</xdr:col>
      <xdr:colOff>342900</xdr:colOff>
      <xdr:row>41</xdr:row>
      <xdr:rowOff>15240</xdr:rowOff>
    </xdr:from>
    <xdr:to>
      <xdr:col>25</xdr:col>
      <xdr:colOff>209637</xdr:colOff>
      <xdr:row>42</xdr:row>
      <xdr:rowOff>53340</xdr:rowOff>
    </xdr:to>
    <xdr:sp macro="" textlink="'pivot tables'!AN22">
      <xdr:nvSpPr>
        <xdr:cNvPr id="228" name="TextBox 118">
          <a:extLst>
            <a:ext uri="{FF2B5EF4-FFF2-40B4-BE49-F238E27FC236}">
              <a16:creationId xmlns:a16="http://schemas.microsoft.com/office/drawing/2014/main" id="{168CFFAB-A6C1-744A-0084-1715E857FAA7}"/>
            </a:ext>
          </a:extLst>
        </xdr:cNvPr>
        <xdr:cNvSpPr txBox="1"/>
      </xdr:nvSpPr>
      <xdr:spPr>
        <a:xfrm>
          <a:off x="14363700" y="7513320"/>
          <a:ext cx="1085937" cy="2209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D47D5E43-9426-41AE-8F9D-2A8E604941EB}" type="TxLink">
            <a:rPr lang="en-US" sz="800" b="0" i="0" u="none" strike="noStrike">
              <a:solidFill>
                <a:schemeClr val="bg1"/>
              </a:solidFill>
              <a:latin typeface="Arial"/>
              <a:cs typeface="Arial"/>
            </a:rPr>
            <a:t>Premium</a:t>
          </a:fld>
          <a:endParaRPr lang="en-US" sz="100">
            <a:solidFill>
              <a:schemeClr val="bg1"/>
            </a:solidFill>
          </a:endParaRPr>
        </a:p>
      </xdr:txBody>
    </xdr:sp>
    <xdr:clientData/>
  </xdr:twoCellAnchor>
  <xdr:twoCellAnchor>
    <xdr:from>
      <xdr:col>23</xdr:col>
      <xdr:colOff>563881</xdr:colOff>
      <xdr:row>42</xdr:row>
      <xdr:rowOff>60960</xdr:rowOff>
    </xdr:from>
    <xdr:to>
      <xdr:col>25</xdr:col>
      <xdr:colOff>1</xdr:colOff>
      <xdr:row>43</xdr:row>
      <xdr:rowOff>72573</xdr:rowOff>
    </xdr:to>
    <xdr:sp macro="" textlink="'pivot tables'!AO22">
      <xdr:nvSpPr>
        <xdr:cNvPr id="229" name="TextBox 118">
          <a:extLst>
            <a:ext uri="{FF2B5EF4-FFF2-40B4-BE49-F238E27FC236}">
              <a16:creationId xmlns:a16="http://schemas.microsoft.com/office/drawing/2014/main" id="{935CC78E-2CFB-C8AA-AC62-02F282A0DAC3}"/>
            </a:ext>
          </a:extLst>
        </xdr:cNvPr>
        <xdr:cNvSpPr txBox="1"/>
      </xdr:nvSpPr>
      <xdr:spPr>
        <a:xfrm>
          <a:off x="14584681" y="7741920"/>
          <a:ext cx="65532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4352C383-D8C5-48A4-98A0-98D44CC32852}" type="TxLink">
            <a:rPr lang="en-US" sz="1050" b="0" i="0" u="none" strike="noStrike">
              <a:solidFill>
                <a:schemeClr val="bg1"/>
              </a:solidFill>
              <a:latin typeface="Arial"/>
              <a:cs typeface="Arial"/>
            </a:rPr>
            <a:t>77066</a:t>
          </a:fld>
          <a:endParaRPr lang="en-US" sz="900">
            <a:solidFill>
              <a:schemeClr val="bg1"/>
            </a:solidFill>
          </a:endParaRPr>
        </a:p>
      </xdr:txBody>
    </xdr:sp>
    <xdr:clientData/>
  </xdr:twoCellAnchor>
  <xdr:twoCellAnchor>
    <xdr:from>
      <xdr:col>16</xdr:col>
      <xdr:colOff>525780</xdr:colOff>
      <xdr:row>48</xdr:row>
      <xdr:rowOff>60960</xdr:rowOff>
    </xdr:from>
    <xdr:to>
      <xdr:col>18</xdr:col>
      <xdr:colOff>392517</xdr:colOff>
      <xdr:row>49</xdr:row>
      <xdr:rowOff>99060</xdr:rowOff>
    </xdr:to>
    <xdr:sp macro="" textlink="'pivot tables'!AN18">
      <xdr:nvSpPr>
        <xdr:cNvPr id="230" name="TextBox 118">
          <a:extLst>
            <a:ext uri="{FF2B5EF4-FFF2-40B4-BE49-F238E27FC236}">
              <a16:creationId xmlns:a16="http://schemas.microsoft.com/office/drawing/2014/main" id="{51B8E52B-BC12-56C9-B95D-3FB6F6D30ABB}"/>
            </a:ext>
          </a:extLst>
        </xdr:cNvPr>
        <xdr:cNvSpPr txBox="1"/>
      </xdr:nvSpPr>
      <xdr:spPr>
        <a:xfrm>
          <a:off x="10279380" y="8839200"/>
          <a:ext cx="1085937" cy="2209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B13F08B9-F6F7-49F9-BB0C-2BFAE3407A35}" type="TxLink">
            <a:rPr lang="en-US" sz="800" b="0" i="0" u="none" strike="noStrike">
              <a:solidFill>
                <a:schemeClr val="bg1"/>
              </a:solidFill>
              <a:latin typeface="Arial"/>
              <a:cs typeface="Arial"/>
            </a:rPr>
            <a:t>Equipments</a:t>
          </a:fld>
          <a:endParaRPr lang="en-US" sz="100">
            <a:solidFill>
              <a:schemeClr val="bg1"/>
            </a:solidFill>
          </a:endParaRPr>
        </a:p>
      </xdr:txBody>
    </xdr:sp>
    <xdr:clientData/>
  </xdr:twoCellAnchor>
  <xdr:twoCellAnchor>
    <xdr:from>
      <xdr:col>22</xdr:col>
      <xdr:colOff>365761</xdr:colOff>
      <xdr:row>45</xdr:row>
      <xdr:rowOff>152400</xdr:rowOff>
    </xdr:from>
    <xdr:to>
      <xdr:col>23</xdr:col>
      <xdr:colOff>411481</xdr:colOff>
      <xdr:row>46</xdr:row>
      <xdr:rowOff>164013</xdr:rowOff>
    </xdr:to>
    <xdr:sp macro="" textlink="'pivot tables'!AO23">
      <xdr:nvSpPr>
        <xdr:cNvPr id="231" name="TextBox 118">
          <a:extLst>
            <a:ext uri="{FF2B5EF4-FFF2-40B4-BE49-F238E27FC236}">
              <a16:creationId xmlns:a16="http://schemas.microsoft.com/office/drawing/2014/main" id="{6D4FC02B-1111-4812-C117-5246ECAA057B}"/>
            </a:ext>
          </a:extLst>
        </xdr:cNvPr>
        <xdr:cNvSpPr txBox="1"/>
      </xdr:nvSpPr>
      <xdr:spPr>
        <a:xfrm>
          <a:off x="13776961" y="8382000"/>
          <a:ext cx="65532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30FC27DC-2020-494E-A157-BFCD9C12B433}" type="TxLink">
            <a:rPr lang="en-US" sz="1050" b="0" i="0" u="none" strike="noStrike">
              <a:solidFill>
                <a:schemeClr val="bg1"/>
              </a:solidFill>
              <a:latin typeface="Arial"/>
              <a:cs typeface="Arial"/>
            </a:rPr>
            <a:t>105533</a:t>
          </a:fld>
          <a:endParaRPr lang="en-US" sz="800">
            <a:solidFill>
              <a:schemeClr val="bg1"/>
            </a:solidFill>
          </a:endParaRPr>
        </a:p>
      </xdr:txBody>
    </xdr:sp>
    <xdr:clientData/>
  </xdr:twoCellAnchor>
  <xdr:twoCellAnchor>
    <xdr:from>
      <xdr:col>17</xdr:col>
      <xdr:colOff>114301</xdr:colOff>
      <xdr:row>49</xdr:row>
      <xdr:rowOff>99060</xdr:rowOff>
    </xdr:from>
    <xdr:to>
      <xdr:col>18</xdr:col>
      <xdr:colOff>160021</xdr:colOff>
      <xdr:row>50</xdr:row>
      <xdr:rowOff>110673</xdr:rowOff>
    </xdr:to>
    <xdr:sp macro="" textlink="'pivot tables'!AO18">
      <xdr:nvSpPr>
        <xdr:cNvPr id="232" name="TextBox 118">
          <a:extLst>
            <a:ext uri="{FF2B5EF4-FFF2-40B4-BE49-F238E27FC236}">
              <a16:creationId xmlns:a16="http://schemas.microsoft.com/office/drawing/2014/main" id="{54C1D541-16EA-5122-B248-893661E085AB}"/>
            </a:ext>
          </a:extLst>
        </xdr:cNvPr>
        <xdr:cNvSpPr txBox="1"/>
      </xdr:nvSpPr>
      <xdr:spPr>
        <a:xfrm>
          <a:off x="10477501" y="9060180"/>
          <a:ext cx="65532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E6720EDB-E629-4CC2-B1A1-54196E95B913}" type="TxLink">
            <a:rPr lang="en-US" sz="1050" b="0" i="0" u="none" strike="noStrike">
              <a:solidFill>
                <a:schemeClr val="bg1"/>
              </a:solidFill>
              <a:latin typeface="Arial"/>
              <a:cs typeface="Arial"/>
            </a:rPr>
            <a:t>57444</a:t>
          </a:fld>
          <a:endParaRPr lang="en-US" sz="800">
            <a:solidFill>
              <a:schemeClr val="bg1"/>
            </a:solidFill>
          </a:endParaRPr>
        </a:p>
      </xdr:txBody>
    </xdr:sp>
    <xdr:clientData/>
  </xdr:twoCellAnchor>
  <xdr:twoCellAnchor>
    <xdr:from>
      <xdr:col>23</xdr:col>
      <xdr:colOff>212471</xdr:colOff>
      <xdr:row>41</xdr:row>
      <xdr:rowOff>165791</xdr:rowOff>
    </xdr:from>
    <xdr:to>
      <xdr:col>23</xdr:col>
      <xdr:colOff>608711</xdr:colOff>
      <xdr:row>42</xdr:row>
      <xdr:rowOff>177404</xdr:rowOff>
    </xdr:to>
    <xdr:sp macro="" textlink="'pivot tables'!AP22">
      <xdr:nvSpPr>
        <xdr:cNvPr id="233" name="TextBox 118">
          <a:extLst>
            <a:ext uri="{FF2B5EF4-FFF2-40B4-BE49-F238E27FC236}">
              <a16:creationId xmlns:a16="http://schemas.microsoft.com/office/drawing/2014/main" id="{45E78534-6114-4E7A-B811-FDF19DE7F81F}"/>
            </a:ext>
          </a:extLst>
        </xdr:cNvPr>
        <xdr:cNvSpPr txBox="1"/>
      </xdr:nvSpPr>
      <xdr:spPr>
        <a:xfrm>
          <a:off x="14233271" y="7663871"/>
          <a:ext cx="39624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A63717E3-98CA-44C2-AF2B-0D74BADA24FF}" type="TxLink">
            <a:rPr lang="en-US" sz="1100" b="0" i="0" u="none" strike="noStrike">
              <a:solidFill>
                <a:schemeClr val="bg1"/>
              </a:solidFill>
              <a:latin typeface="Arial"/>
              <a:cs typeface="Arial"/>
            </a:rPr>
            <a:t>7%</a:t>
          </a:fld>
          <a:endParaRPr lang="en-US">
            <a:solidFill>
              <a:schemeClr val="bg1"/>
            </a:solidFill>
          </a:endParaRPr>
        </a:p>
      </xdr:txBody>
    </xdr:sp>
    <xdr:clientData/>
  </xdr:twoCellAnchor>
  <xdr:twoCellAnchor>
    <xdr:from>
      <xdr:col>21</xdr:col>
      <xdr:colOff>585851</xdr:colOff>
      <xdr:row>45</xdr:row>
      <xdr:rowOff>36251</xdr:rowOff>
    </xdr:from>
    <xdr:to>
      <xdr:col>22</xdr:col>
      <xdr:colOff>372491</xdr:colOff>
      <xdr:row>46</xdr:row>
      <xdr:rowOff>47864</xdr:rowOff>
    </xdr:to>
    <xdr:sp macro="" textlink="'pivot tables'!AP23">
      <xdr:nvSpPr>
        <xdr:cNvPr id="234" name="TextBox 118">
          <a:extLst>
            <a:ext uri="{FF2B5EF4-FFF2-40B4-BE49-F238E27FC236}">
              <a16:creationId xmlns:a16="http://schemas.microsoft.com/office/drawing/2014/main" id="{123E9CFC-DC95-4383-0FE6-ABD2F8704266}"/>
            </a:ext>
          </a:extLst>
        </xdr:cNvPr>
        <xdr:cNvSpPr txBox="1"/>
      </xdr:nvSpPr>
      <xdr:spPr>
        <a:xfrm>
          <a:off x="13387451" y="8265851"/>
          <a:ext cx="39624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87D00F8D-7C3A-47B7-A0CD-3A34D1B118AF}" type="TxLink">
            <a:rPr lang="en-US" sz="1100" b="0" i="0" u="none" strike="noStrike">
              <a:solidFill>
                <a:schemeClr val="bg1"/>
              </a:solidFill>
              <a:latin typeface="Arial"/>
              <a:cs typeface="Arial"/>
            </a:rPr>
            <a:t>14%</a:t>
          </a:fld>
          <a:endParaRPr lang="en-US">
            <a:solidFill>
              <a:schemeClr val="bg1"/>
            </a:solidFill>
          </a:endParaRPr>
        </a:p>
      </xdr:txBody>
    </xdr:sp>
    <xdr:clientData/>
  </xdr:twoCellAnchor>
  <xdr:twoCellAnchor>
    <xdr:from>
      <xdr:col>22</xdr:col>
      <xdr:colOff>144780</xdr:colOff>
      <xdr:row>44</xdr:row>
      <xdr:rowOff>137160</xdr:rowOff>
    </xdr:from>
    <xdr:to>
      <xdr:col>24</xdr:col>
      <xdr:colOff>11517</xdr:colOff>
      <xdr:row>45</xdr:row>
      <xdr:rowOff>175260</xdr:rowOff>
    </xdr:to>
    <xdr:sp macro="" textlink="'pivot tables'!AN23">
      <xdr:nvSpPr>
        <xdr:cNvPr id="235" name="TextBox 118">
          <a:extLst>
            <a:ext uri="{FF2B5EF4-FFF2-40B4-BE49-F238E27FC236}">
              <a16:creationId xmlns:a16="http://schemas.microsoft.com/office/drawing/2014/main" id="{6068C1AA-0C93-E41E-3615-93F365DB13D1}"/>
            </a:ext>
          </a:extLst>
        </xdr:cNvPr>
        <xdr:cNvSpPr txBox="1"/>
      </xdr:nvSpPr>
      <xdr:spPr>
        <a:xfrm>
          <a:off x="13555980" y="8183880"/>
          <a:ext cx="1085937" cy="2209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DD1C9A6D-57B5-4831-AC43-A77E5D13E27F}" type="TxLink">
            <a:rPr lang="en-US" sz="800" b="0" i="0" u="none" strike="noStrike">
              <a:solidFill>
                <a:schemeClr val="bg1"/>
              </a:solidFill>
              <a:latin typeface="Arial"/>
              <a:cs typeface="Arial"/>
            </a:rPr>
            <a:t>Prime</a:t>
          </a:fld>
          <a:endParaRPr lang="en-US" sz="200">
            <a:solidFill>
              <a:schemeClr val="bg1"/>
            </a:solidFill>
          </a:endParaRPr>
        </a:p>
      </xdr:txBody>
    </xdr:sp>
    <xdr:clientData/>
  </xdr:twoCellAnchor>
  <xdr:twoCellAnchor>
    <xdr:from>
      <xdr:col>14</xdr:col>
      <xdr:colOff>113411</xdr:colOff>
      <xdr:row>50</xdr:row>
      <xdr:rowOff>21011</xdr:rowOff>
    </xdr:from>
    <xdr:to>
      <xdr:col>14</xdr:col>
      <xdr:colOff>509651</xdr:colOff>
      <xdr:row>51</xdr:row>
      <xdr:rowOff>32624</xdr:rowOff>
    </xdr:to>
    <xdr:sp macro="" textlink="'pivot tables'!AP20">
      <xdr:nvSpPr>
        <xdr:cNvPr id="236" name="TextBox 118">
          <a:extLst>
            <a:ext uri="{FF2B5EF4-FFF2-40B4-BE49-F238E27FC236}">
              <a16:creationId xmlns:a16="http://schemas.microsoft.com/office/drawing/2014/main" id="{6EB2ABD3-2DC8-C92F-8DC8-40C84F65D821}"/>
            </a:ext>
          </a:extLst>
        </xdr:cNvPr>
        <xdr:cNvSpPr txBox="1"/>
      </xdr:nvSpPr>
      <xdr:spPr>
        <a:xfrm>
          <a:off x="8647811" y="9165011"/>
          <a:ext cx="39624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2C0EF598-65C1-4F4A-9CD3-264DA71C3C46}" type="TxLink">
            <a:rPr lang="en-US" sz="1100" b="0" i="0" u="none" strike="noStrike">
              <a:solidFill>
                <a:schemeClr val="bg1"/>
              </a:solidFill>
              <a:latin typeface="Arial"/>
              <a:cs typeface="Arial"/>
            </a:rPr>
            <a:t>0%</a:t>
          </a:fld>
          <a:endParaRPr lang="en-US" sz="1100">
            <a:solidFill>
              <a:schemeClr val="bg1"/>
            </a:solidFill>
          </a:endParaRPr>
        </a:p>
      </xdr:txBody>
    </xdr:sp>
    <xdr:clientData/>
  </xdr:twoCellAnchor>
  <xdr:twoCellAnchor>
    <xdr:from>
      <xdr:col>15</xdr:col>
      <xdr:colOff>326771</xdr:colOff>
      <xdr:row>51</xdr:row>
      <xdr:rowOff>104831</xdr:rowOff>
    </xdr:from>
    <xdr:to>
      <xdr:col>16</xdr:col>
      <xdr:colOff>113411</xdr:colOff>
      <xdr:row>52</xdr:row>
      <xdr:rowOff>116444</xdr:rowOff>
    </xdr:to>
    <xdr:sp macro="" textlink="'pivot tables'!AP19">
      <xdr:nvSpPr>
        <xdr:cNvPr id="237" name="TextBox 118">
          <a:extLst>
            <a:ext uri="{FF2B5EF4-FFF2-40B4-BE49-F238E27FC236}">
              <a16:creationId xmlns:a16="http://schemas.microsoft.com/office/drawing/2014/main" id="{885EA7E6-E911-30AD-0EE9-DCDEE29A5C39}"/>
            </a:ext>
          </a:extLst>
        </xdr:cNvPr>
        <xdr:cNvSpPr txBox="1"/>
      </xdr:nvSpPr>
      <xdr:spPr>
        <a:xfrm>
          <a:off x="9470771" y="9431711"/>
          <a:ext cx="39624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620D2C90-BA68-4A77-BA27-94DED9924C6D}" type="TxLink">
            <a:rPr lang="en-US" sz="1100" b="0" i="0" u="none" strike="noStrike">
              <a:solidFill>
                <a:schemeClr val="bg1"/>
              </a:solidFill>
              <a:latin typeface="Arial"/>
              <a:cs typeface="Arial"/>
            </a:rPr>
            <a:t>0%</a:t>
          </a:fld>
          <a:endParaRPr lang="en-US" sz="1100">
            <a:solidFill>
              <a:schemeClr val="bg1"/>
            </a:solidFill>
          </a:endParaRPr>
        </a:p>
      </xdr:txBody>
    </xdr:sp>
    <xdr:clientData/>
  </xdr:twoCellAnchor>
  <xdr:twoCellAnchor>
    <xdr:from>
      <xdr:col>14</xdr:col>
      <xdr:colOff>586740</xdr:colOff>
      <xdr:row>53</xdr:row>
      <xdr:rowOff>30480</xdr:rowOff>
    </xdr:from>
    <xdr:to>
      <xdr:col>16</xdr:col>
      <xdr:colOff>453477</xdr:colOff>
      <xdr:row>54</xdr:row>
      <xdr:rowOff>68580</xdr:rowOff>
    </xdr:to>
    <xdr:sp macro="" textlink="'pivot tables'!AN19">
      <xdr:nvSpPr>
        <xdr:cNvPr id="238" name="TextBox 118">
          <a:extLst>
            <a:ext uri="{FF2B5EF4-FFF2-40B4-BE49-F238E27FC236}">
              <a16:creationId xmlns:a16="http://schemas.microsoft.com/office/drawing/2014/main" id="{3D8E6830-9D84-30A9-D821-748DF3257649}"/>
            </a:ext>
          </a:extLst>
        </xdr:cNvPr>
        <xdr:cNvSpPr txBox="1"/>
      </xdr:nvSpPr>
      <xdr:spPr>
        <a:xfrm>
          <a:off x="9121140" y="9723120"/>
          <a:ext cx="1085937" cy="2209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FB0F59B1-6FAF-4C31-8819-3324048B946D}" type="TxLink">
            <a:rPr lang="en-US" sz="800" b="0" i="0" u="none" strike="noStrike">
              <a:solidFill>
                <a:schemeClr val="bg1"/>
              </a:solidFill>
              <a:latin typeface="Arial"/>
              <a:cs typeface="Arial"/>
            </a:rPr>
            <a:t>Lands</a:t>
          </a:fld>
          <a:endParaRPr lang="en-US" sz="100">
            <a:solidFill>
              <a:schemeClr val="bg1"/>
            </a:solidFill>
          </a:endParaRPr>
        </a:p>
      </xdr:txBody>
    </xdr:sp>
    <xdr:clientData/>
  </xdr:twoCellAnchor>
  <xdr:twoCellAnchor>
    <xdr:from>
      <xdr:col>12</xdr:col>
      <xdr:colOff>411480</xdr:colOff>
      <xdr:row>49</xdr:row>
      <xdr:rowOff>152400</xdr:rowOff>
    </xdr:from>
    <xdr:to>
      <xdr:col>14</xdr:col>
      <xdr:colOff>278217</xdr:colOff>
      <xdr:row>51</xdr:row>
      <xdr:rowOff>7620</xdr:rowOff>
    </xdr:to>
    <xdr:sp macro="" textlink="'pivot tables'!AN20">
      <xdr:nvSpPr>
        <xdr:cNvPr id="239" name="TextBox 118">
          <a:extLst>
            <a:ext uri="{FF2B5EF4-FFF2-40B4-BE49-F238E27FC236}">
              <a16:creationId xmlns:a16="http://schemas.microsoft.com/office/drawing/2014/main" id="{C7C1859D-1BD1-847C-57F6-AAC29E790BD7}"/>
            </a:ext>
          </a:extLst>
        </xdr:cNvPr>
        <xdr:cNvSpPr txBox="1"/>
      </xdr:nvSpPr>
      <xdr:spPr>
        <a:xfrm>
          <a:off x="7726680" y="9113520"/>
          <a:ext cx="1085937" cy="2209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88E35D8C-AF00-4AF8-9DEB-7951A15E9A19}" type="TxLink">
            <a:rPr lang="en-US" sz="700" b="0" i="0" u="none" strike="noStrike">
              <a:solidFill>
                <a:schemeClr val="bg1"/>
              </a:solidFill>
              <a:latin typeface="Arial"/>
              <a:cs typeface="Arial"/>
            </a:rPr>
            <a:t>Offices</a:t>
          </a:fld>
          <a:endParaRPr lang="en-US" sz="100">
            <a:solidFill>
              <a:schemeClr val="bg1"/>
            </a:solidFill>
          </a:endParaRPr>
        </a:p>
      </xdr:txBody>
    </xdr:sp>
    <xdr:clientData/>
  </xdr:twoCellAnchor>
  <xdr:twoCellAnchor>
    <xdr:from>
      <xdr:col>7</xdr:col>
      <xdr:colOff>487681</xdr:colOff>
      <xdr:row>46</xdr:row>
      <xdr:rowOff>114300</xdr:rowOff>
    </xdr:from>
    <xdr:to>
      <xdr:col>8</xdr:col>
      <xdr:colOff>533401</xdr:colOff>
      <xdr:row>47</xdr:row>
      <xdr:rowOff>125913</xdr:rowOff>
    </xdr:to>
    <xdr:sp macro="" textlink="'pivot tables'!AO25">
      <xdr:nvSpPr>
        <xdr:cNvPr id="240" name="TextBox 118">
          <a:extLst>
            <a:ext uri="{FF2B5EF4-FFF2-40B4-BE49-F238E27FC236}">
              <a16:creationId xmlns:a16="http://schemas.microsoft.com/office/drawing/2014/main" id="{CD8F43A6-06E2-EE43-1D36-C3FE16FD3FE7}"/>
            </a:ext>
          </a:extLst>
        </xdr:cNvPr>
        <xdr:cNvSpPr txBox="1"/>
      </xdr:nvSpPr>
      <xdr:spPr>
        <a:xfrm>
          <a:off x="4754881" y="8526780"/>
          <a:ext cx="65532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4AAF8DCC-6A38-4949-ADB8-ECA112815658}" type="TxLink">
            <a:rPr lang="en-US" sz="1050" b="0" i="0" u="none" strike="noStrike">
              <a:solidFill>
                <a:schemeClr val="bg1"/>
              </a:solidFill>
              <a:latin typeface="Arial"/>
              <a:cs typeface="Arial"/>
            </a:rPr>
            <a:t>88900</a:t>
          </a:fld>
          <a:endParaRPr lang="en-US" sz="700">
            <a:solidFill>
              <a:schemeClr val="bg1"/>
            </a:solidFill>
          </a:endParaRPr>
        </a:p>
      </xdr:txBody>
    </xdr:sp>
    <xdr:clientData/>
  </xdr:twoCellAnchor>
  <xdr:twoCellAnchor>
    <xdr:from>
      <xdr:col>15</xdr:col>
      <xdr:colOff>167641</xdr:colOff>
      <xdr:row>54</xdr:row>
      <xdr:rowOff>30480</xdr:rowOff>
    </xdr:from>
    <xdr:to>
      <xdr:col>16</xdr:col>
      <xdr:colOff>213361</xdr:colOff>
      <xdr:row>55</xdr:row>
      <xdr:rowOff>42093</xdr:rowOff>
    </xdr:to>
    <xdr:sp macro="" textlink="'pivot tables'!AO19">
      <xdr:nvSpPr>
        <xdr:cNvPr id="241" name="TextBox 118">
          <a:extLst>
            <a:ext uri="{FF2B5EF4-FFF2-40B4-BE49-F238E27FC236}">
              <a16:creationId xmlns:a16="http://schemas.microsoft.com/office/drawing/2014/main" id="{7F1136E9-9F04-9916-9A8A-AB581855F997}"/>
            </a:ext>
          </a:extLst>
        </xdr:cNvPr>
        <xdr:cNvSpPr txBox="1"/>
      </xdr:nvSpPr>
      <xdr:spPr>
        <a:xfrm>
          <a:off x="9311641" y="9906000"/>
          <a:ext cx="65532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50E91989-66ED-4B0E-8306-13F68B12E713}" type="TxLink">
            <a:rPr lang="en-US" sz="1050" b="0" i="0" u="none" strike="noStrike">
              <a:solidFill>
                <a:schemeClr val="bg1"/>
              </a:solidFill>
              <a:latin typeface="Arial"/>
              <a:cs typeface="Arial"/>
            </a:rPr>
            <a:t>2490</a:t>
          </a:fld>
          <a:endParaRPr lang="en-US" sz="800">
            <a:solidFill>
              <a:schemeClr val="bg1"/>
            </a:solidFill>
          </a:endParaRPr>
        </a:p>
      </xdr:txBody>
    </xdr:sp>
    <xdr:clientData/>
  </xdr:twoCellAnchor>
  <xdr:twoCellAnchor>
    <xdr:from>
      <xdr:col>7</xdr:col>
      <xdr:colOff>479170</xdr:colOff>
      <xdr:row>43</xdr:row>
      <xdr:rowOff>144780</xdr:rowOff>
    </xdr:from>
    <xdr:to>
      <xdr:col>8</xdr:col>
      <xdr:colOff>419099</xdr:colOff>
      <xdr:row>44</xdr:row>
      <xdr:rowOff>146924</xdr:rowOff>
    </xdr:to>
    <xdr:sp macro="" textlink="'pivot tables'!AP25">
      <xdr:nvSpPr>
        <xdr:cNvPr id="242" name="TextBox 118">
          <a:extLst>
            <a:ext uri="{FF2B5EF4-FFF2-40B4-BE49-F238E27FC236}">
              <a16:creationId xmlns:a16="http://schemas.microsoft.com/office/drawing/2014/main" id="{5F51AC94-D768-181D-E804-FE5684C91B6A}"/>
            </a:ext>
          </a:extLst>
        </xdr:cNvPr>
        <xdr:cNvSpPr txBox="1"/>
      </xdr:nvSpPr>
      <xdr:spPr>
        <a:xfrm>
          <a:off x="4746370" y="8008620"/>
          <a:ext cx="549529" cy="18502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B7933F7D-D6E2-4358-820F-1143C8F67A96}" type="TxLink">
            <a:rPr lang="en-US" sz="1100" b="0" i="0" u="none" strike="noStrike">
              <a:solidFill>
                <a:schemeClr val="bg1"/>
              </a:solidFill>
              <a:latin typeface="Arial"/>
              <a:cs typeface="Arial"/>
            </a:rPr>
            <a:t>11%</a:t>
          </a:fld>
          <a:endParaRPr lang="en-US" sz="1100">
            <a:solidFill>
              <a:schemeClr val="bg1"/>
            </a:solidFill>
          </a:endParaRPr>
        </a:p>
      </xdr:txBody>
    </xdr:sp>
    <xdr:clientData/>
  </xdr:twoCellAnchor>
  <xdr:twoCellAnchor>
    <xdr:from>
      <xdr:col>6</xdr:col>
      <xdr:colOff>98170</xdr:colOff>
      <xdr:row>42</xdr:row>
      <xdr:rowOff>38100</xdr:rowOff>
    </xdr:from>
    <xdr:to>
      <xdr:col>6</xdr:col>
      <xdr:colOff>579119</xdr:colOff>
      <xdr:row>43</xdr:row>
      <xdr:rowOff>32624</xdr:rowOff>
    </xdr:to>
    <xdr:sp macro="" textlink="'pivot tables'!AP26">
      <xdr:nvSpPr>
        <xdr:cNvPr id="243" name="TextBox 118">
          <a:extLst>
            <a:ext uri="{FF2B5EF4-FFF2-40B4-BE49-F238E27FC236}">
              <a16:creationId xmlns:a16="http://schemas.microsoft.com/office/drawing/2014/main" id="{FDDE42B9-76B0-2EC1-7928-F8AEC696A378}"/>
            </a:ext>
          </a:extLst>
        </xdr:cNvPr>
        <xdr:cNvSpPr txBox="1"/>
      </xdr:nvSpPr>
      <xdr:spPr>
        <a:xfrm>
          <a:off x="3755770" y="7719060"/>
          <a:ext cx="480949" cy="17740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5194B706-AAE3-4E48-A390-BAD1861512A5}" type="TxLink">
            <a:rPr lang="en-US" sz="1100" b="0" i="0" u="none" strike="noStrike">
              <a:solidFill>
                <a:schemeClr val="bg1"/>
              </a:solidFill>
              <a:latin typeface="Arial"/>
              <a:cs typeface="Arial"/>
            </a:rPr>
            <a:t>11%</a:t>
          </a:fld>
          <a:endParaRPr lang="en-US" sz="1100">
            <a:solidFill>
              <a:schemeClr val="bg1"/>
            </a:solidFill>
          </a:endParaRPr>
        </a:p>
      </xdr:txBody>
    </xdr:sp>
    <xdr:clientData/>
  </xdr:twoCellAnchor>
  <xdr:twoCellAnchor>
    <xdr:from>
      <xdr:col>7</xdr:col>
      <xdr:colOff>259080</xdr:colOff>
      <xdr:row>45</xdr:row>
      <xdr:rowOff>76200</xdr:rowOff>
    </xdr:from>
    <xdr:to>
      <xdr:col>9</xdr:col>
      <xdr:colOff>125817</xdr:colOff>
      <xdr:row>46</xdr:row>
      <xdr:rowOff>114300</xdr:rowOff>
    </xdr:to>
    <xdr:sp macro="" textlink="'pivot tables'!AN25">
      <xdr:nvSpPr>
        <xdr:cNvPr id="244" name="TextBox 118">
          <a:extLst>
            <a:ext uri="{FF2B5EF4-FFF2-40B4-BE49-F238E27FC236}">
              <a16:creationId xmlns:a16="http://schemas.microsoft.com/office/drawing/2014/main" id="{B3CCB730-813F-086F-FF91-65D1C9220DB1}"/>
            </a:ext>
          </a:extLst>
        </xdr:cNvPr>
        <xdr:cNvSpPr txBox="1"/>
      </xdr:nvSpPr>
      <xdr:spPr>
        <a:xfrm>
          <a:off x="4526280" y="8305800"/>
          <a:ext cx="1085937" cy="2209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BC6A59D0-A634-44A9-9312-8E33C49930A3}" type="TxLink">
            <a:rPr lang="en-US" sz="800" b="0" i="0" u="none" strike="noStrike">
              <a:solidFill>
                <a:schemeClr val="bg1"/>
              </a:solidFill>
              <a:latin typeface="Arial"/>
              <a:cs typeface="Arial"/>
            </a:rPr>
            <a:t>New </a:t>
          </a:fld>
          <a:endParaRPr lang="en-US" sz="200">
            <a:solidFill>
              <a:schemeClr val="bg1"/>
            </a:solidFill>
          </a:endParaRPr>
        </a:p>
      </xdr:txBody>
    </xdr:sp>
    <xdr:clientData/>
  </xdr:twoCellAnchor>
  <xdr:twoCellAnchor>
    <xdr:from>
      <xdr:col>5</xdr:col>
      <xdr:colOff>350520</xdr:colOff>
      <xdr:row>43</xdr:row>
      <xdr:rowOff>152400</xdr:rowOff>
    </xdr:from>
    <xdr:to>
      <xdr:col>7</xdr:col>
      <xdr:colOff>217257</xdr:colOff>
      <xdr:row>45</xdr:row>
      <xdr:rowOff>7620</xdr:rowOff>
    </xdr:to>
    <xdr:sp macro="" textlink="'pivot tables'!AN26">
      <xdr:nvSpPr>
        <xdr:cNvPr id="245" name="TextBox 118">
          <a:extLst>
            <a:ext uri="{FF2B5EF4-FFF2-40B4-BE49-F238E27FC236}">
              <a16:creationId xmlns:a16="http://schemas.microsoft.com/office/drawing/2014/main" id="{CB128EAF-EF8D-DD45-E976-8DEAFBFD69AD}"/>
            </a:ext>
          </a:extLst>
        </xdr:cNvPr>
        <xdr:cNvSpPr txBox="1"/>
      </xdr:nvSpPr>
      <xdr:spPr>
        <a:xfrm>
          <a:off x="3398520" y="8016240"/>
          <a:ext cx="1085937" cy="2209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A4BC1197-3B69-425A-A366-6CAF451E347D}" type="TxLink">
            <a:rPr lang="en-US" sz="800" b="0" i="0" u="none" strike="noStrike">
              <a:solidFill>
                <a:schemeClr val="bg1"/>
              </a:solidFill>
              <a:latin typeface="Arial"/>
              <a:cs typeface="Arial"/>
            </a:rPr>
            <a:t>Renewal</a:t>
          </a:fld>
          <a:endParaRPr lang="en-US" sz="100">
            <a:solidFill>
              <a:schemeClr val="bg1"/>
            </a:solidFill>
          </a:endParaRPr>
        </a:p>
      </xdr:txBody>
    </xdr:sp>
    <xdr:clientData/>
  </xdr:twoCellAnchor>
  <xdr:twoCellAnchor>
    <xdr:from>
      <xdr:col>5</xdr:col>
      <xdr:colOff>556261</xdr:colOff>
      <xdr:row>44</xdr:row>
      <xdr:rowOff>167640</xdr:rowOff>
    </xdr:from>
    <xdr:to>
      <xdr:col>6</xdr:col>
      <xdr:colOff>601981</xdr:colOff>
      <xdr:row>45</xdr:row>
      <xdr:rowOff>179253</xdr:rowOff>
    </xdr:to>
    <xdr:sp macro="" textlink="'pivot tables'!AO26">
      <xdr:nvSpPr>
        <xdr:cNvPr id="246" name="TextBox 118">
          <a:extLst>
            <a:ext uri="{FF2B5EF4-FFF2-40B4-BE49-F238E27FC236}">
              <a16:creationId xmlns:a16="http://schemas.microsoft.com/office/drawing/2014/main" id="{13F15B14-BD41-A951-B872-7DECFC830527}"/>
            </a:ext>
          </a:extLst>
        </xdr:cNvPr>
        <xdr:cNvSpPr txBox="1"/>
      </xdr:nvSpPr>
      <xdr:spPr>
        <a:xfrm>
          <a:off x="3604261" y="8214360"/>
          <a:ext cx="65532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80729DC8-9CA3-4265-A998-7094B90CD9F9}" type="TxLink">
            <a:rPr lang="en-US" sz="1050" b="0" i="0" u="none" strike="noStrike">
              <a:solidFill>
                <a:schemeClr val="bg1"/>
              </a:solidFill>
              <a:latin typeface="Arial"/>
              <a:cs typeface="Arial"/>
            </a:rPr>
            <a:t>88200</a:t>
          </a:fld>
          <a:endParaRPr lang="en-US" sz="700">
            <a:solidFill>
              <a:schemeClr val="bg1"/>
            </a:solidFill>
          </a:endParaRPr>
        </a:p>
      </xdr:txBody>
    </xdr:sp>
    <xdr:clientData/>
  </xdr:twoCellAnchor>
  <xdr:twoCellAnchor>
    <xdr:from>
      <xdr:col>13</xdr:col>
      <xdr:colOff>7621</xdr:colOff>
      <xdr:row>51</xdr:row>
      <xdr:rowOff>0</xdr:rowOff>
    </xdr:from>
    <xdr:to>
      <xdr:col>14</xdr:col>
      <xdr:colOff>53341</xdr:colOff>
      <xdr:row>52</xdr:row>
      <xdr:rowOff>11613</xdr:rowOff>
    </xdr:to>
    <xdr:sp macro="" textlink="'pivot tables'!AO20">
      <xdr:nvSpPr>
        <xdr:cNvPr id="247" name="TextBox 118">
          <a:extLst>
            <a:ext uri="{FF2B5EF4-FFF2-40B4-BE49-F238E27FC236}">
              <a16:creationId xmlns:a16="http://schemas.microsoft.com/office/drawing/2014/main" id="{6264DAAC-4518-D1EB-7496-5D68166E483F}"/>
            </a:ext>
          </a:extLst>
        </xdr:cNvPr>
        <xdr:cNvSpPr txBox="1"/>
      </xdr:nvSpPr>
      <xdr:spPr>
        <a:xfrm>
          <a:off x="7932421" y="9326880"/>
          <a:ext cx="65532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63812883-F172-416E-B995-D613F192B1F9}" type="TxLink">
            <a:rPr lang="en-US" sz="1050" b="0" i="0" u="none" strike="noStrike">
              <a:solidFill>
                <a:schemeClr val="bg1"/>
              </a:solidFill>
              <a:latin typeface="Arial"/>
              <a:cs typeface="Arial"/>
            </a:rPr>
            <a:t>1270</a:t>
          </a:fld>
          <a:endParaRPr lang="en-US" sz="600">
            <a:solidFill>
              <a:schemeClr val="bg1"/>
            </a:solidFill>
          </a:endParaRPr>
        </a:p>
      </xdr:txBody>
    </xdr:sp>
    <xdr:clientData/>
  </xdr:twoCellAnchor>
  <xdr:twoCellAnchor>
    <xdr:from>
      <xdr:col>8</xdr:col>
      <xdr:colOff>76200</xdr:colOff>
      <xdr:row>3</xdr:row>
      <xdr:rowOff>45720</xdr:rowOff>
    </xdr:from>
    <xdr:to>
      <xdr:col>10</xdr:col>
      <xdr:colOff>76200</xdr:colOff>
      <xdr:row>4</xdr:row>
      <xdr:rowOff>91440</xdr:rowOff>
    </xdr:to>
    <xdr:sp macro="" textlink="'pivot tables'!AN15">
      <xdr:nvSpPr>
        <xdr:cNvPr id="248" name="TextBox 118">
          <a:extLst>
            <a:ext uri="{FF2B5EF4-FFF2-40B4-BE49-F238E27FC236}">
              <a16:creationId xmlns:a16="http://schemas.microsoft.com/office/drawing/2014/main" id="{4F219A08-75CD-4850-994A-1369093FAF78}"/>
            </a:ext>
          </a:extLst>
        </xdr:cNvPr>
        <xdr:cNvSpPr txBox="1"/>
      </xdr:nvSpPr>
      <xdr:spPr>
        <a:xfrm>
          <a:off x="4953000" y="594360"/>
          <a:ext cx="1219200" cy="22860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1EB51B19-354F-42D7-B7FB-0CDD9F595351}" type="TxLink">
            <a:rPr lang="en-US" sz="800" b="0" i="0" u="none" strike="noStrike">
              <a:solidFill>
                <a:schemeClr val="bg1"/>
              </a:solidFill>
              <a:latin typeface="Arial"/>
              <a:cs typeface="Arial"/>
            </a:rPr>
            <a:t>Floating License</a:t>
          </a:fld>
          <a:endParaRPr lang="en-US" sz="100">
            <a:solidFill>
              <a:schemeClr val="bg1"/>
            </a:solidFill>
          </a:endParaRPr>
        </a:p>
      </xdr:txBody>
    </xdr:sp>
    <xdr:clientData/>
  </xdr:twoCellAnchor>
  <xdr:twoCellAnchor>
    <xdr:from>
      <xdr:col>7</xdr:col>
      <xdr:colOff>243841</xdr:colOff>
      <xdr:row>12</xdr:row>
      <xdr:rowOff>114301</xdr:rowOff>
    </xdr:from>
    <xdr:to>
      <xdr:col>8</xdr:col>
      <xdr:colOff>220981</xdr:colOff>
      <xdr:row>13</xdr:row>
      <xdr:rowOff>106681</xdr:rowOff>
    </xdr:to>
    <xdr:sp macro="" textlink="'pivot tables'!AO16">
      <xdr:nvSpPr>
        <xdr:cNvPr id="249" name="TextBox 118">
          <a:extLst>
            <a:ext uri="{FF2B5EF4-FFF2-40B4-BE49-F238E27FC236}">
              <a16:creationId xmlns:a16="http://schemas.microsoft.com/office/drawing/2014/main" id="{7AB899F6-6256-45F8-A472-AABB2B9CE381}"/>
            </a:ext>
          </a:extLst>
        </xdr:cNvPr>
        <xdr:cNvSpPr txBox="1"/>
      </xdr:nvSpPr>
      <xdr:spPr>
        <a:xfrm>
          <a:off x="4511041" y="2308861"/>
          <a:ext cx="586740" cy="1752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AEF03A9E-1C1E-41E2-9B03-1E9C7F54C791}" type="TxLink">
            <a:rPr lang="en-US" sz="1050" b="0" i="0" u="none" strike="noStrike">
              <a:solidFill>
                <a:schemeClr val="bg1"/>
              </a:solidFill>
              <a:latin typeface="Arial"/>
              <a:cs typeface="Arial"/>
            </a:rPr>
            <a:t>56987</a:t>
          </a:fld>
          <a:endParaRPr lang="en-US" sz="900">
            <a:solidFill>
              <a:schemeClr val="bg1"/>
            </a:solidFill>
          </a:endParaRPr>
        </a:p>
      </xdr:txBody>
    </xdr:sp>
    <xdr:clientData/>
  </xdr:twoCellAnchor>
  <xdr:twoCellAnchor>
    <xdr:from>
      <xdr:col>8</xdr:col>
      <xdr:colOff>236221</xdr:colOff>
      <xdr:row>4</xdr:row>
      <xdr:rowOff>83821</xdr:rowOff>
    </xdr:from>
    <xdr:to>
      <xdr:col>9</xdr:col>
      <xdr:colOff>213361</xdr:colOff>
      <xdr:row>5</xdr:row>
      <xdr:rowOff>76201</xdr:rowOff>
    </xdr:to>
    <xdr:sp macro="" textlink="'pivot tables'!AO15">
      <xdr:nvSpPr>
        <xdr:cNvPr id="250" name="TextBox 118">
          <a:extLst>
            <a:ext uri="{FF2B5EF4-FFF2-40B4-BE49-F238E27FC236}">
              <a16:creationId xmlns:a16="http://schemas.microsoft.com/office/drawing/2014/main" id="{827E92FD-C28B-7187-7AC0-0EF866CD9683}"/>
            </a:ext>
          </a:extLst>
        </xdr:cNvPr>
        <xdr:cNvSpPr txBox="1"/>
      </xdr:nvSpPr>
      <xdr:spPr>
        <a:xfrm>
          <a:off x="5113021" y="815341"/>
          <a:ext cx="586740" cy="1752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A3B54DA3-63C2-4B00-B96D-473146CD5812}" type="TxLink">
            <a:rPr lang="en-US" sz="1050" b="0" i="0" u="none" strike="noStrike">
              <a:solidFill>
                <a:schemeClr val="bg1"/>
              </a:solidFill>
              <a:latin typeface="Arial"/>
              <a:cs typeface="Arial"/>
            </a:rPr>
            <a:t>100400</a:t>
          </a:fld>
          <a:endParaRPr lang="en-US" sz="900">
            <a:solidFill>
              <a:schemeClr val="bg1"/>
            </a:solidFill>
          </a:endParaRPr>
        </a:p>
      </xdr:txBody>
    </xdr:sp>
    <xdr:clientData/>
  </xdr:twoCellAnchor>
  <xdr:twoCellAnchor>
    <xdr:from>
      <xdr:col>7</xdr:col>
      <xdr:colOff>7620</xdr:colOff>
      <xdr:row>11</xdr:row>
      <xdr:rowOff>114300</xdr:rowOff>
    </xdr:from>
    <xdr:to>
      <xdr:col>9</xdr:col>
      <xdr:colOff>7620</xdr:colOff>
      <xdr:row>12</xdr:row>
      <xdr:rowOff>160020</xdr:rowOff>
    </xdr:to>
    <xdr:sp macro="" textlink="'pivot tables'!AN16">
      <xdr:nvSpPr>
        <xdr:cNvPr id="251" name="TextBox 118">
          <a:extLst>
            <a:ext uri="{FF2B5EF4-FFF2-40B4-BE49-F238E27FC236}">
              <a16:creationId xmlns:a16="http://schemas.microsoft.com/office/drawing/2014/main" id="{78C45C63-2C67-B1AB-D373-D385BD21E487}"/>
            </a:ext>
          </a:extLst>
        </xdr:cNvPr>
        <xdr:cNvSpPr txBox="1"/>
      </xdr:nvSpPr>
      <xdr:spPr>
        <a:xfrm>
          <a:off x="4274820" y="2125980"/>
          <a:ext cx="1219200" cy="22860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ctr"/>
          <a:fld id="{CD11C7C6-4E56-4170-A2C8-CC7DEC875C5D}" type="TxLink">
            <a:rPr lang="en-US" sz="700" b="0" i="0" u="none" strike="noStrike">
              <a:solidFill>
                <a:schemeClr val="bg1"/>
              </a:solidFill>
              <a:latin typeface="Arial"/>
              <a:cs typeface="Arial"/>
            </a:rPr>
            <a:t>Software Metered License</a:t>
          </a:fld>
          <a:endParaRPr lang="en-US" sz="100">
            <a:solidFill>
              <a:schemeClr val="bg1"/>
            </a:solidFill>
          </a:endParaRPr>
        </a:p>
      </xdr:txBody>
    </xdr:sp>
    <xdr:clientData/>
  </xdr:twoCellAnchor>
  <xdr:twoCellAnchor>
    <xdr:from>
      <xdr:col>7</xdr:col>
      <xdr:colOff>419100</xdr:colOff>
      <xdr:row>4</xdr:row>
      <xdr:rowOff>160020</xdr:rowOff>
    </xdr:from>
    <xdr:to>
      <xdr:col>8</xdr:col>
      <xdr:colOff>289560</xdr:colOff>
      <xdr:row>5</xdr:row>
      <xdr:rowOff>148773</xdr:rowOff>
    </xdr:to>
    <xdr:sp macro="" textlink="'pivot tables'!AP15">
      <xdr:nvSpPr>
        <xdr:cNvPr id="252" name="TextBox 118">
          <a:extLst>
            <a:ext uri="{FF2B5EF4-FFF2-40B4-BE49-F238E27FC236}">
              <a16:creationId xmlns:a16="http://schemas.microsoft.com/office/drawing/2014/main" id="{BB91588C-4A0A-9E94-D5AB-081013E3354A}"/>
            </a:ext>
          </a:extLst>
        </xdr:cNvPr>
        <xdr:cNvSpPr txBox="1"/>
      </xdr:nvSpPr>
      <xdr:spPr>
        <a:xfrm>
          <a:off x="4686300" y="891540"/>
          <a:ext cx="480060" cy="17163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E9296837-6A1E-4B66-9FD1-ADEDE1AB515D}" type="TxLink">
            <a:rPr lang="en-US" sz="1100" b="0" i="0" u="none" strike="noStrike">
              <a:solidFill>
                <a:schemeClr val="bg1"/>
              </a:solidFill>
              <a:latin typeface="Arial"/>
              <a:cs typeface="Arial"/>
            </a:rPr>
            <a:t>13%</a:t>
          </a:fld>
          <a:endParaRPr lang="en-US">
            <a:solidFill>
              <a:schemeClr val="bg1"/>
            </a:solidFill>
          </a:endParaRPr>
        </a:p>
      </xdr:txBody>
    </xdr:sp>
    <xdr:clientData/>
  </xdr:twoCellAnchor>
  <xdr:twoCellAnchor>
    <xdr:from>
      <xdr:col>7</xdr:col>
      <xdr:colOff>365760</xdr:colOff>
      <xdr:row>9</xdr:row>
      <xdr:rowOff>160020</xdr:rowOff>
    </xdr:from>
    <xdr:to>
      <xdr:col>8</xdr:col>
      <xdr:colOff>152400</xdr:colOff>
      <xdr:row>10</xdr:row>
      <xdr:rowOff>171633</xdr:rowOff>
    </xdr:to>
    <xdr:sp macro="" textlink="'pivot tables'!AP16">
      <xdr:nvSpPr>
        <xdr:cNvPr id="253" name="TextBox 118">
          <a:extLst>
            <a:ext uri="{FF2B5EF4-FFF2-40B4-BE49-F238E27FC236}">
              <a16:creationId xmlns:a16="http://schemas.microsoft.com/office/drawing/2014/main" id="{9B4AD795-8345-4818-B356-8F0AAD5C8B91}"/>
            </a:ext>
          </a:extLst>
        </xdr:cNvPr>
        <xdr:cNvSpPr txBox="1"/>
      </xdr:nvSpPr>
      <xdr:spPr>
        <a:xfrm>
          <a:off x="4632960" y="1805940"/>
          <a:ext cx="396240" cy="1944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fld id="{95510CC1-5068-44E8-A9EE-5A73FA14B763}" type="TxLink">
            <a:rPr lang="en-US" sz="1100" b="0" i="0" u="none" strike="noStrike">
              <a:solidFill>
                <a:schemeClr val="bg1"/>
              </a:solidFill>
              <a:latin typeface="Arial"/>
              <a:cs typeface="Arial"/>
            </a:rPr>
            <a:t>7%</a:t>
          </a:fld>
          <a:endParaRPr lang="en-US">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0.7033</cdr:x>
      <cdr:y>0.19711</cdr:y>
    </cdr:from>
    <cdr:to>
      <cdr:x>0.72194</cdr:x>
      <cdr:y>0.26369</cdr:y>
    </cdr:to>
    <cdr:cxnSp macro="">
      <cdr:nvCxnSpPr>
        <cdr:cNvPr id="10" name="Straight Connector 9">
          <a:extLst xmlns:a="http://schemas.openxmlformats.org/drawingml/2006/main">
            <a:ext uri="{FF2B5EF4-FFF2-40B4-BE49-F238E27FC236}">
              <a16:creationId xmlns:a16="http://schemas.microsoft.com/office/drawing/2014/main" id="{58E8ACBB-36FD-9F33-65DE-1D2529DD4498}"/>
            </a:ext>
          </a:extLst>
        </cdr:cNvPr>
        <cdr:cNvCxnSpPr>
          <a:endCxn xmlns:a="http://schemas.openxmlformats.org/drawingml/2006/main" id="12" idx="4"/>
        </cdr:cNvCxnSpPr>
      </cdr:nvCxnSpPr>
      <cdr:spPr>
        <a:xfrm xmlns:a="http://schemas.openxmlformats.org/drawingml/2006/main" flipH="1" flipV="1">
          <a:off x="8056655" y="1477978"/>
          <a:ext cx="213558" cy="499171"/>
        </a:xfrm>
        <a:prstGeom xmlns:a="http://schemas.openxmlformats.org/drawingml/2006/main" prst="line">
          <a:avLst/>
        </a:prstGeom>
        <a:ln xmlns:a="http://schemas.openxmlformats.org/drawingml/2006/main" w="9525">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0.67974</cdr:x>
      <cdr:y>0.1415</cdr:y>
    </cdr:from>
    <cdr:to>
      <cdr:x>0.71745</cdr:x>
      <cdr:y>0.19804</cdr:y>
    </cdr:to>
    <cdr:sp macro="" textlink="">
      <cdr:nvSpPr>
        <cdr:cNvPr id="12" name="Oval 11">
          <a:extLst xmlns:a="http://schemas.openxmlformats.org/drawingml/2006/main">
            <a:ext uri="{FF2B5EF4-FFF2-40B4-BE49-F238E27FC236}">
              <a16:creationId xmlns:a16="http://schemas.microsoft.com/office/drawing/2014/main" id="{5AF49036-2FBA-4A0A-D2D1-96C55505D6C4}"/>
            </a:ext>
          </a:extLst>
        </cdr:cNvPr>
        <cdr:cNvSpPr/>
      </cdr:nvSpPr>
      <cdr:spPr>
        <a:xfrm xmlns:a="http://schemas.openxmlformats.org/drawingml/2006/main" rot="20717704">
          <a:off x="7786871" y="1060946"/>
          <a:ext cx="431946" cy="423975"/>
        </a:xfrm>
        <a:prstGeom xmlns:a="http://schemas.openxmlformats.org/drawingml/2006/main" prst="ellipse">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0.48766</cdr:x>
      <cdr:y>0.14807</cdr:y>
    </cdr:from>
    <cdr:to>
      <cdr:x>0.57529</cdr:x>
      <cdr:y>0.17195</cdr:y>
    </cdr:to>
    <cdr:sp macro="" textlink="'pivot tables'!$F$8">
      <cdr:nvSpPr>
        <cdr:cNvPr id="13" name="TextBox 118">
          <a:extLst xmlns:a="http://schemas.openxmlformats.org/drawingml/2006/main">
            <a:ext uri="{FF2B5EF4-FFF2-40B4-BE49-F238E27FC236}">
              <a16:creationId xmlns:a16="http://schemas.microsoft.com/office/drawing/2014/main" id="{F86F409A-B0C5-42B0-B51E-CF3EA759389E}"/>
            </a:ext>
          </a:extLst>
        </cdr:cNvPr>
        <cdr:cNvSpPr txBox="1"/>
      </cdr:nvSpPr>
      <cdr:spPr>
        <a:xfrm xmlns:a="http://schemas.openxmlformats.org/drawingml/2006/main">
          <a:off x="5611162" y="1129544"/>
          <a:ext cx="1008306" cy="18216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62DF21CC-B157-4845-A822-3730FD314148}" type="TxLink">
            <a:rPr lang="en-US" sz="900" b="0" i="0" u="none" strike="noStrike">
              <a:solidFill>
                <a:schemeClr val="bg1"/>
              </a:solidFill>
              <a:latin typeface="Arial"/>
              <a:cs typeface="Arial"/>
            </a:rPr>
            <a:t>Asset sale</a:t>
          </a:fld>
          <a:endParaRPr lang="en-IN" sz="700">
            <a:solidFill>
              <a:schemeClr val="bg1"/>
            </a:solidFill>
            <a:latin typeface="+mn-lt"/>
          </a:endParaRPr>
        </a:p>
      </cdr:txBody>
    </cdr:sp>
  </cdr:relSizeAnchor>
  <cdr:relSizeAnchor xmlns:cdr="http://schemas.openxmlformats.org/drawingml/2006/chartDrawing">
    <cdr:from>
      <cdr:x>0.20601</cdr:x>
      <cdr:y>0.24297</cdr:y>
    </cdr:from>
    <cdr:to>
      <cdr:x>0.29364</cdr:x>
      <cdr:y>0.26685</cdr:y>
    </cdr:to>
    <cdr:sp macro="" textlink="'pivot tables'!$F$6">
      <cdr:nvSpPr>
        <cdr:cNvPr id="14" name="TextBox 118">
          <a:extLst xmlns:a="http://schemas.openxmlformats.org/drawingml/2006/main">
            <a:ext uri="{FF2B5EF4-FFF2-40B4-BE49-F238E27FC236}">
              <a16:creationId xmlns:a16="http://schemas.microsoft.com/office/drawing/2014/main" id="{C1AA9505-1CB5-02DE-687E-30A3D72D7CAF}"/>
            </a:ext>
          </a:extLst>
        </cdr:cNvPr>
        <cdr:cNvSpPr txBox="1"/>
      </cdr:nvSpPr>
      <cdr:spPr>
        <a:xfrm xmlns:a="http://schemas.openxmlformats.org/drawingml/2006/main">
          <a:off x="2355914" y="1850284"/>
          <a:ext cx="1002118" cy="18184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416753D3-D603-4993-94EF-570FAEE507F5}" type="TxLink">
            <a:rPr lang="en-US" sz="900" b="0" i="0" u="none" strike="noStrike">
              <a:solidFill>
                <a:schemeClr val="bg1"/>
              </a:solidFill>
              <a:latin typeface="Aptos Narrow" panose="020B0004020202020204" pitchFamily="34" charset="0"/>
              <a:cs typeface="Arial"/>
            </a:rPr>
            <a:t>Licensing</a:t>
          </a:fld>
          <a:endParaRPr lang="en-IN" sz="700">
            <a:solidFill>
              <a:schemeClr val="bg1"/>
            </a:solidFill>
            <a:latin typeface="Aptos Narrow" panose="020B0004020202020204" pitchFamily="34" charset="0"/>
          </a:endParaRPr>
        </a:p>
      </cdr:txBody>
    </cdr:sp>
  </cdr:relSizeAnchor>
  <cdr:relSizeAnchor xmlns:cdr="http://schemas.openxmlformats.org/drawingml/2006/chartDrawing">
    <cdr:from>
      <cdr:x>0.67422</cdr:x>
      <cdr:y>0.32008</cdr:y>
    </cdr:from>
    <cdr:to>
      <cdr:x>0.71292</cdr:x>
      <cdr:y>0.37009</cdr:y>
    </cdr:to>
    <cdr:cxnSp macro="">
      <cdr:nvCxnSpPr>
        <cdr:cNvPr id="6" name="Straight Connector 5">
          <a:extLst xmlns:a="http://schemas.openxmlformats.org/drawingml/2006/main">
            <a:ext uri="{FF2B5EF4-FFF2-40B4-BE49-F238E27FC236}">
              <a16:creationId xmlns:a16="http://schemas.microsoft.com/office/drawing/2014/main" id="{B0847AE5-FF86-57F3-F8E2-5D8AAC1549AB}"/>
            </a:ext>
          </a:extLst>
        </cdr:cNvPr>
        <cdr:cNvCxnSpPr/>
      </cdr:nvCxnSpPr>
      <cdr:spPr>
        <a:xfrm xmlns:a="http://schemas.openxmlformats.org/drawingml/2006/main" flipV="1">
          <a:off x="7735926" y="2371162"/>
          <a:ext cx="443963" cy="370458"/>
        </a:xfrm>
        <a:prstGeom xmlns:a="http://schemas.openxmlformats.org/drawingml/2006/main" prst="line">
          <a:avLst/>
        </a:prstGeom>
        <a:ln xmlns:a="http://schemas.openxmlformats.org/drawingml/2006/main" w="15875">
          <a:gradFill flip="none" rotWithShape="1">
            <a:gsLst>
              <a:gs pos="80000">
                <a:srgbClr val="9BF8F2"/>
              </a:gs>
              <a:gs pos="51000">
                <a:srgbClr val="0A0D80"/>
              </a:gs>
            </a:gsLst>
            <a:lin ang="5400000" scaled="1"/>
            <a:tileRect/>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0.70604</cdr:x>
      <cdr:y>0.26495</cdr:y>
    </cdr:from>
    <cdr:to>
      <cdr:x>0.74881</cdr:x>
      <cdr:y>0.32856</cdr:y>
    </cdr:to>
    <cdr:sp macro="" textlink="">
      <cdr:nvSpPr>
        <cdr:cNvPr id="9" name="Circle: Hollow 8">
          <a:extLst xmlns:a="http://schemas.openxmlformats.org/drawingml/2006/main">
            <a:ext uri="{FF2B5EF4-FFF2-40B4-BE49-F238E27FC236}">
              <a16:creationId xmlns:a16="http://schemas.microsoft.com/office/drawing/2014/main" id="{745828E7-6427-1533-2123-98AC0D7FADD3}"/>
            </a:ext>
          </a:extLst>
        </cdr:cNvPr>
        <cdr:cNvSpPr/>
      </cdr:nvSpPr>
      <cdr:spPr>
        <a:xfrm xmlns:a="http://schemas.openxmlformats.org/drawingml/2006/main">
          <a:off x="8100962" y="1962708"/>
          <a:ext cx="490806" cy="471222"/>
        </a:xfrm>
        <a:prstGeom xmlns:a="http://schemas.openxmlformats.org/drawingml/2006/main" prst="donut">
          <a:avLst>
            <a:gd name="adj" fmla="val 4842"/>
          </a:avLst>
        </a:prstGeom>
        <a:solidFill xmlns:a="http://schemas.openxmlformats.org/drawingml/2006/main">
          <a:srgbClr val="9BF8F2"/>
        </a:solidFill>
        <a:ln xmlns:a="http://schemas.openxmlformats.org/drawingml/2006/main">
          <a:solidFill>
            <a:srgbClr val="9BF8F2"/>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0.71027</cdr:x>
      <cdr:y>0.28079</cdr:y>
    </cdr:from>
    <cdr:to>
      <cdr:x>0.74604</cdr:x>
      <cdr:y>0.31558</cdr:y>
    </cdr:to>
    <cdr:sp macro="" textlink="'pivot tables'!$AP$6">
      <cdr:nvSpPr>
        <cdr:cNvPr id="15" name="TextBox 118">
          <a:extLst xmlns:a="http://schemas.openxmlformats.org/drawingml/2006/main">
            <a:ext uri="{FF2B5EF4-FFF2-40B4-BE49-F238E27FC236}">
              <a16:creationId xmlns:a16="http://schemas.microsoft.com/office/drawing/2014/main" id="{D3AC3CE3-AC44-E198-90BE-6D46F63AEFDD}"/>
            </a:ext>
          </a:extLst>
        </cdr:cNvPr>
        <cdr:cNvSpPr txBox="1"/>
      </cdr:nvSpPr>
      <cdr:spPr>
        <a:xfrm xmlns:a="http://schemas.openxmlformats.org/drawingml/2006/main">
          <a:off x="8149505" y="2080053"/>
          <a:ext cx="410438" cy="25778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6DEBEA83-C4F3-44AB-BC04-C822F40B8D0C}" type="TxLink">
            <a:rPr lang="en-US" sz="1100" b="0" i="0" u="none" strike="noStrike">
              <a:solidFill>
                <a:schemeClr val="bg1"/>
              </a:solidFill>
              <a:latin typeface="Aptos Narrow" panose="020B0004020202020204" pitchFamily="34" charset="0"/>
              <a:cs typeface="Arial"/>
            </a:rPr>
            <a:t>15%</a:t>
          </a:fld>
          <a:endParaRPr lang="en-IN" sz="700">
            <a:solidFill>
              <a:schemeClr val="bg1"/>
            </a:solidFill>
            <a:latin typeface="Aptos Narrow" panose="020B0004020202020204" pitchFamily="34" charset="0"/>
          </a:endParaRPr>
        </a:p>
      </cdr:txBody>
    </cdr:sp>
  </cdr:relSizeAnchor>
  <cdr:relSizeAnchor xmlns:cdr="http://schemas.openxmlformats.org/drawingml/2006/chartDrawing">
    <cdr:from>
      <cdr:x>0.6821</cdr:x>
      <cdr:y>0.16005</cdr:y>
    </cdr:from>
    <cdr:to>
      <cdr:x>0.71675</cdr:x>
      <cdr:y>0.18596</cdr:y>
    </cdr:to>
    <cdr:sp macro="" textlink="'pivot tables'!$AP$8">
      <cdr:nvSpPr>
        <cdr:cNvPr id="30" name="TextBox 118">
          <a:extLst xmlns:a="http://schemas.openxmlformats.org/drawingml/2006/main">
            <a:ext uri="{FF2B5EF4-FFF2-40B4-BE49-F238E27FC236}">
              <a16:creationId xmlns:a16="http://schemas.microsoft.com/office/drawing/2014/main" id="{691590CE-3605-E1ED-5F01-F6BCF7C4870E}"/>
            </a:ext>
          </a:extLst>
        </cdr:cNvPr>
        <cdr:cNvSpPr txBox="1"/>
      </cdr:nvSpPr>
      <cdr:spPr>
        <a:xfrm xmlns:a="http://schemas.openxmlformats.org/drawingml/2006/main">
          <a:off x="7800340" y="1201420"/>
          <a:ext cx="396240" cy="19449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42ED2558-EDF8-42A3-B57F-0B913B389A37}" type="TxLink">
            <a:rPr lang="en-US" sz="1100" b="0" i="0" u="none" strike="noStrike">
              <a:solidFill>
                <a:schemeClr val="bg1"/>
              </a:solidFill>
              <a:latin typeface="Arial"/>
              <a:cs typeface="Arial"/>
            </a:rPr>
            <a:t>4%</a:t>
          </a:fld>
          <a:endParaRPr lang="en-US">
            <a:solidFill>
              <a:schemeClr val="bg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30480</xdr:rowOff>
    </xdr:from>
    <xdr:to>
      <xdr:col>26</xdr:col>
      <xdr:colOff>11187</xdr:colOff>
      <xdr:row>2</xdr:row>
      <xdr:rowOff>65046</xdr:rowOff>
    </xdr:to>
    <xdr:grpSp>
      <xdr:nvGrpSpPr>
        <xdr:cNvPr id="13" name="Group 12">
          <a:extLst>
            <a:ext uri="{FF2B5EF4-FFF2-40B4-BE49-F238E27FC236}">
              <a16:creationId xmlns:a16="http://schemas.microsoft.com/office/drawing/2014/main" id="{61A44961-4B08-4D97-8500-F5FF985CAAFF}"/>
            </a:ext>
          </a:extLst>
        </xdr:cNvPr>
        <xdr:cNvGrpSpPr/>
      </xdr:nvGrpSpPr>
      <xdr:grpSpPr>
        <a:xfrm>
          <a:off x="0" y="30480"/>
          <a:ext cx="15798875" cy="403660"/>
          <a:chOff x="0" y="0"/>
          <a:chExt cx="15860787" cy="400326"/>
        </a:xfrm>
      </xdr:grpSpPr>
      <xdr:sp macro="" textlink="">
        <xdr:nvSpPr>
          <xdr:cNvPr id="14" name="TextBox 13">
            <a:extLst>
              <a:ext uri="{FF2B5EF4-FFF2-40B4-BE49-F238E27FC236}">
                <a16:creationId xmlns:a16="http://schemas.microsoft.com/office/drawing/2014/main" id="{F68E6A3C-5C04-C6A2-0E96-EE7D72B96A03}"/>
              </a:ext>
            </a:extLst>
          </xdr:cNvPr>
          <xdr:cNvSpPr txBox="1"/>
        </xdr:nvSpPr>
        <xdr:spPr>
          <a:xfrm>
            <a:off x="0" y="0"/>
            <a:ext cx="15860787" cy="400326"/>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sp macro="" textlink="">
        <xdr:nvSpPr>
          <xdr:cNvPr id="15" name="TextBox 14">
            <a:extLst>
              <a:ext uri="{FF2B5EF4-FFF2-40B4-BE49-F238E27FC236}">
                <a16:creationId xmlns:a16="http://schemas.microsoft.com/office/drawing/2014/main" id="{F5FDD1B2-84F1-1E93-8009-6FDC5B6A638C}"/>
              </a:ext>
            </a:extLst>
          </xdr:cNvPr>
          <xdr:cNvSpPr txBox="1"/>
        </xdr:nvSpPr>
        <xdr:spPr>
          <a:xfrm>
            <a:off x="399495" y="66583"/>
            <a:ext cx="774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Aptos Narrow" panose="020B0004020202020204" pitchFamily="34" charset="0"/>
              </a:rPr>
              <a:t>Avishi</a:t>
            </a:r>
            <a:r>
              <a:rPr lang="en-IN" sz="1100" baseline="0">
                <a:solidFill>
                  <a:schemeClr val="bg1"/>
                </a:solidFill>
                <a:latin typeface="Aptos Narrow" panose="020B0004020202020204" pitchFamily="34" charset="0"/>
              </a:rPr>
              <a:t> Jain</a:t>
            </a:r>
            <a:endParaRPr lang="en-IN" sz="1100">
              <a:solidFill>
                <a:schemeClr val="bg1"/>
              </a:solidFill>
              <a:latin typeface="Aptos Narrow" panose="020B0004020202020204" pitchFamily="34" charset="0"/>
            </a:endParaRPr>
          </a:p>
        </xdr:txBody>
      </xdr:sp>
      <xdr:sp macro="" textlink="">
        <xdr:nvSpPr>
          <xdr:cNvPr id="16" name="TextBox 15">
            <a:hlinkClick xmlns:r="http://schemas.openxmlformats.org/officeDocument/2006/relationships" r:id="rId1" tooltip="http://avishijain-profile.netlify.app"/>
            <a:extLst>
              <a:ext uri="{FF2B5EF4-FFF2-40B4-BE49-F238E27FC236}">
                <a16:creationId xmlns:a16="http://schemas.microsoft.com/office/drawing/2014/main" id="{62528E87-5466-635B-4564-26F343404F8D}"/>
              </a:ext>
            </a:extLst>
          </xdr:cNvPr>
          <xdr:cNvSpPr txBox="1"/>
        </xdr:nvSpPr>
        <xdr:spPr>
          <a:xfrm>
            <a:off x="3372807" y="66583"/>
            <a:ext cx="6111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Aptos Narrow" panose="020B0004020202020204" pitchFamily="34" charset="0"/>
              </a:rPr>
              <a:t>Browse</a:t>
            </a:r>
          </a:p>
        </xdr:txBody>
      </xdr:sp>
      <xdr:pic>
        <xdr:nvPicPr>
          <xdr:cNvPr id="21" name="Picture 20" descr="8,867 Black Finance Icons No Background ...">
            <a:extLst>
              <a:ext uri="{FF2B5EF4-FFF2-40B4-BE49-F238E27FC236}">
                <a16:creationId xmlns:a16="http://schemas.microsoft.com/office/drawing/2014/main" id="{92181A63-68B9-00C0-2ACE-EF9879730CD4}"/>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659" t="21698" r="22769" b="22642"/>
          <a:stretch/>
        </xdr:blipFill>
        <xdr:spPr bwMode="auto">
          <a:xfrm>
            <a:off x="184951" y="86572"/>
            <a:ext cx="245137" cy="2552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 name="Graphic 21" descr="Internet with solid fill">
            <a:extLst>
              <a:ext uri="{FF2B5EF4-FFF2-40B4-BE49-F238E27FC236}">
                <a16:creationId xmlns:a16="http://schemas.microsoft.com/office/drawing/2014/main" id="{28F5C9C7-978B-6B71-97BB-5EDC96E6569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3220053" y="107059"/>
            <a:ext cx="200329" cy="202008"/>
          </a:xfrm>
          <a:prstGeom prst="rect">
            <a:avLst/>
          </a:prstGeom>
        </xdr:spPr>
      </xdr:pic>
    </xdr:grpSp>
    <xdr:clientData/>
  </xdr:twoCellAnchor>
  <xdr:twoCellAnchor>
    <xdr:from>
      <xdr:col>16</xdr:col>
      <xdr:colOff>113368</xdr:colOff>
      <xdr:row>0</xdr:row>
      <xdr:rowOff>99900</xdr:rowOff>
    </xdr:from>
    <xdr:to>
      <xdr:col>17</xdr:col>
      <xdr:colOff>590918</xdr:colOff>
      <xdr:row>1</xdr:row>
      <xdr:rowOff>174481</xdr:rowOff>
    </xdr:to>
    <xdr:sp macro="" textlink="">
      <xdr:nvSpPr>
        <xdr:cNvPr id="6" name="TextBox 5">
          <a:hlinkClick xmlns:r="http://schemas.openxmlformats.org/officeDocument/2006/relationships" r:id="rId5" tooltip="Income Sources"/>
          <a:extLst>
            <a:ext uri="{FF2B5EF4-FFF2-40B4-BE49-F238E27FC236}">
              <a16:creationId xmlns:a16="http://schemas.microsoft.com/office/drawing/2014/main" id="{BD8ADD8B-092A-4922-9542-5472C666C76D}"/>
            </a:ext>
          </a:extLst>
        </xdr:cNvPr>
        <xdr:cNvSpPr txBox="1"/>
      </xdr:nvSpPr>
      <xdr:spPr>
        <a:xfrm>
          <a:off x="9828868" y="99900"/>
          <a:ext cx="1084769" cy="2591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50">
              <a:solidFill>
                <a:schemeClr val="bg1"/>
              </a:solidFill>
              <a:latin typeface="Aptos Narrow" panose="020B0004020202020204" pitchFamily="34" charset="0"/>
            </a:rPr>
            <a:t>Income Sources</a:t>
          </a:r>
        </a:p>
      </xdr:txBody>
    </xdr:sp>
    <xdr:clientData/>
  </xdr:twoCellAnchor>
  <xdr:twoCellAnchor>
    <xdr:from>
      <xdr:col>18</xdr:col>
      <xdr:colOff>103762</xdr:colOff>
      <xdr:row>0</xdr:row>
      <xdr:rowOff>93286</xdr:rowOff>
    </xdr:from>
    <xdr:to>
      <xdr:col>19</xdr:col>
      <xdr:colOff>523361</xdr:colOff>
      <xdr:row>1</xdr:row>
      <xdr:rowOff>167867</xdr:rowOff>
    </xdr:to>
    <xdr:sp macro="" textlink="">
      <xdr:nvSpPr>
        <xdr:cNvPr id="7" name="TextBox 6">
          <a:hlinkClick xmlns:r="http://schemas.openxmlformats.org/officeDocument/2006/relationships" r:id="rId6" tooltip="Geographically"/>
          <a:extLst>
            <a:ext uri="{FF2B5EF4-FFF2-40B4-BE49-F238E27FC236}">
              <a16:creationId xmlns:a16="http://schemas.microsoft.com/office/drawing/2014/main" id="{4F869C98-FCFE-42AF-8C5A-4DF46BC49B4D}"/>
            </a:ext>
          </a:extLst>
        </xdr:cNvPr>
        <xdr:cNvSpPr txBox="1"/>
      </xdr:nvSpPr>
      <xdr:spPr>
        <a:xfrm>
          <a:off x="11033700" y="93286"/>
          <a:ext cx="1026817" cy="2591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50">
              <a:solidFill>
                <a:schemeClr val="bg1"/>
              </a:solidFill>
              <a:latin typeface="Aptos Narrow" panose="020B0004020202020204" pitchFamily="34" charset="0"/>
            </a:rPr>
            <a:t>Geographically</a:t>
          </a:r>
        </a:p>
      </xdr:txBody>
    </xdr:sp>
    <xdr:clientData/>
  </xdr:twoCellAnchor>
  <xdr:twoCellAnchor>
    <xdr:from>
      <xdr:col>20</xdr:col>
      <xdr:colOff>32464</xdr:colOff>
      <xdr:row>0</xdr:row>
      <xdr:rowOff>89294</xdr:rowOff>
    </xdr:from>
    <xdr:to>
      <xdr:col>21</xdr:col>
      <xdr:colOff>354598</xdr:colOff>
      <xdr:row>1</xdr:row>
      <xdr:rowOff>153971</xdr:rowOff>
    </xdr:to>
    <xdr:sp macro="" textlink="">
      <xdr:nvSpPr>
        <xdr:cNvPr id="8" name="TextBox 7">
          <a:hlinkClick xmlns:r="http://schemas.openxmlformats.org/officeDocument/2006/relationships" r:id="rId7" tooltip="Sales Process"/>
          <a:extLst>
            <a:ext uri="{FF2B5EF4-FFF2-40B4-BE49-F238E27FC236}">
              <a16:creationId xmlns:a16="http://schemas.microsoft.com/office/drawing/2014/main" id="{15978F90-E567-4426-93D4-706D80990FBD}"/>
            </a:ext>
          </a:extLst>
        </xdr:cNvPr>
        <xdr:cNvSpPr txBox="1"/>
      </xdr:nvSpPr>
      <xdr:spPr>
        <a:xfrm>
          <a:off x="12176839" y="89294"/>
          <a:ext cx="929353" cy="249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50">
              <a:solidFill>
                <a:schemeClr val="bg1"/>
              </a:solidFill>
              <a:latin typeface="Aptos Narrow" panose="020B0004020202020204" pitchFamily="34" charset="0"/>
            </a:rPr>
            <a:t>Sales Process</a:t>
          </a:r>
        </a:p>
      </xdr:txBody>
    </xdr:sp>
    <xdr:clientData/>
  </xdr:twoCellAnchor>
  <xdr:twoCellAnchor>
    <xdr:from>
      <xdr:col>21</xdr:col>
      <xdr:colOff>536795</xdr:colOff>
      <xdr:row>0</xdr:row>
      <xdr:rowOff>87164</xdr:rowOff>
    </xdr:from>
    <xdr:to>
      <xdr:col>23</xdr:col>
      <xdr:colOff>247301</xdr:colOff>
      <xdr:row>1</xdr:row>
      <xdr:rowOff>151841</xdr:rowOff>
    </xdr:to>
    <xdr:sp macro="" textlink="">
      <xdr:nvSpPr>
        <xdr:cNvPr id="9" name="TextBox 8">
          <a:hlinkClick xmlns:r="http://schemas.openxmlformats.org/officeDocument/2006/relationships" r:id="rId8" tooltip="Project Status"/>
          <a:extLst>
            <a:ext uri="{FF2B5EF4-FFF2-40B4-BE49-F238E27FC236}">
              <a16:creationId xmlns:a16="http://schemas.microsoft.com/office/drawing/2014/main" id="{59E3AECA-E40D-44E0-9F67-66D4BEE54D1C}"/>
            </a:ext>
          </a:extLst>
        </xdr:cNvPr>
        <xdr:cNvSpPr txBox="1"/>
      </xdr:nvSpPr>
      <xdr:spPr>
        <a:xfrm>
          <a:off x="13288389" y="87164"/>
          <a:ext cx="924943" cy="249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50">
              <a:solidFill>
                <a:schemeClr val="bg1"/>
              </a:solidFill>
              <a:latin typeface="Aptos Narrow" panose="020B0004020202020204" pitchFamily="34" charset="0"/>
            </a:rPr>
            <a:t>Project Status</a:t>
          </a:r>
        </a:p>
      </xdr:txBody>
    </xdr:sp>
    <xdr:clientData/>
  </xdr:twoCellAnchor>
  <xdr:twoCellAnchor>
    <xdr:from>
      <xdr:col>18</xdr:col>
      <xdr:colOff>212743</xdr:colOff>
      <xdr:row>1</xdr:row>
      <xdr:rowOff>133332</xdr:rowOff>
    </xdr:from>
    <xdr:to>
      <xdr:col>18</xdr:col>
      <xdr:colOff>477881</xdr:colOff>
      <xdr:row>1</xdr:row>
      <xdr:rowOff>179932</xdr:rowOff>
    </xdr:to>
    <xdr:sp macro="" textlink="">
      <xdr:nvSpPr>
        <xdr:cNvPr id="10" name="Rectangle: Rounded Corners 9">
          <a:extLst>
            <a:ext uri="{FF2B5EF4-FFF2-40B4-BE49-F238E27FC236}">
              <a16:creationId xmlns:a16="http://schemas.microsoft.com/office/drawing/2014/main" id="{B2B48F32-D626-4F7B-9BDB-CDC8AB4EB082}"/>
            </a:ext>
          </a:extLst>
        </xdr:cNvPr>
        <xdr:cNvSpPr/>
      </xdr:nvSpPr>
      <xdr:spPr>
        <a:xfrm>
          <a:off x="11142681" y="317879"/>
          <a:ext cx="265138" cy="4660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194AFE"/>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14817</xdr:colOff>
      <xdr:row>0</xdr:row>
      <xdr:rowOff>25400</xdr:rowOff>
    </xdr:from>
    <xdr:to>
      <xdr:col>25</xdr:col>
      <xdr:colOff>529771</xdr:colOff>
      <xdr:row>2</xdr:row>
      <xdr:rowOff>65893</xdr:rowOff>
    </xdr:to>
    <xdr:grpSp>
      <xdr:nvGrpSpPr>
        <xdr:cNvPr id="24" name="Group 23">
          <a:extLst>
            <a:ext uri="{FF2B5EF4-FFF2-40B4-BE49-F238E27FC236}">
              <a16:creationId xmlns:a16="http://schemas.microsoft.com/office/drawing/2014/main" id="{FE256C60-E58E-43FB-8BFF-D8745AEFCC76}"/>
            </a:ext>
          </a:extLst>
        </xdr:cNvPr>
        <xdr:cNvGrpSpPr/>
      </xdr:nvGrpSpPr>
      <xdr:grpSpPr>
        <a:xfrm>
          <a:off x="14817" y="25400"/>
          <a:ext cx="15754954" cy="402443"/>
          <a:chOff x="0" y="0"/>
          <a:chExt cx="15860787" cy="400326"/>
        </a:xfrm>
      </xdr:grpSpPr>
      <xdr:sp macro="" textlink="">
        <xdr:nvSpPr>
          <xdr:cNvPr id="25" name="TextBox 24">
            <a:extLst>
              <a:ext uri="{FF2B5EF4-FFF2-40B4-BE49-F238E27FC236}">
                <a16:creationId xmlns:a16="http://schemas.microsoft.com/office/drawing/2014/main" id="{CF176E95-096C-F07E-F9AC-5DB637DC4E90}"/>
              </a:ext>
            </a:extLst>
          </xdr:cNvPr>
          <xdr:cNvSpPr txBox="1"/>
        </xdr:nvSpPr>
        <xdr:spPr>
          <a:xfrm>
            <a:off x="0" y="0"/>
            <a:ext cx="15860787" cy="400326"/>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sp macro="" textlink="">
        <xdr:nvSpPr>
          <xdr:cNvPr id="26" name="TextBox 25">
            <a:extLst>
              <a:ext uri="{FF2B5EF4-FFF2-40B4-BE49-F238E27FC236}">
                <a16:creationId xmlns:a16="http://schemas.microsoft.com/office/drawing/2014/main" id="{C5C63301-5FE6-0E4A-E8AB-1D55A8CE55A7}"/>
              </a:ext>
            </a:extLst>
          </xdr:cNvPr>
          <xdr:cNvSpPr txBox="1"/>
        </xdr:nvSpPr>
        <xdr:spPr>
          <a:xfrm>
            <a:off x="399495" y="66583"/>
            <a:ext cx="774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Aptos Narrow" panose="020B0004020202020204" pitchFamily="34" charset="0"/>
              </a:rPr>
              <a:t>Avishi</a:t>
            </a:r>
            <a:r>
              <a:rPr lang="en-IN" sz="1100" baseline="0">
                <a:solidFill>
                  <a:schemeClr val="bg1"/>
                </a:solidFill>
                <a:latin typeface="Aptos Narrow" panose="020B0004020202020204" pitchFamily="34" charset="0"/>
              </a:rPr>
              <a:t> Jain</a:t>
            </a:r>
            <a:endParaRPr lang="en-IN" sz="1100">
              <a:solidFill>
                <a:schemeClr val="bg1"/>
              </a:solidFill>
              <a:latin typeface="Aptos Narrow" panose="020B0004020202020204" pitchFamily="34" charset="0"/>
            </a:endParaRPr>
          </a:p>
        </xdr:txBody>
      </xdr:sp>
      <xdr:sp macro="" textlink="">
        <xdr:nvSpPr>
          <xdr:cNvPr id="27" name="TextBox 26">
            <a:hlinkClick xmlns:r="http://schemas.openxmlformats.org/officeDocument/2006/relationships" r:id="rId1" tooltip="http://avishijain-profile.netlify.app"/>
            <a:extLst>
              <a:ext uri="{FF2B5EF4-FFF2-40B4-BE49-F238E27FC236}">
                <a16:creationId xmlns:a16="http://schemas.microsoft.com/office/drawing/2014/main" id="{2D1AC8CD-D2E5-3181-ACB9-62C5D0A4A0D5}"/>
              </a:ext>
            </a:extLst>
          </xdr:cNvPr>
          <xdr:cNvSpPr txBox="1"/>
        </xdr:nvSpPr>
        <xdr:spPr>
          <a:xfrm>
            <a:off x="3372807" y="66583"/>
            <a:ext cx="6111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Aptos Narrow" panose="020B0004020202020204" pitchFamily="34" charset="0"/>
              </a:rPr>
              <a:t>Browse</a:t>
            </a:r>
          </a:p>
        </xdr:txBody>
      </xdr:sp>
      <xdr:pic>
        <xdr:nvPicPr>
          <xdr:cNvPr id="32" name="Picture 31" descr="8,867 Black Finance Icons No Background ...">
            <a:extLst>
              <a:ext uri="{FF2B5EF4-FFF2-40B4-BE49-F238E27FC236}">
                <a16:creationId xmlns:a16="http://schemas.microsoft.com/office/drawing/2014/main" id="{E1690D0F-A3A8-38CC-53EE-E3B78D8D5BCA}"/>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659" t="21698" r="22769" b="22642"/>
          <a:stretch/>
        </xdr:blipFill>
        <xdr:spPr bwMode="auto">
          <a:xfrm>
            <a:off x="184951" y="86572"/>
            <a:ext cx="245137" cy="2552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3" name="Graphic 32" descr="Internet with solid fill">
            <a:extLst>
              <a:ext uri="{FF2B5EF4-FFF2-40B4-BE49-F238E27FC236}">
                <a16:creationId xmlns:a16="http://schemas.microsoft.com/office/drawing/2014/main" id="{A88454EF-2B79-8AC0-3937-5ECD9E7104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3220053" y="107059"/>
            <a:ext cx="200329" cy="202008"/>
          </a:xfrm>
          <a:prstGeom prst="rect">
            <a:avLst/>
          </a:prstGeom>
        </xdr:spPr>
      </xdr:pic>
    </xdr:grpSp>
    <xdr:clientData/>
  </xdr:twoCellAnchor>
  <xdr:twoCellAnchor>
    <xdr:from>
      <xdr:col>15</xdr:col>
      <xdr:colOff>417588</xdr:colOff>
      <xdr:row>0</xdr:row>
      <xdr:rowOff>107078</xdr:rowOff>
    </xdr:from>
    <xdr:to>
      <xdr:col>17</xdr:col>
      <xdr:colOff>298084</xdr:colOff>
      <xdr:row>1</xdr:row>
      <xdr:rowOff>185943</xdr:rowOff>
    </xdr:to>
    <xdr:sp macro="" textlink="">
      <xdr:nvSpPr>
        <xdr:cNvPr id="6" name="TextBox 5">
          <a:hlinkClick xmlns:r="http://schemas.openxmlformats.org/officeDocument/2006/relationships" r:id="rId5" tooltip="Income Sources"/>
          <a:extLst>
            <a:ext uri="{FF2B5EF4-FFF2-40B4-BE49-F238E27FC236}">
              <a16:creationId xmlns:a16="http://schemas.microsoft.com/office/drawing/2014/main" id="{DCA18746-B7D6-4ED6-8843-D0FAE23AF3C9}"/>
            </a:ext>
          </a:extLst>
        </xdr:cNvPr>
        <xdr:cNvSpPr txBox="1"/>
      </xdr:nvSpPr>
      <xdr:spPr>
        <a:xfrm>
          <a:off x="9561588" y="107078"/>
          <a:ext cx="1099696" cy="265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50">
              <a:solidFill>
                <a:schemeClr val="bg1"/>
              </a:solidFill>
              <a:latin typeface="Aptos Narrow" panose="020B0004020202020204" pitchFamily="34" charset="0"/>
            </a:rPr>
            <a:t>Income Sources</a:t>
          </a:r>
        </a:p>
      </xdr:txBody>
    </xdr:sp>
    <xdr:clientData/>
  </xdr:twoCellAnchor>
  <xdr:twoCellAnchor>
    <xdr:from>
      <xdr:col>17</xdr:col>
      <xdr:colOff>418147</xdr:colOff>
      <xdr:row>0</xdr:row>
      <xdr:rowOff>100464</xdr:rowOff>
    </xdr:from>
    <xdr:to>
      <xdr:col>19</xdr:col>
      <xdr:colOff>235190</xdr:colOff>
      <xdr:row>1</xdr:row>
      <xdr:rowOff>179329</xdr:rowOff>
    </xdr:to>
    <xdr:sp macro="" textlink="">
      <xdr:nvSpPr>
        <xdr:cNvPr id="7" name="TextBox 6">
          <a:hlinkClick xmlns:r="http://schemas.openxmlformats.org/officeDocument/2006/relationships" r:id="rId6" tooltip="Geographically"/>
          <a:extLst>
            <a:ext uri="{FF2B5EF4-FFF2-40B4-BE49-F238E27FC236}">
              <a16:creationId xmlns:a16="http://schemas.microsoft.com/office/drawing/2014/main" id="{0F868353-D0CE-4FCF-94DE-004833B5124F}"/>
            </a:ext>
          </a:extLst>
        </xdr:cNvPr>
        <xdr:cNvSpPr txBox="1"/>
      </xdr:nvSpPr>
      <xdr:spPr>
        <a:xfrm>
          <a:off x="10781347" y="100464"/>
          <a:ext cx="1036243" cy="265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50">
              <a:solidFill>
                <a:schemeClr val="bg1"/>
              </a:solidFill>
              <a:latin typeface="Aptos Narrow" panose="020B0004020202020204" pitchFamily="34" charset="0"/>
            </a:rPr>
            <a:t>Geographically</a:t>
          </a:r>
        </a:p>
      </xdr:txBody>
    </xdr:sp>
    <xdr:clientData/>
  </xdr:twoCellAnchor>
  <xdr:twoCellAnchor>
    <xdr:from>
      <xdr:col>19</xdr:col>
      <xdr:colOff>357206</xdr:colOff>
      <xdr:row>0</xdr:row>
      <xdr:rowOff>96472</xdr:rowOff>
    </xdr:from>
    <xdr:to>
      <xdr:col>21</xdr:col>
      <xdr:colOff>76783</xdr:colOff>
      <xdr:row>1</xdr:row>
      <xdr:rowOff>167762</xdr:rowOff>
    </xdr:to>
    <xdr:sp macro="" textlink="">
      <xdr:nvSpPr>
        <xdr:cNvPr id="8" name="TextBox 7">
          <a:hlinkClick xmlns:r="http://schemas.openxmlformats.org/officeDocument/2006/relationships" r:id="rId7" tooltip="Sales Process"/>
          <a:extLst>
            <a:ext uri="{FF2B5EF4-FFF2-40B4-BE49-F238E27FC236}">
              <a16:creationId xmlns:a16="http://schemas.microsoft.com/office/drawing/2014/main" id="{5731DC1C-7378-4CA3-96FE-E9E1A4EA0951}"/>
            </a:ext>
          </a:extLst>
        </xdr:cNvPr>
        <xdr:cNvSpPr txBox="1"/>
      </xdr:nvSpPr>
      <xdr:spPr>
        <a:xfrm>
          <a:off x="11939606" y="96472"/>
          <a:ext cx="938777" cy="257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50">
              <a:solidFill>
                <a:schemeClr val="bg1"/>
              </a:solidFill>
              <a:latin typeface="Aptos Narrow" panose="020B0004020202020204" pitchFamily="34" charset="0"/>
            </a:rPr>
            <a:t>Sales Process</a:t>
          </a:r>
        </a:p>
      </xdr:txBody>
    </xdr:sp>
    <xdr:clientData/>
  </xdr:twoCellAnchor>
  <xdr:twoCellAnchor>
    <xdr:from>
      <xdr:col>21</xdr:col>
      <xdr:colOff>258980</xdr:colOff>
      <xdr:row>0</xdr:row>
      <xdr:rowOff>94342</xdr:rowOff>
    </xdr:from>
    <xdr:to>
      <xdr:col>22</xdr:col>
      <xdr:colOff>587768</xdr:colOff>
      <xdr:row>1</xdr:row>
      <xdr:rowOff>165632</xdr:rowOff>
    </xdr:to>
    <xdr:sp macro="" textlink="">
      <xdr:nvSpPr>
        <xdr:cNvPr id="9" name="TextBox 8">
          <a:hlinkClick xmlns:r="http://schemas.openxmlformats.org/officeDocument/2006/relationships" r:id="rId8" tooltip="Project Status"/>
          <a:extLst>
            <a:ext uri="{FF2B5EF4-FFF2-40B4-BE49-F238E27FC236}">
              <a16:creationId xmlns:a16="http://schemas.microsoft.com/office/drawing/2014/main" id="{86FD1B2C-7D35-4FDD-8A19-407E94734D89}"/>
            </a:ext>
          </a:extLst>
        </xdr:cNvPr>
        <xdr:cNvSpPr txBox="1"/>
      </xdr:nvSpPr>
      <xdr:spPr>
        <a:xfrm>
          <a:off x="13060580" y="94342"/>
          <a:ext cx="938388" cy="257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50">
              <a:solidFill>
                <a:schemeClr val="bg1"/>
              </a:solidFill>
              <a:latin typeface="Aptos Narrow" panose="020B0004020202020204" pitchFamily="34" charset="0"/>
            </a:rPr>
            <a:t>Project Status</a:t>
          </a:r>
        </a:p>
      </xdr:txBody>
    </xdr:sp>
    <xdr:clientData/>
  </xdr:twoCellAnchor>
  <xdr:twoCellAnchor>
    <xdr:from>
      <xdr:col>19</xdr:col>
      <xdr:colOff>447908</xdr:colOff>
      <xdr:row>1</xdr:row>
      <xdr:rowOff>136408</xdr:rowOff>
    </xdr:from>
    <xdr:to>
      <xdr:col>20</xdr:col>
      <xdr:colOff>105120</xdr:colOff>
      <xdr:row>1</xdr:row>
      <xdr:rowOff>180679</xdr:rowOff>
    </xdr:to>
    <xdr:sp macro="" textlink="">
      <xdr:nvSpPr>
        <xdr:cNvPr id="10" name="Rectangle: Rounded Corners 9">
          <a:extLst>
            <a:ext uri="{FF2B5EF4-FFF2-40B4-BE49-F238E27FC236}">
              <a16:creationId xmlns:a16="http://schemas.microsoft.com/office/drawing/2014/main" id="{2E246D6A-F281-45D8-AA5F-0E502070AF08}"/>
            </a:ext>
          </a:extLst>
        </xdr:cNvPr>
        <xdr:cNvSpPr/>
      </xdr:nvSpPr>
      <xdr:spPr>
        <a:xfrm>
          <a:off x="12030308" y="317383"/>
          <a:ext cx="266812" cy="44271"/>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194AFE"/>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22860</xdr:rowOff>
    </xdr:from>
    <xdr:to>
      <xdr:col>26</xdr:col>
      <xdr:colOff>11185</xdr:colOff>
      <xdr:row>2</xdr:row>
      <xdr:rowOff>57427</xdr:rowOff>
    </xdr:to>
    <xdr:grpSp>
      <xdr:nvGrpSpPr>
        <xdr:cNvPr id="13" name="Group 12">
          <a:extLst>
            <a:ext uri="{FF2B5EF4-FFF2-40B4-BE49-F238E27FC236}">
              <a16:creationId xmlns:a16="http://schemas.microsoft.com/office/drawing/2014/main" id="{3C49EAD2-6853-41AA-9AAA-64CC0F8D5796}"/>
            </a:ext>
          </a:extLst>
        </xdr:cNvPr>
        <xdr:cNvGrpSpPr/>
      </xdr:nvGrpSpPr>
      <xdr:grpSpPr>
        <a:xfrm>
          <a:off x="0" y="22860"/>
          <a:ext cx="15884655" cy="401796"/>
          <a:chOff x="0" y="0"/>
          <a:chExt cx="15860787" cy="400326"/>
        </a:xfrm>
      </xdr:grpSpPr>
      <xdr:sp macro="" textlink="">
        <xdr:nvSpPr>
          <xdr:cNvPr id="14" name="TextBox 13">
            <a:extLst>
              <a:ext uri="{FF2B5EF4-FFF2-40B4-BE49-F238E27FC236}">
                <a16:creationId xmlns:a16="http://schemas.microsoft.com/office/drawing/2014/main" id="{74F42619-8841-BECE-54E4-3B3B0FFC9F4F}"/>
              </a:ext>
            </a:extLst>
          </xdr:cNvPr>
          <xdr:cNvSpPr txBox="1"/>
        </xdr:nvSpPr>
        <xdr:spPr>
          <a:xfrm>
            <a:off x="0" y="0"/>
            <a:ext cx="15860787" cy="400326"/>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sp macro="" textlink="">
        <xdr:nvSpPr>
          <xdr:cNvPr id="15" name="TextBox 14">
            <a:extLst>
              <a:ext uri="{FF2B5EF4-FFF2-40B4-BE49-F238E27FC236}">
                <a16:creationId xmlns:a16="http://schemas.microsoft.com/office/drawing/2014/main" id="{0D47BE8F-F39B-618D-5A47-3A278446FF85}"/>
              </a:ext>
            </a:extLst>
          </xdr:cNvPr>
          <xdr:cNvSpPr txBox="1"/>
        </xdr:nvSpPr>
        <xdr:spPr>
          <a:xfrm>
            <a:off x="399495" y="66583"/>
            <a:ext cx="774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Aptos Narrow" panose="020B0004020202020204" pitchFamily="34" charset="0"/>
              </a:rPr>
              <a:t>Avishi</a:t>
            </a:r>
            <a:r>
              <a:rPr lang="en-IN" sz="1100" baseline="0">
                <a:solidFill>
                  <a:schemeClr val="bg1"/>
                </a:solidFill>
                <a:latin typeface="Aptos Narrow" panose="020B0004020202020204" pitchFamily="34" charset="0"/>
              </a:rPr>
              <a:t> Jain</a:t>
            </a:r>
            <a:endParaRPr lang="en-IN" sz="1100">
              <a:solidFill>
                <a:schemeClr val="bg1"/>
              </a:solidFill>
              <a:latin typeface="Aptos Narrow" panose="020B0004020202020204" pitchFamily="34" charset="0"/>
            </a:endParaRPr>
          </a:p>
        </xdr:txBody>
      </xdr:sp>
      <xdr:sp macro="" textlink="">
        <xdr:nvSpPr>
          <xdr:cNvPr id="16" name="TextBox 15">
            <a:hlinkClick xmlns:r="http://schemas.openxmlformats.org/officeDocument/2006/relationships" r:id="rId1" tooltip="http://avishijain-profile.netlify.app"/>
            <a:extLst>
              <a:ext uri="{FF2B5EF4-FFF2-40B4-BE49-F238E27FC236}">
                <a16:creationId xmlns:a16="http://schemas.microsoft.com/office/drawing/2014/main" id="{FE136818-5D8C-3A11-4500-9F4780D6CEED}"/>
              </a:ext>
            </a:extLst>
          </xdr:cNvPr>
          <xdr:cNvSpPr txBox="1"/>
        </xdr:nvSpPr>
        <xdr:spPr>
          <a:xfrm>
            <a:off x="3372807" y="66583"/>
            <a:ext cx="6111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Aptos Narrow" panose="020B0004020202020204" pitchFamily="34" charset="0"/>
              </a:rPr>
              <a:t>Browse</a:t>
            </a:r>
          </a:p>
        </xdr:txBody>
      </xdr:sp>
      <xdr:pic>
        <xdr:nvPicPr>
          <xdr:cNvPr id="21" name="Picture 20" descr="8,867 Black Finance Icons No Background ...">
            <a:extLst>
              <a:ext uri="{FF2B5EF4-FFF2-40B4-BE49-F238E27FC236}">
                <a16:creationId xmlns:a16="http://schemas.microsoft.com/office/drawing/2014/main" id="{A63ECEEE-4D97-DD65-A117-8A0C99582452}"/>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659" t="21698" r="22769" b="22642"/>
          <a:stretch/>
        </xdr:blipFill>
        <xdr:spPr bwMode="auto">
          <a:xfrm>
            <a:off x="184951" y="86572"/>
            <a:ext cx="245137" cy="2552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 name="Graphic 21" descr="Internet with solid fill">
            <a:extLst>
              <a:ext uri="{FF2B5EF4-FFF2-40B4-BE49-F238E27FC236}">
                <a16:creationId xmlns:a16="http://schemas.microsoft.com/office/drawing/2014/main" id="{AF8C96C7-D8A9-DAA8-6651-08F5C6D97A6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3220053" y="107059"/>
            <a:ext cx="200329" cy="202008"/>
          </a:xfrm>
          <a:prstGeom prst="rect">
            <a:avLst/>
          </a:prstGeom>
        </xdr:spPr>
      </xdr:pic>
    </xdr:grpSp>
    <xdr:clientData/>
  </xdr:twoCellAnchor>
  <xdr:twoCellAnchor>
    <xdr:from>
      <xdr:col>16</xdr:col>
      <xdr:colOff>376813</xdr:colOff>
      <xdr:row>0</xdr:row>
      <xdr:rowOff>85838</xdr:rowOff>
    </xdr:from>
    <xdr:to>
      <xdr:col>18</xdr:col>
      <xdr:colOff>257256</xdr:colOff>
      <xdr:row>1</xdr:row>
      <xdr:rowOff>159685</xdr:rowOff>
    </xdr:to>
    <xdr:sp macro="" textlink="">
      <xdr:nvSpPr>
        <xdr:cNvPr id="2" name="TextBox 1">
          <a:hlinkClick xmlns:r="http://schemas.openxmlformats.org/officeDocument/2006/relationships" r:id="rId5" tooltip="Income Sources"/>
          <a:extLst>
            <a:ext uri="{FF2B5EF4-FFF2-40B4-BE49-F238E27FC236}">
              <a16:creationId xmlns:a16="http://schemas.microsoft.com/office/drawing/2014/main" id="{E0E0DB0D-6003-4E75-9DBB-6452FAB589D0}"/>
            </a:ext>
          </a:extLst>
        </xdr:cNvPr>
        <xdr:cNvSpPr txBox="1"/>
      </xdr:nvSpPr>
      <xdr:spPr>
        <a:xfrm>
          <a:off x="10157209" y="85838"/>
          <a:ext cx="1102992" cy="258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50">
              <a:solidFill>
                <a:schemeClr val="bg1"/>
              </a:solidFill>
              <a:latin typeface="Aptos Narrow" panose="020B0004020202020204" pitchFamily="34" charset="0"/>
            </a:rPr>
            <a:t>Income Sources</a:t>
          </a:r>
        </a:p>
      </xdr:txBody>
    </xdr:sp>
    <xdr:clientData/>
  </xdr:twoCellAnchor>
  <xdr:twoCellAnchor>
    <xdr:from>
      <xdr:col>18</xdr:col>
      <xdr:colOff>380615</xdr:colOff>
      <xdr:row>0</xdr:row>
      <xdr:rowOff>79224</xdr:rowOff>
    </xdr:from>
    <xdr:to>
      <xdr:col>20</xdr:col>
      <xdr:colOff>197604</xdr:colOff>
      <xdr:row>1</xdr:row>
      <xdr:rowOff>153071</xdr:rowOff>
    </xdr:to>
    <xdr:sp macro="" textlink="">
      <xdr:nvSpPr>
        <xdr:cNvPr id="3" name="TextBox 2">
          <a:hlinkClick xmlns:r="http://schemas.openxmlformats.org/officeDocument/2006/relationships" r:id="rId6" tooltip="Geographically"/>
          <a:extLst>
            <a:ext uri="{FF2B5EF4-FFF2-40B4-BE49-F238E27FC236}">
              <a16:creationId xmlns:a16="http://schemas.microsoft.com/office/drawing/2014/main" id="{A18C3A0A-92A8-44BE-B8E0-3D0EDFDCD305}"/>
            </a:ext>
          </a:extLst>
        </xdr:cNvPr>
        <xdr:cNvSpPr txBox="1"/>
      </xdr:nvSpPr>
      <xdr:spPr>
        <a:xfrm>
          <a:off x="11383560" y="79224"/>
          <a:ext cx="1039539" cy="258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50">
              <a:solidFill>
                <a:schemeClr val="bg1"/>
              </a:solidFill>
              <a:latin typeface="Aptos Narrow" panose="020B0004020202020204" pitchFamily="34" charset="0"/>
            </a:rPr>
            <a:t>Geographically</a:t>
          </a:r>
        </a:p>
      </xdr:txBody>
    </xdr:sp>
    <xdr:clientData/>
  </xdr:twoCellAnchor>
  <xdr:twoCellAnchor>
    <xdr:from>
      <xdr:col>20</xdr:col>
      <xdr:colOff>319620</xdr:colOff>
      <xdr:row>0</xdr:row>
      <xdr:rowOff>75232</xdr:rowOff>
    </xdr:from>
    <xdr:to>
      <xdr:col>22</xdr:col>
      <xdr:colOff>42440</xdr:colOff>
      <xdr:row>1</xdr:row>
      <xdr:rowOff>141504</xdr:rowOff>
    </xdr:to>
    <xdr:sp macro="" textlink="">
      <xdr:nvSpPr>
        <xdr:cNvPr id="4" name="TextBox 3">
          <a:hlinkClick xmlns:r="http://schemas.openxmlformats.org/officeDocument/2006/relationships" r:id="rId7" tooltip="Sales Process"/>
          <a:extLst>
            <a:ext uri="{FF2B5EF4-FFF2-40B4-BE49-F238E27FC236}">
              <a16:creationId xmlns:a16="http://schemas.microsoft.com/office/drawing/2014/main" id="{1B6315B2-1063-403F-B6C7-2D0AC0EDAC11}"/>
            </a:ext>
          </a:extLst>
        </xdr:cNvPr>
        <xdr:cNvSpPr txBox="1"/>
      </xdr:nvSpPr>
      <xdr:spPr>
        <a:xfrm>
          <a:off x="12545115" y="75232"/>
          <a:ext cx="945369" cy="2504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50">
              <a:solidFill>
                <a:schemeClr val="bg1"/>
              </a:solidFill>
              <a:latin typeface="Aptos Narrow" panose="020B0004020202020204" pitchFamily="34" charset="0"/>
            </a:rPr>
            <a:t>Sales Process</a:t>
          </a:r>
        </a:p>
      </xdr:txBody>
    </xdr:sp>
    <xdr:clientData/>
  </xdr:twoCellAnchor>
  <xdr:twoCellAnchor>
    <xdr:from>
      <xdr:col>22</xdr:col>
      <xdr:colOff>224637</xdr:colOff>
      <xdr:row>0</xdr:row>
      <xdr:rowOff>73102</xdr:rowOff>
    </xdr:from>
    <xdr:to>
      <xdr:col>23</xdr:col>
      <xdr:colOff>558342</xdr:colOff>
      <xdr:row>1</xdr:row>
      <xdr:rowOff>139374</xdr:rowOff>
    </xdr:to>
    <xdr:sp macro="" textlink="">
      <xdr:nvSpPr>
        <xdr:cNvPr id="5" name="TextBox 4">
          <a:hlinkClick xmlns:r="http://schemas.openxmlformats.org/officeDocument/2006/relationships" r:id="rId8" tooltip="Project Status"/>
          <a:extLst>
            <a:ext uri="{FF2B5EF4-FFF2-40B4-BE49-F238E27FC236}">
              <a16:creationId xmlns:a16="http://schemas.microsoft.com/office/drawing/2014/main" id="{68446364-3FD4-410E-A1C2-6804969A0CB9}"/>
            </a:ext>
          </a:extLst>
        </xdr:cNvPr>
        <xdr:cNvSpPr txBox="1"/>
      </xdr:nvSpPr>
      <xdr:spPr>
        <a:xfrm>
          <a:off x="13672681" y="73102"/>
          <a:ext cx="944980" cy="2504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50">
              <a:solidFill>
                <a:schemeClr val="bg1"/>
              </a:solidFill>
              <a:latin typeface="Aptos Narrow" panose="020B0004020202020204" pitchFamily="34" charset="0"/>
            </a:rPr>
            <a:t>Project Status</a:t>
          </a:r>
        </a:p>
      </xdr:txBody>
    </xdr:sp>
    <xdr:clientData/>
  </xdr:twoCellAnchor>
  <xdr:twoCellAnchor>
    <xdr:from>
      <xdr:col>22</xdr:col>
      <xdr:colOff>332023</xdr:colOff>
      <xdr:row>1</xdr:row>
      <xdr:rowOff>110323</xdr:rowOff>
    </xdr:from>
    <xdr:to>
      <xdr:col>22</xdr:col>
      <xdr:colOff>598079</xdr:colOff>
      <xdr:row>1</xdr:row>
      <xdr:rowOff>154594</xdr:rowOff>
    </xdr:to>
    <xdr:sp macro="" textlink="">
      <xdr:nvSpPr>
        <xdr:cNvPr id="6" name="Rectangle: Rounded Corners 5">
          <a:extLst>
            <a:ext uri="{FF2B5EF4-FFF2-40B4-BE49-F238E27FC236}">
              <a16:creationId xmlns:a16="http://schemas.microsoft.com/office/drawing/2014/main" id="{ED0E6B26-636A-496A-819B-56EC0D367C7A}"/>
            </a:ext>
          </a:extLst>
        </xdr:cNvPr>
        <xdr:cNvSpPr/>
      </xdr:nvSpPr>
      <xdr:spPr>
        <a:xfrm>
          <a:off x="13763421" y="293937"/>
          <a:ext cx="266056" cy="44271"/>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194AFE"/>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22.737478819443" createdVersion="8" refreshedVersion="8" minRefreshableVersion="3" recordCount="900" xr:uid="{16C8557F-559B-4E5F-813F-3552E36FC294}">
  <cacheSource type="worksheet">
    <worksheetSource ref="A1:I901" sheet="dataset"/>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ount="63">
        <n v="5492.76"/>
        <n v="9600"/>
        <n v="5492.6399999999994"/>
        <n v="6892.2"/>
        <n v="7700"/>
        <n v="5265.39"/>
        <n v="9016"/>
        <n v="2696.75"/>
        <n v="5492.28"/>
        <n v="240"/>
        <n v="5492.16"/>
        <n v="3666.3"/>
        <n v="7260"/>
        <n v="5035.0300000000007"/>
        <n v="8800"/>
        <n v="5034.92"/>
        <n v="6317.85"/>
        <n v="7000"/>
        <n v="4578.6000000000004"/>
        <n v="100"/>
        <n v="4577.2"/>
        <n v="4576.8999999999996"/>
        <n v="200"/>
        <n v="4576.8"/>
        <n v="4577.3"/>
        <n v="6600"/>
        <n v="8000"/>
        <n v="5743.5"/>
        <n v="3333"/>
        <n v="5036.46"/>
        <n v="110"/>
        <n v="7920"/>
        <n v="8400"/>
        <n v="5494.3200000000006"/>
        <n v="120"/>
        <n v="5034.5899999999992"/>
        <n v="230"/>
        <n v="5263.32"/>
        <n v="5263.8950000000004"/>
        <n v="7590"/>
        <n v="2288.6"/>
        <n v="2288.4499999999998"/>
        <n v="2288.4"/>
        <n v="3300"/>
        <n v="2288.65"/>
        <n v="2517.46"/>
        <n v="2517.2949999999996"/>
        <n v="115"/>
        <n v="2631.66"/>
        <n v="2631.9475000000002"/>
        <n v="2746.08"/>
        <n v="2746.38"/>
        <n v="9200"/>
        <n v="5263.78"/>
        <n v="6605.0249999999996"/>
        <n v="2517.2400000000002"/>
        <n v="220"/>
        <n v="2517.5150000000003"/>
        <n v="10000"/>
        <n v="15000"/>
        <n v="14000"/>
        <n v="22000"/>
        <n v="11111"/>
      </sharedItems>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586211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x v="0"/>
    <n v="5126.576"/>
    <n v="1098.5520000000001"/>
    <x v="0"/>
  </r>
  <r>
    <x v="0"/>
    <x v="0"/>
    <x v="0"/>
    <x v="1"/>
    <n v="2498"/>
    <x v="1"/>
    <n v="8960"/>
    <n v="1920"/>
    <x v="0"/>
  </r>
  <r>
    <x v="0"/>
    <x v="0"/>
    <x v="1"/>
    <x v="2"/>
    <n v="1245"/>
    <x v="2"/>
    <n v="5126.4639999999999"/>
    <n v="1098.528"/>
    <x v="0"/>
  </r>
  <r>
    <x v="0"/>
    <x v="0"/>
    <x v="2"/>
    <x v="3"/>
    <n v="644"/>
    <x v="3"/>
    <n v="6432.72"/>
    <n v="1378.44"/>
    <x v="0"/>
  </r>
  <r>
    <x v="0"/>
    <x v="0"/>
    <x v="3"/>
    <x v="4"/>
    <n v="643"/>
    <x v="4"/>
    <n v="7840"/>
    <n v="1540"/>
    <x v="0"/>
  </r>
  <r>
    <x v="0"/>
    <x v="0"/>
    <x v="2"/>
    <x v="5"/>
    <n v="455"/>
    <x v="5"/>
    <n v="5128.0320000000002"/>
    <n v="1053.0780000000002"/>
    <x v="0"/>
  </r>
  <r>
    <x v="0"/>
    <x v="0"/>
    <x v="3"/>
    <x v="6"/>
    <n v="345"/>
    <x v="6"/>
    <n v="7840"/>
    <n v="1803.2"/>
    <x v="0"/>
  </r>
  <r>
    <x v="0"/>
    <x v="0"/>
    <x v="1"/>
    <x v="7"/>
    <n v="122"/>
    <x v="7"/>
    <n v="112"/>
    <n v="539.35"/>
    <x v="0"/>
  </r>
  <r>
    <x v="0"/>
    <x v="0"/>
    <x v="4"/>
    <x v="8"/>
    <n v="78"/>
    <x v="2"/>
    <n v="5126.4639999999999"/>
    <n v="1098.528"/>
    <x v="0"/>
  </r>
  <r>
    <x v="0"/>
    <x v="0"/>
    <x v="4"/>
    <x v="9"/>
    <n v="76"/>
    <x v="8"/>
    <n v="5126.1279999999997"/>
    <n v="1098.4559999999999"/>
    <x v="0"/>
  </r>
  <r>
    <x v="0"/>
    <x v="0"/>
    <x v="4"/>
    <x v="10"/>
    <n v="46"/>
    <x v="9"/>
    <n v="224"/>
    <n v="48"/>
    <x v="0"/>
  </r>
  <r>
    <x v="0"/>
    <x v="0"/>
    <x v="4"/>
    <x v="11"/>
    <n v="34"/>
    <x v="10"/>
    <n v="5126.0160000000005"/>
    <n v="1098.432"/>
    <x v="0"/>
  </r>
  <r>
    <x v="0"/>
    <x v="0"/>
    <x v="1"/>
    <x v="12"/>
    <n v="7"/>
    <x v="11"/>
    <n v="224"/>
    <n v="733.2600000000001"/>
    <x v="0"/>
  </r>
  <r>
    <x v="0"/>
    <x v="0"/>
    <x v="5"/>
    <x v="13"/>
    <n v="3"/>
    <x v="12"/>
    <n v="7392"/>
    <n v="1452"/>
    <x v="0"/>
  </r>
  <r>
    <x v="0"/>
    <x v="0"/>
    <x v="4"/>
    <x v="14"/>
    <n v="3"/>
    <x v="13"/>
    <n v="5126.576"/>
    <n v="1007.0060000000002"/>
    <x v="0"/>
  </r>
  <r>
    <x v="0"/>
    <x v="1"/>
    <x v="0"/>
    <x v="0"/>
    <n v="3566"/>
    <x v="13"/>
    <n v="5126.576"/>
    <n v="1007.0060000000002"/>
    <x v="0"/>
  </r>
  <r>
    <x v="0"/>
    <x v="1"/>
    <x v="0"/>
    <x v="1"/>
    <n v="2498"/>
    <x v="14"/>
    <n v="8960"/>
    <n v="1760"/>
    <x v="0"/>
  </r>
  <r>
    <x v="0"/>
    <x v="1"/>
    <x v="1"/>
    <x v="2"/>
    <n v="1245"/>
    <x v="15"/>
    <n v="5126.4639999999999"/>
    <n v="1006.984"/>
    <x v="0"/>
  </r>
  <r>
    <x v="0"/>
    <x v="1"/>
    <x v="2"/>
    <x v="3"/>
    <n v="644"/>
    <x v="16"/>
    <n v="6432.72"/>
    <n v="1263.5700000000002"/>
    <x v="0"/>
  </r>
  <r>
    <x v="0"/>
    <x v="1"/>
    <x v="3"/>
    <x v="4"/>
    <n v="643"/>
    <x v="17"/>
    <n v="7840"/>
    <n v="1400"/>
    <x v="0"/>
  </r>
  <r>
    <x v="0"/>
    <x v="1"/>
    <x v="2"/>
    <x v="5"/>
    <n v="455"/>
    <x v="18"/>
    <n v="5128.0320000000002"/>
    <n v="915.72000000000014"/>
    <x v="0"/>
  </r>
  <r>
    <x v="0"/>
    <x v="1"/>
    <x v="3"/>
    <x v="6"/>
    <n v="345"/>
    <x v="17"/>
    <n v="7840"/>
    <n v="1400"/>
    <x v="0"/>
  </r>
  <r>
    <x v="0"/>
    <x v="1"/>
    <x v="1"/>
    <x v="7"/>
    <n v="122"/>
    <x v="19"/>
    <n v="112"/>
    <n v="20"/>
    <x v="0"/>
  </r>
  <r>
    <x v="0"/>
    <x v="1"/>
    <x v="4"/>
    <x v="8"/>
    <n v="78"/>
    <x v="20"/>
    <n v="5126.4639999999999"/>
    <n v="915.44"/>
    <x v="0"/>
  </r>
  <r>
    <x v="0"/>
    <x v="1"/>
    <x v="4"/>
    <x v="9"/>
    <n v="76"/>
    <x v="21"/>
    <n v="5126.1279999999997"/>
    <n v="915.38"/>
    <x v="0"/>
  </r>
  <r>
    <x v="0"/>
    <x v="1"/>
    <x v="4"/>
    <x v="10"/>
    <n v="46"/>
    <x v="22"/>
    <n v="224"/>
    <n v="40"/>
    <x v="0"/>
  </r>
  <r>
    <x v="0"/>
    <x v="1"/>
    <x v="4"/>
    <x v="11"/>
    <n v="34"/>
    <x v="23"/>
    <n v="5126.0160000000005"/>
    <n v="915.36000000000013"/>
    <x v="0"/>
  </r>
  <r>
    <x v="0"/>
    <x v="1"/>
    <x v="1"/>
    <x v="12"/>
    <n v="7"/>
    <x v="22"/>
    <n v="224"/>
    <n v="40"/>
    <x v="0"/>
  </r>
  <r>
    <x v="0"/>
    <x v="1"/>
    <x v="4"/>
    <x v="14"/>
    <n v="3"/>
    <x v="24"/>
    <n v="5126.576"/>
    <n v="915.46"/>
    <x v="0"/>
  </r>
  <r>
    <x v="0"/>
    <x v="1"/>
    <x v="5"/>
    <x v="13"/>
    <n v="2"/>
    <x v="25"/>
    <n v="7392"/>
    <n v="1320"/>
    <x v="0"/>
  </r>
  <r>
    <x v="0"/>
    <x v="2"/>
    <x v="0"/>
    <x v="0"/>
    <n v="3566"/>
    <x v="24"/>
    <n v="5126.576"/>
    <n v="915.46"/>
    <x v="0"/>
  </r>
  <r>
    <x v="0"/>
    <x v="2"/>
    <x v="0"/>
    <x v="1"/>
    <n v="2498"/>
    <x v="26"/>
    <n v="8960"/>
    <n v="1600"/>
    <x v="0"/>
  </r>
  <r>
    <x v="0"/>
    <x v="2"/>
    <x v="1"/>
    <x v="2"/>
    <n v="1245"/>
    <x v="20"/>
    <n v="5126.4639999999999"/>
    <n v="915.44"/>
    <x v="0"/>
  </r>
  <r>
    <x v="0"/>
    <x v="2"/>
    <x v="2"/>
    <x v="3"/>
    <n v="644"/>
    <x v="27"/>
    <n v="6432.72"/>
    <n v="1148.7"/>
    <x v="0"/>
  </r>
  <r>
    <x v="0"/>
    <x v="2"/>
    <x v="3"/>
    <x v="4"/>
    <n v="643"/>
    <x v="17"/>
    <n v="7840"/>
    <n v="1400"/>
    <x v="0"/>
  </r>
  <r>
    <x v="0"/>
    <x v="2"/>
    <x v="2"/>
    <x v="5"/>
    <n v="455"/>
    <x v="18"/>
    <n v="5128.0320000000002"/>
    <n v="915.72000000000014"/>
    <x v="0"/>
  </r>
  <r>
    <x v="0"/>
    <x v="2"/>
    <x v="3"/>
    <x v="6"/>
    <n v="345"/>
    <x v="17"/>
    <n v="7840"/>
    <n v="1400"/>
    <x v="0"/>
  </r>
  <r>
    <x v="0"/>
    <x v="2"/>
    <x v="1"/>
    <x v="7"/>
    <n v="122"/>
    <x v="19"/>
    <n v="112"/>
    <n v="20"/>
    <x v="0"/>
  </r>
  <r>
    <x v="0"/>
    <x v="2"/>
    <x v="4"/>
    <x v="8"/>
    <n v="78"/>
    <x v="20"/>
    <n v="5126.4639999999999"/>
    <n v="915.44"/>
    <x v="0"/>
  </r>
  <r>
    <x v="0"/>
    <x v="2"/>
    <x v="4"/>
    <x v="9"/>
    <n v="76"/>
    <x v="21"/>
    <n v="5126.1279999999997"/>
    <n v="915.38"/>
    <x v="0"/>
  </r>
  <r>
    <x v="0"/>
    <x v="2"/>
    <x v="4"/>
    <x v="10"/>
    <n v="46"/>
    <x v="22"/>
    <n v="224"/>
    <n v="40"/>
    <x v="0"/>
  </r>
  <r>
    <x v="0"/>
    <x v="2"/>
    <x v="4"/>
    <x v="11"/>
    <n v="34"/>
    <x v="23"/>
    <n v="5126.0160000000005"/>
    <n v="915.36000000000013"/>
    <x v="1"/>
  </r>
  <r>
    <x v="0"/>
    <x v="2"/>
    <x v="1"/>
    <x v="12"/>
    <n v="7"/>
    <x v="22"/>
    <n v="224"/>
    <n v="40"/>
    <x v="1"/>
  </r>
  <r>
    <x v="0"/>
    <x v="2"/>
    <x v="4"/>
    <x v="14"/>
    <n v="3"/>
    <x v="28"/>
    <n v="5126.576"/>
    <n v="666.6"/>
    <x v="1"/>
  </r>
  <r>
    <x v="0"/>
    <x v="2"/>
    <x v="5"/>
    <x v="13"/>
    <n v="2"/>
    <x v="25"/>
    <n v="7392"/>
    <n v="1320"/>
    <x v="1"/>
  </r>
  <r>
    <x v="0"/>
    <x v="3"/>
    <x v="0"/>
    <x v="0"/>
    <n v="3566"/>
    <x v="24"/>
    <n v="5126.576"/>
    <n v="915.46"/>
    <x v="1"/>
  </r>
  <r>
    <x v="0"/>
    <x v="3"/>
    <x v="0"/>
    <x v="1"/>
    <n v="2498"/>
    <x v="26"/>
    <n v="8960"/>
    <n v="1600"/>
    <x v="1"/>
  </r>
  <r>
    <x v="0"/>
    <x v="3"/>
    <x v="1"/>
    <x v="2"/>
    <n v="1245"/>
    <x v="20"/>
    <n v="5126.4639999999999"/>
    <n v="915.44"/>
    <x v="1"/>
  </r>
  <r>
    <x v="0"/>
    <x v="3"/>
    <x v="2"/>
    <x v="3"/>
    <n v="644"/>
    <x v="27"/>
    <n v="6432.72"/>
    <n v="1148.7"/>
    <x v="1"/>
  </r>
  <r>
    <x v="0"/>
    <x v="3"/>
    <x v="3"/>
    <x v="4"/>
    <n v="643"/>
    <x v="17"/>
    <n v="7840"/>
    <n v="1400"/>
    <x v="1"/>
  </r>
  <r>
    <x v="0"/>
    <x v="3"/>
    <x v="2"/>
    <x v="5"/>
    <n v="455"/>
    <x v="18"/>
    <n v="5128.0320000000002"/>
    <n v="915.72000000000014"/>
    <x v="1"/>
  </r>
  <r>
    <x v="0"/>
    <x v="3"/>
    <x v="3"/>
    <x v="6"/>
    <n v="345"/>
    <x v="17"/>
    <n v="7840"/>
    <n v="1400"/>
    <x v="1"/>
  </r>
  <r>
    <x v="0"/>
    <x v="3"/>
    <x v="1"/>
    <x v="7"/>
    <n v="122"/>
    <x v="19"/>
    <n v="112"/>
    <n v="20"/>
    <x v="1"/>
  </r>
  <r>
    <x v="0"/>
    <x v="3"/>
    <x v="4"/>
    <x v="8"/>
    <n v="78"/>
    <x v="20"/>
    <n v="5126.4639999999999"/>
    <n v="915.44"/>
    <x v="1"/>
  </r>
  <r>
    <x v="0"/>
    <x v="3"/>
    <x v="4"/>
    <x v="9"/>
    <n v="76"/>
    <x v="21"/>
    <n v="5126.1279999999997"/>
    <n v="915.38"/>
    <x v="1"/>
  </r>
  <r>
    <x v="0"/>
    <x v="3"/>
    <x v="4"/>
    <x v="10"/>
    <n v="46"/>
    <x v="22"/>
    <n v="224"/>
    <n v="40"/>
    <x v="1"/>
  </r>
  <r>
    <x v="0"/>
    <x v="3"/>
    <x v="4"/>
    <x v="11"/>
    <n v="34"/>
    <x v="23"/>
    <n v="5126.0160000000005"/>
    <n v="915.36000000000013"/>
    <x v="1"/>
  </r>
  <r>
    <x v="0"/>
    <x v="3"/>
    <x v="1"/>
    <x v="12"/>
    <n v="7"/>
    <x v="22"/>
    <n v="224"/>
    <n v="40"/>
    <x v="1"/>
  </r>
  <r>
    <x v="0"/>
    <x v="3"/>
    <x v="4"/>
    <x v="14"/>
    <n v="3"/>
    <x v="24"/>
    <n v="5126.576"/>
    <n v="915.46"/>
    <x v="1"/>
  </r>
  <r>
    <x v="0"/>
    <x v="3"/>
    <x v="5"/>
    <x v="13"/>
    <n v="2"/>
    <x v="25"/>
    <n v="7392"/>
    <n v="1320"/>
    <x v="1"/>
  </r>
  <r>
    <x v="0"/>
    <x v="4"/>
    <x v="0"/>
    <x v="0"/>
    <n v="3566"/>
    <x v="24"/>
    <n v="5126.576"/>
    <n v="915.46"/>
    <x v="1"/>
  </r>
  <r>
    <x v="0"/>
    <x v="4"/>
    <x v="0"/>
    <x v="1"/>
    <n v="2498"/>
    <x v="26"/>
    <n v="8960"/>
    <n v="1600"/>
    <x v="1"/>
  </r>
  <r>
    <x v="0"/>
    <x v="4"/>
    <x v="1"/>
    <x v="2"/>
    <n v="1245"/>
    <x v="20"/>
    <n v="5126.4639999999999"/>
    <n v="915.44"/>
    <x v="1"/>
  </r>
  <r>
    <x v="0"/>
    <x v="4"/>
    <x v="2"/>
    <x v="3"/>
    <n v="644"/>
    <x v="27"/>
    <n v="6432.72"/>
    <n v="1148.7"/>
    <x v="1"/>
  </r>
  <r>
    <x v="0"/>
    <x v="4"/>
    <x v="3"/>
    <x v="4"/>
    <n v="643"/>
    <x v="17"/>
    <n v="7840"/>
    <n v="1400"/>
    <x v="0"/>
  </r>
  <r>
    <x v="0"/>
    <x v="4"/>
    <x v="2"/>
    <x v="5"/>
    <n v="455"/>
    <x v="18"/>
    <n v="5128.0320000000002"/>
    <n v="915.72000000000014"/>
    <x v="0"/>
  </r>
  <r>
    <x v="0"/>
    <x v="4"/>
    <x v="3"/>
    <x v="6"/>
    <n v="345"/>
    <x v="17"/>
    <n v="7840"/>
    <n v="1400"/>
    <x v="0"/>
  </r>
  <r>
    <x v="0"/>
    <x v="4"/>
    <x v="1"/>
    <x v="7"/>
    <n v="122"/>
    <x v="19"/>
    <n v="112"/>
    <n v="20"/>
    <x v="0"/>
  </r>
  <r>
    <x v="0"/>
    <x v="4"/>
    <x v="4"/>
    <x v="8"/>
    <n v="78"/>
    <x v="20"/>
    <n v="5126.4639999999999"/>
    <n v="915.44"/>
    <x v="0"/>
  </r>
  <r>
    <x v="0"/>
    <x v="4"/>
    <x v="4"/>
    <x v="9"/>
    <n v="76"/>
    <x v="21"/>
    <n v="5126.1279999999997"/>
    <n v="915.38"/>
    <x v="0"/>
  </r>
  <r>
    <x v="0"/>
    <x v="4"/>
    <x v="4"/>
    <x v="10"/>
    <n v="46"/>
    <x v="22"/>
    <n v="224"/>
    <n v="40"/>
    <x v="0"/>
  </r>
  <r>
    <x v="0"/>
    <x v="4"/>
    <x v="4"/>
    <x v="11"/>
    <n v="34"/>
    <x v="23"/>
    <n v="5126.0160000000005"/>
    <n v="915.36000000000013"/>
    <x v="0"/>
  </r>
  <r>
    <x v="0"/>
    <x v="4"/>
    <x v="1"/>
    <x v="12"/>
    <n v="7"/>
    <x v="22"/>
    <n v="224"/>
    <n v="40"/>
    <x v="0"/>
  </r>
  <r>
    <x v="0"/>
    <x v="4"/>
    <x v="4"/>
    <x v="14"/>
    <n v="3"/>
    <x v="24"/>
    <n v="5126.576"/>
    <n v="915.46"/>
    <x v="0"/>
  </r>
  <r>
    <x v="0"/>
    <x v="4"/>
    <x v="5"/>
    <x v="13"/>
    <n v="2"/>
    <x v="25"/>
    <n v="7392"/>
    <n v="1320"/>
    <x v="0"/>
  </r>
  <r>
    <x v="0"/>
    <x v="5"/>
    <x v="0"/>
    <x v="0"/>
    <n v="3566"/>
    <x v="24"/>
    <n v="5126.576"/>
    <n v="915.46"/>
    <x v="0"/>
  </r>
  <r>
    <x v="0"/>
    <x v="5"/>
    <x v="0"/>
    <x v="1"/>
    <n v="2498"/>
    <x v="26"/>
    <n v="8960"/>
    <n v="1600"/>
    <x v="0"/>
  </r>
  <r>
    <x v="0"/>
    <x v="5"/>
    <x v="1"/>
    <x v="2"/>
    <n v="1245"/>
    <x v="20"/>
    <n v="5126.4639999999999"/>
    <n v="915.44"/>
    <x v="0"/>
  </r>
  <r>
    <x v="0"/>
    <x v="5"/>
    <x v="2"/>
    <x v="3"/>
    <n v="644"/>
    <x v="27"/>
    <n v="6432.72"/>
    <n v="1148.7"/>
    <x v="0"/>
  </r>
  <r>
    <x v="0"/>
    <x v="5"/>
    <x v="3"/>
    <x v="4"/>
    <n v="643"/>
    <x v="17"/>
    <n v="7840"/>
    <n v="1400"/>
    <x v="0"/>
  </r>
  <r>
    <x v="0"/>
    <x v="5"/>
    <x v="2"/>
    <x v="5"/>
    <n v="455"/>
    <x v="18"/>
    <n v="5128.0320000000002"/>
    <n v="915.72000000000014"/>
    <x v="0"/>
  </r>
  <r>
    <x v="0"/>
    <x v="5"/>
    <x v="3"/>
    <x v="6"/>
    <n v="345"/>
    <x v="17"/>
    <n v="7840"/>
    <n v="1400"/>
    <x v="0"/>
  </r>
  <r>
    <x v="0"/>
    <x v="5"/>
    <x v="1"/>
    <x v="7"/>
    <n v="122"/>
    <x v="19"/>
    <n v="112"/>
    <n v="20"/>
    <x v="0"/>
  </r>
  <r>
    <x v="0"/>
    <x v="5"/>
    <x v="4"/>
    <x v="8"/>
    <n v="78"/>
    <x v="20"/>
    <n v="5126.4639999999999"/>
    <n v="915.44"/>
    <x v="0"/>
  </r>
  <r>
    <x v="0"/>
    <x v="5"/>
    <x v="4"/>
    <x v="9"/>
    <n v="76"/>
    <x v="21"/>
    <n v="5126.1279999999997"/>
    <n v="915.38"/>
    <x v="0"/>
  </r>
  <r>
    <x v="0"/>
    <x v="5"/>
    <x v="4"/>
    <x v="10"/>
    <n v="46"/>
    <x v="22"/>
    <n v="224"/>
    <n v="40"/>
    <x v="0"/>
  </r>
  <r>
    <x v="0"/>
    <x v="5"/>
    <x v="4"/>
    <x v="11"/>
    <n v="34"/>
    <x v="23"/>
    <n v="5126.0160000000005"/>
    <n v="915.36000000000013"/>
    <x v="0"/>
  </r>
  <r>
    <x v="0"/>
    <x v="5"/>
    <x v="1"/>
    <x v="12"/>
    <n v="7"/>
    <x v="22"/>
    <n v="224"/>
    <n v="40"/>
    <x v="0"/>
  </r>
  <r>
    <x v="0"/>
    <x v="5"/>
    <x v="5"/>
    <x v="13"/>
    <n v="3"/>
    <x v="25"/>
    <n v="7392"/>
    <n v="1320"/>
    <x v="0"/>
  </r>
  <r>
    <x v="0"/>
    <x v="5"/>
    <x v="4"/>
    <x v="14"/>
    <n v="3"/>
    <x v="24"/>
    <n v="5126.576"/>
    <n v="915.46"/>
    <x v="0"/>
  </r>
  <r>
    <x v="0"/>
    <x v="6"/>
    <x v="0"/>
    <x v="0"/>
    <n v="3566"/>
    <x v="24"/>
    <n v="5126.576"/>
    <n v="915.46"/>
    <x v="0"/>
  </r>
  <r>
    <x v="0"/>
    <x v="6"/>
    <x v="0"/>
    <x v="1"/>
    <n v="2498"/>
    <x v="26"/>
    <n v="8960"/>
    <n v="1600"/>
    <x v="0"/>
  </r>
  <r>
    <x v="0"/>
    <x v="6"/>
    <x v="1"/>
    <x v="2"/>
    <n v="1245"/>
    <x v="20"/>
    <n v="5126.4639999999999"/>
    <n v="915.44"/>
    <x v="0"/>
  </r>
  <r>
    <x v="0"/>
    <x v="6"/>
    <x v="2"/>
    <x v="3"/>
    <n v="644"/>
    <x v="27"/>
    <n v="6432.72"/>
    <n v="1148.7"/>
    <x v="0"/>
  </r>
  <r>
    <x v="0"/>
    <x v="6"/>
    <x v="3"/>
    <x v="4"/>
    <n v="643"/>
    <x v="17"/>
    <n v="7840"/>
    <n v="1400"/>
    <x v="0"/>
  </r>
  <r>
    <x v="0"/>
    <x v="6"/>
    <x v="2"/>
    <x v="5"/>
    <n v="455"/>
    <x v="18"/>
    <n v="5128.0320000000002"/>
    <n v="915.72000000000014"/>
    <x v="0"/>
  </r>
  <r>
    <x v="0"/>
    <x v="6"/>
    <x v="3"/>
    <x v="6"/>
    <n v="345"/>
    <x v="17"/>
    <n v="7840"/>
    <n v="1400"/>
    <x v="0"/>
  </r>
  <r>
    <x v="0"/>
    <x v="6"/>
    <x v="1"/>
    <x v="7"/>
    <n v="122"/>
    <x v="19"/>
    <n v="112"/>
    <n v="20"/>
    <x v="0"/>
  </r>
  <r>
    <x v="0"/>
    <x v="6"/>
    <x v="4"/>
    <x v="8"/>
    <n v="78"/>
    <x v="20"/>
    <n v="5126.4639999999999"/>
    <n v="915.44"/>
    <x v="0"/>
  </r>
  <r>
    <x v="0"/>
    <x v="6"/>
    <x v="4"/>
    <x v="9"/>
    <n v="76"/>
    <x v="21"/>
    <n v="5126.1279999999997"/>
    <n v="915.38"/>
    <x v="0"/>
  </r>
  <r>
    <x v="0"/>
    <x v="6"/>
    <x v="4"/>
    <x v="10"/>
    <n v="46"/>
    <x v="22"/>
    <n v="224"/>
    <n v="40"/>
    <x v="0"/>
  </r>
  <r>
    <x v="0"/>
    <x v="6"/>
    <x v="4"/>
    <x v="11"/>
    <n v="34"/>
    <x v="23"/>
    <n v="5126.0160000000005"/>
    <n v="915.36000000000013"/>
    <x v="0"/>
  </r>
  <r>
    <x v="0"/>
    <x v="6"/>
    <x v="1"/>
    <x v="12"/>
    <n v="7"/>
    <x v="22"/>
    <n v="224"/>
    <n v="40"/>
    <x v="0"/>
  </r>
  <r>
    <x v="0"/>
    <x v="6"/>
    <x v="4"/>
    <x v="14"/>
    <n v="3"/>
    <x v="24"/>
    <n v="5126.576"/>
    <n v="915.46"/>
    <x v="0"/>
  </r>
  <r>
    <x v="0"/>
    <x v="6"/>
    <x v="5"/>
    <x v="13"/>
    <n v="2"/>
    <x v="25"/>
    <n v="7392"/>
    <n v="1320"/>
    <x v="0"/>
  </r>
  <r>
    <x v="0"/>
    <x v="7"/>
    <x v="0"/>
    <x v="0"/>
    <n v="3566"/>
    <x v="24"/>
    <n v="5126.576"/>
    <n v="915.46"/>
    <x v="0"/>
  </r>
  <r>
    <x v="0"/>
    <x v="7"/>
    <x v="0"/>
    <x v="1"/>
    <n v="2498"/>
    <x v="26"/>
    <n v="8960"/>
    <n v="1600"/>
    <x v="1"/>
  </r>
  <r>
    <x v="0"/>
    <x v="7"/>
    <x v="1"/>
    <x v="2"/>
    <n v="1245"/>
    <x v="20"/>
    <n v="5126.4639999999999"/>
    <n v="915.44"/>
    <x v="1"/>
  </r>
  <r>
    <x v="0"/>
    <x v="7"/>
    <x v="2"/>
    <x v="3"/>
    <n v="644"/>
    <x v="27"/>
    <n v="6432.72"/>
    <n v="1148.7"/>
    <x v="1"/>
  </r>
  <r>
    <x v="0"/>
    <x v="7"/>
    <x v="3"/>
    <x v="4"/>
    <n v="643"/>
    <x v="17"/>
    <n v="7840"/>
    <n v="1400"/>
    <x v="1"/>
  </r>
  <r>
    <x v="0"/>
    <x v="7"/>
    <x v="2"/>
    <x v="5"/>
    <n v="455"/>
    <x v="18"/>
    <n v="5128.0320000000002"/>
    <n v="915.72000000000014"/>
    <x v="1"/>
  </r>
  <r>
    <x v="0"/>
    <x v="7"/>
    <x v="3"/>
    <x v="6"/>
    <n v="345"/>
    <x v="17"/>
    <n v="7840"/>
    <n v="1400"/>
    <x v="1"/>
  </r>
  <r>
    <x v="0"/>
    <x v="7"/>
    <x v="1"/>
    <x v="7"/>
    <n v="122"/>
    <x v="19"/>
    <n v="112"/>
    <n v="20"/>
    <x v="1"/>
  </r>
  <r>
    <x v="0"/>
    <x v="7"/>
    <x v="4"/>
    <x v="8"/>
    <n v="78"/>
    <x v="20"/>
    <n v="5126.4639999999999"/>
    <n v="915.44"/>
    <x v="1"/>
  </r>
  <r>
    <x v="0"/>
    <x v="7"/>
    <x v="4"/>
    <x v="9"/>
    <n v="76"/>
    <x v="21"/>
    <n v="5126.1279999999997"/>
    <n v="915.38"/>
    <x v="1"/>
  </r>
  <r>
    <x v="0"/>
    <x v="7"/>
    <x v="4"/>
    <x v="10"/>
    <n v="46"/>
    <x v="22"/>
    <n v="224"/>
    <n v="40"/>
    <x v="1"/>
  </r>
  <r>
    <x v="0"/>
    <x v="7"/>
    <x v="4"/>
    <x v="11"/>
    <n v="34"/>
    <x v="23"/>
    <n v="5126.0160000000005"/>
    <n v="915.36000000000013"/>
    <x v="1"/>
  </r>
  <r>
    <x v="0"/>
    <x v="7"/>
    <x v="1"/>
    <x v="12"/>
    <n v="7"/>
    <x v="22"/>
    <n v="224"/>
    <n v="40"/>
    <x v="1"/>
  </r>
  <r>
    <x v="0"/>
    <x v="7"/>
    <x v="4"/>
    <x v="14"/>
    <n v="3"/>
    <x v="24"/>
    <n v="5126.576"/>
    <n v="915.46"/>
    <x v="1"/>
  </r>
  <r>
    <x v="0"/>
    <x v="7"/>
    <x v="5"/>
    <x v="13"/>
    <n v="2"/>
    <x v="25"/>
    <n v="7392"/>
    <n v="1320"/>
    <x v="1"/>
  </r>
  <r>
    <x v="0"/>
    <x v="8"/>
    <x v="0"/>
    <x v="0"/>
    <n v="3566"/>
    <x v="24"/>
    <n v="5126.576"/>
    <n v="915.46"/>
    <x v="1"/>
  </r>
  <r>
    <x v="0"/>
    <x v="8"/>
    <x v="0"/>
    <x v="1"/>
    <n v="2498"/>
    <x v="26"/>
    <n v="8960"/>
    <n v="1600"/>
    <x v="1"/>
  </r>
  <r>
    <x v="0"/>
    <x v="8"/>
    <x v="1"/>
    <x v="2"/>
    <n v="1245"/>
    <x v="20"/>
    <n v="5126.4639999999999"/>
    <n v="915.44"/>
    <x v="1"/>
  </r>
  <r>
    <x v="0"/>
    <x v="8"/>
    <x v="2"/>
    <x v="3"/>
    <n v="644"/>
    <x v="27"/>
    <n v="6432.72"/>
    <n v="1148.7"/>
    <x v="1"/>
  </r>
  <r>
    <x v="0"/>
    <x v="8"/>
    <x v="3"/>
    <x v="4"/>
    <n v="643"/>
    <x v="17"/>
    <n v="7840"/>
    <n v="1400"/>
    <x v="1"/>
  </r>
  <r>
    <x v="0"/>
    <x v="8"/>
    <x v="2"/>
    <x v="5"/>
    <n v="455"/>
    <x v="18"/>
    <n v="5128.0320000000002"/>
    <n v="915.72000000000014"/>
    <x v="1"/>
  </r>
  <r>
    <x v="0"/>
    <x v="8"/>
    <x v="3"/>
    <x v="6"/>
    <n v="345"/>
    <x v="17"/>
    <n v="7840"/>
    <n v="1400"/>
    <x v="1"/>
  </r>
  <r>
    <x v="0"/>
    <x v="8"/>
    <x v="1"/>
    <x v="7"/>
    <n v="122"/>
    <x v="19"/>
    <n v="112"/>
    <n v="20"/>
    <x v="1"/>
  </r>
  <r>
    <x v="0"/>
    <x v="8"/>
    <x v="4"/>
    <x v="8"/>
    <n v="78"/>
    <x v="20"/>
    <n v="5126.4639999999999"/>
    <n v="915.44"/>
    <x v="1"/>
  </r>
  <r>
    <x v="0"/>
    <x v="8"/>
    <x v="4"/>
    <x v="9"/>
    <n v="76"/>
    <x v="21"/>
    <n v="5126.1279999999997"/>
    <n v="915.38"/>
    <x v="1"/>
  </r>
  <r>
    <x v="0"/>
    <x v="8"/>
    <x v="4"/>
    <x v="10"/>
    <n v="46"/>
    <x v="22"/>
    <n v="224"/>
    <n v="40"/>
    <x v="1"/>
  </r>
  <r>
    <x v="0"/>
    <x v="8"/>
    <x v="4"/>
    <x v="11"/>
    <n v="34"/>
    <x v="23"/>
    <n v="5126.0160000000005"/>
    <n v="915.36000000000013"/>
    <x v="0"/>
  </r>
  <r>
    <x v="0"/>
    <x v="8"/>
    <x v="1"/>
    <x v="12"/>
    <n v="7"/>
    <x v="22"/>
    <n v="224"/>
    <n v="40"/>
    <x v="0"/>
  </r>
  <r>
    <x v="0"/>
    <x v="8"/>
    <x v="4"/>
    <x v="14"/>
    <n v="3"/>
    <x v="24"/>
    <n v="5126.576"/>
    <n v="915.46"/>
    <x v="0"/>
  </r>
  <r>
    <x v="0"/>
    <x v="8"/>
    <x v="5"/>
    <x v="13"/>
    <n v="2"/>
    <x v="25"/>
    <n v="7392"/>
    <n v="1320"/>
    <x v="0"/>
  </r>
  <r>
    <x v="0"/>
    <x v="9"/>
    <x v="0"/>
    <x v="0"/>
    <n v="3566"/>
    <x v="24"/>
    <n v="5126.576"/>
    <n v="915.46"/>
    <x v="0"/>
  </r>
  <r>
    <x v="0"/>
    <x v="9"/>
    <x v="0"/>
    <x v="1"/>
    <n v="2498"/>
    <x v="26"/>
    <n v="8960"/>
    <n v="1600"/>
    <x v="0"/>
  </r>
  <r>
    <x v="0"/>
    <x v="9"/>
    <x v="1"/>
    <x v="2"/>
    <n v="1245"/>
    <x v="20"/>
    <n v="5126.4639999999999"/>
    <n v="915.44"/>
    <x v="0"/>
  </r>
  <r>
    <x v="0"/>
    <x v="9"/>
    <x v="2"/>
    <x v="3"/>
    <n v="644"/>
    <x v="27"/>
    <n v="6432.72"/>
    <n v="1148.7"/>
    <x v="0"/>
  </r>
  <r>
    <x v="0"/>
    <x v="9"/>
    <x v="3"/>
    <x v="4"/>
    <n v="643"/>
    <x v="17"/>
    <n v="7840"/>
    <n v="1400"/>
    <x v="0"/>
  </r>
  <r>
    <x v="0"/>
    <x v="9"/>
    <x v="2"/>
    <x v="5"/>
    <n v="455"/>
    <x v="18"/>
    <n v="5128.0320000000002"/>
    <n v="915.72000000000014"/>
    <x v="0"/>
  </r>
  <r>
    <x v="0"/>
    <x v="9"/>
    <x v="3"/>
    <x v="6"/>
    <n v="345"/>
    <x v="17"/>
    <n v="7840"/>
    <n v="1400"/>
    <x v="0"/>
  </r>
  <r>
    <x v="0"/>
    <x v="9"/>
    <x v="1"/>
    <x v="7"/>
    <n v="122"/>
    <x v="19"/>
    <n v="112"/>
    <n v="20"/>
    <x v="0"/>
  </r>
  <r>
    <x v="0"/>
    <x v="9"/>
    <x v="4"/>
    <x v="8"/>
    <n v="78"/>
    <x v="20"/>
    <n v="5126.4639999999999"/>
    <n v="915.44"/>
    <x v="0"/>
  </r>
  <r>
    <x v="0"/>
    <x v="9"/>
    <x v="4"/>
    <x v="9"/>
    <n v="76"/>
    <x v="21"/>
    <n v="5126.1279999999997"/>
    <n v="915.38"/>
    <x v="0"/>
  </r>
  <r>
    <x v="0"/>
    <x v="9"/>
    <x v="4"/>
    <x v="10"/>
    <n v="46"/>
    <x v="22"/>
    <n v="224"/>
    <n v="40"/>
    <x v="0"/>
  </r>
  <r>
    <x v="0"/>
    <x v="9"/>
    <x v="4"/>
    <x v="11"/>
    <n v="34"/>
    <x v="23"/>
    <n v="5126.0160000000005"/>
    <n v="915.36000000000013"/>
    <x v="0"/>
  </r>
  <r>
    <x v="0"/>
    <x v="9"/>
    <x v="1"/>
    <x v="12"/>
    <n v="7"/>
    <x v="22"/>
    <n v="224"/>
    <n v="40"/>
    <x v="0"/>
  </r>
  <r>
    <x v="0"/>
    <x v="9"/>
    <x v="4"/>
    <x v="14"/>
    <n v="3"/>
    <x v="24"/>
    <n v="5126.576"/>
    <n v="915.46"/>
    <x v="1"/>
  </r>
  <r>
    <x v="0"/>
    <x v="9"/>
    <x v="5"/>
    <x v="13"/>
    <n v="2"/>
    <x v="25"/>
    <n v="7392"/>
    <n v="1320"/>
    <x v="1"/>
  </r>
  <r>
    <x v="0"/>
    <x v="10"/>
    <x v="0"/>
    <x v="0"/>
    <n v="3566"/>
    <x v="24"/>
    <n v="5126.576"/>
    <n v="915.46"/>
    <x v="1"/>
  </r>
  <r>
    <x v="0"/>
    <x v="10"/>
    <x v="0"/>
    <x v="1"/>
    <n v="2498"/>
    <x v="26"/>
    <n v="8960"/>
    <n v="1600"/>
    <x v="1"/>
  </r>
  <r>
    <x v="0"/>
    <x v="10"/>
    <x v="1"/>
    <x v="2"/>
    <n v="1245"/>
    <x v="20"/>
    <n v="5126.4639999999999"/>
    <n v="915.44"/>
    <x v="1"/>
  </r>
  <r>
    <x v="0"/>
    <x v="10"/>
    <x v="2"/>
    <x v="3"/>
    <n v="644"/>
    <x v="27"/>
    <n v="6432.72"/>
    <n v="1148.7"/>
    <x v="1"/>
  </r>
  <r>
    <x v="0"/>
    <x v="10"/>
    <x v="3"/>
    <x v="4"/>
    <n v="643"/>
    <x v="17"/>
    <n v="7840"/>
    <n v="1400"/>
    <x v="1"/>
  </r>
  <r>
    <x v="0"/>
    <x v="10"/>
    <x v="2"/>
    <x v="5"/>
    <n v="455"/>
    <x v="18"/>
    <n v="5128.0320000000002"/>
    <n v="915.72000000000014"/>
    <x v="1"/>
  </r>
  <r>
    <x v="0"/>
    <x v="10"/>
    <x v="3"/>
    <x v="6"/>
    <n v="345"/>
    <x v="17"/>
    <n v="7840"/>
    <n v="1400"/>
    <x v="1"/>
  </r>
  <r>
    <x v="0"/>
    <x v="10"/>
    <x v="1"/>
    <x v="7"/>
    <n v="122"/>
    <x v="19"/>
    <n v="112"/>
    <n v="20"/>
    <x v="1"/>
  </r>
  <r>
    <x v="0"/>
    <x v="10"/>
    <x v="4"/>
    <x v="8"/>
    <n v="78"/>
    <x v="20"/>
    <n v="5126.4639999999999"/>
    <n v="915.44"/>
    <x v="1"/>
  </r>
  <r>
    <x v="0"/>
    <x v="10"/>
    <x v="4"/>
    <x v="9"/>
    <n v="76"/>
    <x v="21"/>
    <n v="5126.1279999999997"/>
    <n v="915.38"/>
    <x v="1"/>
  </r>
  <r>
    <x v="0"/>
    <x v="10"/>
    <x v="4"/>
    <x v="10"/>
    <n v="46"/>
    <x v="22"/>
    <n v="224"/>
    <n v="40"/>
    <x v="1"/>
  </r>
  <r>
    <x v="0"/>
    <x v="10"/>
    <x v="4"/>
    <x v="11"/>
    <n v="34"/>
    <x v="23"/>
    <n v="5126.0160000000005"/>
    <n v="915.36000000000013"/>
    <x v="1"/>
  </r>
  <r>
    <x v="0"/>
    <x v="10"/>
    <x v="1"/>
    <x v="12"/>
    <n v="7"/>
    <x v="22"/>
    <n v="224"/>
    <n v="40"/>
    <x v="1"/>
  </r>
  <r>
    <x v="0"/>
    <x v="10"/>
    <x v="4"/>
    <x v="14"/>
    <n v="3"/>
    <x v="24"/>
    <n v="5126.576"/>
    <n v="915.46"/>
    <x v="1"/>
  </r>
  <r>
    <x v="0"/>
    <x v="10"/>
    <x v="5"/>
    <x v="13"/>
    <n v="2"/>
    <x v="25"/>
    <n v="7392"/>
    <n v="1320"/>
    <x v="0"/>
  </r>
  <r>
    <x v="0"/>
    <x v="11"/>
    <x v="0"/>
    <x v="0"/>
    <n v="3566"/>
    <x v="24"/>
    <n v="5126.576"/>
    <n v="915.46"/>
    <x v="0"/>
  </r>
  <r>
    <x v="0"/>
    <x v="11"/>
    <x v="0"/>
    <x v="1"/>
    <n v="2498"/>
    <x v="26"/>
    <n v="8960"/>
    <n v="1600"/>
    <x v="0"/>
  </r>
  <r>
    <x v="0"/>
    <x v="11"/>
    <x v="1"/>
    <x v="2"/>
    <n v="1245"/>
    <x v="20"/>
    <n v="5126.4639999999999"/>
    <n v="915.44"/>
    <x v="0"/>
  </r>
  <r>
    <x v="0"/>
    <x v="11"/>
    <x v="2"/>
    <x v="3"/>
    <n v="644"/>
    <x v="27"/>
    <n v="6432.72"/>
    <n v="1148.7"/>
    <x v="0"/>
  </r>
  <r>
    <x v="0"/>
    <x v="11"/>
    <x v="3"/>
    <x v="4"/>
    <n v="643"/>
    <x v="17"/>
    <n v="7840"/>
    <n v="1400"/>
    <x v="1"/>
  </r>
  <r>
    <x v="0"/>
    <x v="11"/>
    <x v="2"/>
    <x v="5"/>
    <n v="455"/>
    <x v="18"/>
    <n v="5128.0320000000002"/>
    <n v="915.72000000000014"/>
    <x v="1"/>
  </r>
  <r>
    <x v="0"/>
    <x v="11"/>
    <x v="3"/>
    <x v="6"/>
    <n v="345"/>
    <x v="17"/>
    <n v="7840"/>
    <n v="1400"/>
    <x v="1"/>
  </r>
  <r>
    <x v="0"/>
    <x v="11"/>
    <x v="1"/>
    <x v="7"/>
    <n v="122"/>
    <x v="19"/>
    <n v="112"/>
    <n v="20"/>
    <x v="1"/>
  </r>
  <r>
    <x v="0"/>
    <x v="11"/>
    <x v="4"/>
    <x v="8"/>
    <n v="78"/>
    <x v="20"/>
    <n v="5126.4639999999999"/>
    <n v="915.44"/>
    <x v="1"/>
  </r>
  <r>
    <x v="0"/>
    <x v="11"/>
    <x v="4"/>
    <x v="9"/>
    <n v="76"/>
    <x v="21"/>
    <n v="5126.1279999999997"/>
    <n v="915.38"/>
    <x v="1"/>
  </r>
  <r>
    <x v="0"/>
    <x v="11"/>
    <x v="4"/>
    <x v="10"/>
    <n v="46"/>
    <x v="22"/>
    <n v="224"/>
    <n v="40"/>
    <x v="1"/>
  </r>
  <r>
    <x v="0"/>
    <x v="11"/>
    <x v="4"/>
    <x v="11"/>
    <n v="34"/>
    <x v="23"/>
    <n v="5126.0160000000005"/>
    <n v="915.36000000000013"/>
    <x v="1"/>
  </r>
  <r>
    <x v="0"/>
    <x v="11"/>
    <x v="1"/>
    <x v="12"/>
    <n v="7"/>
    <x v="22"/>
    <n v="224"/>
    <n v="40"/>
    <x v="1"/>
  </r>
  <r>
    <x v="0"/>
    <x v="11"/>
    <x v="4"/>
    <x v="14"/>
    <n v="3"/>
    <x v="24"/>
    <n v="5126.576"/>
    <n v="915.46"/>
    <x v="0"/>
  </r>
  <r>
    <x v="0"/>
    <x v="11"/>
    <x v="5"/>
    <x v="13"/>
    <n v="2"/>
    <x v="25"/>
    <n v="7392"/>
    <n v="1320"/>
    <x v="1"/>
  </r>
  <r>
    <x v="1"/>
    <x v="0"/>
    <x v="0"/>
    <x v="0"/>
    <n v="6591.1679999999997"/>
    <x v="24"/>
    <n v="5126.576"/>
    <n v="915.46"/>
    <x v="0"/>
  </r>
  <r>
    <x v="1"/>
    <x v="0"/>
    <x v="0"/>
    <x v="1"/>
    <n v="8270.64"/>
    <x v="14"/>
    <n v="8960"/>
    <n v="1760"/>
    <x v="0"/>
  </r>
  <r>
    <x v="1"/>
    <x v="0"/>
    <x v="1"/>
    <x v="2"/>
    <n v="8470"/>
    <x v="15"/>
    <n v="5126.4639999999999"/>
    <n v="1006.984"/>
    <x v="0"/>
  </r>
  <r>
    <x v="1"/>
    <x v="0"/>
    <x v="2"/>
    <x v="3"/>
    <n v="6055.1985000000004"/>
    <x v="16"/>
    <n v="6432.72"/>
    <n v="1263.5700000000002"/>
    <x v="0"/>
  </r>
  <r>
    <x v="1"/>
    <x v="0"/>
    <x v="3"/>
    <x v="4"/>
    <n v="10368.4"/>
    <x v="4"/>
    <n v="7840"/>
    <n v="1540"/>
    <x v="0"/>
  </r>
  <r>
    <x v="1"/>
    <x v="0"/>
    <x v="2"/>
    <x v="5"/>
    <n v="3101.2624999999998"/>
    <x v="29"/>
    <n v="5128.0320000000002"/>
    <n v="1007.292"/>
    <x v="0"/>
  </r>
  <r>
    <x v="1"/>
    <x v="0"/>
    <x v="3"/>
    <x v="6"/>
    <n v="6591.1679999999997"/>
    <x v="4"/>
    <n v="7840"/>
    <n v="1540"/>
    <x v="0"/>
  </r>
  <r>
    <x v="1"/>
    <x v="0"/>
    <x v="1"/>
    <x v="7"/>
    <n v="6590.7359999999999"/>
    <x v="30"/>
    <n v="112"/>
    <n v="22"/>
    <x v="0"/>
  </r>
  <r>
    <x v="1"/>
    <x v="0"/>
    <x v="4"/>
    <x v="8"/>
    <n v="288"/>
    <x v="15"/>
    <n v="5126.4639999999999"/>
    <n v="1006.984"/>
    <x v="0"/>
  </r>
  <r>
    <x v="1"/>
    <x v="0"/>
    <x v="4"/>
    <x v="9"/>
    <n v="6590.5919999999996"/>
    <x v="21"/>
    <n v="5126.1279999999997"/>
    <n v="915.38"/>
    <x v="0"/>
  </r>
  <r>
    <x v="1"/>
    <x v="0"/>
    <x v="4"/>
    <x v="10"/>
    <n v="4032.9300000000003"/>
    <x v="22"/>
    <n v="224"/>
    <n v="40"/>
    <x v="0"/>
  </r>
  <r>
    <x v="1"/>
    <x v="0"/>
    <x v="4"/>
    <x v="11"/>
    <n v="7986"/>
    <x v="23"/>
    <n v="5126.0160000000005"/>
    <n v="915.36000000000013"/>
    <x v="0"/>
  </r>
  <r>
    <x v="1"/>
    <x v="0"/>
    <x v="1"/>
    <x v="12"/>
    <n v="5538.5330000000004"/>
    <x v="22"/>
    <n v="224"/>
    <n v="40"/>
    <x v="0"/>
  </r>
  <r>
    <x v="1"/>
    <x v="0"/>
    <x v="5"/>
    <x v="13"/>
    <n v="3"/>
    <x v="25"/>
    <n v="7392"/>
    <n v="1320"/>
    <x v="0"/>
  </r>
  <r>
    <x v="1"/>
    <x v="0"/>
    <x v="4"/>
    <x v="14"/>
    <n v="3"/>
    <x v="24"/>
    <n v="5126.576"/>
    <n v="915.46"/>
    <x v="0"/>
  </r>
  <r>
    <x v="1"/>
    <x v="1"/>
    <x v="0"/>
    <x v="0"/>
    <n v="3566"/>
    <x v="24"/>
    <n v="5126.576"/>
    <n v="915.46"/>
    <x v="0"/>
  </r>
  <r>
    <x v="1"/>
    <x v="1"/>
    <x v="0"/>
    <x v="1"/>
    <n v="2498"/>
    <x v="26"/>
    <n v="8960"/>
    <n v="1600"/>
    <x v="0"/>
  </r>
  <r>
    <x v="1"/>
    <x v="1"/>
    <x v="1"/>
    <x v="2"/>
    <n v="1245"/>
    <x v="20"/>
    <n v="5126.4639999999999"/>
    <n v="915.44"/>
    <x v="0"/>
  </r>
  <r>
    <x v="1"/>
    <x v="1"/>
    <x v="2"/>
    <x v="3"/>
    <n v="644"/>
    <x v="27"/>
    <n v="6432.72"/>
    <n v="1148.7"/>
    <x v="0"/>
  </r>
  <r>
    <x v="1"/>
    <x v="1"/>
    <x v="3"/>
    <x v="4"/>
    <n v="643"/>
    <x v="17"/>
    <n v="7840"/>
    <n v="1400"/>
    <x v="0"/>
  </r>
  <r>
    <x v="1"/>
    <x v="1"/>
    <x v="2"/>
    <x v="5"/>
    <n v="455"/>
    <x v="18"/>
    <n v="5128.0320000000002"/>
    <n v="915.72000000000014"/>
    <x v="0"/>
  </r>
  <r>
    <x v="1"/>
    <x v="1"/>
    <x v="3"/>
    <x v="6"/>
    <n v="345"/>
    <x v="17"/>
    <n v="7840"/>
    <n v="1400"/>
    <x v="0"/>
  </r>
  <r>
    <x v="1"/>
    <x v="1"/>
    <x v="1"/>
    <x v="7"/>
    <n v="122"/>
    <x v="19"/>
    <n v="112"/>
    <n v="20"/>
    <x v="0"/>
  </r>
  <r>
    <x v="1"/>
    <x v="1"/>
    <x v="4"/>
    <x v="8"/>
    <n v="78"/>
    <x v="20"/>
    <n v="5126.4639999999999"/>
    <n v="915.44"/>
    <x v="0"/>
  </r>
  <r>
    <x v="1"/>
    <x v="1"/>
    <x v="4"/>
    <x v="9"/>
    <n v="240"/>
    <x v="21"/>
    <n v="5126.1279999999997"/>
    <n v="915.38"/>
    <x v="0"/>
  </r>
  <r>
    <x v="1"/>
    <x v="1"/>
    <x v="4"/>
    <x v="10"/>
    <n v="5492.16"/>
    <x v="22"/>
    <n v="224"/>
    <n v="40"/>
    <x v="0"/>
  </r>
  <r>
    <x v="1"/>
    <x v="1"/>
    <x v="4"/>
    <x v="11"/>
    <n v="240"/>
    <x v="23"/>
    <n v="5126.0160000000005"/>
    <n v="915.36000000000013"/>
    <x v="0"/>
  </r>
  <r>
    <x v="1"/>
    <x v="1"/>
    <x v="1"/>
    <x v="12"/>
    <n v="5492.76"/>
    <x v="22"/>
    <n v="224"/>
    <n v="40"/>
    <x v="0"/>
  </r>
  <r>
    <x v="1"/>
    <x v="1"/>
    <x v="4"/>
    <x v="14"/>
    <n v="7920"/>
    <x v="24"/>
    <n v="5126.576"/>
    <n v="915.46"/>
    <x v="0"/>
  </r>
  <r>
    <x v="1"/>
    <x v="1"/>
    <x v="5"/>
    <x v="13"/>
    <n v="5492.76"/>
    <x v="25"/>
    <n v="7392"/>
    <n v="1320"/>
    <x v="0"/>
  </r>
  <r>
    <x v="1"/>
    <x v="2"/>
    <x v="0"/>
    <x v="0"/>
    <n v="9600"/>
    <x v="24"/>
    <n v="5126.576"/>
    <n v="915.46"/>
    <x v="0"/>
  </r>
  <r>
    <x v="1"/>
    <x v="2"/>
    <x v="0"/>
    <x v="1"/>
    <n v="5492.6399999999994"/>
    <x v="26"/>
    <n v="8960"/>
    <n v="1600"/>
    <x v="0"/>
  </r>
  <r>
    <x v="1"/>
    <x v="2"/>
    <x v="1"/>
    <x v="2"/>
    <n v="6892.2"/>
    <x v="20"/>
    <n v="5126.4639999999999"/>
    <n v="915.44"/>
    <x v="0"/>
  </r>
  <r>
    <x v="1"/>
    <x v="2"/>
    <x v="2"/>
    <x v="3"/>
    <n v="644"/>
    <x v="27"/>
    <n v="6432.72"/>
    <n v="1148.7"/>
    <x v="0"/>
  </r>
  <r>
    <x v="1"/>
    <x v="2"/>
    <x v="3"/>
    <x v="4"/>
    <n v="643"/>
    <x v="17"/>
    <n v="7840"/>
    <n v="1400"/>
    <x v="0"/>
  </r>
  <r>
    <x v="1"/>
    <x v="2"/>
    <x v="2"/>
    <x v="5"/>
    <n v="455"/>
    <x v="18"/>
    <n v="5128.0320000000002"/>
    <n v="915.72000000000014"/>
    <x v="0"/>
  </r>
  <r>
    <x v="1"/>
    <x v="2"/>
    <x v="3"/>
    <x v="6"/>
    <n v="345"/>
    <x v="17"/>
    <n v="7840"/>
    <n v="1400"/>
    <x v="0"/>
  </r>
  <r>
    <x v="1"/>
    <x v="2"/>
    <x v="1"/>
    <x v="7"/>
    <n v="122"/>
    <x v="19"/>
    <n v="112"/>
    <n v="20"/>
    <x v="0"/>
  </r>
  <r>
    <x v="1"/>
    <x v="2"/>
    <x v="4"/>
    <x v="8"/>
    <n v="78"/>
    <x v="20"/>
    <n v="5126.4639999999999"/>
    <n v="915.44"/>
    <x v="0"/>
  </r>
  <r>
    <x v="1"/>
    <x v="2"/>
    <x v="4"/>
    <x v="9"/>
    <n v="76"/>
    <x v="21"/>
    <n v="5126.1279999999997"/>
    <n v="915.38"/>
    <x v="0"/>
  </r>
  <r>
    <x v="1"/>
    <x v="2"/>
    <x v="4"/>
    <x v="10"/>
    <n v="46"/>
    <x v="22"/>
    <n v="224"/>
    <n v="40"/>
    <x v="0"/>
  </r>
  <r>
    <x v="1"/>
    <x v="2"/>
    <x v="4"/>
    <x v="11"/>
    <n v="34"/>
    <x v="23"/>
    <n v="5126.0160000000005"/>
    <n v="915.36000000000013"/>
    <x v="0"/>
  </r>
  <r>
    <x v="1"/>
    <x v="2"/>
    <x v="1"/>
    <x v="12"/>
    <n v="7"/>
    <x v="22"/>
    <n v="224"/>
    <n v="40"/>
    <x v="0"/>
  </r>
  <r>
    <x v="1"/>
    <x v="2"/>
    <x v="4"/>
    <x v="14"/>
    <n v="3"/>
    <x v="24"/>
    <n v="5126.576"/>
    <n v="915.46"/>
    <x v="0"/>
  </r>
  <r>
    <x v="1"/>
    <x v="2"/>
    <x v="5"/>
    <x v="13"/>
    <n v="2"/>
    <x v="25"/>
    <n v="7392"/>
    <n v="1320"/>
    <x v="0"/>
  </r>
  <r>
    <x v="1"/>
    <x v="3"/>
    <x v="0"/>
    <x v="0"/>
    <n v="3566"/>
    <x v="24"/>
    <n v="5126.576"/>
    <n v="915.46"/>
    <x v="0"/>
  </r>
  <r>
    <x v="1"/>
    <x v="3"/>
    <x v="0"/>
    <x v="1"/>
    <n v="2498"/>
    <x v="26"/>
    <n v="8960"/>
    <n v="1600"/>
    <x v="0"/>
  </r>
  <r>
    <x v="1"/>
    <x v="3"/>
    <x v="1"/>
    <x v="2"/>
    <n v="1245"/>
    <x v="20"/>
    <n v="5126.4639999999999"/>
    <n v="915.44"/>
    <x v="0"/>
  </r>
  <r>
    <x v="1"/>
    <x v="3"/>
    <x v="2"/>
    <x v="3"/>
    <n v="644"/>
    <x v="27"/>
    <n v="6432.72"/>
    <n v="1148.7"/>
    <x v="0"/>
  </r>
  <r>
    <x v="1"/>
    <x v="3"/>
    <x v="3"/>
    <x v="4"/>
    <n v="643"/>
    <x v="17"/>
    <n v="7840"/>
    <n v="1400"/>
    <x v="0"/>
  </r>
  <r>
    <x v="1"/>
    <x v="3"/>
    <x v="2"/>
    <x v="5"/>
    <n v="455"/>
    <x v="18"/>
    <n v="5128.0320000000002"/>
    <n v="915.72000000000014"/>
    <x v="0"/>
  </r>
  <r>
    <x v="1"/>
    <x v="3"/>
    <x v="3"/>
    <x v="6"/>
    <n v="345"/>
    <x v="17"/>
    <n v="7840"/>
    <n v="1400"/>
    <x v="0"/>
  </r>
  <r>
    <x v="1"/>
    <x v="3"/>
    <x v="1"/>
    <x v="7"/>
    <n v="122"/>
    <x v="19"/>
    <n v="112"/>
    <n v="20"/>
    <x v="0"/>
  </r>
  <r>
    <x v="1"/>
    <x v="3"/>
    <x v="4"/>
    <x v="8"/>
    <n v="78"/>
    <x v="20"/>
    <n v="5126.4639999999999"/>
    <n v="915.44"/>
    <x v="0"/>
  </r>
  <r>
    <x v="1"/>
    <x v="3"/>
    <x v="4"/>
    <x v="9"/>
    <n v="76"/>
    <x v="21"/>
    <n v="5126.1279999999997"/>
    <n v="915.38"/>
    <x v="0"/>
  </r>
  <r>
    <x v="1"/>
    <x v="3"/>
    <x v="4"/>
    <x v="10"/>
    <n v="46"/>
    <x v="22"/>
    <n v="224"/>
    <n v="40"/>
    <x v="0"/>
  </r>
  <r>
    <x v="1"/>
    <x v="3"/>
    <x v="4"/>
    <x v="11"/>
    <n v="34"/>
    <x v="23"/>
    <n v="5126.0160000000005"/>
    <n v="915.36000000000013"/>
    <x v="0"/>
  </r>
  <r>
    <x v="1"/>
    <x v="3"/>
    <x v="1"/>
    <x v="12"/>
    <n v="7"/>
    <x v="22"/>
    <n v="224"/>
    <n v="40"/>
    <x v="0"/>
  </r>
  <r>
    <x v="1"/>
    <x v="3"/>
    <x v="4"/>
    <x v="14"/>
    <n v="3"/>
    <x v="24"/>
    <n v="5126.576"/>
    <n v="915.46"/>
    <x v="0"/>
  </r>
  <r>
    <x v="1"/>
    <x v="3"/>
    <x v="5"/>
    <x v="13"/>
    <n v="2"/>
    <x v="31"/>
    <n v="10296"/>
    <n v="1584"/>
    <x v="0"/>
  </r>
  <r>
    <x v="1"/>
    <x v="4"/>
    <x v="0"/>
    <x v="0"/>
    <n v="3566"/>
    <x v="0"/>
    <n v="7140.5879999999997"/>
    <n v="1098.5520000000001"/>
    <x v="0"/>
  </r>
  <r>
    <x v="1"/>
    <x v="4"/>
    <x v="0"/>
    <x v="1"/>
    <n v="2498"/>
    <x v="1"/>
    <n v="12480"/>
    <n v="1920"/>
    <x v="0"/>
  </r>
  <r>
    <x v="1"/>
    <x v="4"/>
    <x v="1"/>
    <x v="2"/>
    <n v="1245"/>
    <x v="2"/>
    <n v="7140.4319999999989"/>
    <n v="1098.528"/>
    <x v="0"/>
  </r>
  <r>
    <x v="1"/>
    <x v="4"/>
    <x v="2"/>
    <x v="3"/>
    <n v="644"/>
    <x v="3"/>
    <n v="8959.86"/>
    <n v="1378.44"/>
    <x v="0"/>
  </r>
  <r>
    <x v="1"/>
    <x v="4"/>
    <x v="3"/>
    <x v="4"/>
    <n v="643"/>
    <x v="32"/>
    <n v="10920"/>
    <n v="1680"/>
    <x v="0"/>
  </r>
  <r>
    <x v="1"/>
    <x v="4"/>
    <x v="2"/>
    <x v="5"/>
    <n v="455"/>
    <x v="33"/>
    <n v="7142.6160000000009"/>
    <n v="1098.8640000000003"/>
    <x v="0"/>
  </r>
  <r>
    <x v="1"/>
    <x v="4"/>
    <x v="3"/>
    <x v="6"/>
    <n v="345"/>
    <x v="32"/>
    <n v="10920"/>
    <n v="1680"/>
    <x v="0"/>
  </r>
  <r>
    <x v="1"/>
    <x v="4"/>
    <x v="1"/>
    <x v="7"/>
    <n v="122"/>
    <x v="34"/>
    <n v="156"/>
    <n v="24"/>
    <x v="0"/>
  </r>
  <r>
    <x v="1"/>
    <x v="4"/>
    <x v="4"/>
    <x v="8"/>
    <n v="78"/>
    <x v="20"/>
    <n v="5126.4639999999999"/>
    <n v="915.44"/>
    <x v="0"/>
  </r>
  <r>
    <x v="1"/>
    <x v="4"/>
    <x v="4"/>
    <x v="9"/>
    <n v="76"/>
    <x v="21"/>
    <n v="5126.1279999999997"/>
    <n v="915.38"/>
    <x v="0"/>
  </r>
  <r>
    <x v="1"/>
    <x v="4"/>
    <x v="4"/>
    <x v="10"/>
    <n v="46"/>
    <x v="22"/>
    <n v="224"/>
    <n v="40"/>
    <x v="0"/>
  </r>
  <r>
    <x v="1"/>
    <x v="4"/>
    <x v="4"/>
    <x v="11"/>
    <n v="34"/>
    <x v="23"/>
    <n v="5126.0160000000005"/>
    <n v="915.36000000000013"/>
    <x v="0"/>
  </r>
  <r>
    <x v="1"/>
    <x v="4"/>
    <x v="1"/>
    <x v="12"/>
    <n v="7"/>
    <x v="22"/>
    <n v="224"/>
    <n v="40"/>
    <x v="0"/>
  </r>
  <r>
    <x v="1"/>
    <x v="4"/>
    <x v="4"/>
    <x v="14"/>
    <n v="3"/>
    <x v="24"/>
    <n v="5126.576"/>
    <n v="915.46"/>
    <x v="0"/>
  </r>
  <r>
    <x v="1"/>
    <x v="4"/>
    <x v="5"/>
    <x v="13"/>
    <n v="2"/>
    <x v="25"/>
    <n v="7392"/>
    <n v="1320"/>
    <x v="0"/>
  </r>
  <r>
    <x v="1"/>
    <x v="5"/>
    <x v="0"/>
    <x v="0"/>
    <n v="3566"/>
    <x v="24"/>
    <n v="5126.576"/>
    <n v="915.46"/>
    <x v="0"/>
  </r>
  <r>
    <x v="1"/>
    <x v="5"/>
    <x v="0"/>
    <x v="1"/>
    <n v="2498"/>
    <x v="26"/>
    <n v="8960"/>
    <n v="1600"/>
    <x v="0"/>
  </r>
  <r>
    <x v="1"/>
    <x v="5"/>
    <x v="1"/>
    <x v="2"/>
    <n v="1245"/>
    <x v="20"/>
    <n v="5126.4639999999999"/>
    <n v="915.44"/>
    <x v="0"/>
  </r>
  <r>
    <x v="1"/>
    <x v="5"/>
    <x v="2"/>
    <x v="3"/>
    <n v="644"/>
    <x v="27"/>
    <n v="6432.72"/>
    <n v="1148.7"/>
    <x v="0"/>
  </r>
  <r>
    <x v="1"/>
    <x v="5"/>
    <x v="3"/>
    <x v="4"/>
    <n v="643"/>
    <x v="17"/>
    <n v="7840"/>
    <n v="1400"/>
    <x v="0"/>
  </r>
  <r>
    <x v="1"/>
    <x v="5"/>
    <x v="2"/>
    <x v="5"/>
    <n v="455"/>
    <x v="18"/>
    <n v="5128.0320000000002"/>
    <n v="915.72000000000014"/>
    <x v="0"/>
  </r>
  <r>
    <x v="1"/>
    <x v="5"/>
    <x v="3"/>
    <x v="6"/>
    <n v="345"/>
    <x v="17"/>
    <n v="7840"/>
    <n v="1400"/>
    <x v="0"/>
  </r>
  <r>
    <x v="1"/>
    <x v="5"/>
    <x v="1"/>
    <x v="7"/>
    <n v="122"/>
    <x v="19"/>
    <n v="112"/>
    <n v="20"/>
    <x v="0"/>
  </r>
  <r>
    <x v="1"/>
    <x v="5"/>
    <x v="4"/>
    <x v="8"/>
    <n v="78"/>
    <x v="20"/>
    <n v="5126.4639999999999"/>
    <n v="915.44"/>
    <x v="0"/>
  </r>
  <r>
    <x v="1"/>
    <x v="5"/>
    <x v="4"/>
    <x v="9"/>
    <n v="5034.5899999999992"/>
    <x v="21"/>
    <n v="5126.1279999999997"/>
    <n v="915.38"/>
    <x v="0"/>
  </r>
  <r>
    <x v="1"/>
    <x v="5"/>
    <x v="4"/>
    <x v="10"/>
    <n v="220"/>
    <x v="22"/>
    <n v="224"/>
    <n v="40"/>
    <x v="0"/>
  </r>
  <r>
    <x v="1"/>
    <x v="5"/>
    <x v="4"/>
    <x v="11"/>
    <n v="5034.4800000000005"/>
    <x v="23"/>
    <n v="5126.0160000000005"/>
    <n v="915.36000000000013"/>
    <x v="0"/>
  </r>
  <r>
    <x v="1"/>
    <x v="5"/>
    <x v="1"/>
    <x v="12"/>
    <n v="220"/>
    <x v="22"/>
    <n v="224"/>
    <n v="40"/>
    <x v="0"/>
  </r>
  <r>
    <x v="1"/>
    <x v="5"/>
    <x v="5"/>
    <x v="13"/>
    <n v="7260"/>
    <x v="25"/>
    <n v="7392"/>
    <n v="1320"/>
    <x v="0"/>
  </r>
  <r>
    <x v="1"/>
    <x v="5"/>
    <x v="4"/>
    <x v="14"/>
    <n v="5035.0300000000007"/>
    <x v="24"/>
    <n v="5126.576"/>
    <n v="915.46"/>
    <x v="0"/>
  </r>
  <r>
    <x v="1"/>
    <x v="6"/>
    <x v="0"/>
    <x v="0"/>
    <n v="5035.0300000000007"/>
    <x v="24"/>
    <n v="5126.576"/>
    <n v="915.46"/>
    <x v="0"/>
  </r>
  <r>
    <x v="1"/>
    <x v="6"/>
    <x v="0"/>
    <x v="1"/>
    <n v="8800"/>
    <x v="26"/>
    <n v="8960"/>
    <n v="1600"/>
    <x v="0"/>
  </r>
  <r>
    <x v="1"/>
    <x v="6"/>
    <x v="1"/>
    <x v="2"/>
    <n v="5034.92"/>
    <x v="20"/>
    <n v="5126.4639999999999"/>
    <n v="915.44"/>
    <x v="0"/>
  </r>
  <r>
    <x v="1"/>
    <x v="6"/>
    <x v="2"/>
    <x v="3"/>
    <n v="644"/>
    <x v="27"/>
    <n v="6432.72"/>
    <n v="1148.7"/>
    <x v="0"/>
  </r>
  <r>
    <x v="1"/>
    <x v="6"/>
    <x v="3"/>
    <x v="4"/>
    <n v="643"/>
    <x v="17"/>
    <n v="7840"/>
    <n v="1400"/>
    <x v="0"/>
  </r>
  <r>
    <x v="1"/>
    <x v="6"/>
    <x v="2"/>
    <x v="5"/>
    <n v="455"/>
    <x v="18"/>
    <n v="5128.0320000000002"/>
    <n v="915.72000000000014"/>
    <x v="0"/>
  </r>
  <r>
    <x v="1"/>
    <x v="6"/>
    <x v="3"/>
    <x v="6"/>
    <n v="345"/>
    <x v="17"/>
    <n v="7840"/>
    <n v="1400"/>
    <x v="0"/>
  </r>
  <r>
    <x v="1"/>
    <x v="6"/>
    <x v="1"/>
    <x v="7"/>
    <n v="122"/>
    <x v="19"/>
    <n v="112"/>
    <n v="20"/>
    <x v="0"/>
  </r>
  <r>
    <x v="1"/>
    <x v="6"/>
    <x v="4"/>
    <x v="8"/>
    <n v="78"/>
    <x v="20"/>
    <n v="5126.4639999999999"/>
    <n v="915.44"/>
    <x v="0"/>
  </r>
  <r>
    <x v="1"/>
    <x v="6"/>
    <x v="4"/>
    <x v="9"/>
    <n v="76"/>
    <x v="21"/>
    <n v="5126.1279999999997"/>
    <n v="915.38"/>
    <x v="0"/>
  </r>
  <r>
    <x v="1"/>
    <x v="6"/>
    <x v="4"/>
    <x v="10"/>
    <n v="46"/>
    <x v="22"/>
    <n v="224"/>
    <n v="40"/>
    <x v="0"/>
  </r>
  <r>
    <x v="1"/>
    <x v="6"/>
    <x v="4"/>
    <x v="11"/>
    <n v="34"/>
    <x v="23"/>
    <n v="5126.0160000000005"/>
    <n v="915.36000000000013"/>
    <x v="0"/>
  </r>
  <r>
    <x v="1"/>
    <x v="6"/>
    <x v="1"/>
    <x v="12"/>
    <n v="7"/>
    <x v="22"/>
    <n v="224"/>
    <n v="40"/>
    <x v="0"/>
  </r>
  <r>
    <x v="1"/>
    <x v="6"/>
    <x v="4"/>
    <x v="14"/>
    <n v="3"/>
    <x v="24"/>
    <n v="5126.576"/>
    <n v="915.46"/>
    <x v="0"/>
  </r>
  <r>
    <x v="1"/>
    <x v="6"/>
    <x v="5"/>
    <x v="13"/>
    <n v="2"/>
    <x v="25"/>
    <n v="7392"/>
    <n v="1320"/>
    <x v="0"/>
  </r>
  <r>
    <x v="1"/>
    <x v="7"/>
    <x v="0"/>
    <x v="0"/>
    <n v="3566"/>
    <x v="24"/>
    <n v="5126.576"/>
    <n v="915.46"/>
    <x v="0"/>
  </r>
  <r>
    <x v="1"/>
    <x v="7"/>
    <x v="0"/>
    <x v="1"/>
    <n v="2498"/>
    <x v="26"/>
    <n v="8960"/>
    <n v="1600"/>
    <x v="0"/>
  </r>
  <r>
    <x v="1"/>
    <x v="7"/>
    <x v="1"/>
    <x v="2"/>
    <n v="1245"/>
    <x v="20"/>
    <n v="5126.4639999999999"/>
    <n v="915.44"/>
    <x v="0"/>
  </r>
  <r>
    <x v="1"/>
    <x v="7"/>
    <x v="2"/>
    <x v="3"/>
    <n v="644"/>
    <x v="27"/>
    <n v="6432.72"/>
    <n v="1148.7"/>
    <x v="0"/>
  </r>
  <r>
    <x v="1"/>
    <x v="7"/>
    <x v="3"/>
    <x v="4"/>
    <n v="643"/>
    <x v="17"/>
    <n v="7840"/>
    <n v="1400"/>
    <x v="0"/>
  </r>
  <r>
    <x v="1"/>
    <x v="7"/>
    <x v="2"/>
    <x v="5"/>
    <n v="455"/>
    <x v="29"/>
    <n v="5128.0320000000002"/>
    <n v="1007.292"/>
    <x v="0"/>
  </r>
  <r>
    <x v="1"/>
    <x v="7"/>
    <x v="3"/>
    <x v="6"/>
    <n v="345"/>
    <x v="4"/>
    <n v="7840"/>
    <n v="1540"/>
    <x v="0"/>
  </r>
  <r>
    <x v="1"/>
    <x v="7"/>
    <x v="1"/>
    <x v="7"/>
    <n v="122"/>
    <x v="30"/>
    <n v="112"/>
    <n v="22"/>
    <x v="0"/>
  </r>
  <r>
    <x v="1"/>
    <x v="7"/>
    <x v="4"/>
    <x v="8"/>
    <n v="78"/>
    <x v="15"/>
    <n v="5126.4639999999999"/>
    <n v="1006.984"/>
    <x v="0"/>
  </r>
  <r>
    <x v="1"/>
    <x v="7"/>
    <x v="4"/>
    <x v="9"/>
    <n v="76"/>
    <x v="35"/>
    <n v="5126.1279999999997"/>
    <n v="1006.9179999999999"/>
    <x v="0"/>
  </r>
  <r>
    <x v="1"/>
    <x v="7"/>
    <x v="4"/>
    <x v="10"/>
    <n v="46"/>
    <x v="36"/>
    <n v="224"/>
    <n v="46"/>
    <x v="0"/>
  </r>
  <r>
    <x v="1"/>
    <x v="7"/>
    <x v="4"/>
    <x v="11"/>
    <n v="34"/>
    <x v="37"/>
    <n v="5126.0160000000005"/>
    <n v="1052.664"/>
    <x v="0"/>
  </r>
  <r>
    <x v="1"/>
    <x v="7"/>
    <x v="1"/>
    <x v="12"/>
    <n v="7"/>
    <x v="36"/>
    <n v="224"/>
    <n v="46"/>
    <x v="1"/>
  </r>
  <r>
    <x v="1"/>
    <x v="7"/>
    <x v="4"/>
    <x v="14"/>
    <n v="3"/>
    <x v="38"/>
    <n v="5126.576"/>
    <n v="1052.7790000000002"/>
    <x v="1"/>
  </r>
  <r>
    <x v="1"/>
    <x v="7"/>
    <x v="5"/>
    <x v="13"/>
    <n v="2"/>
    <x v="39"/>
    <n v="7392"/>
    <n v="1518"/>
    <x v="1"/>
  </r>
  <r>
    <x v="1"/>
    <x v="8"/>
    <x v="0"/>
    <x v="0"/>
    <n v="3566"/>
    <x v="38"/>
    <n v="5126.576"/>
    <n v="1052.7790000000002"/>
    <x v="1"/>
  </r>
  <r>
    <x v="1"/>
    <x v="8"/>
    <x v="0"/>
    <x v="1"/>
    <n v="2498"/>
    <x v="14"/>
    <n v="8960"/>
    <n v="1760"/>
    <x v="1"/>
  </r>
  <r>
    <x v="1"/>
    <x v="8"/>
    <x v="1"/>
    <x v="2"/>
    <n v="1245"/>
    <x v="15"/>
    <n v="5126.4639999999999"/>
    <n v="1006.984"/>
    <x v="1"/>
  </r>
  <r>
    <x v="1"/>
    <x v="8"/>
    <x v="2"/>
    <x v="3"/>
    <n v="644"/>
    <x v="16"/>
    <n v="6432.72"/>
    <n v="1263.5700000000002"/>
    <x v="1"/>
  </r>
  <r>
    <x v="1"/>
    <x v="8"/>
    <x v="3"/>
    <x v="4"/>
    <n v="643"/>
    <x v="4"/>
    <n v="7840"/>
    <n v="1540"/>
    <x v="1"/>
  </r>
  <r>
    <x v="1"/>
    <x v="8"/>
    <x v="2"/>
    <x v="5"/>
    <n v="455"/>
    <x v="29"/>
    <n v="5128.0320000000002"/>
    <n v="1007.292"/>
    <x v="1"/>
  </r>
  <r>
    <x v="1"/>
    <x v="8"/>
    <x v="3"/>
    <x v="6"/>
    <n v="345"/>
    <x v="4"/>
    <n v="7840"/>
    <n v="1540"/>
    <x v="1"/>
  </r>
  <r>
    <x v="1"/>
    <x v="8"/>
    <x v="1"/>
    <x v="7"/>
    <n v="122"/>
    <x v="30"/>
    <n v="112"/>
    <n v="22"/>
    <x v="1"/>
  </r>
  <r>
    <x v="1"/>
    <x v="8"/>
    <x v="4"/>
    <x v="8"/>
    <n v="78"/>
    <x v="15"/>
    <n v="5126.4639999999999"/>
    <n v="1006.984"/>
    <x v="1"/>
  </r>
  <r>
    <x v="1"/>
    <x v="8"/>
    <x v="4"/>
    <x v="9"/>
    <n v="76"/>
    <x v="21"/>
    <n v="5126.1279999999997"/>
    <n v="915.38"/>
    <x v="1"/>
  </r>
  <r>
    <x v="1"/>
    <x v="8"/>
    <x v="4"/>
    <x v="10"/>
    <n v="46"/>
    <x v="22"/>
    <n v="224"/>
    <n v="40"/>
    <x v="1"/>
  </r>
  <r>
    <x v="1"/>
    <x v="8"/>
    <x v="4"/>
    <x v="11"/>
    <n v="34"/>
    <x v="23"/>
    <n v="5126.0160000000005"/>
    <n v="915.36000000000013"/>
    <x v="1"/>
  </r>
  <r>
    <x v="1"/>
    <x v="8"/>
    <x v="1"/>
    <x v="12"/>
    <n v="7"/>
    <x v="22"/>
    <n v="224"/>
    <n v="40"/>
    <x v="1"/>
  </r>
  <r>
    <x v="1"/>
    <x v="8"/>
    <x v="4"/>
    <x v="14"/>
    <n v="3"/>
    <x v="24"/>
    <n v="5126.576"/>
    <n v="915.46"/>
    <x v="1"/>
  </r>
  <r>
    <x v="1"/>
    <x v="8"/>
    <x v="5"/>
    <x v="13"/>
    <n v="2"/>
    <x v="25"/>
    <n v="7392"/>
    <n v="1320"/>
    <x v="1"/>
  </r>
  <r>
    <x v="1"/>
    <x v="9"/>
    <x v="0"/>
    <x v="0"/>
    <n v="3566"/>
    <x v="24"/>
    <n v="5126.576"/>
    <n v="915.46"/>
    <x v="1"/>
  </r>
  <r>
    <x v="1"/>
    <x v="9"/>
    <x v="0"/>
    <x v="1"/>
    <n v="2498"/>
    <x v="26"/>
    <n v="8960"/>
    <n v="1600"/>
    <x v="1"/>
  </r>
  <r>
    <x v="1"/>
    <x v="9"/>
    <x v="1"/>
    <x v="2"/>
    <n v="1245"/>
    <x v="20"/>
    <n v="5126.4639999999999"/>
    <n v="915.44"/>
    <x v="1"/>
  </r>
  <r>
    <x v="1"/>
    <x v="9"/>
    <x v="2"/>
    <x v="3"/>
    <n v="644"/>
    <x v="27"/>
    <n v="6432.72"/>
    <n v="1148.7"/>
    <x v="1"/>
  </r>
  <r>
    <x v="1"/>
    <x v="9"/>
    <x v="3"/>
    <x v="4"/>
    <n v="643"/>
    <x v="17"/>
    <n v="7840"/>
    <n v="1400"/>
    <x v="1"/>
  </r>
  <r>
    <x v="1"/>
    <x v="9"/>
    <x v="2"/>
    <x v="5"/>
    <n v="455"/>
    <x v="18"/>
    <n v="5128.0320000000002"/>
    <n v="915.72000000000014"/>
    <x v="0"/>
  </r>
  <r>
    <x v="1"/>
    <x v="9"/>
    <x v="3"/>
    <x v="6"/>
    <n v="345"/>
    <x v="17"/>
    <n v="7840"/>
    <n v="1400"/>
    <x v="0"/>
  </r>
  <r>
    <x v="1"/>
    <x v="9"/>
    <x v="1"/>
    <x v="7"/>
    <n v="122"/>
    <x v="19"/>
    <n v="112"/>
    <n v="20"/>
    <x v="0"/>
  </r>
  <r>
    <x v="1"/>
    <x v="9"/>
    <x v="4"/>
    <x v="8"/>
    <n v="78"/>
    <x v="20"/>
    <n v="5126.4639999999999"/>
    <n v="915.44"/>
    <x v="0"/>
  </r>
  <r>
    <x v="1"/>
    <x v="9"/>
    <x v="4"/>
    <x v="9"/>
    <n v="76"/>
    <x v="21"/>
    <n v="5126.1279999999997"/>
    <n v="915.38"/>
    <x v="0"/>
  </r>
  <r>
    <x v="1"/>
    <x v="9"/>
    <x v="4"/>
    <x v="10"/>
    <n v="46"/>
    <x v="22"/>
    <n v="224"/>
    <n v="40"/>
    <x v="0"/>
  </r>
  <r>
    <x v="1"/>
    <x v="9"/>
    <x v="4"/>
    <x v="11"/>
    <n v="34"/>
    <x v="23"/>
    <n v="5126.0160000000005"/>
    <n v="915.36000000000013"/>
    <x v="0"/>
  </r>
  <r>
    <x v="1"/>
    <x v="9"/>
    <x v="1"/>
    <x v="12"/>
    <n v="7"/>
    <x v="22"/>
    <n v="224"/>
    <n v="40"/>
    <x v="0"/>
  </r>
  <r>
    <x v="1"/>
    <x v="9"/>
    <x v="4"/>
    <x v="14"/>
    <n v="3"/>
    <x v="24"/>
    <n v="5126.576"/>
    <n v="915.46"/>
    <x v="0"/>
  </r>
  <r>
    <x v="1"/>
    <x v="9"/>
    <x v="5"/>
    <x v="13"/>
    <n v="2"/>
    <x v="25"/>
    <n v="7392"/>
    <n v="1320"/>
    <x v="0"/>
  </r>
  <r>
    <x v="1"/>
    <x v="10"/>
    <x v="0"/>
    <x v="0"/>
    <n v="3566"/>
    <x v="24"/>
    <n v="5126.576"/>
    <n v="915.46"/>
    <x v="0"/>
  </r>
  <r>
    <x v="1"/>
    <x v="10"/>
    <x v="0"/>
    <x v="1"/>
    <n v="2498"/>
    <x v="26"/>
    <n v="8960"/>
    <n v="1600"/>
    <x v="0"/>
  </r>
  <r>
    <x v="1"/>
    <x v="10"/>
    <x v="1"/>
    <x v="2"/>
    <n v="1245"/>
    <x v="20"/>
    <n v="5126.4639999999999"/>
    <n v="915.44"/>
    <x v="0"/>
  </r>
  <r>
    <x v="1"/>
    <x v="10"/>
    <x v="2"/>
    <x v="3"/>
    <n v="644"/>
    <x v="27"/>
    <n v="6432.72"/>
    <n v="1148.7"/>
    <x v="0"/>
  </r>
  <r>
    <x v="1"/>
    <x v="10"/>
    <x v="3"/>
    <x v="4"/>
    <n v="643"/>
    <x v="17"/>
    <n v="7840"/>
    <n v="1400"/>
    <x v="0"/>
  </r>
  <r>
    <x v="1"/>
    <x v="10"/>
    <x v="2"/>
    <x v="5"/>
    <n v="455"/>
    <x v="18"/>
    <n v="5128.0320000000002"/>
    <n v="915.72000000000014"/>
    <x v="0"/>
  </r>
  <r>
    <x v="1"/>
    <x v="10"/>
    <x v="3"/>
    <x v="6"/>
    <n v="345"/>
    <x v="17"/>
    <n v="7840"/>
    <n v="1400"/>
    <x v="0"/>
  </r>
  <r>
    <x v="1"/>
    <x v="10"/>
    <x v="1"/>
    <x v="7"/>
    <n v="122"/>
    <x v="19"/>
    <n v="112"/>
    <n v="20"/>
    <x v="0"/>
  </r>
  <r>
    <x v="1"/>
    <x v="10"/>
    <x v="4"/>
    <x v="8"/>
    <n v="78"/>
    <x v="20"/>
    <n v="5126.4639999999999"/>
    <n v="915.44"/>
    <x v="0"/>
  </r>
  <r>
    <x v="1"/>
    <x v="10"/>
    <x v="4"/>
    <x v="9"/>
    <n v="76"/>
    <x v="21"/>
    <n v="5126.1279999999997"/>
    <n v="915.38"/>
    <x v="0"/>
  </r>
  <r>
    <x v="1"/>
    <x v="10"/>
    <x v="4"/>
    <x v="10"/>
    <n v="46"/>
    <x v="22"/>
    <n v="224"/>
    <n v="40"/>
    <x v="0"/>
  </r>
  <r>
    <x v="1"/>
    <x v="10"/>
    <x v="4"/>
    <x v="11"/>
    <n v="34"/>
    <x v="10"/>
    <n v="5126.0160000000005"/>
    <n v="1098.432"/>
    <x v="0"/>
  </r>
  <r>
    <x v="1"/>
    <x v="10"/>
    <x v="1"/>
    <x v="12"/>
    <n v="7"/>
    <x v="9"/>
    <n v="224"/>
    <n v="48"/>
    <x v="0"/>
  </r>
  <r>
    <x v="1"/>
    <x v="10"/>
    <x v="4"/>
    <x v="14"/>
    <n v="3"/>
    <x v="0"/>
    <n v="5126.576"/>
    <n v="1098.5520000000001"/>
    <x v="0"/>
  </r>
  <r>
    <x v="1"/>
    <x v="10"/>
    <x v="5"/>
    <x v="13"/>
    <n v="2"/>
    <x v="31"/>
    <n v="7392"/>
    <n v="1584"/>
    <x v="0"/>
  </r>
  <r>
    <x v="1"/>
    <x v="11"/>
    <x v="0"/>
    <x v="0"/>
    <n v="3566"/>
    <x v="24"/>
    <n v="5126.576"/>
    <n v="915.46"/>
    <x v="0"/>
  </r>
  <r>
    <x v="1"/>
    <x v="11"/>
    <x v="0"/>
    <x v="1"/>
    <n v="2498"/>
    <x v="26"/>
    <n v="8960"/>
    <n v="1600"/>
    <x v="0"/>
  </r>
  <r>
    <x v="1"/>
    <x v="11"/>
    <x v="1"/>
    <x v="2"/>
    <n v="1245"/>
    <x v="20"/>
    <n v="5126.4639999999999"/>
    <n v="915.44"/>
    <x v="0"/>
  </r>
  <r>
    <x v="1"/>
    <x v="11"/>
    <x v="2"/>
    <x v="3"/>
    <n v="644"/>
    <x v="27"/>
    <n v="6432.72"/>
    <n v="1148.7"/>
    <x v="0"/>
  </r>
  <r>
    <x v="1"/>
    <x v="11"/>
    <x v="3"/>
    <x v="4"/>
    <n v="643"/>
    <x v="17"/>
    <n v="7840"/>
    <n v="1400"/>
    <x v="0"/>
  </r>
  <r>
    <x v="1"/>
    <x v="11"/>
    <x v="2"/>
    <x v="5"/>
    <n v="455"/>
    <x v="18"/>
    <n v="5128.0320000000002"/>
    <n v="915.72000000000014"/>
    <x v="0"/>
  </r>
  <r>
    <x v="1"/>
    <x v="11"/>
    <x v="3"/>
    <x v="6"/>
    <n v="345"/>
    <x v="17"/>
    <n v="7840"/>
    <n v="1400"/>
    <x v="0"/>
  </r>
  <r>
    <x v="1"/>
    <x v="11"/>
    <x v="1"/>
    <x v="7"/>
    <n v="122"/>
    <x v="19"/>
    <n v="112"/>
    <n v="20"/>
    <x v="0"/>
  </r>
  <r>
    <x v="1"/>
    <x v="11"/>
    <x v="4"/>
    <x v="8"/>
    <n v="78"/>
    <x v="20"/>
    <n v="5126.4639999999999"/>
    <n v="915.44"/>
    <x v="0"/>
  </r>
  <r>
    <x v="1"/>
    <x v="11"/>
    <x v="4"/>
    <x v="9"/>
    <n v="76"/>
    <x v="21"/>
    <n v="5126.1279999999997"/>
    <n v="915.38"/>
    <x v="0"/>
  </r>
  <r>
    <x v="1"/>
    <x v="11"/>
    <x v="4"/>
    <x v="10"/>
    <n v="46"/>
    <x v="22"/>
    <n v="224"/>
    <n v="40"/>
    <x v="0"/>
  </r>
  <r>
    <x v="1"/>
    <x v="11"/>
    <x v="4"/>
    <x v="11"/>
    <n v="34"/>
    <x v="23"/>
    <n v="5126.0160000000005"/>
    <n v="915.36000000000013"/>
    <x v="0"/>
  </r>
  <r>
    <x v="1"/>
    <x v="11"/>
    <x v="1"/>
    <x v="12"/>
    <n v="7"/>
    <x v="22"/>
    <n v="224"/>
    <n v="40"/>
    <x v="0"/>
  </r>
  <r>
    <x v="1"/>
    <x v="11"/>
    <x v="4"/>
    <x v="14"/>
    <n v="3"/>
    <x v="24"/>
    <n v="5126.576"/>
    <n v="915.46"/>
    <x v="0"/>
  </r>
  <r>
    <x v="1"/>
    <x v="11"/>
    <x v="5"/>
    <x v="13"/>
    <n v="2"/>
    <x v="25"/>
    <n v="7392"/>
    <n v="1320"/>
    <x v="0"/>
  </r>
  <r>
    <x v="2"/>
    <x v="0"/>
    <x v="0"/>
    <x v="0"/>
    <n v="3566"/>
    <x v="0"/>
    <n v="5126.576"/>
    <n v="1098.5520000000001"/>
    <x v="0"/>
  </r>
  <r>
    <x v="2"/>
    <x v="0"/>
    <x v="0"/>
    <x v="1"/>
    <n v="2498"/>
    <x v="1"/>
    <n v="8960"/>
    <n v="1920"/>
    <x v="0"/>
  </r>
  <r>
    <x v="2"/>
    <x v="0"/>
    <x v="1"/>
    <x v="2"/>
    <n v="1245"/>
    <x v="2"/>
    <n v="5126.4639999999999"/>
    <n v="1098.528"/>
    <x v="1"/>
  </r>
  <r>
    <x v="2"/>
    <x v="0"/>
    <x v="2"/>
    <x v="3"/>
    <n v="644"/>
    <x v="3"/>
    <n v="6432.72"/>
    <n v="1378.44"/>
    <x v="1"/>
  </r>
  <r>
    <x v="2"/>
    <x v="0"/>
    <x v="3"/>
    <x v="4"/>
    <n v="643"/>
    <x v="32"/>
    <n v="7840"/>
    <n v="1680"/>
    <x v="1"/>
  </r>
  <r>
    <x v="2"/>
    <x v="0"/>
    <x v="2"/>
    <x v="5"/>
    <n v="455"/>
    <x v="33"/>
    <n v="5128.0320000000002"/>
    <n v="1098.8640000000003"/>
    <x v="1"/>
  </r>
  <r>
    <x v="2"/>
    <x v="0"/>
    <x v="3"/>
    <x v="6"/>
    <n v="345"/>
    <x v="32"/>
    <n v="7840"/>
    <n v="1680"/>
    <x v="1"/>
  </r>
  <r>
    <x v="2"/>
    <x v="0"/>
    <x v="1"/>
    <x v="7"/>
    <n v="122"/>
    <x v="34"/>
    <n v="112"/>
    <n v="24"/>
    <x v="1"/>
  </r>
  <r>
    <x v="2"/>
    <x v="0"/>
    <x v="4"/>
    <x v="8"/>
    <n v="78"/>
    <x v="40"/>
    <n v="5126.4639999999999"/>
    <n v="457.72"/>
    <x v="1"/>
  </r>
  <r>
    <x v="2"/>
    <x v="0"/>
    <x v="4"/>
    <x v="9"/>
    <n v="76"/>
    <x v="41"/>
    <n v="5126.1279999999997"/>
    <n v="457.69"/>
    <x v="1"/>
  </r>
  <r>
    <x v="2"/>
    <x v="0"/>
    <x v="4"/>
    <x v="10"/>
    <n v="46"/>
    <x v="19"/>
    <n v="224"/>
    <n v="20"/>
    <x v="1"/>
  </r>
  <r>
    <x v="2"/>
    <x v="0"/>
    <x v="4"/>
    <x v="11"/>
    <n v="34"/>
    <x v="42"/>
    <n v="5126.0160000000005"/>
    <n v="457.68000000000006"/>
    <x v="1"/>
  </r>
  <r>
    <x v="2"/>
    <x v="0"/>
    <x v="1"/>
    <x v="12"/>
    <n v="7"/>
    <x v="22"/>
    <n v="224"/>
    <n v="40"/>
    <x v="1"/>
  </r>
  <r>
    <x v="2"/>
    <x v="0"/>
    <x v="5"/>
    <x v="13"/>
    <n v="3"/>
    <x v="24"/>
    <n v="7392"/>
    <n v="915.46"/>
    <x v="1"/>
  </r>
  <r>
    <x v="2"/>
    <x v="0"/>
    <x v="4"/>
    <x v="14"/>
    <n v="3"/>
    <x v="43"/>
    <n v="5126.576"/>
    <n v="660"/>
    <x v="1"/>
  </r>
  <r>
    <x v="2"/>
    <x v="1"/>
    <x v="0"/>
    <x v="0"/>
    <n v="3566"/>
    <x v="24"/>
    <n v="5126.576"/>
    <n v="915.46"/>
    <x v="1"/>
  </r>
  <r>
    <x v="2"/>
    <x v="1"/>
    <x v="0"/>
    <x v="1"/>
    <n v="2498"/>
    <x v="26"/>
    <n v="8960"/>
    <n v="1600"/>
    <x v="1"/>
  </r>
  <r>
    <x v="2"/>
    <x v="1"/>
    <x v="1"/>
    <x v="2"/>
    <n v="1245"/>
    <x v="20"/>
    <n v="5126.4639999999999"/>
    <n v="915.44"/>
    <x v="1"/>
  </r>
  <r>
    <x v="2"/>
    <x v="1"/>
    <x v="2"/>
    <x v="3"/>
    <n v="644"/>
    <x v="27"/>
    <n v="6432.72"/>
    <n v="1148.7"/>
    <x v="1"/>
  </r>
  <r>
    <x v="2"/>
    <x v="1"/>
    <x v="3"/>
    <x v="4"/>
    <n v="643"/>
    <x v="17"/>
    <n v="7840"/>
    <n v="1400"/>
    <x v="1"/>
  </r>
  <r>
    <x v="2"/>
    <x v="1"/>
    <x v="2"/>
    <x v="5"/>
    <n v="455"/>
    <x v="18"/>
    <n v="5128.0320000000002"/>
    <n v="915.72000000000014"/>
    <x v="1"/>
  </r>
  <r>
    <x v="2"/>
    <x v="1"/>
    <x v="3"/>
    <x v="6"/>
    <n v="345"/>
    <x v="17"/>
    <n v="7840"/>
    <n v="1400"/>
    <x v="1"/>
  </r>
  <r>
    <x v="2"/>
    <x v="1"/>
    <x v="1"/>
    <x v="7"/>
    <n v="122"/>
    <x v="19"/>
    <n v="112"/>
    <n v="20"/>
    <x v="1"/>
  </r>
  <r>
    <x v="2"/>
    <x v="1"/>
    <x v="4"/>
    <x v="8"/>
    <n v="78"/>
    <x v="40"/>
    <n v="5126.4639999999999"/>
    <n v="457.72"/>
    <x v="1"/>
  </r>
  <r>
    <x v="2"/>
    <x v="1"/>
    <x v="4"/>
    <x v="9"/>
    <n v="76"/>
    <x v="41"/>
    <n v="5126.1279999999997"/>
    <n v="457.69"/>
    <x v="1"/>
  </r>
  <r>
    <x v="2"/>
    <x v="1"/>
    <x v="4"/>
    <x v="10"/>
    <n v="46"/>
    <x v="19"/>
    <n v="224"/>
    <n v="20"/>
    <x v="1"/>
  </r>
  <r>
    <x v="2"/>
    <x v="1"/>
    <x v="4"/>
    <x v="11"/>
    <n v="34"/>
    <x v="42"/>
    <n v="5126.0160000000005"/>
    <n v="457.68000000000006"/>
    <x v="1"/>
  </r>
  <r>
    <x v="2"/>
    <x v="1"/>
    <x v="1"/>
    <x v="12"/>
    <n v="7"/>
    <x v="22"/>
    <n v="224"/>
    <n v="40"/>
    <x v="0"/>
  </r>
  <r>
    <x v="2"/>
    <x v="1"/>
    <x v="4"/>
    <x v="14"/>
    <n v="3"/>
    <x v="43"/>
    <n v="5126.576"/>
    <n v="660"/>
    <x v="0"/>
  </r>
  <r>
    <x v="2"/>
    <x v="1"/>
    <x v="5"/>
    <x v="13"/>
    <n v="2"/>
    <x v="25"/>
    <n v="7392"/>
    <n v="1320"/>
    <x v="0"/>
  </r>
  <r>
    <x v="2"/>
    <x v="2"/>
    <x v="0"/>
    <x v="0"/>
    <n v="3566"/>
    <x v="24"/>
    <n v="5126.576"/>
    <n v="915.46"/>
    <x v="0"/>
  </r>
  <r>
    <x v="2"/>
    <x v="2"/>
    <x v="0"/>
    <x v="1"/>
    <n v="2498"/>
    <x v="26"/>
    <n v="8960"/>
    <n v="1600"/>
    <x v="0"/>
  </r>
  <r>
    <x v="2"/>
    <x v="2"/>
    <x v="1"/>
    <x v="2"/>
    <n v="1245"/>
    <x v="20"/>
    <n v="5126.4639999999999"/>
    <n v="915.44"/>
    <x v="0"/>
  </r>
  <r>
    <x v="2"/>
    <x v="2"/>
    <x v="2"/>
    <x v="3"/>
    <n v="644"/>
    <x v="27"/>
    <n v="6432.72"/>
    <n v="1148.7"/>
    <x v="0"/>
  </r>
  <r>
    <x v="2"/>
    <x v="2"/>
    <x v="3"/>
    <x v="4"/>
    <n v="643"/>
    <x v="17"/>
    <n v="7840"/>
    <n v="1400"/>
    <x v="0"/>
  </r>
  <r>
    <x v="2"/>
    <x v="2"/>
    <x v="2"/>
    <x v="5"/>
    <n v="455"/>
    <x v="18"/>
    <n v="5128.0320000000002"/>
    <n v="915.72000000000014"/>
    <x v="0"/>
  </r>
  <r>
    <x v="2"/>
    <x v="2"/>
    <x v="3"/>
    <x v="6"/>
    <n v="345"/>
    <x v="17"/>
    <n v="7840"/>
    <n v="1400"/>
    <x v="0"/>
  </r>
  <r>
    <x v="2"/>
    <x v="2"/>
    <x v="1"/>
    <x v="7"/>
    <n v="122"/>
    <x v="19"/>
    <n v="112"/>
    <n v="20"/>
    <x v="0"/>
  </r>
  <r>
    <x v="2"/>
    <x v="2"/>
    <x v="4"/>
    <x v="8"/>
    <n v="78"/>
    <x v="40"/>
    <n v="5126.4639999999999"/>
    <n v="457.72"/>
    <x v="0"/>
  </r>
  <r>
    <x v="2"/>
    <x v="2"/>
    <x v="4"/>
    <x v="9"/>
    <n v="76"/>
    <x v="41"/>
    <n v="5126.1279999999997"/>
    <n v="457.69"/>
    <x v="0"/>
  </r>
  <r>
    <x v="2"/>
    <x v="2"/>
    <x v="4"/>
    <x v="10"/>
    <n v="46"/>
    <x v="19"/>
    <n v="224"/>
    <n v="20"/>
    <x v="0"/>
  </r>
  <r>
    <x v="2"/>
    <x v="2"/>
    <x v="4"/>
    <x v="11"/>
    <n v="34"/>
    <x v="42"/>
    <n v="5126.0160000000005"/>
    <n v="457.68000000000006"/>
    <x v="0"/>
  </r>
  <r>
    <x v="2"/>
    <x v="2"/>
    <x v="1"/>
    <x v="12"/>
    <n v="7"/>
    <x v="22"/>
    <n v="224"/>
    <n v="40"/>
    <x v="0"/>
  </r>
  <r>
    <x v="2"/>
    <x v="2"/>
    <x v="4"/>
    <x v="14"/>
    <n v="3"/>
    <x v="44"/>
    <n v="5126.576"/>
    <n v="457.73"/>
    <x v="0"/>
  </r>
  <r>
    <x v="2"/>
    <x v="2"/>
    <x v="5"/>
    <x v="13"/>
    <n v="2"/>
    <x v="25"/>
    <n v="7392"/>
    <n v="1320"/>
    <x v="1"/>
  </r>
  <r>
    <x v="2"/>
    <x v="3"/>
    <x v="0"/>
    <x v="0"/>
    <n v="3566"/>
    <x v="24"/>
    <n v="5126.576"/>
    <n v="915.46"/>
    <x v="1"/>
  </r>
  <r>
    <x v="2"/>
    <x v="3"/>
    <x v="0"/>
    <x v="1"/>
    <n v="2498"/>
    <x v="26"/>
    <n v="8960"/>
    <n v="1600"/>
    <x v="1"/>
  </r>
  <r>
    <x v="2"/>
    <x v="3"/>
    <x v="1"/>
    <x v="2"/>
    <n v="1245"/>
    <x v="20"/>
    <n v="5126.4639999999999"/>
    <n v="915.44"/>
    <x v="1"/>
  </r>
  <r>
    <x v="2"/>
    <x v="3"/>
    <x v="2"/>
    <x v="3"/>
    <n v="644"/>
    <x v="27"/>
    <n v="6432.72"/>
    <n v="1148.7"/>
    <x v="1"/>
  </r>
  <r>
    <x v="2"/>
    <x v="3"/>
    <x v="3"/>
    <x v="4"/>
    <n v="643"/>
    <x v="17"/>
    <n v="7840"/>
    <n v="1400"/>
    <x v="1"/>
  </r>
  <r>
    <x v="2"/>
    <x v="3"/>
    <x v="2"/>
    <x v="5"/>
    <n v="455"/>
    <x v="18"/>
    <n v="5128.0320000000002"/>
    <n v="915.72000000000014"/>
    <x v="1"/>
  </r>
  <r>
    <x v="2"/>
    <x v="3"/>
    <x v="3"/>
    <x v="6"/>
    <n v="345"/>
    <x v="17"/>
    <n v="7840"/>
    <n v="1400"/>
    <x v="1"/>
  </r>
  <r>
    <x v="2"/>
    <x v="3"/>
    <x v="1"/>
    <x v="7"/>
    <n v="122"/>
    <x v="19"/>
    <n v="112"/>
    <n v="20"/>
    <x v="1"/>
  </r>
  <r>
    <x v="2"/>
    <x v="3"/>
    <x v="4"/>
    <x v="8"/>
    <n v="78"/>
    <x v="40"/>
    <n v="5126.4639999999999"/>
    <n v="457.72"/>
    <x v="1"/>
  </r>
  <r>
    <x v="2"/>
    <x v="3"/>
    <x v="4"/>
    <x v="9"/>
    <n v="76"/>
    <x v="41"/>
    <n v="5126.1279999999997"/>
    <n v="457.69"/>
    <x v="1"/>
  </r>
  <r>
    <x v="2"/>
    <x v="3"/>
    <x v="4"/>
    <x v="10"/>
    <n v="46"/>
    <x v="19"/>
    <n v="224"/>
    <n v="20"/>
    <x v="1"/>
  </r>
  <r>
    <x v="2"/>
    <x v="3"/>
    <x v="4"/>
    <x v="11"/>
    <n v="34"/>
    <x v="42"/>
    <n v="5126.0160000000005"/>
    <n v="457.68000000000006"/>
    <x v="1"/>
  </r>
  <r>
    <x v="2"/>
    <x v="3"/>
    <x v="1"/>
    <x v="12"/>
    <n v="7"/>
    <x v="22"/>
    <n v="224"/>
    <n v="40"/>
    <x v="1"/>
  </r>
  <r>
    <x v="2"/>
    <x v="3"/>
    <x v="4"/>
    <x v="14"/>
    <n v="3"/>
    <x v="44"/>
    <n v="5126.576"/>
    <n v="457.73"/>
    <x v="1"/>
  </r>
  <r>
    <x v="2"/>
    <x v="3"/>
    <x v="5"/>
    <x v="13"/>
    <n v="2"/>
    <x v="31"/>
    <n v="7392"/>
    <n v="1584"/>
    <x v="1"/>
  </r>
  <r>
    <x v="2"/>
    <x v="4"/>
    <x v="0"/>
    <x v="0"/>
    <n v="3566"/>
    <x v="24"/>
    <n v="5126.576"/>
    <n v="915.46"/>
    <x v="0"/>
  </r>
  <r>
    <x v="2"/>
    <x v="4"/>
    <x v="0"/>
    <x v="1"/>
    <n v="2498"/>
    <x v="14"/>
    <n v="8960"/>
    <n v="1760"/>
    <x v="0"/>
  </r>
  <r>
    <x v="2"/>
    <x v="4"/>
    <x v="1"/>
    <x v="2"/>
    <n v="1245"/>
    <x v="15"/>
    <n v="5126.4639999999999"/>
    <n v="1006.984"/>
    <x v="0"/>
  </r>
  <r>
    <x v="2"/>
    <x v="4"/>
    <x v="2"/>
    <x v="3"/>
    <n v="644"/>
    <x v="16"/>
    <n v="6432.72"/>
    <n v="1263.5700000000002"/>
    <x v="0"/>
  </r>
  <r>
    <x v="2"/>
    <x v="4"/>
    <x v="3"/>
    <x v="4"/>
    <n v="643"/>
    <x v="4"/>
    <n v="7840"/>
    <n v="1540"/>
    <x v="0"/>
  </r>
  <r>
    <x v="2"/>
    <x v="4"/>
    <x v="2"/>
    <x v="5"/>
    <n v="455"/>
    <x v="29"/>
    <n v="5128.0320000000002"/>
    <n v="1007.292"/>
    <x v="1"/>
  </r>
  <r>
    <x v="2"/>
    <x v="4"/>
    <x v="3"/>
    <x v="6"/>
    <n v="345"/>
    <x v="4"/>
    <n v="7840"/>
    <n v="1540"/>
    <x v="1"/>
  </r>
  <r>
    <x v="2"/>
    <x v="4"/>
    <x v="1"/>
    <x v="7"/>
    <n v="122"/>
    <x v="30"/>
    <n v="112"/>
    <n v="22"/>
    <x v="1"/>
  </r>
  <r>
    <x v="2"/>
    <x v="4"/>
    <x v="4"/>
    <x v="8"/>
    <n v="78"/>
    <x v="45"/>
    <n v="5126.4639999999999"/>
    <n v="503.49200000000002"/>
    <x v="1"/>
  </r>
  <r>
    <x v="2"/>
    <x v="4"/>
    <x v="4"/>
    <x v="9"/>
    <n v="76"/>
    <x v="41"/>
    <n v="5126.1279999999997"/>
    <n v="457.69"/>
    <x v="1"/>
  </r>
  <r>
    <x v="2"/>
    <x v="4"/>
    <x v="4"/>
    <x v="10"/>
    <n v="46"/>
    <x v="19"/>
    <n v="224"/>
    <n v="20"/>
    <x v="1"/>
  </r>
  <r>
    <x v="2"/>
    <x v="4"/>
    <x v="4"/>
    <x v="11"/>
    <n v="34"/>
    <x v="42"/>
    <n v="5126.0160000000005"/>
    <n v="457.68000000000006"/>
    <x v="1"/>
  </r>
  <r>
    <x v="2"/>
    <x v="4"/>
    <x v="1"/>
    <x v="12"/>
    <n v="7"/>
    <x v="22"/>
    <n v="224"/>
    <n v="40"/>
    <x v="1"/>
  </r>
  <r>
    <x v="2"/>
    <x v="4"/>
    <x v="4"/>
    <x v="14"/>
    <n v="3"/>
    <x v="43"/>
    <n v="5126.576"/>
    <n v="660"/>
    <x v="1"/>
  </r>
  <r>
    <x v="2"/>
    <x v="4"/>
    <x v="5"/>
    <x v="13"/>
    <n v="2"/>
    <x v="24"/>
    <n v="7392"/>
    <n v="915.46"/>
    <x v="0"/>
  </r>
  <r>
    <x v="2"/>
    <x v="5"/>
    <x v="0"/>
    <x v="0"/>
    <n v="3566"/>
    <x v="24"/>
    <n v="5126.576"/>
    <n v="915.46"/>
    <x v="1"/>
  </r>
  <r>
    <x v="2"/>
    <x v="5"/>
    <x v="0"/>
    <x v="1"/>
    <n v="2498"/>
    <x v="26"/>
    <n v="8960"/>
    <n v="1600"/>
    <x v="0"/>
  </r>
  <r>
    <x v="2"/>
    <x v="5"/>
    <x v="1"/>
    <x v="2"/>
    <n v="1245"/>
    <x v="20"/>
    <n v="5126.4639999999999"/>
    <n v="915.44"/>
    <x v="0"/>
  </r>
  <r>
    <x v="2"/>
    <x v="5"/>
    <x v="2"/>
    <x v="3"/>
    <n v="644"/>
    <x v="27"/>
    <n v="6432.72"/>
    <n v="1148.7"/>
    <x v="0"/>
  </r>
  <r>
    <x v="2"/>
    <x v="5"/>
    <x v="3"/>
    <x v="4"/>
    <n v="643"/>
    <x v="17"/>
    <n v="7840"/>
    <n v="1400"/>
    <x v="0"/>
  </r>
  <r>
    <x v="2"/>
    <x v="5"/>
    <x v="2"/>
    <x v="5"/>
    <n v="455"/>
    <x v="18"/>
    <n v="5128.0320000000002"/>
    <n v="915.72000000000014"/>
    <x v="0"/>
  </r>
  <r>
    <x v="2"/>
    <x v="5"/>
    <x v="3"/>
    <x v="6"/>
    <n v="345"/>
    <x v="17"/>
    <n v="7840"/>
    <n v="1400"/>
    <x v="0"/>
  </r>
  <r>
    <x v="2"/>
    <x v="5"/>
    <x v="1"/>
    <x v="7"/>
    <n v="122"/>
    <x v="19"/>
    <n v="112"/>
    <n v="20"/>
    <x v="0"/>
  </r>
  <r>
    <x v="2"/>
    <x v="5"/>
    <x v="4"/>
    <x v="8"/>
    <n v="78"/>
    <x v="40"/>
    <n v="5126.4639999999999"/>
    <n v="457.72"/>
    <x v="0"/>
  </r>
  <r>
    <x v="2"/>
    <x v="5"/>
    <x v="4"/>
    <x v="9"/>
    <n v="76"/>
    <x v="41"/>
    <n v="5126.1279999999997"/>
    <n v="457.69"/>
    <x v="0"/>
  </r>
  <r>
    <x v="2"/>
    <x v="5"/>
    <x v="4"/>
    <x v="10"/>
    <n v="46"/>
    <x v="19"/>
    <n v="224"/>
    <n v="20"/>
    <x v="0"/>
  </r>
  <r>
    <x v="2"/>
    <x v="5"/>
    <x v="4"/>
    <x v="11"/>
    <n v="34"/>
    <x v="42"/>
    <n v="5126.0160000000005"/>
    <n v="457.68000000000006"/>
    <x v="0"/>
  </r>
  <r>
    <x v="2"/>
    <x v="5"/>
    <x v="1"/>
    <x v="12"/>
    <n v="7"/>
    <x v="22"/>
    <n v="224"/>
    <n v="40"/>
    <x v="0"/>
  </r>
  <r>
    <x v="2"/>
    <x v="5"/>
    <x v="5"/>
    <x v="13"/>
    <n v="3"/>
    <x v="24"/>
    <n v="7392"/>
    <n v="915.46"/>
    <x v="0"/>
  </r>
  <r>
    <x v="2"/>
    <x v="5"/>
    <x v="4"/>
    <x v="14"/>
    <n v="3"/>
    <x v="44"/>
    <n v="5126.576"/>
    <n v="457.73"/>
    <x v="0"/>
  </r>
  <r>
    <x v="2"/>
    <x v="6"/>
    <x v="0"/>
    <x v="0"/>
    <n v="3566"/>
    <x v="24"/>
    <n v="5126.576"/>
    <n v="915.46"/>
    <x v="0"/>
  </r>
  <r>
    <x v="2"/>
    <x v="6"/>
    <x v="0"/>
    <x v="1"/>
    <n v="2498"/>
    <x v="26"/>
    <n v="8960"/>
    <n v="1600"/>
    <x v="0"/>
  </r>
  <r>
    <x v="2"/>
    <x v="6"/>
    <x v="1"/>
    <x v="2"/>
    <n v="1245"/>
    <x v="20"/>
    <n v="5126.4639999999999"/>
    <n v="915.44"/>
    <x v="0"/>
  </r>
  <r>
    <x v="2"/>
    <x v="6"/>
    <x v="2"/>
    <x v="3"/>
    <n v="644"/>
    <x v="27"/>
    <n v="6432.72"/>
    <n v="1148.7"/>
    <x v="0"/>
  </r>
  <r>
    <x v="2"/>
    <x v="6"/>
    <x v="3"/>
    <x v="4"/>
    <n v="643"/>
    <x v="17"/>
    <n v="7840"/>
    <n v="1400"/>
    <x v="0"/>
  </r>
  <r>
    <x v="2"/>
    <x v="6"/>
    <x v="2"/>
    <x v="5"/>
    <n v="455"/>
    <x v="18"/>
    <n v="5128.0320000000002"/>
    <n v="915.72000000000014"/>
    <x v="0"/>
  </r>
  <r>
    <x v="2"/>
    <x v="6"/>
    <x v="3"/>
    <x v="6"/>
    <n v="345"/>
    <x v="17"/>
    <n v="7840"/>
    <n v="1400"/>
    <x v="0"/>
  </r>
  <r>
    <x v="2"/>
    <x v="6"/>
    <x v="1"/>
    <x v="7"/>
    <n v="122"/>
    <x v="19"/>
    <n v="112"/>
    <n v="20"/>
    <x v="0"/>
  </r>
  <r>
    <x v="2"/>
    <x v="6"/>
    <x v="4"/>
    <x v="8"/>
    <n v="78"/>
    <x v="40"/>
    <n v="5126.4639999999999"/>
    <n v="457.72"/>
    <x v="0"/>
  </r>
  <r>
    <x v="2"/>
    <x v="6"/>
    <x v="4"/>
    <x v="9"/>
    <n v="76"/>
    <x v="41"/>
    <n v="5126.1279999999997"/>
    <n v="457.69"/>
    <x v="0"/>
  </r>
  <r>
    <x v="2"/>
    <x v="6"/>
    <x v="4"/>
    <x v="10"/>
    <n v="46"/>
    <x v="19"/>
    <n v="224"/>
    <n v="20"/>
    <x v="0"/>
  </r>
  <r>
    <x v="2"/>
    <x v="6"/>
    <x v="4"/>
    <x v="11"/>
    <n v="34"/>
    <x v="42"/>
    <n v="5126.0160000000005"/>
    <n v="457.68000000000006"/>
    <x v="0"/>
  </r>
  <r>
    <x v="2"/>
    <x v="6"/>
    <x v="1"/>
    <x v="12"/>
    <n v="7"/>
    <x v="22"/>
    <n v="224"/>
    <n v="40"/>
    <x v="0"/>
  </r>
  <r>
    <x v="2"/>
    <x v="6"/>
    <x v="4"/>
    <x v="14"/>
    <n v="3"/>
    <x v="44"/>
    <n v="5126.576"/>
    <n v="457.73"/>
    <x v="0"/>
  </r>
  <r>
    <x v="2"/>
    <x v="6"/>
    <x v="5"/>
    <x v="13"/>
    <n v="2"/>
    <x v="25"/>
    <n v="7392"/>
    <n v="1320"/>
    <x v="0"/>
  </r>
  <r>
    <x v="2"/>
    <x v="7"/>
    <x v="0"/>
    <x v="0"/>
    <n v="3566"/>
    <x v="24"/>
    <n v="5126.576"/>
    <n v="915.46"/>
    <x v="0"/>
  </r>
  <r>
    <x v="2"/>
    <x v="7"/>
    <x v="0"/>
    <x v="1"/>
    <n v="2498"/>
    <x v="26"/>
    <n v="8960"/>
    <n v="1600"/>
    <x v="0"/>
  </r>
  <r>
    <x v="2"/>
    <x v="7"/>
    <x v="1"/>
    <x v="2"/>
    <n v="1245"/>
    <x v="20"/>
    <n v="5126.4639999999999"/>
    <n v="915.44"/>
    <x v="0"/>
  </r>
  <r>
    <x v="2"/>
    <x v="7"/>
    <x v="2"/>
    <x v="3"/>
    <n v="644"/>
    <x v="27"/>
    <n v="6432.72"/>
    <n v="1148.7"/>
    <x v="0"/>
  </r>
  <r>
    <x v="2"/>
    <x v="7"/>
    <x v="3"/>
    <x v="4"/>
    <n v="643"/>
    <x v="17"/>
    <n v="7840"/>
    <n v="1400"/>
    <x v="0"/>
  </r>
  <r>
    <x v="2"/>
    <x v="7"/>
    <x v="2"/>
    <x v="5"/>
    <n v="455"/>
    <x v="29"/>
    <n v="5128.0320000000002"/>
    <n v="1007.292"/>
    <x v="0"/>
  </r>
  <r>
    <x v="2"/>
    <x v="7"/>
    <x v="3"/>
    <x v="6"/>
    <n v="345"/>
    <x v="4"/>
    <n v="7840"/>
    <n v="1540"/>
    <x v="0"/>
  </r>
  <r>
    <x v="2"/>
    <x v="7"/>
    <x v="1"/>
    <x v="7"/>
    <n v="122"/>
    <x v="30"/>
    <n v="112"/>
    <n v="22"/>
    <x v="0"/>
  </r>
  <r>
    <x v="2"/>
    <x v="7"/>
    <x v="4"/>
    <x v="8"/>
    <n v="78"/>
    <x v="45"/>
    <n v="5126.4639999999999"/>
    <n v="503.49200000000002"/>
    <x v="0"/>
  </r>
  <r>
    <x v="2"/>
    <x v="7"/>
    <x v="4"/>
    <x v="9"/>
    <n v="76"/>
    <x v="46"/>
    <n v="5126.1279999999997"/>
    <n v="503.45899999999995"/>
    <x v="0"/>
  </r>
  <r>
    <x v="2"/>
    <x v="7"/>
    <x v="4"/>
    <x v="10"/>
    <n v="46"/>
    <x v="47"/>
    <n v="224"/>
    <n v="23"/>
    <x v="0"/>
  </r>
  <r>
    <x v="2"/>
    <x v="7"/>
    <x v="4"/>
    <x v="11"/>
    <n v="34"/>
    <x v="48"/>
    <n v="5126.0160000000005"/>
    <n v="526.33199999999999"/>
    <x v="0"/>
  </r>
  <r>
    <x v="2"/>
    <x v="7"/>
    <x v="1"/>
    <x v="12"/>
    <n v="7"/>
    <x v="36"/>
    <n v="224"/>
    <n v="46"/>
    <x v="0"/>
  </r>
  <r>
    <x v="2"/>
    <x v="7"/>
    <x v="4"/>
    <x v="14"/>
    <n v="3"/>
    <x v="49"/>
    <n v="5126.576"/>
    <n v="526.38950000000011"/>
    <x v="0"/>
  </r>
  <r>
    <x v="2"/>
    <x v="7"/>
    <x v="5"/>
    <x v="13"/>
    <n v="2"/>
    <x v="39"/>
    <n v="7392"/>
    <n v="1518"/>
    <x v="0"/>
  </r>
  <r>
    <x v="2"/>
    <x v="8"/>
    <x v="0"/>
    <x v="0"/>
    <n v="3566"/>
    <x v="24"/>
    <n v="5126.576"/>
    <n v="915.46"/>
    <x v="0"/>
  </r>
  <r>
    <x v="2"/>
    <x v="8"/>
    <x v="0"/>
    <x v="1"/>
    <n v="2498"/>
    <x v="26"/>
    <n v="8960"/>
    <n v="1600"/>
    <x v="0"/>
  </r>
  <r>
    <x v="2"/>
    <x v="8"/>
    <x v="1"/>
    <x v="2"/>
    <n v="1245"/>
    <x v="20"/>
    <n v="5126.4639999999999"/>
    <n v="915.44"/>
    <x v="0"/>
  </r>
  <r>
    <x v="2"/>
    <x v="8"/>
    <x v="2"/>
    <x v="3"/>
    <n v="644"/>
    <x v="27"/>
    <n v="6432.72"/>
    <n v="1148.7"/>
    <x v="0"/>
  </r>
  <r>
    <x v="2"/>
    <x v="8"/>
    <x v="3"/>
    <x v="4"/>
    <n v="643"/>
    <x v="17"/>
    <n v="7840"/>
    <n v="1400"/>
    <x v="0"/>
  </r>
  <r>
    <x v="2"/>
    <x v="8"/>
    <x v="2"/>
    <x v="5"/>
    <n v="455"/>
    <x v="18"/>
    <n v="5128.0320000000002"/>
    <n v="915.72000000000014"/>
    <x v="0"/>
  </r>
  <r>
    <x v="2"/>
    <x v="8"/>
    <x v="3"/>
    <x v="6"/>
    <n v="345"/>
    <x v="17"/>
    <n v="7840"/>
    <n v="1400"/>
    <x v="0"/>
  </r>
  <r>
    <x v="2"/>
    <x v="8"/>
    <x v="1"/>
    <x v="7"/>
    <n v="122"/>
    <x v="19"/>
    <n v="112"/>
    <n v="20"/>
    <x v="0"/>
  </r>
  <r>
    <x v="2"/>
    <x v="8"/>
    <x v="4"/>
    <x v="8"/>
    <n v="78"/>
    <x v="40"/>
    <n v="5126.4639999999999"/>
    <n v="457.72"/>
    <x v="0"/>
  </r>
  <r>
    <x v="2"/>
    <x v="8"/>
    <x v="4"/>
    <x v="9"/>
    <n v="76"/>
    <x v="41"/>
    <n v="5126.1279999999997"/>
    <n v="457.69"/>
    <x v="0"/>
  </r>
  <r>
    <x v="2"/>
    <x v="8"/>
    <x v="4"/>
    <x v="10"/>
    <n v="46"/>
    <x v="19"/>
    <n v="224"/>
    <n v="20"/>
    <x v="0"/>
  </r>
  <r>
    <x v="2"/>
    <x v="8"/>
    <x v="4"/>
    <x v="11"/>
    <n v="34"/>
    <x v="50"/>
    <n v="5126.0160000000005"/>
    <n v="549.21600000000001"/>
    <x v="0"/>
  </r>
  <r>
    <x v="2"/>
    <x v="8"/>
    <x v="1"/>
    <x v="12"/>
    <n v="7"/>
    <x v="9"/>
    <n v="224"/>
    <n v="48"/>
    <x v="0"/>
  </r>
  <r>
    <x v="2"/>
    <x v="8"/>
    <x v="4"/>
    <x v="14"/>
    <n v="3"/>
    <x v="51"/>
    <n v="5126.576"/>
    <n v="549.27600000000007"/>
    <x v="0"/>
  </r>
  <r>
    <x v="2"/>
    <x v="8"/>
    <x v="5"/>
    <x v="13"/>
    <n v="2"/>
    <x v="31"/>
    <n v="7392"/>
    <n v="1584"/>
    <x v="0"/>
  </r>
  <r>
    <x v="2"/>
    <x v="9"/>
    <x v="0"/>
    <x v="0"/>
    <n v="3566"/>
    <x v="13"/>
    <n v="5126.576"/>
    <n v="1007.0060000000002"/>
    <x v="0"/>
  </r>
  <r>
    <x v="2"/>
    <x v="9"/>
    <x v="0"/>
    <x v="1"/>
    <n v="2498"/>
    <x v="52"/>
    <n v="8960"/>
    <n v="1840"/>
    <x v="0"/>
  </r>
  <r>
    <x v="2"/>
    <x v="9"/>
    <x v="1"/>
    <x v="2"/>
    <n v="1245"/>
    <x v="53"/>
    <n v="5126.4639999999999"/>
    <n v="1052.7560000000001"/>
    <x v="0"/>
  </r>
  <r>
    <x v="2"/>
    <x v="9"/>
    <x v="2"/>
    <x v="3"/>
    <n v="644"/>
    <x v="54"/>
    <n v="6432.72"/>
    <n v="1321.0050000000001"/>
    <x v="0"/>
  </r>
  <r>
    <x v="2"/>
    <x v="9"/>
    <x v="3"/>
    <x v="4"/>
    <n v="643"/>
    <x v="32"/>
    <n v="7840"/>
    <n v="1680"/>
    <x v="0"/>
  </r>
  <r>
    <x v="2"/>
    <x v="9"/>
    <x v="2"/>
    <x v="5"/>
    <n v="455"/>
    <x v="33"/>
    <n v="5128.0320000000002"/>
    <n v="1098.8640000000003"/>
    <x v="0"/>
  </r>
  <r>
    <x v="2"/>
    <x v="9"/>
    <x v="3"/>
    <x v="6"/>
    <n v="345"/>
    <x v="32"/>
    <n v="7840"/>
    <n v="1680"/>
    <x v="0"/>
  </r>
  <r>
    <x v="2"/>
    <x v="9"/>
    <x v="1"/>
    <x v="7"/>
    <n v="122"/>
    <x v="34"/>
    <n v="112"/>
    <n v="24"/>
    <x v="0"/>
  </r>
  <r>
    <x v="2"/>
    <x v="9"/>
    <x v="4"/>
    <x v="8"/>
    <n v="78"/>
    <x v="45"/>
    <n v="5126.4639999999999"/>
    <n v="503.49200000000002"/>
    <x v="0"/>
  </r>
  <r>
    <x v="2"/>
    <x v="9"/>
    <x v="4"/>
    <x v="9"/>
    <n v="76"/>
    <x v="46"/>
    <n v="5126.1279999999997"/>
    <n v="503.45899999999995"/>
    <x v="0"/>
  </r>
  <r>
    <x v="2"/>
    <x v="9"/>
    <x v="4"/>
    <x v="10"/>
    <n v="46"/>
    <x v="30"/>
    <n v="224"/>
    <n v="22"/>
    <x v="0"/>
  </r>
  <r>
    <x v="2"/>
    <x v="9"/>
    <x v="4"/>
    <x v="11"/>
    <n v="34"/>
    <x v="55"/>
    <n v="5126.0160000000005"/>
    <n v="503.44800000000009"/>
    <x v="0"/>
  </r>
  <r>
    <x v="2"/>
    <x v="9"/>
    <x v="1"/>
    <x v="12"/>
    <n v="7"/>
    <x v="56"/>
    <n v="224"/>
    <n v="44"/>
    <x v="0"/>
  </r>
  <r>
    <x v="2"/>
    <x v="9"/>
    <x v="4"/>
    <x v="14"/>
    <n v="3"/>
    <x v="57"/>
    <n v="5126.576"/>
    <n v="503.5030000000001"/>
    <x v="0"/>
  </r>
  <r>
    <x v="2"/>
    <x v="9"/>
    <x v="5"/>
    <x v="13"/>
    <n v="2"/>
    <x v="12"/>
    <n v="7392"/>
    <n v="1452"/>
    <x v="0"/>
  </r>
  <r>
    <x v="2"/>
    <x v="10"/>
    <x v="0"/>
    <x v="0"/>
    <n v="3566"/>
    <x v="38"/>
    <n v="5126.576"/>
    <n v="1052.7790000000002"/>
    <x v="0"/>
  </r>
  <r>
    <x v="2"/>
    <x v="10"/>
    <x v="0"/>
    <x v="1"/>
    <n v="2498"/>
    <x v="14"/>
    <n v="8960"/>
    <n v="1760"/>
    <x v="0"/>
  </r>
  <r>
    <x v="2"/>
    <x v="10"/>
    <x v="1"/>
    <x v="2"/>
    <n v="1245"/>
    <x v="15"/>
    <n v="5126.4639999999999"/>
    <n v="1006.984"/>
    <x v="0"/>
  </r>
  <r>
    <x v="2"/>
    <x v="10"/>
    <x v="2"/>
    <x v="3"/>
    <n v="644"/>
    <x v="16"/>
    <n v="6432.72"/>
    <n v="1263.5700000000002"/>
    <x v="0"/>
  </r>
  <r>
    <x v="2"/>
    <x v="10"/>
    <x v="3"/>
    <x v="4"/>
    <n v="643"/>
    <x v="4"/>
    <n v="7840"/>
    <n v="1540"/>
    <x v="0"/>
  </r>
  <r>
    <x v="2"/>
    <x v="10"/>
    <x v="2"/>
    <x v="5"/>
    <n v="455"/>
    <x v="29"/>
    <n v="5128.0320000000002"/>
    <n v="1007.292"/>
    <x v="0"/>
  </r>
  <r>
    <x v="2"/>
    <x v="10"/>
    <x v="3"/>
    <x v="6"/>
    <n v="345"/>
    <x v="4"/>
    <n v="7840"/>
    <n v="1540"/>
    <x v="0"/>
  </r>
  <r>
    <x v="2"/>
    <x v="10"/>
    <x v="1"/>
    <x v="7"/>
    <n v="122"/>
    <x v="30"/>
    <n v="112"/>
    <n v="22"/>
    <x v="0"/>
  </r>
  <r>
    <x v="2"/>
    <x v="10"/>
    <x v="4"/>
    <x v="8"/>
    <n v="78"/>
    <x v="45"/>
    <n v="5126.4639999999999"/>
    <n v="503.49200000000002"/>
    <x v="0"/>
  </r>
  <r>
    <x v="2"/>
    <x v="10"/>
    <x v="4"/>
    <x v="9"/>
    <n v="76"/>
    <x v="41"/>
    <n v="5126.1279999999997"/>
    <n v="457.69"/>
    <x v="0"/>
  </r>
  <r>
    <x v="2"/>
    <x v="10"/>
    <x v="4"/>
    <x v="10"/>
    <n v="46"/>
    <x v="19"/>
    <n v="224"/>
    <n v="20"/>
    <x v="0"/>
  </r>
  <r>
    <x v="2"/>
    <x v="10"/>
    <x v="4"/>
    <x v="11"/>
    <n v="34"/>
    <x v="42"/>
    <n v="5126.0160000000005"/>
    <n v="457.68000000000006"/>
    <x v="1"/>
  </r>
  <r>
    <x v="2"/>
    <x v="10"/>
    <x v="1"/>
    <x v="12"/>
    <n v="7"/>
    <x v="22"/>
    <n v="224"/>
    <n v="40"/>
    <x v="1"/>
  </r>
  <r>
    <x v="2"/>
    <x v="10"/>
    <x v="4"/>
    <x v="14"/>
    <n v="3"/>
    <x v="44"/>
    <n v="5126.576"/>
    <n v="457.73"/>
    <x v="1"/>
  </r>
  <r>
    <x v="2"/>
    <x v="10"/>
    <x v="5"/>
    <x v="13"/>
    <n v="2"/>
    <x v="25"/>
    <n v="7392"/>
    <n v="1320"/>
    <x v="1"/>
  </r>
  <r>
    <x v="2"/>
    <x v="11"/>
    <x v="0"/>
    <x v="0"/>
    <n v="3566"/>
    <x v="24"/>
    <n v="5126.576"/>
    <n v="915.46"/>
    <x v="1"/>
  </r>
  <r>
    <x v="2"/>
    <x v="11"/>
    <x v="0"/>
    <x v="1"/>
    <n v="2498"/>
    <x v="26"/>
    <n v="8960"/>
    <n v="1600"/>
    <x v="1"/>
  </r>
  <r>
    <x v="2"/>
    <x v="11"/>
    <x v="1"/>
    <x v="2"/>
    <n v="1245"/>
    <x v="20"/>
    <n v="5126.4639999999999"/>
    <n v="915.44"/>
    <x v="1"/>
  </r>
  <r>
    <x v="2"/>
    <x v="11"/>
    <x v="2"/>
    <x v="3"/>
    <n v="644"/>
    <x v="27"/>
    <n v="6432.72"/>
    <n v="1148.7"/>
    <x v="1"/>
  </r>
  <r>
    <x v="2"/>
    <x v="11"/>
    <x v="3"/>
    <x v="4"/>
    <n v="643"/>
    <x v="17"/>
    <n v="7840"/>
    <n v="1400"/>
    <x v="1"/>
  </r>
  <r>
    <x v="2"/>
    <x v="11"/>
    <x v="2"/>
    <x v="5"/>
    <n v="455"/>
    <x v="18"/>
    <n v="5128.0320000000002"/>
    <n v="915.72000000000014"/>
    <x v="1"/>
  </r>
  <r>
    <x v="2"/>
    <x v="11"/>
    <x v="3"/>
    <x v="6"/>
    <n v="345"/>
    <x v="17"/>
    <n v="7840"/>
    <n v="1400"/>
    <x v="1"/>
  </r>
  <r>
    <x v="2"/>
    <x v="11"/>
    <x v="1"/>
    <x v="7"/>
    <n v="122"/>
    <x v="19"/>
    <n v="112"/>
    <n v="20"/>
    <x v="1"/>
  </r>
  <r>
    <x v="2"/>
    <x v="11"/>
    <x v="4"/>
    <x v="8"/>
    <n v="78"/>
    <x v="40"/>
    <n v="5126.4639999999999"/>
    <n v="457.72"/>
    <x v="1"/>
  </r>
  <r>
    <x v="2"/>
    <x v="11"/>
    <x v="4"/>
    <x v="9"/>
    <n v="76"/>
    <x v="41"/>
    <n v="5126.1279999999997"/>
    <n v="457.69"/>
    <x v="1"/>
  </r>
  <r>
    <x v="2"/>
    <x v="11"/>
    <x v="4"/>
    <x v="10"/>
    <n v="46"/>
    <x v="19"/>
    <n v="224"/>
    <n v="20"/>
    <x v="1"/>
  </r>
  <r>
    <x v="2"/>
    <x v="11"/>
    <x v="4"/>
    <x v="11"/>
    <n v="34"/>
    <x v="42"/>
    <n v="5126.0160000000005"/>
    <n v="457.68000000000006"/>
    <x v="1"/>
  </r>
  <r>
    <x v="2"/>
    <x v="11"/>
    <x v="1"/>
    <x v="12"/>
    <n v="7"/>
    <x v="22"/>
    <n v="224"/>
    <n v="40"/>
    <x v="1"/>
  </r>
  <r>
    <x v="2"/>
    <x v="11"/>
    <x v="4"/>
    <x v="14"/>
    <n v="3"/>
    <x v="44"/>
    <n v="5126.576"/>
    <n v="457.73"/>
    <x v="1"/>
  </r>
  <r>
    <x v="2"/>
    <x v="11"/>
    <x v="5"/>
    <x v="13"/>
    <n v="2"/>
    <x v="25"/>
    <n v="7392"/>
    <n v="1320"/>
    <x v="1"/>
  </r>
  <r>
    <x v="3"/>
    <x v="0"/>
    <x v="0"/>
    <x v="0"/>
    <n v="3566"/>
    <x v="0"/>
    <n v="5126.576"/>
    <n v="1098.5520000000001"/>
    <x v="1"/>
  </r>
  <r>
    <x v="3"/>
    <x v="0"/>
    <x v="0"/>
    <x v="1"/>
    <n v="2498"/>
    <x v="1"/>
    <n v="8960"/>
    <n v="1920"/>
    <x v="1"/>
  </r>
  <r>
    <x v="3"/>
    <x v="0"/>
    <x v="1"/>
    <x v="2"/>
    <n v="1245"/>
    <x v="2"/>
    <n v="5126.4639999999999"/>
    <n v="1098.528"/>
    <x v="1"/>
  </r>
  <r>
    <x v="3"/>
    <x v="0"/>
    <x v="2"/>
    <x v="3"/>
    <n v="644"/>
    <x v="3"/>
    <n v="6432.72"/>
    <n v="1378.44"/>
    <x v="1"/>
  </r>
  <r>
    <x v="3"/>
    <x v="0"/>
    <x v="3"/>
    <x v="4"/>
    <n v="643"/>
    <x v="32"/>
    <n v="7840"/>
    <n v="1680"/>
    <x v="0"/>
  </r>
  <r>
    <x v="3"/>
    <x v="0"/>
    <x v="2"/>
    <x v="5"/>
    <n v="455"/>
    <x v="33"/>
    <n v="5128.0320000000002"/>
    <n v="1098.8640000000003"/>
    <x v="0"/>
  </r>
  <r>
    <x v="3"/>
    <x v="0"/>
    <x v="3"/>
    <x v="6"/>
    <n v="345"/>
    <x v="32"/>
    <n v="7840"/>
    <n v="1680"/>
    <x v="0"/>
  </r>
  <r>
    <x v="3"/>
    <x v="0"/>
    <x v="1"/>
    <x v="7"/>
    <n v="122"/>
    <x v="34"/>
    <n v="112"/>
    <n v="24"/>
    <x v="0"/>
  </r>
  <r>
    <x v="3"/>
    <x v="0"/>
    <x v="4"/>
    <x v="8"/>
    <n v="78"/>
    <x v="40"/>
    <n v="5126.4639999999999"/>
    <n v="457.72"/>
    <x v="0"/>
  </r>
  <r>
    <x v="3"/>
    <x v="0"/>
    <x v="4"/>
    <x v="9"/>
    <n v="76"/>
    <x v="41"/>
    <n v="5126.1279999999997"/>
    <n v="457.69"/>
    <x v="0"/>
  </r>
  <r>
    <x v="3"/>
    <x v="0"/>
    <x v="4"/>
    <x v="10"/>
    <n v="46"/>
    <x v="19"/>
    <n v="224"/>
    <n v="20"/>
    <x v="0"/>
  </r>
  <r>
    <x v="3"/>
    <x v="0"/>
    <x v="4"/>
    <x v="11"/>
    <n v="34"/>
    <x v="42"/>
    <n v="5126.0160000000005"/>
    <n v="457.68000000000006"/>
    <x v="0"/>
  </r>
  <r>
    <x v="3"/>
    <x v="0"/>
    <x v="1"/>
    <x v="12"/>
    <n v="7"/>
    <x v="22"/>
    <n v="224"/>
    <n v="40"/>
    <x v="0"/>
  </r>
  <r>
    <x v="3"/>
    <x v="0"/>
    <x v="5"/>
    <x v="13"/>
    <n v="3"/>
    <x v="24"/>
    <n v="7392"/>
    <n v="915.46"/>
    <x v="0"/>
  </r>
  <r>
    <x v="3"/>
    <x v="0"/>
    <x v="4"/>
    <x v="14"/>
    <n v="3"/>
    <x v="43"/>
    <n v="5126.576"/>
    <n v="660"/>
    <x v="0"/>
  </r>
  <r>
    <x v="3"/>
    <x v="1"/>
    <x v="0"/>
    <x v="0"/>
    <n v="3566"/>
    <x v="24"/>
    <n v="5126.576"/>
    <n v="915.46"/>
    <x v="0"/>
  </r>
  <r>
    <x v="3"/>
    <x v="1"/>
    <x v="0"/>
    <x v="1"/>
    <n v="2498"/>
    <x v="26"/>
    <n v="8960"/>
    <n v="1600"/>
    <x v="0"/>
  </r>
  <r>
    <x v="3"/>
    <x v="1"/>
    <x v="1"/>
    <x v="2"/>
    <n v="1245"/>
    <x v="20"/>
    <n v="5126.4639999999999"/>
    <n v="915.44"/>
    <x v="0"/>
  </r>
  <r>
    <x v="3"/>
    <x v="1"/>
    <x v="2"/>
    <x v="3"/>
    <n v="644"/>
    <x v="27"/>
    <n v="6432.72"/>
    <n v="1148.7"/>
    <x v="0"/>
  </r>
  <r>
    <x v="3"/>
    <x v="1"/>
    <x v="3"/>
    <x v="4"/>
    <n v="643"/>
    <x v="17"/>
    <n v="7840"/>
    <n v="1400"/>
    <x v="0"/>
  </r>
  <r>
    <x v="3"/>
    <x v="1"/>
    <x v="2"/>
    <x v="5"/>
    <n v="455"/>
    <x v="18"/>
    <n v="5128.0320000000002"/>
    <n v="915.72000000000014"/>
    <x v="0"/>
  </r>
  <r>
    <x v="3"/>
    <x v="1"/>
    <x v="3"/>
    <x v="6"/>
    <n v="345"/>
    <x v="17"/>
    <n v="7840"/>
    <n v="1400"/>
    <x v="0"/>
  </r>
  <r>
    <x v="3"/>
    <x v="1"/>
    <x v="1"/>
    <x v="7"/>
    <n v="122"/>
    <x v="19"/>
    <n v="112"/>
    <n v="20"/>
    <x v="0"/>
  </r>
  <r>
    <x v="3"/>
    <x v="1"/>
    <x v="4"/>
    <x v="8"/>
    <n v="78"/>
    <x v="40"/>
    <n v="5126.4639999999999"/>
    <n v="457.72"/>
    <x v="0"/>
  </r>
  <r>
    <x v="3"/>
    <x v="1"/>
    <x v="4"/>
    <x v="9"/>
    <n v="76"/>
    <x v="41"/>
    <n v="5126.1279999999997"/>
    <n v="457.69"/>
    <x v="0"/>
  </r>
  <r>
    <x v="3"/>
    <x v="1"/>
    <x v="4"/>
    <x v="10"/>
    <n v="46"/>
    <x v="19"/>
    <n v="224"/>
    <n v="20"/>
    <x v="0"/>
  </r>
  <r>
    <x v="3"/>
    <x v="1"/>
    <x v="4"/>
    <x v="11"/>
    <n v="34"/>
    <x v="42"/>
    <n v="5126.0160000000005"/>
    <n v="457.68000000000006"/>
    <x v="0"/>
  </r>
  <r>
    <x v="3"/>
    <x v="1"/>
    <x v="1"/>
    <x v="12"/>
    <n v="7"/>
    <x v="22"/>
    <n v="224"/>
    <n v="40"/>
    <x v="0"/>
  </r>
  <r>
    <x v="3"/>
    <x v="1"/>
    <x v="4"/>
    <x v="14"/>
    <n v="3"/>
    <x v="43"/>
    <n v="5126.576"/>
    <n v="660"/>
    <x v="0"/>
  </r>
  <r>
    <x v="3"/>
    <x v="1"/>
    <x v="5"/>
    <x v="13"/>
    <n v="2"/>
    <x v="25"/>
    <n v="7392"/>
    <n v="1320"/>
    <x v="0"/>
  </r>
  <r>
    <x v="3"/>
    <x v="2"/>
    <x v="0"/>
    <x v="0"/>
    <n v="3566"/>
    <x v="24"/>
    <n v="5126.576"/>
    <n v="915.46"/>
    <x v="0"/>
  </r>
  <r>
    <x v="3"/>
    <x v="2"/>
    <x v="0"/>
    <x v="1"/>
    <n v="2498"/>
    <x v="26"/>
    <n v="8960"/>
    <n v="1600"/>
    <x v="0"/>
  </r>
  <r>
    <x v="3"/>
    <x v="2"/>
    <x v="1"/>
    <x v="2"/>
    <n v="1245"/>
    <x v="20"/>
    <n v="5126.4639999999999"/>
    <n v="915.44"/>
    <x v="0"/>
  </r>
  <r>
    <x v="3"/>
    <x v="2"/>
    <x v="2"/>
    <x v="3"/>
    <n v="644"/>
    <x v="58"/>
    <n v="6432.72"/>
    <n v="2000"/>
    <x v="0"/>
  </r>
  <r>
    <x v="3"/>
    <x v="2"/>
    <x v="3"/>
    <x v="4"/>
    <n v="643"/>
    <x v="17"/>
    <n v="7840"/>
    <n v="1400"/>
    <x v="0"/>
  </r>
  <r>
    <x v="3"/>
    <x v="2"/>
    <x v="2"/>
    <x v="5"/>
    <n v="455"/>
    <x v="18"/>
    <n v="5128.0320000000002"/>
    <n v="915.72000000000014"/>
    <x v="0"/>
  </r>
  <r>
    <x v="3"/>
    <x v="2"/>
    <x v="3"/>
    <x v="6"/>
    <n v="345"/>
    <x v="17"/>
    <n v="7840"/>
    <n v="1400"/>
    <x v="0"/>
  </r>
  <r>
    <x v="3"/>
    <x v="2"/>
    <x v="1"/>
    <x v="7"/>
    <n v="122"/>
    <x v="19"/>
    <n v="112"/>
    <n v="20"/>
    <x v="0"/>
  </r>
  <r>
    <x v="3"/>
    <x v="2"/>
    <x v="4"/>
    <x v="8"/>
    <n v="78"/>
    <x v="40"/>
    <n v="5126.4639999999999"/>
    <n v="457.72"/>
    <x v="0"/>
  </r>
  <r>
    <x v="3"/>
    <x v="2"/>
    <x v="4"/>
    <x v="9"/>
    <n v="76"/>
    <x v="41"/>
    <n v="5126.1279999999997"/>
    <n v="457.69"/>
    <x v="0"/>
  </r>
  <r>
    <x v="3"/>
    <x v="2"/>
    <x v="4"/>
    <x v="10"/>
    <n v="46"/>
    <x v="19"/>
    <n v="224"/>
    <n v="20"/>
    <x v="0"/>
  </r>
  <r>
    <x v="3"/>
    <x v="2"/>
    <x v="4"/>
    <x v="11"/>
    <n v="34"/>
    <x v="42"/>
    <n v="5126.0160000000005"/>
    <n v="457.68000000000006"/>
    <x v="0"/>
  </r>
  <r>
    <x v="3"/>
    <x v="2"/>
    <x v="1"/>
    <x v="12"/>
    <n v="7"/>
    <x v="22"/>
    <n v="224"/>
    <n v="40"/>
    <x v="0"/>
  </r>
  <r>
    <x v="3"/>
    <x v="2"/>
    <x v="4"/>
    <x v="14"/>
    <n v="3"/>
    <x v="44"/>
    <n v="5126.576"/>
    <n v="457.73"/>
    <x v="0"/>
  </r>
  <r>
    <x v="3"/>
    <x v="2"/>
    <x v="5"/>
    <x v="13"/>
    <n v="2"/>
    <x v="25"/>
    <n v="7392"/>
    <n v="1320"/>
    <x v="0"/>
  </r>
  <r>
    <x v="3"/>
    <x v="3"/>
    <x v="0"/>
    <x v="0"/>
    <n v="3566"/>
    <x v="24"/>
    <n v="5126.576"/>
    <n v="915.46"/>
    <x v="0"/>
  </r>
  <r>
    <x v="3"/>
    <x v="3"/>
    <x v="0"/>
    <x v="1"/>
    <n v="2498"/>
    <x v="26"/>
    <n v="8960"/>
    <n v="1600"/>
    <x v="1"/>
  </r>
  <r>
    <x v="3"/>
    <x v="3"/>
    <x v="1"/>
    <x v="2"/>
    <n v="1245"/>
    <x v="20"/>
    <n v="5126.4639999999999"/>
    <n v="915.44"/>
    <x v="1"/>
  </r>
  <r>
    <x v="3"/>
    <x v="3"/>
    <x v="2"/>
    <x v="3"/>
    <n v="644"/>
    <x v="59"/>
    <n v="6432.72"/>
    <n v="3000"/>
    <x v="1"/>
  </r>
  <r>
    <x v="3"/>
    <x v="3"/>
    <x v="3"/>
    <x v="4"/>
    <n v="643"/>
    <x v="17"/>
    <n v="7840"/>
    <n v="1400"/>
    <x v="1"/>
  </r>
  <r>
    <x v="3"/>
    <x v="3"/>
    <x v="2"/>
    <x v="5"/>
    <n v="455"/>
    <x v="60"/>
    <n v="5128.0320000000002"/>
    <n v="2800"/>
    <x v="1"/>
  </r>
  <r>
    <x v="3"/>
    <x v="3"/>
    <x v="3"/>
    <x v="6"/>
    <n v="345"/>
    <x v="17"/>
    <n v="7840"/>
    <n v="1400"/>
    <x v="1"/>
  </r>
  <r>
    <x v="3"/>
    <x v="3"/>
    <x v="1"/>
    <x v="7"/>
    <n v="122"/>
    <x v="19"/>
    <n v="112"/>
    <n v="20"/>
    <x v="1"/>
  </r>
  <r>
    <x v="3"/>
    <x v="3"/>
    <x v="4"/>
    <x v="8"/>
    <n v="78"/>
    <x v="40"/>
    <n v="5126.4639999999999"/>
    <n v="457.72"/>
    <x v="1"/>
  </r>
  <r>
    <x v="3"/>
    <x v="3"/>
    <x v="4"/>
    <x v="9"/>
    <n v="76"/>
    <x v="41"/>
    <n v="5126.1279999999997"/>
    <n v="457.69"/>
    <x v="1"/>
  </r>
  <r>
    <x v="3"/>
    <x v="3"/>
    <x v="4"/>
    <x v="10"/>
    <n v="46"/>
    <x v="19"/>
    <n v="224"/>
    <n v="20"/>
    <x v="1"/>
  </r>
  <r>
    <x v="3"/>
    <x v="3"/>
    <x v="4"/>
    <x v="11"/>
    <n v="34"/>
    <x v="42"/>
    <n v="5126.0160000000005"/>
    <n v="457.68000000000006"/>
    <x v="1"/>
  </r>
  <r>
    <x v="3"/>
    <x v="3"/>
    <x v="1"/>
    <x v="12"/>
    <n v="7"/>
    <x v="22"/>
    <n v="224"/>
    <n v="40"/>
    <x v="1"/>
  </r>
  <r>
    <x v="3"/>
    <x v="3"/>
    <x v="4"/>
    <x v="14"/>
    <n v="3"/>
    <x v="44"/>
    <n v="5126.576"/>
    <n v="457.73"/>
    <x v="1"/>
  </r>
  <r>
    <x v="3"/>
    <x v="3"/>
    <x v="5"/>
    <x v="13"/>
    <n v="2"/>
    <x v="31"/>
    <n v="7392"/>
    <n v="1584"/>
    <x v="1"/>
  </r>
  <r>
    <x v="3"/>
    <x v="4"/>
    <x v="0"/>
    <x v="0"/>
    <n v="3566"/>
    <x v="24"/>
    <n v="5126.576"/>
    <n v="915.46"/>
    <x v="1"/>
  </r>
  <r>
    <x v="3"/>
    <x v="4"/>
    <x v="0"/>
    <x v="1"/>
    <n v="2498"/>
    <x v="14"/>
    <n v="8960"/>
    <n v="1760"/>
    <x v="1"/>
  </r>
  <r>
    <x v="3"/>
    <x v="4"/>
    <x v="1"/>
    <x v="2"/>
    <n v="1245"/>
    <x v="15"/>
    <n v="5126.4639999999999"/>
    <n v="1006.984"/>
    <x v="1"/>
  </r>
  <r>
    <x v="3"/>
    <x v="4"/>
    <x v="2"/>
    <x v="3"/>
    <n v="644"/>
    <x v="16"/>
    <n v="6432.72"/>
    <n v="1263.5700000000002"/>
    <x v="1"/>
  </r>
  <r>
    <x v="3"/>
    <x v="4"/>
    <x v="3"/>
    <x v="4"/>
    <n v="643"/>
    <x v="4"/>
    <n v="7840"/>
    <n v="1540"/>
    <x v="1"/>
  </r>
  <r>
    <x v="3"/>
    <x v="4"/>
    <x v="2"/>
    <x v="5"/>
    <n v="455"/>
    <x v="29"/>
    <n v="5128.0320000000002"/>
    <n v="1007.292"/>
    <x v="1"/>
  </r>
  <r>
    <x v="3"/>
    <x v="4"/>
    <x v="3"/>
    <x v="6"/>
    <n v="345"/>
    <x v="4"/>
    <n v="7840"/>
    <n v="1540"/>
    <x v="1"/>
  </r>
  <r>
    <x v="3"/>
    <x v="4"/>
    <x v="1"/>
    <x v="7"/>
    <n v="122"/>
    <x v="30"/>
    <n v="112"/>
    <n v="22"/>
    <x v="1"/>
  </r>
  <r>
    <x v="3"/>
    <x v="4"/>
    <x v="4"/>
    <x v="8"/>
    <n v="78"/>
    <x v="45"/>
    <n v="5126.4639999999999"/>
    <n v="503.49200000000002"/>
    <x v="1"/>
  </r>
  <r>
    <x v="3"/>
    <x v="4"/>
    <x v="4"/>
    <x v="9"/>
    <n v="76"/>
    <x v="41"/>
    <n v="5126.1279999999997"/>
    <n v="457.69"/>
    <x v="1"/>
  </r>
  <r>
    <x v="3"/>
    <x v="4"/>
    <x v="4"/>
    <x v="10"/>
    <n v="46"/>
    <x v="19"/>
    <n v="224"/>
    <n v="20"/>
    <x v="1"/>
  </r>
  <r>
    <x v="3"/>
    <x v="4"/>
    <x v="4"/>
    <x v="11"/>
    <n v="34"/>
    <x v="42"/>
    <n v="5126.0160000000005"/>
    <n v="457.68000000000006"/>
    <x v="0"/>
  </r>
  <r>
    <x v="3"/>
    <x v="4"/>
    <x v="1"/>
    <x v="12"/>
    <n v="7"/>
    <x v="22"/>
    <n v="224"/>
    <n v="40"/>
    <x v="0"/>
  </r>
  <r>
    <x v="3"/>
    <x v="4"/>
    <x v="4"/>
    <x v="14"/>
    <n v="3"/>
    <x v="43"/>
    <n v="5126.576"/>
    <n v="660"/>
    <x v="0"/>
  </r>
  <r>
    <x v="3"/>
    <x v="4"/>
    <x v="5"/>
    <x v="13"/>
    <n v="2"/>
    <x v="24"/>
    <n v="7392"/>
    <n v="915.46"/>
    <x v="0"/>
  </r>
  <r>
    <x v="3"/>
    <x v="5"/>
    <x v="0"/>
    <x v="0"/>
    <n v="3566"/>
    <x v="24"/>
    <n v="5126.576"/>
    <n v="915.46"/>
    <x v="0"/>
  </r>
  <r>
    <x v="3"/>
    <x v="5"/>
    <x v="0"/>
    <x v="1"/>
    <n v="2498"/>
    <x v="26"/>
    <n v="8960"/>
    <n v="1600"/>
    <x v="0"/>
  </r>
  <r>
    <x v="3"/>
    <x v="5"/>
    <x v="1"/>
    <x v="2"/>
    <n v="1245"/>
    <x v="20"/>
    <n v="5126.4639999999999"/>
    <n v="915.44"/>
    <x v="0"/>
  </r>
  <r>
    <x v="3"/>
    <x v="5"/>
    <x v="2"/>
    <x v="3"/>
    <n v="644"/>
    <x v="58"/>
    <n v="6432.72"/>
    <n v="2000"/>
    <x v="0"/>
  </r>
  <r>
    <x v="3"/>
    <x v="5"/>
    <x v="3"/>
    <x v="4"/>
    <n v="643"/>
    <x v="17"/>
    <n v="7840"/>
    <n v="1400"/>
    <x v="0"/>
  </r>
  <r>
    <x v="3"/>
    <x v="5"/>
    <x v="2"/>
    <x v="5"/>
    <n v="455"/>
    <x v="26"/>
    <n v="5128.0320000000002"/>
    <n v="1600"/>
    <x v="0"/>
  </r>
  <r>
    <x v="3"/>
    <x v="5"/>
    <x v="3"/>
    <x v="6"/>
    <n v="345"/>
    <x v="17"/>
    <n v="7840"/>
    <n v="1400"/>
    <x v="0"/>
  </r>
  <r>
    <x v="3"/>
    <x v="5"/>
    <x v="1"/>
    <x v="7"/>
    <n v="122"/>
    <x v="19"/>
    <n v="112"/>
    <n v="20"/>
    <x v="0"/>
  </r>
  <r>
    <x v="3"/>
    <x v="5"/>
    <x v="4"/>
    <x v="8"/>
    <n v="78"/>
    <x v="40"/>
    <n v="5126.4639999999999"/>
    <n v="457.72"/>
    <x v="0"/>
  </r>
  <r>
    <x v="3"/>
    <x v="5"/>
    <x v="4"/>
    <x v="9"/>
    <n v="76"/>
    <x v="41"/>
    <n v="5126.1279999999997"/>
    <n v="457.69"/>
    <x v="0"/>
  </r>
  <r>
    <x v="3"/>
    <x v="5"/>
    <x v="4"/>
    <x v="10"/>
    <n v="46"/>
    <x v="19"/>
    <n v="224"/>
    <n v="20"/>
    <x v="0"/>
  </r>
  <r>
    <x v="3"/>
    <x v="5"/>
    <x v="4"/>
    <x v="11"/>
    <n v="34"/>
    <x v="42"/>
    <n v="5126.0160000000005"/>
    <n v="457.68000000000006"/>
    <x v="0"/>
  </r>
  <r>
    <x v="3"/>
    <x v="5"/>
    <x v="1"/>
    <x v="12"/>
    <n v="7"/>
    <x v="22"/>
    <n v="224"/>
    <n v="40"/>
    <x v="0"/>
  </r>
  <r>
    <x v="3"/>
    <x v="5"/>
    <x v="5"/>
    <x v="13"/>
    <n v="3"/>
    <x v="24"/>
    <n v="7392"/>
    <n v="915.46"/>
    <x v="1"/>
  </r>
  <r>
    <x v="3"/>
    <x v="5"/>
    <x v="4"/>
    <x v="14"/>
    <n v="3"/>
    <x v="44"/>
    <n v="5126.576"/>
    <n v="457.73"/>
    <x v="1"/>
  </r>
  <r>
    <x v="3"/>
    <x v="6"/>
    <x v="0"/>
    <x v="0"/>
    <n v="3566"/>
    <x v="24"/>
    <n v="5126.576"/>
    <n v="915.46"/>
    <x v="1"/>
  </r>
  <r>
    <x v="3"/>
    <x v="6"/>
    <x v="0"/>
    <x v="1"/>
    <n v="2498"/>
    <x v="26"/>
    <n v="8960"/>
    <n v="1600"/>
    <x v="1"/>
  </r>
  <r>
    <x v="3"/>
    <x v="6"/>
    <x v="1"/>
    <x v="2"/>
    <n v="1245"/>
    <x v="20"/>
    <n v="5126.4639999999999"/>
    <n v="915.44"/>
    <x v="1"/>
  </r>
  <r>
    <x v="3"/>
    <x v="6"/>
    <x v="2"/>
    <x v="3"/>
    <n v="644"/>
    <x v="27"/>
    <n v="6432.72"/>
    <n v="1148.7"/>
    <x v="1"/>
  </r>
  <r>
    <x v="3"/>
    <x v="6"/>
    <x v="3"/>
    <x v="4"/>
    <n v="643"/>
    <x v="17"/>
    <n v="7840"/>
    <n v="1400"/>
    <x v="1"/>
  </r>
  <r>
    <x v="3"/>
    <x v="6"/>
    <x v="2"/>
    <x v="5"/>
    <n v="455"/>
    <x v="18"/>
    <n v="5128.0320000000002"/>
    <n v="915.72000000000014"/>
    <x v="1"/>
  </r>
  <r>
    <x v="3"/>
    <x v="6"/>
    <x v="3"/>
    <x v="6"/>
    <n v="345"/>
    <x v="17"/>
    <n v="7840"/>
    <n v="1400"/>
    <x v="1"/>
  </r>
  <r>
    <x v="3"/>
    <x v="6"/>
    <x v="1"/>
    <x v="7"/>
    <n v="122"/>
    <x v="19"/>
    <n v="112"/>
    <n v="20"/>
    <x v="1"/>
  </r>
  <r>
    <x v="3"/>
    <x v="6"/>
    <x v="4"/>
    <x v="8"/>
    <n v="78"/>
    <x v="40"/>
    <n v="5126.4639999999999"/>
    <n v="457.72"/>
    <x v="1"/>
  </r>
  <r>
    <x v="3"/>
    <x v="6"/>
    <x v="4"/>
    <x v="9"/>
    <n v="76"/>
    <x v="41"/>
    <n v="5126.1279999999997"/>
    <n v="457.69"/>
    <x v="1"/>
  </r>
  <r>
    <x v="3"/>
    <x v="6"/>
    <x v="4"/>
    <x v="10"/>
    <n v="46"/>
    <x v="19"/>
    <n v="224"/>
    <n v="20"/>
    <x v="1"/>
  </r>
  <r>
    <x v="3"/>
    <x v="6"/>
    <x v="4"/>
    <x v="11"/>
    <n v="34"/>
    <x v="42"/>
    <n v="5126.0160000000005"/>
    <n v="457.68000000000006"/>
    <x v="1"/>
  </r>
  <r>
    <x v="3"/>
    <x v="6"/>
    <x v="1"/>
    <x v="12"/>
    <n v="7"/>
    <x v="22"/>
    <n v="224"/>
    <n v="40"/>
    <x v="1"/>
  </r>
  <r>
    <x v="3"/>
    <x v="6"/>
    <x v="4"/>
    <x v="14"/>
    <n v="3"/>
    <x v="44"/>
    <n v="5126.576"/>
    <n v="457.73"/>
    <x v="1"/>
  </r>
  <r>
    <x v="3"/>
    <x v="6"/>
    <x v="5"/>
    <x v="13"/>
    <n v="2"/>
    <x v="25"/>
    <n v="7392"/>
    <n v="1320"/>
    <x v="0"/>
  </r>
  <r>
    <x v="3"/>
    <x v="7"/>
    <x v="0"/>
    <x v="0"/>
    <n v="3566"/>
    <x v="24"/>
    <n v="5126.576"/>
    <n v="915.46"/>
    <x v="0"/>
  </r>
  <r>
    <x v="3"/>
    <x v="7"/>
    <x v="0"/>
    <x v="1"/>
    <n v="2498"/>
    <x v="26"/>
    <n v="8960"/>
    <n v="1600"/>
    <x v="0"/>
  </r>
  <r>
    <x v="3"/>
    <x v="7"/>
    <x v="1"/>
    <x v="2"/>
    <n v="1245"/>
    <x v="20"/>
    <n v="5126.4639999999999"/>
    <n v="915.44"/>
    <x v="0"/>
  </r>
  <r>
    <x v="3"/>
    <x v="7"/>
    <x v="2"/>
    <x v="3"/>
    <n v="644"/>
    <x v="27"/>
    <n v="6432.72"/>
    <n v="1148.7"/>
    <x v="0"/>
  </r>
  <r>
    <x v="3"/>
    <x v="7"/>
    <x v="3"/>
    <x v="4"/>
    <n v="643"/>
    <x v="17"/>
    <n v="7840"/>
    <n v="1400"/>
    <x v="1"/>
  </r>
  <r>
    <x v="3"/>
    <x v="7"/>
    <x v="2"/>
    <x v="5"/>
    <n v="455"/>
    <x v="29"/>
    <n v="5128.0320000000002"/>
    <n v="1007.292"/>
    <x v="1"/>
  </r>
  <r>
    <x v="3"/>
    <x v="7"/>
    <x v="3"/>
    <x v="6"/>
    <n v="345"/>
    <x v="4"/>
    <n v="7840"/>
    <n v="1540"/>
    <x v="1"/>
  </r>
  <r>
    <x v="3"/>
    <x v="7"/>
    <x v="1"/>
    <x v="7"/>
    <n v="122"/>
    <x v="30"/>
    <n v="112"/>
    <n v="22"/>
    <x v="1"/>
  </r>
  <r>
    <x v="3"/>
    <x v="7"/>
    <x v="4"/>
    <x v="8"/>
    <n v="78"/>
    <x v="45"/>
    <n v="5126.4639999999999"/>
    <n v="503.49200000000002"/>
    <x v="1"/>
  </r>
  <r>
    <x v="3"/>
    <x v="7"/>
    <x v="4"/>
    <x v="9"/>
    <n v="76"/>
    <x v="46"/>
    <n v="5126.1279999999997"/>
    <n v="503.45899999999995"/>
    <x v="1"/>
  </r>
  <r>
    <x v="3"/>
    <x v="7"/>
    <x v="4"/>
    <x v="10"/>
    <n v="46"/>
    <x v="47"/>
    <n v="224"/>
    <n v="23"/>
    <x v="1"/>
  </r>
  <r>
    <x v="3"/>
    <x v="7"/>
    <x v="4"/>
    <x v="11"/>
    <n v="34"/>
    <x v="48"/>
    <n v="5126.0160000000005"/>
    <n v="526.33199999999999"/>
    <x v="1"/>
  </r>
  <r>
    <x v="3"/>
    <x v="7"/>
    <x v="1"/>
    <x v="12"/>
    <n v="7"/>
    <x v="36"/>
    <n v="224"/>
    <n v="46"/>
    <x v="1"/>
  </r>
  <r>
    <x v="3"/>
    <x v="7"/>
    <x v="4"/>
    <x v="14"/>
    <n v="3"/>
    <x v="49"/>
    <n v="5126.576"/>
    <n v="526.38950000000011"/>
    <x v="0"/>
  </r>
  <r>
    <x v="3"/>
    <x v="7"/>
    <x v="5"/>
    <x v="13"/>
    <n v="2"/>
    <x v="39"/>
    <n v="7392"/>
    <n v="1518"/>
    <x v="1"/>
  </r>
  <r>
    <x v="3"/>
    <x v="8"/>
    <x v="0"/>
    <x v="0"/>
    <n v="3566"/>
    <x v="24"/>
    <n v="5126.576"/>
    <n v="915.46"/>
    <x v="1"/>
  </r>
  <r>
    <x v="3"/>
    <x v="8"/>
    <x v="0"/>
    <x v="1"/>
    <n v="2498"/>
    <x v="26"/>
    <n v="8960"/>
    <n v="1600"/>
    <x v="1"/>
  </r>
  <r>
    <x v="3"/>
    <x v="8"/>
    <x v="1"/>
    <x v="2"/>
    <n v="1245"/>
    <x v="20"/>
    <n v="5126.4639999999999"/>
    <n v="915.44"/>
    <x v="1"/>
  </r>
  <r>
    <x v="3"/>
    <x v="8"/>
    <x v="2"/>
    <x v="3"/>
    <n v="644"/>
    <x v="27"/>
    <n v="6432.72"/>
    <n v="1148.7"/>
    <x v="1"/>
  </r>
  <r>
    <x v="3"/>
    <x v="8"/>
    <x v="3"/>
    <x v="4"/>
    <n v="643"/>
    <x v="17"/>
    <n v="7840"/>
    <n v="1400"/>
    <x v="1"/>
  </r>
  <r>
    <x v="3"/>
    <x v="8"/>
    <x v="2"/>
    <x v="5"/>
    <n v="455"/>
    <x v="18"/>
    <n v="5128.0320000000002"/>
    <n v="915.72000000000014"/>
    <x v="1"/>
  </r>
  <r>
    <x v="3"/>
    <x v="8"/>
    <x v="3"/>
    <x v="6"/>
    <n v="345"/>
    <x v="17"/>
    <n v="7840"/>
    <n v="1400"/>
    <x v="1"/>
  </r>
  <r>
    <x v="3"/>
    <x v="8"/>
    <x v="1"/>
    <x v="7"/>
    <n v="122"/>
    <x v="19"/>
    <n v="112"/>
    <n v="20"/>
    <x v="1"/>
  </r>
  <r>
    <x v="3"/>
    <x v="8"/>
    <x v="4"/>
    <x v="8"/>
    <n v="78"/>
    <x v="40"/>
    <n v="5126.4639999999999"/>
    <n v="457.72"/>
    <x v="1"/>
  </r>
  <r>
    <x v="3"/>
    <x v="8"/>
    <x v="4"/>
    <x v="9"/>
    <n v="76"/>
    <x v="41"/>
    <n v="5126.1279999999997"/>
    <n v="457.69"/>
    <x v="1"/>
  </r>
  <r>
    <x v="3"/>
    <x v="8"/>
    <x v="4"/>
    <x v="10"/>
    <n v="46"/>
    <x v="19"/>
    <n v="224"/>
    <n v="20"/>
    <x v="1"/>
  </r>
  <r>
    <x v="3"/>
    <x v="8"/>
    <x v="4"/>
    <x v="11"/>
    <n v="34"/>
    <x v="50"/>
    <n v="5126.0160000000005"/>
    <n v="549.21600000000001"/>
    <x v="1"/>
  </r>
  <r>
    <x v="3"/>
    <x v="8"/>
    <x v="1"/>
    <x v="12"/>
    <n v="7"/>
    <x v="9"/>
    <n v="224"/>
    <n v="48"/>
    <x v="1"/>
  </r>
  <r>
    <x v="3"/>
    <x v="8"/>
    <x v="4"/>
    <x v="14"/>
    <n v="3"/>
    <x v="51"/>
    <n v="5126.576"/>
    <n v="549.27600000000007"/>
    <x v="1"/>
  </r>
  <r>
    <x v="3"/>
    <x v="8"/>
    <x v="5"/>
    <x v="13"/>
    <n v="2"/>
    <x v="31"/>
    <n v="7392"/>
    <n v="1584"/>
    <x v="1"/>
  </r>
  <r>
    <x v="3"/>
    <x v="9"/>
    <x v="0"/>
    <x v="0"/>
    <n v="3566"/>
    <x v="13"/>
    <n v="5126.576"/>
    <n v="1007.0060000000002"/>
    <x v="1"/>
  </r>
  <r>
    <x v="3"/>
    <x v="9"/>
    <x v="0"/>
    <x v="1"/>
    <n v="2498"/>
    <x v="52"/>
    <n v="8960"/>
    <n v="1840"/>
    <x v="1"/>
  </r>
  <r>
    <x v="3"/>
    <x v="9"/>
    <x v="1"/>
    <x v="2"/>
    <n v="1245"/>
    <x v="53"/>
    <n v="5126.4639999999999"/>
    <n v="1052.7560000000001"/>
    <x v="1"/>
  </r>
  <r>
    <x v="3"/>
    <x v="9"/>
    <x v="2"/>
    <x v="3"/>
    <n v="644"/>
    <x v="54"/>
    <n v="6432.72"/>
    <n v="1321.0050000000001"/>
    <x v="1"/>
  </r>
  <r>
    <x v="3"/>
    <x v="9"/>
    <x v="3"/>
    <x v="4"/>
    <n v="643"/>
    <x v="32"/>
    <n v="7840"/>
    <n v="1680"/>
    <x v="1"/>
  </r>
  <r>
    <x v="3"/>
    <x v="9"/>
    <x v="2"/>
    <x v="5"/>
    <n v="455"/>
    <x v="33"/>
    <n v="5128.0320000000002"/>
    <n v="1098.8640000000003"/>
    <x v="1"/>
  </r>
  <r>
    <x v="3"/>
    <x v="9"/>
    <x v="3"/>
    <x v="6"/>
    <n v="345"/>
    <x v="32"/>
    <n v="7840"/>
    <n v="1680"/>
    <x v="1"/>
  </r>
  <r>
    <x v="3"/>
    <x v="9"/>
    <x v="1"/>
    <x v="7"/>
    <n v="122"/>
    <x v="34"/>
    <n v="112"/>
    <n v="24"/>
    <x v="1"/>
  </r>
  <r>
    <x v="3"/>
    <x v="9"/>
    <x v="4"/>
    <x v="8"/>
    <n v="78"/>
    <x v="45"/>
    <n v="5126.4639999999999"/>
    <n v="503.49200000000002"/>
    <x v="1"/>
  </r>
  <r>
    <x v="3"/>
    <x v="9"/>
    <x v="4"/>
    <x v="9"/>
    <n v="76"/>
    <x v="46"/>
    <n v="5126.1279999999997"/>
    <n v="503.45899999999995"/>
    <x v="1"/>
  </r>
  <r>
    <x v="3"/>
    <x v="9"/>
    <x v="4"/>
    <x v="10"/>
    <n v="46"/>
    <x v="30"/>
    <n v="224"/>
    <n v="22"/>
    <x v="1"/>
  </r>
  <r>
    <x v="3"/>
    <x v="9"/>
    <x v="4"/>
    <x v="11"/>
    <n v="34"/>
    <x v="55"/>
    <n v="5126.0160000000005"/>
    <n v="503.44800000000009"/>
    <x v="1"/>
  </r>
  <r>
    <x v="3"/>
    <x v="9"/>
    <x v="1"/>
    <x v="12"/>
    <n v="7"/>
    <x v="56"/>
    <n v="224"/>
    <n v="44"/>
    <x v="1"/>
  </r>
  <r>
    <x v="3"/>
    <x v="9"/>
    <x v="4"/>
    <x v="14"/>
    <n v="3"/>
    <x v="57"/>
    <n v="5126.576"/>
    <n v="503.5030000000001"/>
    <x v="1"/>
  </r>
  <r>
    <x v="3"/>
    <x v="9"/>
    <x v="5"/>
    <x v="13"/>
    <n v="2"/>
    <x v="12"/>
    <n v="7392"/>
    <n v="1452"/>
    <x v="1"/>
  </r>
  <r>
    <x v="3"/>
    <x v="10"/>
    <x v="0"/>
    <x v="0"/>
    <n v="3566"/>
    <x v="38"/>
    <n v="5126.576"/>
    <n v="1052.7790000000002"/>
    <x v="1"/>
  </r>
  <r>
    <x v="3"/>
    <x v="10"/>
    <x v="0"/>
    <x v="1"/>
    <n v="2498"/>
    <x v="14"/>
    <n v="8960"/>
    <n v="1760"/>
    <x v="1"/>
  </r>
  <r>
    <x v="3"/>
    <x v="10"/>
    <x v="1"/>
    <x v="2"/>
    <n v="1245"/>
    <x v="15"/>
    <n v="5126.4639999999999"/>
    <n v="1006.984"/>
    <x v="1"/>
  </r>
  <r>
    <x v="3"/>
    <x v="10"/>
    <x v="2"/>
    <x v="3"/>
    <n v="644"/>
    <x v="61"/>
    <n v="6432.72"/>
    <n v="4400"/>
    <x v="1"/>
  </r>
  <r>
    <x v="3"/>
    <x v="10"/>
    <x v="3"/>
    <x v="4"/>
    <n v="643"/>
    <x v="4"/>
    <n v="7840"/>
    <n v="1540"/>
    <x v="1"/>
  </r>
  <r>
    <x v="3"/>
    <x v="10"/>
    <x v="2"/>
    <x v="5"/>
    <n v="455"/>
    <x v="62"/>
    <n v="5128.0320000000002"/>
    <n v="2222.2000000000003"/>
    <x v="1"/>
  </r>
  <r>
    <x v="3"/>
    <x v="10"/>
    <x v="3"/>
    <x v="6"/>
    <n v="345"/>
    <x v="4"/>
    <n v="7840"/>
    <n v="1540"/>
    <x v="1"/>
  </r>
  <r>
    <x v="3"/>
    <x v="10"/>
    <x v="1"/>
    <x v="7"/>
    <n v="122"/>
    <x v="30"/>
    <n v="112"/>
    <n v="22"/>
    <x v="1"/>
  </r>
  <r>
    <x v="3"/>
    <x v="10"/>
    <x v="4"/>
    <x v="8"/>
    <n v="78"/>
    <x v="45"/>
    <n v="5126.4639999999999"/>
    <n v="503.49200000000002"/>
    <x v="1"/>
  </r>
  <r>
    <x v="3"/>
    <x v="10"/>
    <x v="4"/>
    <x v="9"/>
    <n v="76"/>
    <x v="41"/>
    <n v="5126.1279999999997"/>
    <n v="457.69"/>
    <x v="1"/>
  </r>
  <r>
    <x v="3"/>
    <x v="10"/>
    <x v="4"/>
    <x v="10"/>
    <n v="46"/>
    <x v="19"/>
    <n v="224"/>
    <n v="20"/>
    <x v="1"/>
  </r>
  <r>
    <x v="3"/>
    <x v="10"/>
    <x v="4"/>
    <x v="11"/>
    <n v="34"/>
    <x v="42"/>
    <n v="5126.0160000000005"/>
    <n v="457.68000000000006"/>
    <x v="1"/>
  </r>
  <r>
    <x v="3"/>
    <x v="10"/>
    <x v="1"/>
    <x v="12"/>
    <n v="7"/>
    <x v="22"/>
    <n v="224"/>
    <n v="40"/>
    <x v="1"/>
  </r>
  <r>
    <x v="3"/>
    <x v="10"/>
    <x v="4"/>
    <x v="14"/>
    <n v="3"/>
    <x v="44"/>
    <n v="5126.576"/>
    <n v="457.73"/>
    <x v="1"/>
  </r>
  <r>
    <x v="3"/>
    <x v="10"/>
    <x v="5"/>
    <x v="13"/>
    <n v="2"/>
    <x v="25"/>
    <n v="7392"/>
    <n v="1320"/>
    <x v="1"/>
  </r>
  <r>
    <x v="3"/>
    <x v="11"/>
    <x v="0"/>
    <x v="0"/>
    <n v="3566"/>
    <x v="24"/>
    <n v="5126.576"/>
    <n v="915.46"/>
    <x v="1"/>
  </r>
  <r>
    <x v="3"/>
    <x v="11"/>
    <x v="0"/>
    <x v="1"/>
    <n v="2498"/>
    <x v="26"/>
    <n v="8960"/>
    <n v="1600"/>
    <x v="1"/>
  </r>
  <r>
    <x v="3"/>
    <x v="11"/>
    <x v="1"/>
    <x v="2"/>
    <n v="1245"/>
    <x v="20"/>
    <n v="5126.4639999999999"/>
    <n v="915.44"/>
    <x v="1"/>
  </r>
  <r>
    <x v="3"/>
    <x v="11"/>
    <x v="2"/>
    <x v="3"/>
    <n v="644"/>
    <x v="27"/>
    <n v="6432.72"/>
    <n v="1148.7"/>
    <x v="1"/>
  </r>
  <r>
    <x v="3"/>
    <x v="11"/>
    <x v="3"/>
    <x v="4"/>
    <n v="643"/>
    <x v="17"/>
    <n v="7840"/>
    <n v="1400"/>
    <x v="1"/>
  </r>
  <r>
    <x v="3"/>
    <x v="11"/>
    <x v="2"/>
    <x v="5"/>
    <n v="455"/>
    <x v="18"/>
    <n v="5128.0320000000002"/>
    <n v="915.72000000000014"/>
    <x v="1"/>
  </r>
  <r>
    <x v="3"/>
    <x v="11"/>
    <x v="3"/>
    <x v="6"/>
    <n v="345"/>
    <x v="17"/>
    <n v="7840"/>
    <n v="1400"/>
    <x v="1"/>
  </r>
  <r>
    <x v="3"/>
    <x v="11"/>
    <x v="1"/>
    <x v="7"/>
    <n v="122"/>
    <x v="19"/>
    <n v="112"/>
    <n v="20"/>
    <x v="1"/>
  </r>
  <r>
    <x v="3"/>
    <x v="11"/>
    <x v="4"/>
    <x v="8"/>
    <n v="78"/>
    <x v="40"/>
    <n v="5126.4639999999999"/>
    <n v="457.72"/>
    <x v="1"/>
  </r>
  <r>
    <x v="3"/>
    <x v="11"/>
    <x v="4"/>
    <x v="9"/>
    <n v="76"/>
    <x v="41"/>
    <n v="5126.1279999999997"/>
    <n v="457.69"/>
    <x v="1"/>
  </r>
  <r>
    <x v="3"/>
    <x v="11"/>
    <x v="4"/>
    <x v="10"/>
    <n v="46"/>
    <x v="19"/>
    <n v="224"/>
    <n v="20"/>
    <x v="1"/>
  </r>
  <r>
    <x v="3"/>
    <x v="11"/>
    <x v="4"/>
    <x v="11"/>
    <n v="34"/>
    <x v="42"/>
    <n v="5126.0160000000005"/>
    <n v="457.68000000000006"/>
    <x v="1"/>
  </r>
  <r>
    <x v="3"/>
    <x v="11"/>
    <x v="1"/>
    <x v="12"/>
    <n v="7"/>
    <x v="22"/>
    <n v="224"/>
    <n v="40"/>
    <x v="1"/>
  </r>
  <r>
    <x v="3"/>
    <x v="11"/>
    <x v="4"/>
    <x v="14"/>
    <n v="3"/>
    <x v="44"/>
    <n v="5126.576"/>
    <n v="457.73"/>
    <x v="1"/>
  </r>
  <r>
    <x v="3"/>
    <x v="11"/>
    <x v="5"/>
    <x v="13"/>
    <n v="2"/>
    <x v="25"/>
    <n v="7392"/>
    <n v="1320"/>
    <x v="1"/>
  </r>
  <r>
    <x v="4"/>
    <x v="0"/>
    <x v="0"/>
    <x v="0"/>
    <n v="3566"/>
    <x v="24"/>
    <n v="5126.576"/>
    <n v="915.46"/>
    <x v="1"/>
  </r>
  <r>
    <x v="4"/>
    <x v="0"/>
    <x v="0"/>
    <x v="1"/>
    <n v="2498"/>
    <x v="26"/>
    <n v="8960"/>
    <n v="1600"/>
    <x v="1"/>
  </r>
  <r>
    <x v="4"/>
    <x v="0"/>
    <x v="1"/>
    <x v="2"/>
    <n v="1245"/>
    <x v="20"/>
    <n v="5126.4639999999999"/>
    <n v="915.44"/>
    <x v="1"/>
  </r>
  <r>
    <x v="4"/>
    <x v="0"/>
    <x v="2"/>
    <x v="3"/>
    <n v="644"/>
    <x v="27"/>
    <n v="6432.72"/>
    <n v="1148.7"/>
    <x v="1"/>
  </r>
  <r>
    <x v="4"/>
    <x v="0"/>
    <x v="3"/>
    <x v="4"/>
    <n v="643"/>
    <x v="17"/>
    <n v="7840"/>
    <n v="1400"/>
    <x v="1"/>
  </r>
  <r>
    <x v="4"/>
    <x v="0"/>
    <x v="2"/>
    <x v="5"/>
    <n v="455"/>
    <x v="18"/>
    <n v="5128.0320000000002"/>
    <n v="915.72000000000014"/>
    <x v="1"/>
  </r>
  <r>
    <x v="4"/>
    <x v="0"/>
    <x v="3"/>
    <x v="6"/>
    <n v="345"/>
    <x v="17"/>
    <n v="7840"/>
    <n v="1400"/>
    <x v="1"/>
  </r>
  <r>
    <x v="4"/>
    <x v="0"/>
    <x v="1"/>
    <x v="7"/>
    <n v="122"/>
    <x v="19"/>
    <n v="112"/>
    <n v="20"/>
    <x v="1"/>
  </r>
  <r>
    <x v="4"/>
    <x v="0"/>
    <x v="4"/>
    <x v="8"/>
    <n v="78"/>
    <x v="20"/>
    <n v="5126.4639999999999"/>
    <n v="915.44"/>
    <x v="1"/>
  </r>
  <r>
    <x v="4"/>
    <x v="0"/>
    <x v="4"/>
    <x v="9"/>
    <n v="76"/>
    <x v="21"/>
    <n v="5126.1279999999997"/>
    <n v="915.38"/>
    <x v="1"/>
  </r>
  <r>
    <x v="4"/>
    <x v="0"/>
    <x v="4"/>
    <x v="10"/>
    <n v="46"/>
    <x v="22"/>
    <n v="224"/>
    <n v="40"/>
    <x v="1"/>
  </r>
  <r>
    <x v="4"/>
    <x v="0"/>
    <x v="4"/>
    <x v="11"/>
    <n v="34"/>
    <x v="23"/>
    <n v="5126.0160000000005"/>
    <n v="915.36000000000013"/>
    <x v="1"/>
  </r>
  <r>
    <x v="4"/>
    <x v="0"/>
    <x v="1"/>
    <x v="12"/>
    <n v="7"/>
    <x v="22"/>
    <n v="224"/>
    <n v="40"/>
    <x v="1"/>
  </r>
  <r>
    <x v="4"/>
    <x v="0"/>
    <x v="5"/>
    <x v="13"/>
    <n v="3"/>
    <x v="25"/>
    <n v="7392"/>
    <n v="1320"/>
    <x v="1"/>
  </r>
  <r>
    <x v="4"/>
    <x v="0"/>
    <x v="4"/>
    <x v="14"/>
    <n v="3"/>
    <x v="24"/>
    <n v="5126.576"/>
    <n v="915.46"/>
    <x v="1"/>
  </r>
  <r>
    <x v="4"/>
    <x v="1"/>
    <x v="0"/>
    <x v="0"/>
    <n v="3566"/>
    <x v="24"/>
    <n v="5126.576"/>
    <n v="915.46"/>
    <x v="1"/>
  </r>
  <r>
    <x v="4"/>
    <x v="1"/>
    <x v="0"/>
    <x v="1"/>
    <n v="2498"/>
    <x v="26"/>
    <n v="8960"/>
    <n v="1600"/>
    <x v="1"/>
  </r>
  <r>
    <x v="4"/>
    <x v="1"/>
    <x v="1"/>
    <x v="2"/>
    <n v="1245"/>
    <x v="20"/>
    <n v="5126.4639999999999"/>
    <n v="915.44"/>
    <x v="1"/>
  </r>
  <r>
    <x v="4"/>
    <x v="1"/>
    <x v="2"/>
    <x v="3"/>
    <n v="644"/>
    <x v="27"/>
    <n v="6432.72"/>
    <n v="1148.7"/>
    <x v="1"/>
  </r>
  <r>
    <x v="4"/>
    <x v="1"/>
    <x v="3"/>
    <x v="4"/>
    <n v="643"/>
    <x v="17"/>
    <n v="7840"/>
    <n v="1400"/>
    <x v="1"/>
  </r>
  <r>
    <x v="4"/>
    <x v="1"/>
    <x v="2"/>
    <x v="5"/>
    <n v="455"/>
    <x v="18"/>
    <n v="5128.0320000000002"/>
    <n v="915.72000000000014"/>
    <x v="1"/>
  </r>
  <r>
    <x v="4"/>
    <x v="1"/>
    <x v="3"/>
    <x v="6"/>
    <n v="345"/>
    <x v="17"/>
    <n v="7840"/>
    <n v="1400"/>
    <x v="1"/>
  </r>
  <r>
    <x v="4"/>
    <x v="1"/>
    <x v="1"/>
    <x v="7"/>
    <n v="122"/>
    <x v="19"/>
    <n v="112"/>
    <n v="20"/>
    <x v="1"/>
  </r>
  <r>
    <x v="4"/>
    <x v="1"/>
    <x v="4"/>
    <x v="8"/>
    <n v="78"/>
    <x v="20"/>
    <n v="5126.4639999999999"/>
    <n v="915.44"/>
    <x v="1"/>
  </r>
  <r>
    <x v="4"/>
    <x v="1"/>
    <x v="4"/>
    <x v="9"/>
    <n v="76"/>
    <x v="21"/>
    <n v="5126.1279999999997"/>
    <n v="915.38"/>
    <x v="1"/>
  </r>
  <r>
    <x v="4"/>
    <x v="1"/>
    <x v="4"/>
    <x v="10"/>
    <n v="46"/>
    <x v="22"/>
    <n v="224"/>
    <n v="40"/>
    <x v="1"/>
  </r>
  <r>
    <x v="4"/>
    <x v="1"/>
    <x v="4"/>
    <x v="11"/>
    <n v="34"/>
    <x v="23"/>
    <n v="5126.0160000000005"/>
    <n v="915.36000000000013"/>
    <x v="1"/>
  </r>
  <r>
    <x v="4"/>
    <x v="1"/>
    <x v="1"/>
    <x v="12"/>
    <n v="7"/>
    <x v="22"/>
    <n v="224"/>
    <n v="40"/>
    <x v="1"/>
  </r>
  <r>
    <x v="4"/>
    <x v="1"/>
    <x v="4"/>
    <x v="14"/>
    <n v="3"/>
    <x v="24"/>
    <n v="5126.576"/>
    <n v="915.46"/>
    <x v="1"/>
  </r>
  <r>
    <x v="4"/>
    <x v="1"/>
    <x v="5"/>
    <x v="13"/>
    <n v="2"/>
    <x v="25"/>
    <n v="7392"/>
    <n v="1320"/>
    <x v="1"/>
  </r>
  <r>
    <x v="4"/>
    <x v="2"/>
    <x v="0"/>
    <x v="0"/>
    <n v="3566"/>
    <x v="24"/>
    <n v="5126.576"/>
    <n v="915.46"/>
    <x v="1"/>
  </r>
  <r>
    <x v="4"/>
    <x v="2"/>
    <x v="0"/>
    <x v="1"/>
    <n v="2498"/>
    <x v="26"/>
    <n v="8960"/>
    <n v="1600"/>
    <x v="1"/>
  </r>
  <r>
    <x v="4"/>
    <x v="2"/>
    <x v="1"/>
    <x v="2"/>
    <n v="1245"/>
    <x v="20"/>
    <n v="5126.4639999999999"/>
    <n v="915.44"/>
    <x v="1"/>
  </r>
  <r>
    <x v="4"/>
    <x v="2"/>
    <x v="2"/>
    <x v="3"/>
    <n v="644"/>
    <x v="27"/>
    <n v="6432.72"/>
    <n v="1148.7"/>
    <x v="0"/>
  </r>
  <r>
    <x v="4"/>
    <x v="2"/>
    <x v="3"/>
    <x v="4"/>
    <n v="643"/>
    <x v="17"/>
    <n v="7840"/>
    <n v="1400"/>
    <x v="0"/>
  </r>
  <r>
    <x v="4"/>
    <x v="2"/>
    <x v="2"/>
    <x v="5"/>
    <n v="455"/>
    <x v="18"/>
    <n v="5128.0320000000002"/>
    <n v="915.72000000000014"/>
    <x v="0"/>
  </r>
  <r>
    <x v="4"/>
    <x v="2"/>
    <x v="3"/>
    <x v="6"/>
    <n v="345"/>
    <x v="17"/>
    <n v="7840"/>
    <n v="1400"/>
    <x v="0"/>
  </r>
  <r>
    <x v="4"/>
    <x v="2"/>
    <x v="1"/>
    <x v="7"/>
    <n v="122"/>
    <x v="19"/>
    <n v="112"/>
    <n v="20"/>
    <x v="0"/>
  </r>
  <r>
    <x v="4"/>
    <x v="2"/>
    <x v="4"/>
    <x v="8"/>
    <n v="78"/>
    <x v="20"/>
    <n v="5126.4639999999999"/>
    <n v="915.44"/>
    <x v="0"/>
  </r>
  <r>
    <x v="4"/>
    <x v="2"/>
    <x v="4"/>
    <x v="9"/>
    <n v="76"/>
    <x v="21"/>
    <n v="5126.1279999999997"/>
    <n v="915.38"/>
    <x v="0"/>
  </r>
  <r>
    <x v="4"/>
    <x v="2"/>
    <x v="4"/>
    <x v="10"/>
    <n v="46"/>
    <x v="22"/>
    <n v="224"/>
    <n v="40"/>
    <x v="0"/>
  </r>
  <r>
    <x v="4"/>
    <x v="2"/>
    <x v="4"/>
    <x v="11"/>
    <n v="34"/>
    <x v="23"/>
    <n v="5126.0160000000005"/>
    <n v="915.36000000000013"/>
    <x v="0"/>
  </r>
  <r>
    <x v="4"/>
    <x v="2"/>
    <x v="1"/>
    <x v="12"/>
    <n v="7"/>
    <x v="22"/>
    <n v="224"/>
    <n v="40"/>
    <x v="0"/>
  </r>
  <r>
    <x v="4"/>
    <x v="2"/>
    <x v="4"/>
    <x v="14"/>
    <n v="3"/>
    <x v="24"/>
    <n v="5126.576"/>
    <n v="915.46"/>
    <x v="0"/>
  </r>
  <r>
    <x v="4"/>
    <x v="2"/>
    <x v="5"/>
    <x v="13"/>
    <n v="2"/>
    <x v="25"/>
    <n v="7392"/>
    <n v="1320"/>
    <x v="0"/>
  </r>
  <r>
    <x v="4"/>
    <x v="3"/>
    <x v="0"/>
    <x v="0"/>
    <n v="3566"/>
    <x v="24"/>
    <n v="5126.576"/>
    <n v="915.46"/>
    <x v="0"/>
  </r>
  <r>
    <x v="4"/>
    <x v="3"/>
    <x v="0"/>
    <x v="1"/>
    <n v="2498"/>
    <x v="26"/>
    <n v="8960"/>
    <n v="1600"/>
    <x v="0"/>
  </r>
  <r>
    <x v="4"/>
    <x v="3"/>
    <x v="1"/>
    <x v="2"/>
    <n v="1245"/>
    <x v="20"/>
    <n v="5126.4639999999999"/>
    <n v="915.44"/>
    <x v="0"/>
  </r>
  <r>
    <x v="4"/>
    <x v="3"/>
    <x v="2"/>
    <x v="3"/>
    <n v="644"/>
    <x v="27"/>
    <n v="6432.72"/>
    <n v="1148.7"/>
    <x v="0"/>
  </r>
  <r>
    <x v="4"/>
    <x v="3"/>
    <x v="3"/>
    <x v="4"/>
    <n v="643"/>
    <x v="17"/>
    <n v="7840"/>
    <n v="1400"/>
    <x v="0"/>
  </r>
  <r>
    <x v="4"/>
    <x v="3"/>
    <x v="2"/>
    <x v="5"/>
    <n v="455"/>
    <x v="18"/>
    <n v="5128.0320000000002"/>
    <n v="915.72000000000014"/>
    <x v="0"/>
  </r>
  <r>
    <x v="4"/>
    <x v="3"/>
    <x v="3"/>
    <x v="6"/>
    <n v="345"/>
    <x v="17"/>
    <n v="7840"/>
    <n v="1400"/>
    <x v="0"/>
  </r>
  <r>
    <x v="4"/>
    <x v="3"/>
    <x v="1"/>
    <x v="7"/>
    <n v="122"/>
    <x v="19"/>
    <n v="112"/>
    <n v="20"/>
    <x v="0"/>
  </r>
  <r>
    <x v="4"/>
    <x v="3"/>
    <x v="4"/>
    <x v="8"/>
    <n v="78"/>
    <x v="20"/>
    <n v="5126.4639999999999"/>
    <n v="915.44"/>
    <x v="0"/>
  </r>
  <r>
    <x v="4"/>
    <x v="3"/>
    <x v="4"/>
    <x v="9"/>
    <n v="76"/>
    <x v="21"/>
    <n v="5126.1279999999997"/>
    <n v="915.38"/>
    <x v="0"/>
  </r>
  <r>
    <x v="4"/>
    <x v="3"/>
    <x v="4"/>
    <x v="10"/>
    <n v="46"/>
    <x v="22"/>
    <n v="224"/>
    <n v="40"/>
    <x v="0"/>
  </r>
  <r>
    <x v="4"/>
    <x v="3"/>
    <x v="4"/>
    <x v="11"/>
    <n v="34"/>
    <x v="23"/>
    <n v="5126.0160000000005"/>
    <n v="915.36000000000013"/>
    <x v="0"/>
  </r>
  <r>
    <x v="4"/>
    <x v="3"/>
    <x v="1"/>
    <x v="12"/>
    <n v="7"/>
    <x v="22"/>
    <n v="224"/>
    <n v="40"/>
    <x v="0"/>
  </r>
  <r>
    <x v="4"/>
    <x v="3"/>
    <x v="4"/>
    <x v="14"/>
    <n v="3"/>
    <x v="24"/>
    <n v="5126.576"/>
    <n v="915.46"/>
    <x v="0"/>
  </r>
  <r>
    <x v="4"/>
    <x v="3"/>
    <x v="5"/>
    <x v="13"/>
    <n v="2"/>
    <x v="25"/>
    <n v="7392"/>
    <n v="1320"/>
    <x v="0"/>
  </r>
  <r>
    <x v="4"/>
    <x v="4"/>
    <x v="0"/>
    <x v="0"/>
    <n v="3566"/>
    <x v="24"/>
    <n v="5126.576"/>
    <n v="915.46"/>
    <x v="0"/>
  </r>
  <r>
    <x v="4"/>
    <x v="4"/>
    <x v="0"/>
    <x v="1"/>
    <n v="2498"/>
    <x v="26"/>
    <n v="8960"/>
    <n v="1600"/>
    <x v="0"/>
  </r>
  <r>
    <x v="4"/>
    <x v="4"/>
    <x v="1"/>
    <x v="2"/>
    <n v="1245"/>
    <x v="20"/>
    <n v="5126.4639999999999"/>
    <n v="915.44"/>
    <x v="0"/>
  </r>
  <r>
    <x v="4"/>
    <x v="4"/>
    <x v="2"/>
    <x v="3"/>
    <n v="644"/>
    <x v="27"/>
    <n v="6432.72"/>
    <n v="1148.7"/>
    <x v="0"/>
  </r>
  <r>
    <x v="4"/>
    <x v="4"/>
    <x v="3"/>
    <x v="4"/>
    <n v="643"/>
    <x v="17"/>
    <n v="7840"/>
    <n v="1400"/>
    <x v="0"/>
  </r>
  <r>
    <x v="4"/>
    <x v="4"/>
    <x v="2"/>
    <x v="5"/>
    <n v="455"/>
    <x v="18"/>
    <n v="5128.0320000000002"/>
    <n v="915.72000000000014"/>
    <x v="0"/>
  </r>
  <r>
    <x v="4"/>
    <x v="4"/>
    <x v="3"/>
    <x v="6"/>
    <n v="345"/>
    <x v="17"/>
    <n v="7840"/>
    <n v="1400"/>
    <x v="0"/>
  </r>
  <r>
    <x v="4"/>
    <x v="4"/>
    <x v="1"/>
    <x v="7"/>
    <n v="122"/>
    <x v="19"/>
    <n v="112"/>
    <n v="20"/>
    <x v="0"/>
  </r>
  <r>
    <x v="4"/>
    <x v="4"/>
    <x v="4"/>
    <x v="8"/>
    <n v="78"/>
    <x v="20"/>
    <n v="5126.4639999999999"/>
    <n v="915.44"/>
    <x v="0"/>
  </r>
  <r>
    <x v="4"/>
    <x v="4"/>
    <x v="4"/>
    <x v="9"/>
    <n v="76"/>
    <x v="21"/>
    <n v="5126.1279999999997"/>
    <n v="915.38"/>
    <x v="0"/>
  </r>
  <r>
    <x v="4"/>
    <x v="4"/>
    <x v="4"/>
    <x v="10"/>
    <n v="46"/>
    <x v="22"/>
    <n v="224"/>
    <n v="40"/>
    <x v="0"/>
  </r>
  <r>
    <x v="4"/>
    <x v="4"/>
    <x v="4"/>
    <x v="11"/>
    <n v="34"/>
    <x v="23"/>
    <n v="5126.0160000000005"/>
    <n v="915.36000000000013"/>
    <x v="0"/>
  </r>
  <r>
    <x v="4"/>
    <x v="4"/>
    <x v="1"/>
    <x v="12"/>
    <n v="7"/>
    <x v="22"/>
    <n v="224"/>
    <n v="40"/>
    <x v="0"/>
  </r>
  <r>
    <x v="4"/>
    <x v="4"/>
    <x v="4"/>
    <x v="14"/>
    <n v="3"/>
    <x v="24"/>
    <n v="5126.576"/>
    <n v="915.46"/>
    <x v="0"/>
  </r>
  <r>
    <x v="4"/>
    <x v="4"/>
    <x v="5"/>
    <x v="13"/>
    <n v="2"/>
    <x v="25"/>
    <n v="7392"/>
    <n v="1320"/>
    <x v="1"/>
  </r>
  <r>
    <x v="4"/>
    <x v="5"/>
    <x v="0"/>
    <x v="0"/>
    <n v="3566"/>
    <x v="24"/>
    <n v="5126.576"/>
    <n v="915.46"/>
    <x v="1"/>
  </r>
  <r>
    <x v="4"/>
    <x v="5"/>
    <x v="0"/>
    <x v="1"/>
    <n v="2498"/>
    <x v="26"/>
    <n v="8960"/>
    <n v="1600"/>
    <x v="1"/>
  </r>
  <r>
    <x v="4"/>
    <x v="5"/>
    <x v="1"/>
    <x v="2"/>
    <n v="1245"/>
    <x v="20"/>
    <n v="5126.4639999999999"/>
    <n v="915.44"/>
    <x v="1"/>
  </r>
  <r>
    <x v="4"/>
    <x v="5"/>
    <x v="2"/>
    <x v="3"/>
    <n v="644"/>
    <x v="27"/>
    <n v="6432.72"/>
    <n v="1148.7"/>
    <x v="1"/>
  </r>
  <r>
    <x v="4"/>
    <x v="5"/>
    <x v="3"/>
    <x v="4"/>
    <n v="643"/>
    <x v="17"/>
    <n v="7840"/>
    <n v="1400"/>
    <x v="1"/>
  </r>
  <r>
    <x v="4"/>
    <x v="5"/>
    <x v="2"/>
    <x v="5"/>
    <n v="455"/>
    <x v="18"/>
    <n v="5128.0320000000002"/>
    <n v="915.72000000000014"/>
    <x v="1"/>
  </r>
  <r>
    <x v="4"/>
    <x v="5"/>
    <x v="3"/>
    <x v="6"/>
    <n v="345"/>
    <x v="17"/>
    <n v="7840"/>
    <n v="1400"/>
    <x v="1"/>
  </r>
  <r>
    <x v="4"/>
    <x v="5"/>
    <x v="1"/>
    <x v="7"/>
    <n v="122"/>
    <x v="19"/>
    <n v="112"/>
    <n v="20"/>
    <x v="1"/>
  </r>
  <r>
    <x v="4"/>
    <x v="5"/>
    <x v="4"/>
    <x v="8"/>
    <n v="78"/>
    <x v="20"/>
    <n v="5126.4639999999999"/>
    <n v="915.44"/>
    <x v="1"/>
  </r>
  <r>
    <x v="4"/>
    <x v="5"/>
    <x v="4"/>
    <x v="9"/>
    <n v="76"/>
    <x v="21"/>
    <n v="5126.1279999999997"/>
    <n v="915.38"/>
    <x v="1"/>
  </r>
  <r>
    <x v="4"/>
    <x v="5"/>
    <x v="4"/>
    <x v="10"/>
    <n v="46"/>
    <x v="22"/>
    <n v="224"/>
    <n v="40"/>
    <x v="1"/>
  </r>
  <r>
    <x v="4"/>
    <x v="5"/>
    <x v="4"/>
    <x v="11"/>
    <n v="34"/>
    <x v="23"/>
    <n v="5126.0160000000005"/>
    <n v="915.36000000000013"/>
    <x v="1"/>
  </r>
  <r>
    <x v="4"/>
    <x v="5"/>
    <x v="1"/>
    <x v="12"/>
    <n v="7"/>
    <x v="22"/>
    <n v="224"/>
    <n v="40"/>
    <x v="1"/>
  </r>
  <r>
    <x v="4"/>
    <x v="5"/>
    <x v="5"/>
    <x v="13"/>
    <n v="3"/>
    <x v="25"/>
    <n v="7392"/>
    <n v="1320"/>
    <x v="1"/>
  </r>
  <r>
    <x v="4"/>
    <x v="5"/>
    <x v="4"/>
    <x v="14"/>
    <n v="3"/>
    <x v="24"/>
    <n v="5126.576"/>
    <n v="915.46"/>
    <x v="1"/>
  </r>
  <r>
    <x v="4"/>
    <x v="6"/>
    <x v="0"/>
    <x v="0"/>
    <n v="3566"/>
    <x v="24"/>
    <n v="5126.576"/>
    <n v="915.46"/>
    <x v="1"/>
  </r>
  <r>
    <x v="4"/>
    <x v="6"/>
    <x v="0"/>
    <x v="1"/>
    <n v="2498"/>
    <x v="26"/>
    <n v="8960"/>
    <n v="1600"/>
    <x v="1"/>
  </r>
  <r>
    <x v="4"/>
    <x v="6"/>
    <x v="1"/>
    <x v="2"/>
    <n v="1245"/>
    <x v="20"/>
    <n v="5126.4639999999999"/>
    <n v="915.44"/>
    <x v="1"/>
  </r>
  <r>
    <x v="4"/>
    <x v="6"/>
    <x v="2"/>
    <x v="3"/>
    <n v="644"/>
    <x v="27"/>
    <n v="6432.72"/>
    <n v="1148.7"/>
    <x v="1"/>
  </r>
  <r>
    <x v="4"/>
    <x v="6"/>
    <x v="3"/>
    <x v="4"/>
    <n v="643"/>
    <x v="17"/>
    <n v="7840"/>
    <n v="1400"/>
    <x v="1"/>
  </r>
  <r>
    <x v="4"/>
    <x v="6"/>
    <x v="2"/>
    <x v="5"/>
    <n v="455"/>
    <x v="18"/>
    <n v="5128.0320000000002"/>
    <n v="915.72000000000014"/>
    <x v="1"/>
  </r>
  <r>
    <x v="4"/>
    <x v="6"/>
    <x v="3"/>
    <x v="6"/>
    <n v="345"/>
    <x v="17"/>
    <n v="7840"/>
    <n v="1400"/>
    <x v="1"/>
  </r>
  <r>
    <x v="4"/>
    <x v="6"/>
    <x v="1"/>
    <x v="7"/>
    <n v="122"/>
    <x v="19"/>
    <n v="112"/>
    <n v="20"/>
    <x v="0"/>
  </r>
  <r>
    <x v="4"/>
    <x v="6"/>
    <x v="4"/>
    <x v="8"/>
    <n v="78"/>
    <x v="20"/>
    <n v="5126.4639999999999"/>
    <n v="915.44"/>
    <x v="0"/>
  </r>
  <r>
    <x v="4"/>
    <x v="6"/>
    <x v="4"/>
    <x v="9"/>
    <n v="76"/>
    <x v="21"/>
    <n v="5126.1279999999997"/>
    <n v="915.38"/>
    <x v="0"/>
  </r>
  <r>
    <x v="4"/>
    <x v="6"/>
    <x v="4"/>
    <x v="10"/>
    <n v="46"/>
    <x v="22"/>
    <n v="224"/>
    <n v="40"/>
    <x v="0"/>
  </r>
  <r>
    <x v="4"/>
    <x v="6"/>
    <x v="4"/>
    <x v="11"/>
    <n v="34"/>
    <x v="23"/>
    <n v="5126.0160000000005"/>
    <n v="915.36000000000013"/>
    <x v="0"/>
  </r>
  <r>
    <x v="4"/>
    <x v="6"/>
    <x v="1"/>
    <x v="12"/>
    <n v="7"/>
    <x v="22"/>
    <n v="224"/>
    <n v="40"/>
    <x v="0"/>
  </r>
  <r>
    <x v="4"/>
    <x v="6"/>
    <x v="4"/>
    <x v="14"/>
    <n v="3"/>
    <x v="24"/>
    <n v="5126.576"/>
    <n v="915.46"/>
    <x v="0"/>
  </r>
  <r>
    <x v="4"/>
    <x v="6"/>
    <x v="5"/>
    <x v="13"/>
    <n v="2"/>
    <x v="25"/>
    <n v="7392"/>
    <n v="1320"/>
    <x v="0"/>
  </r>
  <r>
    <x v="4"/>
    <x v="7"/>
    <x v="0"/>
    <x v="0"/>
    <n v="3566"/>
    <x v="24"/>
    <n v="5126.576"/>
    <n v="915.46"/>
    <x v="0"/>
  </r>
  <r>
    <x v="4"/>
    <x v="7"/>
    <x v="0"/>
    <x v="1"/>
    <n v="2498"/>
    <x v="26"/>
    <n v="8960"/>
    <n v="1600"/>
    <x v="0"/>
  </r>
  <r>
    <x v="4"/>
    <x v="7"/>
    <x v="1"/>
    <x v="2"/>
    <n v="1245"/>
    <x v="20"/>
    <n v="5126.4639999999999"/>
    <n v="915.44"/>
    <x v="0"/>
  </r>
  <r>
    <x v="4"/>
    <x v="7"/>
    <x v="2"/>
    <x v="3"/>
    <n v="644"/>
    <x v="27"/>
    <n v="6432.72"/>
    <n v="1148.7"/>
    <x v="0"/>
  </r>
  <r>
    <x v="4"/>
    <x v="7"/>
    <x v="3"/>
    <x v="4"/>
    <n v="643"/>
    <x v="17"/>
    <n v="7840"/>
    <n v="1400"/>
    <x v="0"/>
  </r>
  <r>
    <x v="4"/>
    <x v="7"/>
    <x v="2"/>
    <x v="5"/>
    <n v="455"/>
    <x v="18"/>
    <n v="5128.0320000000002"/>
    <n v="915.72000000000014"/>
    <x v="0"/>
  </r>
  <r>
    <x v="4"/>
    <x v="7"/>
    <x v="3"/>
    <x v="6"/>
    <n v="345"/>
    <x v="17"/>
    <n v="7840"/>
    <n v="1400"/>
    <x v="0"/>
  </r>
  <r>
    <x v="4"/>
    <x v="7"/>
    <x v="1"/>
    <x v="7"/>
    <n v="122"/>
    <x v="19"/>
    <n v="112"/>
    <n v="20"/>
    <x v="0"/>
  </r>
  <r>
    <x v="4"/>
    <x v="7"/>
    <x v="4"/>
    <x v="8"/>
    <n v="78"/>
    <x v="20"/>
    <n v="5126.4639999999999"/>
    <n v="915.44"/>
    <x v="0"/>
  </r>
  <r>
    <x v="4"/>
    <x v="7"/>
    <x v="4"/>
    <x v="9"/>
    <n v="76"/>
    <x v="21"/>
    <n v="5126.1279999999997"/>
    <n v="915.38"/>
    <x v="0"/>
  </r>
  <r>
    <x v="4"/>
    <x v="7"/>
    <x v="4"/>
    <x v="10"/>
    <n v="46"/>
    <x v="22"/>
    <n v="224"/>
    <n v="40"/>
    <x v="0"/>
  </r>
  <r>
    <x v="4"/>
    <x v="7"/>
    <x v="4"/>
    <x v="11"/>
    <n v="34"/>
    <x v="23"/>
    <n v="5126.0160000000005"/>
    <n v="915.36000000000013"/>
    <x v="0"/>
  </r>
  <r>
    <x v="4"/>
    <x v="7"/>
    <x v="1"/>
    <x v="12"/>
    <n v="7"/>
    <x v="22"/>
    <n v="224"/>
    <n v="40"/>
    <x v="0"/>
  </r>
  <r>
    <x v="4"/>
    <x v="7"/>
    <x v="4"/>
    <x v="14"/>
    <n v="3"/>
    <x v="24"/>
    <n v="5126.576"/>
    <n v="915.46"/>
    <x v="0"/>
  </r>
  <r>
    <x v="4"/>
    <x v="7"/>
    <x v="5"/>
    <x v="13"/>
    <n v="2"/>
    <x v="25"/>
    <n v="7392"/>
    <n v="1320"/>
    <x v="0"/>
  </r>
  <r>
    <x v="4"/>
    <x v="8"/>
    <x v="0"/>
    <x v="0"/>
    <n v="3566"/>
    <x v="24"/>
    <n v="5126.576"/>
    <n v="915.46"/>
    <x v="0"/>
  </r>
  <r>
    <x v="4"/>
    <x v="8"/>
    <x v="0"/>
    <x v="1"/>
    <n v="2498"/>
    <x v="26"/>
    <n v="8960"/>
    <n v="1600"/>
    <x v="0"/>
  </r>
  <r>
    <x v="4"/>
    <x v="8"/>
    <x v="1"/>
    <x v="2"/>
    <n v="1245"/>
    <x v="20"/>
    <n v="5126.4639999999999"/>
    <n v="915.44"/>
    <x v="0"/>
  </r>
  <r>
    <x v="4"/>
    <x v="8"/>
    <x v="2"/>
    <x v="3"/>
    <n v="644"/>
    <x v="27"/>
    <n v="6432.72"/>
    <n v="1148.7"/>
    <x v="0"/>
  </r>
  <r>
    <x v="4"/>
    <x v="8"/>
    <x v="3"/>
    <x v="4"/>
    <n v="643"/>
    <x v="17"/>
    <n v="7840"/>
    <n v="1400"/>
    <x v="0"/>
  </r>
  <r>
    <x v="4"/>
    <x v="8"/>
    <x v="2"/>
    <x v="5"/>
    <n v="455"/>
    <x v="18"/>
    <n v="5128.0320000000002"/>
    <n v="915.72000000000014"/>
    <x v="0"/>
  </r>
  <r>
    <x v="4"/>
    <x v="8"/>
    <x v="3"/>
    <x v="6"/>
    <n v="345"/>
    <x v="17"/>
    <n v="7840"/>
    <n v="1400"/>
    <x v="0"/>
  </r>
  <r>
    <x v="4"/>
    <x v="8"/>
    <x v="1"/>
    <x v="7"/>
    <n v="122"/>
    <x v="19"/>
    <n v="112"/>
    <n v="20"/>
    <x v="0"/>
  </r>
  <r>
    <x v="4"/>
    <x v="8"/>
    <x v="4"/>
    <x v="8"/>
    <n v="78"/>
    <x v="20"/>
    <n v="5126.4639999999999"/>
    <n v="915.44"/>
    <x v="0"/>
  </r>
  <r>
    <x v="4"/>
    <x v="8"/>
    <x v="4"/>
    <x v="9"/>
    <n v="76"/>
    <x v="21"/>
    <n v="5126.1279999999997"/>
    <n v="915.38"/>
    <x v="0"/>
  </r>
  <r>
    <x v="4"/>
    <x v="8"/>
    <x v="4"/>
    <x v="10"/>
    <n v="46"/>
    <x v="22"/>
    <n v="224"/>
    <n v="40"/>
    <x v="0"/>
  </r>
  <r>
    <x v="4"/>
    <x v="8"/>
    <x v="4"/>
    <x v="11"/>
    <n v="34"/>
    <x v="23"/>
    <n v="5126.0160000000005"/>
    <n v="915.36000000000013"/>
    <x v="0"/>
  </r>
  <r>
    <x v="4"/>
    <x v="8"/>
    <x v="1"/>
    <x v="12"/>
    <n v="7"/>
    <x v="22"/>
    <n v="224"/>
    <n v="40"/>
    <x v="0"/>
  </r>
  <r>
    <x v="4"/>
    <x v="8"/>
    <x v="4"/>
    <x v="14"/>
    <n v="3"/>
    <x v="24"/>
    <n v="5126.576"/>
    <n v="915.46"/>
    <x v="0"/>
  </r>
  <r>
    <x v="4"/>
    <x v="8"/>
    <x v="5"/>
    <x v="13"/>
    <n v="2"/>
    <x v="25"/>
    <n v="7392"/>
    <n v="1320"/>
    <x v="0"/>
  </r>
  <r>
    <x v="4"/>
    <x v="9"/>
    <x v="0"/>
    <x v="0"/>
    <n v="3566"/>
    <x v="24"/>
    <n v="5126.576"/>
    <n v="915.46"/>
    <x v="0"/>
  </r>
  <r>
    <x v="4"/>
    <x v="9"/>
    <x v="0"/>
    <x v="1"/>
    <n v="2498"/>
    <x v="26"/>
    <n v="8960"/>
    <n v="1600"/>
    <x v="0"/>
  </r>
  <r>
    <x v="4"/>
    <x v="9"/>
    <x v="1"/>
    <x v="2"/>
    <n v="1245"/>
    <x v="20"/>
    <n v="5126.4639999999999"/>
    <n v="915.44"/>
    <x v="0"/>
  </r>
  <r>
    <x v="4"/>
    <x v="9"/>
    <x v="2"/>
    <x v="3"/>
    <n v="644"/>
    <x v="27"/>
    <n v="6432.72"/>
    <n v="1148.7"/>
    <x v="0"/>
  </r>
  <r>
    <x v="4"/>
    <x v="9"/>
    <x v="3"/>
    <x v="4"/>
    <n v="643"/>
    <x v="17"/>
    <n v="7840"/>
    <n v="1400"/>
    <x v="1"/>
  </r>
  <r>
    <x v="4"/>
    <x v="9"/>
    <x v="2"/>
    <x v="5"/>
    <n v="455"/>
    <x v="18"/>
    <n v="5128.0320000000002"/>
    <n v="915.72000000000014"/>
    <x v="1"/>
  </r>
  <r>
    <x v="4"/>
    <x v="9"/>
    <x v="3"/>
    <x v="6"/>
    <n v="345"/>
    <x v="17"/>
    <n v="7840"/>
    <n v="1400"/>
    <x v="1"/>
  </r>
  <r>
    <x v="4"/>
    <x v="9"/>
    <x v="1"/>
    <x v="7"/>
    <n v="122"/>
    <x v="19"/>
    <n v="112"/>
    <n v="20"/>
    <x v="1"/>
  </r>
  <r>
    <x v="4"/>
    <x v="9"/>
    <x v="4"/>
    <x v="8"/>
    <n v="78"/>
    <x v="20"/>
    <n v="5126.4639999999999"/>
    <n v="915.44"/>
    <x v="1"/>
  </r>
  <r>
    <x v="4"/>
    <x v="9"/>
    <x v="4"/>
    <x v="9"/>
    <n v="76"/>
    <x v="21"/>
    <n v="5126.1279999999997"/>
    <n v="915.38"/>
    <x v="1"/>
  </r>
  <r>
    <x v="4"/>
    <x v="9"/>
    <x v="4"/>
    <x v="10"/>
    <n v="46"/>
    <x v="22"/>
    <n v="224"/>
    <n v="40"/>
    <x v="1"/>
  </r>
  <r>
    <x v="4"/>
    <x v="9"/>
    <x v="4"/>
    <x v="11"/>
    <n v="34"/>
    <x v="23"/>
    <n v="5126.0160000000005"/>
    <n v="915.36000000000013"/>
    <x v="1"/>
  </r>
  <r>
    <x v="4"/>
    <x v="9"/>
    <x v="1"/>
    <x v="12"/>
    <n v="7"/>
    <x v="22"/>
    <n v="224"/>
    <n v="40"/>
    <x v="1"/>
  </r>
  <r>
    <x v="4"/>
    <x v="9"/>
    <x v="4"/>
    <x v="14"/>
    <n v="3"/>
    <x v="24"/>
    <n v="5126.576"/>
    <n v="915.46"/>
    <x v="1"/>
  </r>
  <r>
    <x v="4"/>
    <x v="9"/>
    <x v="5"/>
    <x v="13"/>
    <n v="2"/>
    <x v="25"/>
    <n v="7392"/>
    <n v="1320"/>
    <x v="1"/>
  </r>
  <r>
    <x v="4"/>
    <x v="10"/>
    <x v="0"/>
    <x v="0"/>
    <n v="3566"/>
    <x v="24"/>
    <n v="5126.576"/>
    <n v="915.46"/>
    <x v="1"/>
  </r>
  <r>
    <x v="4"/>
    <x v="10"/>
    <x v="0"/>
    <x v="1"/>
    <n v="2498"/>
    <x v="26"/>
    <n v="8960"/>
    <n v="1600"/>
    <x v="1"/>
  </r>
  <r>
    <x v="4"/>
    <x v="10"/>
    <x v="1"/>
    <x v="2"/>
    <n v="1245"/>
    <x v="20"/>
    <n v="5126.4639999999999"/>
    <n v="915.44"/>
    <x v="1"/>
  </r>
  <r>
    <x v="4"/>
    <x v="10"/>
    <x v="2"/>
    <x v="3"/>
    <n v="644"/>
    <x v="27"/>
    <n v="6432.72"/>
    <n v="1148.7"/>
    <x v="1"/>
  </r>
  <r>
    <x v="4"/>
    <x v="10"/>
    <x v="3"/>
    <x v="4"/>
    <n v="643"/>
    <x v="17"/>
    <n v="7840"/>
    <n v="1400"/>
    <x v="1"/>
  </r>
  <r>
    <x v="4"/>
    <x v="10"/>
    <x v="2"/>
    <x v="5"/>
    <n v="455"/>
    <x v="18"/>
    <n v="5128.0320000000002"/>
    <n v="915.72000000000014"/>
    <x v="1"/>
  </r>
  <r>
    <x v="4"/>
    <x v="10"/>
    <x v="3"/>
    <x v="6"/>
    <n v="345"/>
    <x v="17"/>
    <n v="7840"/>
    <n v="1400"/>
    <x v="1"/>
  </r>
  <r>
    <x v="4"/>
    <x v="10"/>
    <x v="1"/>
    <x v="7"/>
    <n v="122"/>
    <x v="19"/>
    <n v="112"/>
    <n v="20"/>
    <x v="1"/>
  </r>
  <r>
    <x v="4"/>
    <x v="10"/>
    <x v="4"/>
    <x v="8"/>
    <n v="78"/>
    <x v="20"/>
    <n v="5126.4639999999999"/>
    <n v="915.44"/>
    <x v="1"/>
  </r>
  <r>
    <x v="4"/>
    <x v="10"/>
    <x v="4"/>
    <x v="9"/>
    <n v="76"/>
    <x v="21"/>
    <n v="5126.1279999999997"/>
    <n v="915.38"/>
    <x v="1"/>
  </r>
  <r>
    <x v="4"/>
    <x v="10"/>
    <x v="4"/>
    <x v="10"/>
    <n v="46"/>
    <x v="22"/>
    <n v="224"/>
    <n v="40"/>
    <x v="1"/>
  </r>
  <r>
    <x v="4"/>
    <x v="10"/>
    <x v="4"/>
    <x v="11"/>
    <n v="34"/>
    <x v="23"/>
    <n v="5126.0160000000005"/>
    <n v="915.36000000000013"/>
    <x v="1"/>
  </r>
  <r>
    <x v="4"/>
    <x v="10"/>
    <x v="1"/>
    <x v="12"/>
    <n v="7"/>
    <x v="22"/>
    <n v="224"/>
    <n v="40"/>
    <x v="1"/>
  </r>
  <r>
    <x v="4"/>
    <x v="10"/>
    <x v="4"/>
    <x v="14"/>
    <n v="3"/>
    <x v="24"/>
    <n v="5126.576"/>
    <n v="915.46"/>
    <x v="1"/>
  </r>
  <r>
    <x v="4"/>
    <x v="10"/>
    <x v="5"/>
    <x v="13"/>
    <n v="2"/>
    <x v="25"/>
    <n v="7392"/>
    <n v="1320"/>
    <x v="0"/>
  </r>
  <r>
    <x v="4"/>
    <x v="11"/>
    <x v="0"/>
    <x v="0"/>
    <n v="3566"/>
    <x v="24"/>
    <n v="5126.576"/>
    <n v="915.46"/>
    <x v="0"/>
  </r>
  <r>
    <x v="4"/>
    <x v="11"/>
    <x v="0"/>
    <x v="1"/>
    <n v="2498"/>
    <x v="26"/>
    <n v="8960"/>
    <n v="1600"/>
    <x v="0"/>
  </r>
  <r>
    <x v="4"/>
    <x v="11"/>
    <x v="1"/>
    <x v="2"/>
    <n v="1245"/>
    <x v="20"/>
    <n v="5126.4639999999999"/>
    <n v="915.44"/>
    <x v="0"/>
  </r>
  <r>
    <x v="4"/>
    <x v="11"/>
    <x v="2"/>
    <x v="3"/>
    <n v="644"/>
    <x v="27"/>
    <n v="6432.72"/>
    <n v="1148.7"/>
    <x v="0"/>
  </r>
  <r>
    <x v="4"/>
    <x v="11"/>
    <x v="3"/>
    <x v="4"/>
    <n v="643"/>
    <x v="17"/>
    <n v="7840"/>
    <n v="1400"/>
    <x v="0"/>
  </r>
  <r>
    <x v="4"/>
    <x v="11"/>
    <x v="2"/>
    <x v="5"/>
    <n v="455"/>
    <x v="18"/>
    <n v="5128.0320000000002"/>
    <n v="915.72000000000014"/>
    <x v="0"/>
  </r>
  <r>
    <x v="4"/>
    <x v="11"/>
    <x v="3"/>
    <x v="6"/>
    <n v="345"/>
    <x v="17"/>
    <n v="7840"/>
    <n v="1400"/>
    <x v="0"/>
  </r>
  <r>
    <x v="4"/>
    <x v="11"/>
    <x v="1"/>
    <x v="7"/>
    <n v="122"/>
    <x v="19"/>
    <n v="112"/>
    <n v="20"/>
    <x v="0"/>
  </r>
  <r>
    <x v="4"/>
    <x v="11"/>
    <x v="4"/>
    <x v="8"/>
    <n v="78"/>
    <x v="20"/>
    <n v="5126.4639999999999"/>
    <n v="915.44"/>
    <x v="0"/>
  </r>
  <r>
    <x v="4"/>
    <x v="11"/>
    <x v="4"/>
    <x v="9"/>
    <n v="76"/>
    <x v="21"/>
    <n v="5126.1279999999997"/>
    <n v="915.38"/>
    <x v="0"/>
  </r>
  <r>
    <x v="4"/>
    <x v="11"/>
    <x v="4"/>
    <x v="10"/>
    <n v="46"/>
    <x v="22"/>
    <n v="224"/>
    <n v="40"/>
    <x v="0"/>
  </r>
  <r>
    <x v="4"/>
    <x v="11"/>
    <x v="4"/>
    <x v="11"/>
    <n v="34"/>
    <x v="23"/>
    <n v="5126.0160000000005"/>
    <n v="915.36000000000013"/>
    <x v="0"/>
  </r>
  <r>
    <x v="4"/>
    <x v="11"/>
    <x v="1"/>
    <x v="12"/>
    <n v="7"/>
    <x v="22"/>
    <n v="224"/>
    <n v="40"/>
    <x v="0"/>
  </r>
  <r>
    <x v="4"/>
    <x v="11"/>
    <x v="4"/>
    <x v="14"/>
    <n v="3"/>
    <x v="24"/>
    <n v="5126.576"/>
    <n v="915.46"/>
    <x v="0"/>
  </r>
  <r>
    <x v="4"/>
    <x v="11"/>
    <x v="5"/>
    <x v="13"/>
    <n v="2"/>
    <x v="25"/>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94BDA6-72C9-4BA4-83CB-3A88D2CC5D4D}"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I5:AK27"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numFmtId="165"/>
    <dataField name="Sum of Income2" fld="5" showDataAs="percentOfCol" baseField="8" baseItem="0" numFmtId="10"/>
  </dataFields>
  <formats count="12">
    <format dxfId="172">
      <pivotArea type="all" dataOnly="0" outline="0" fieldPosition="0"/>
    </format>
    <format dxfId="173">
      <pivotArea outline="0" collapsedLevelsAreSubtotals="1" fieldPosition="0"/>
    </format>
    <format dxfId="174">
      <pivotArea field="2" type="button" dataOnly="0" labelOnly="1" outline="0" axis="axisRow" fieldPosition="0"/>
    </format>
    <format dxfId="175">
      <pivotArea dataOnly="0" labelOnly="1" grandRow="1" outline="0" fieldPosition="0"/>
    </format>
    <format dxfId="176">
      <pivotArea type="all" dataOnly="0" outline="0" fieldPosition="0"/>
    </format>
    <format dxfId="177">
      <pivotArea outline="0" collapsedLevelsAreSubtotals="1" fieldPosition="0"/>
    </format>
    <format dxfId="178">
      <pivotArea field="2" type="button" dataOnly="0" labelOnly="1" outline="0" axis="axisRow" fieldPosition="0"/>
    </format>
    <format dxfId="179">
      <pivotArea dataOnly="0" labelOnly="1" grandRow="1" outline="0" fieldPosition="0"/>
    </format>
    <format dxfId="180">
      <pivotArea outline="0" collapsedLevelsAreSubtotals="1" fieldPosition="0"/>
    </format>
    <format dxfId="181">
      <pivotArea dataOnly="0" labelOnly="1" grandRow="1" outline="0" fieldPosition="0"/>
    </format>
    <format dxfId="182">
      <pivotArea outline="0" fieldPosition="0">
        <references count="1">
          <reference field="4294967294" count="1">
            <x v="1"/>
          </reference>
        </references>
      </pivotArea>
    </format>
    <format dxfId="183">
      <pivotArea outline="0" collapsedLevelsAreSubtotals="1" fieldPosition="0">
        <references count="1">
          <reference field="4294967294" count="1" selected="0">
            <x v="0"/>
          </reference>
        </references>
      </pivotArea>
    </format>
  </formats>
  <chartFormats count="2">
    <chartFormat chart="31" format="11" series="1">
      <pivotArea type="data" outline="0" fieldPosition="0">
        <references count="1">
          <reference field="4294967294" count="1" selected="0">
            <x v="0"/>
          </reference>
        </references>
      </pivotArea>
    </chartFormat>
    <chartFormat chart="31" format="14"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218B85-9369-4F57-AC84-3EBDB05AEB42}"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D22:AF25"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5"/>
    <dataField name="Sum of Income2" fld="5" showDataAs="percentOfCol" baseField="8" baseItem="0" numFmtId="10"/>
  </dataFields>
  <formats count="12">
    <format dxfId="184">
      <pivotArea type="all" dataOnly="0" outline="0" fieldPosition="0"/>
    </format>
    <format dxfId="185">
      <pivotArea outline="0" collapsedLevelsAreSubtotals="1" fieldPosition="0"/>
    </format>
    <format dxfId="186">
      <pivotArea field="2" type="button" dataOnly="0" labelOnly="1" outline="0"/>
    </format>
    <format dxfId="187">
      <pivotArea dataOnly="0" labelOnly="1" grandRow="1" outline="0" fieldPosition="0"/>
    </format>
    <format dxfId="188">
      <pivotArea type="all" dataOnly="0" outline="0" fieldPosition="0"/>
    </format>
    <format dxfId="189">
      <pivotArea outline="0" collapsedLevelsAreSubtotals="1" fieldPosition="0"/>
    </format>
    <format dxfId="190">
      <pivotArea field="2" type="button" dataOnly="0" labelOnly="1" outline="0"/>
    </format>
    <format dxfId="191">
      <pivotArea dataOnly="0" labelOnly="1" grandRow="1" outline="0" fieldPosition="0"/>
    </format>
    <format dxfId="192">
      <pivotArea outline="0" collapsedLevelsAreSubtotals="1" fieldPosition="0"/>
    </format>
    <format dxfId="193">
      <pivotArea dataOnly="0" labelOnly="1" grandRow="1" outline="0" fieldPosition="0"/>
    </format>
    <format dxfId="194">
      <pivotArea outline="0" fieldPosition="0">
        <references count="1">
          <reference field="4294967294" count="1">
            <x v="1"/>
          </reference>
        </references>
      </pivotArea>
    </format>
    <format dxfId="195">
      <pivotArea outline="0" collapsedLevelsAreSubtotals="1" fieldPosition="0">
        <references count="1">
          <reference field="4294967294" count="1" selected="0">
            <x v="0"/>
          </reference>
        </references>
      </pivotArea>
    </format>
  </formats>
  <chartFormats count="6">
    <chartFormat chart="31" format="11" series="1">
      <pivotArea type="data" outline="0" fieldPosition="0">
        <references count="1">
          <reference field="4294967294" count="1" selected="0">
            <x v="0"/>
          </reference>
        </references>
      </pivotArea>
    </chartFormat>
    <chartFormat chart="31" format="12">
      <pivotArea type="data" outline="0" fieldPosition="0">
        <references count="2">
          <reference field="4294967294" count="1" selected="0">
            <x v="0"/>
          </reference>
          <reference field="8" count="1" selected="0">
            <x v="0"/>
          </reference>
        </references>
      </pivotArea>
    </chartFormat>
    <chartFormat chart="31" format="13">
      <pivotArea type="data" outline="0" fieldPosition="0">
        <references count="2">
          <reference field="4294967294" count="1" selected="0">
            <x v="0"/>
          </reference>
          <reference field="8" count="1" selected="0">
            <x v="1"/>
          </reference>
        </references>
      </pivotArea>
    </chartFormat>
    <chartFormat chart="31" format="14" series="1">
      <pivotArea type="data" outline="0" fieldPosition="0">
        <references count="1">
          <reference field="4294967294" count="1" selected="0">
            <x v="1"/>
          </reference>
        </references>
      </pivotArea>
    </chartFormat>
    <chartFormat chart="31" format="15">
      <pivotArea type="data" outline="0" fieldPosition="0">
        <references count="2">
          <reference field="4294967294" count="1" selected="0">
            <x v="1"/>
          </reference>
          <reference field="8" count="1" selected="0">
            <x v="0"/>
          </reference>
        </references>
      </pivotArea>
    </chartFormat>
    <chartFormat chart="31" format="16">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F3B88D-9154-4C69-B5E1-F4F8E8C8E94D}"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V21:X24"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5"/>
    <dataField name="Sum of Income2" fld="5" showDataAs="percentOfCol" baseField="8" baseItem="0" numFmtId="10"/>
  </dataFields>
  <formats count="12">
    <format dxfId="198">
      <pivotArea type="all" dataOnly="0" outline="0" fieldPosition="0"/>
    </format>
    <format dxfId="199">
      <pivotArea outline="0" collapsedLevelsAreSubtotals="1" fieldPosition="0"/>
    </format>
    <format dxfId="200">
      <pivotArea field="2" type="button" dataOnly="0" labelOnly="1" outline="0"/>
    </format>
    <format dxfId="201">
      <pivotArea dataOnly="0" labelOnly="1" grandRow="1" outline="0" fieldPosition="0"/>
    </format>
    <format dxfId="202">
      <pivotArea type="all" dataOnly="0" outline="0" fieldPosition="0"/>
    </format>
    <format dxfId="203">
      <pivotArea outline="0" collapsedLevelsAreSubtotals="1" fieldPosition="0"/>
    </format>
    <format dxfId="204">
      <pivotArea field="2" type="button" dataOnly="0" labelOnly="1" outline="0"/>
    </format>
    <format dxfId="205">
      <pivotArea dataOnly="0" labelOnly="1" grandRow="1" outline="0" fieldPosition="0"/>
    </format>
    <format dxfId="206">
      <pivotArea outline="0" collapsedLevelsAreSubtotals="1" fieldPosition="0"/>
    </format>
    <format dxfId="207">
      <pivotArea dataOnly="0" labelOnly="1" grandRow="1" outline="0" fieldPosition="0"/>
    </format>
    <format dxfId="197">
      <pivotArea outline="0" fieldPosition="0">
        <references count="1">
          <reference field="4294967294" count="1">
            <x v="1"/>
          </reference>
        </references>
      </pivotArea>
    </format>
    <format dxfId="196">
      <pivotArea outline="0" collapsedLevelsAreSubtotals="1" fieldPosition="0">
        <references count="1">
          <reference field="4294967294" count="1" selected="0">
            <x v="0"/>
          </reference>
        </references>
      </pivotArea>
    </format>
  </formats>
  <chartFormats count="6">
    <chartFormat chart="31" format="11" series="1">
      <pivotArea type="data" outline="0" fieldPosition="0">
        <references count="1">
          <reference field="4294967294" count="1" selected="0">
            <x v="0"/>
          </reference>
        </references>
      </pivotArea>
    </chartFormat>
    <chartFormat chart="31" format="12">
      <pivotArea type="data" outline="0" fieldPosition="0">
        <references count="2">
          <reference field="4294967294" count="1" selected="0">
            <x v="0"/>
          </reference>
          <reference field="8" count="1" selected="0">
            <x v="0"/>
          </reference>
        </references>
      </pivotArea>
    </chartFormat>
    <chartFormat chart="31" format="13">
      <pivotArea type="data" outline="0" fieldPosition="0">
        <references count="2">
          <reference field="4294967294" count="1" selected="0">
            <x v="0"/>
          </reference>
          <reference field="8" count="1" selected="0">
            <x v="1"/>
          </reference>
        </references>
      </pivotArea>
    </chartFormat>
    <chartFormat chart="31" format="14" series="1">
      <pivotArea type="data" outline="0" fieldPosition="0">
        <references count="1">
          <reference field="4294967294" count="1" selected="0">
            <x v="1"/>
          </reference>
        </references>
      </pivotArea>
    </chartFormat>
    <chartFormat chart="31" format="15">
      <pivotArea type="data" outline="0" fieldPosition="0">
        <references count="2">
          <reference field="4294967294" count="1" selected="0">
            <x v="1"/>
          </reference>
          <reference field="8" count="1" selected="0">
            <x v="0"/>
          </reference>
        </references>
      </pivotArea>
    </chartFormat>
    <chartFormat chart="31" format="16">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681549-C7B9-4E61-83B6-9F3F3D57CD29}"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Q21:R34"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0">
    <format dxfId="208">
      <pivotArea type="all" dataOnly="0" outline="0" fieldPosition="0"/>
    </format>
    <format dxfId="209">
      <pivotArea outline="0" collapsedLevelsAreSubtotals="1" fieldPosition="0"/>
    </format>
    <format dxfId="210">
      <pivotArea field="2" type="button" dataOnly="0" labelOnly="1" outline="0"/>
    </format>
    <format dxfId="211">
      <pivotArea dataOnly="0" labelOnly="1" grandRow="1" outline="0" fieldPosition="0"/>
    </format>
    <format dxfId="212">
      <pivotArea type="all" dataOnly="0" outline="0" fieldPosition="0"/>
    </format>
    <format dxfId="213">
      <pivotArea outline="0" collapsedLevelsAreSubtotals="1" fieldPosition="0"/>
    </format>
    <format dxfId="214">
      <pivotArea field="2" type="button" dataOnly="0" labelOnly="1" outline="0"/>
    </format>
    <format dxfId="215">
      <pivotArea dataOnly="0" labelOnly="1" grandRow="1" outline="0" fieldPosition="0"/>
    </format>
    <format dxfId="216">
      <pivotArea outline="0" collapsedLevelsAreSubtotals="1" fieldPosition="0"/>
    </format>
    <format dxfId="217">
      <pivotArea dataOnly="0" labelOnly="1" grandRow="1" outline="0" fieldPosition="0"/>
    </format>
  </formats>
  <chartFormats count="1">
    <chartFormat chart="23"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E5E594-EFA3-4282-999A-E4B626057B0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21:I34"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0">
    <format dxfId="227">
      <pivotArea type="all" dataOnly="0" outline="0" fieldPosition="0"/>
    </format>
    <format dxfId="226">
      <pivotArea outline="0" collapsedLevelsAreSubtotals="1" fieldPosition="0"/>
    </format>
    <format dxfId="225">
      <pivotArea field="2" type="button" dataOnly="0" labelOnly="1" outline="0"/>
    </format>
    <format dxfId="224">
      <pivotArea dataOnly="0" labelOnly="1" grandRow="1" outline="0" fieldPosition="0"/>
    </format>
    <format dxfId="223">
      <pivotArea type="all" dataOnly="0" outline="0" fieldPosition="0"/>
    </format>
    <format dxfId="222">
      <pivotArea outline="0" collapsedLevelsAreSubtotals="1" fieldPosition="0"/>
    </format>
    <format dxfId="221">
      <pivotArea field="2" type="button" dataOnly="0" labelOnly="1" outline="0"/>
    </format>
    <format dxfId="220">
      <pivotArea dataOnly="0" labelOnly="1" grandRow="1" outline="0" fieldPosition="0"/>
    </format>
    <format dxfId="219">
      <pivotArea outline="0" collapsedLevelsAreSubtotals="1" fieldPosition="0"/>
    </format>
    <format dxfId="218">
      <pivotArea dataOnly="0" labelOnly="1" grandRow="1" outline="0"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58692B-3CA6-477D-B359-4AE0B01B13B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7:H18" firstHeaderRow="0" firstDataRow="1" firstDataCol="0"/>
  <pivotFields count="9">
    <pivotField showAll="0">
      <items count="6">
        <item h="1" x="0"/>
        <item h="1" x="1"/>
        <item h="1" x="2"/>
        <item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5"/>
    <dataField name="Sum of Target Income" fld="6" baseField="0" baseItem="0" numFmtId="165"/>
  </dataFields>
  <formats count="14">
    <format dxfId="241">
      <pivotArea type="all" dataOnly="0" outline="0" fieldPosition="0"/>
    </format>
    <format dxfId="240">
      <pivotArea outline="0" collapsedLevelsAreSubtotals="1" fieldPosition="0"/>
    </format>
    <format dxfId="239">
      <pivotArea field="2" type="button" dataOnly="0" labelOnly="1" outline="0"/>
    </format>
    <format dxfId="238">
      <pivotArea dataOnly="0" labelOnly="1" grandRow="1" outline="0" fieldPosition="0"/>
    </format>
    <format dxfId="237">
      <pivotArea dataOnly="0" labelOnly="1" outline="0" fieldPosition="0">
        <references count="1">
          <reference field="4294967294" count="1">
            <x v="0"/>
          </reference>
        </references>
      </pivotArea>
    </format>
    <format dxfId="236">
      <pivotArea type="all" dataOnly="0" outline="0" fieldPosition="0"/>
    </format>
    <format dxfId="235">
      <pivotArea outline="0" collapsedLevelsAreSubtotals="1" fieldPosition="0"/>
    </format>
    <format dxfId="234">
      <pivotArea field="2" type="button" dataOnly="0" labelOnly="1" outline="0"/>
    </format>
    <format dxfId="233">
      <pivotArea dataOnly="0" labelOnly="1" grandRow="1" outline="0" fieldPosition="0"/>
    </format>
    <format dxfId="232">
      <pivotArea dataOnly="0" labelOnly="1" outline="0" fieldPosition="0">
        <references count="1">
          <reference field="4294967294" count="1">
            <x v="0"/>
          </reference>
        </references>
      </pivotArea>
    </format>
    <format dxfId="231">
      <pivotArea outline="0" collapsedLevelsAreSubtotals="1" fieldPosition="0"/>
    </format>
    <format dxfId="230">
      <pivotArea dataOnly="0" labelOnly="1" grandRow="1" outline="0" fieldPosition="0"/>
    </format>
    <format dxfId="229">
      <pivotArea outline="0" collapsedLevelsAreSubtotals="1" fieldPosition="0">
        <references count="1">
          <reference field="4294967294" count="1" selected="0">
            <x v="0"/>
          </reference>
        </references>
      </pivotArea>
    </format>
    <format dxfId="228">
      <pivotArea outline="0" collapsedLevelsAreSubtotals="1" fieldPosition="0">
        <references count="1">
          <reference field="4294967294" count="1" selected="0">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68F5F8-3646-43F9-9954-FD436258A04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E11" firstHeaderRow="0" firstDataRow="1" firstDataCol="1"/>
  <pivotFields count="9">
    <pivotField showAll="0">
      <items count="6">
        <item h="1" x="0"/>
        <item h="1" x="1"/>
        <item h="1" x="2"/>
        <item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6">
    <format dxfId="257">
      <pivotArea type="all" dataOnly="0" outline="0" fieldPosition="0"/>
    </format>
    <format dxfId="256">
      <pivotArea outline="0" collapsedLevelsAreSubtotals="1" fieldPosition="0"/>
    </format>
    <format dxfId="255">
      <pivotArea field="2" type="button" dataOnly="0" labelOnly="1" outline="0" axis="axisRow" fieldPosition="0"/>
    </format>
    <format dxfId="254">
      <pivotArea dataOnly="0" labelOnly="1" fieldPosition="0">
        <references count="1">
          <reference field="2" count="0"/>
        </references>
      </pivotArea>
    </format>
    <format dxfId="253">
      <pivotArea dataOnly="0" labelOnly="1" grandRow="1" outline="0" fieldPosition="0"/>
    </format>
    <format dxfId="252">
      <pivotArea dataOnly="0" labelOnly="1" outline="0" fieldPosition="0">
        <references count="1">
          <reference field="4294967294" count="1">
            <x v="0"/>
          </reference>
        </references>
      </pivotArea>
    </format>
    <format dxfId="251">
      <pivotArea type="all" dataOnly="0" outline="0" fieldPosition="0"/>
    </format>
    <format dxfId="250">
      <pivotArea outline="0" collapsedLevelsAreSubtotals="1" fieldPosition="0"/>
    </format>
    <format dxfId="249">
      <pivotArea field="2" type="button" dataOnly="0" labelOnly="1" outline="0" axis="axisRow" fieldPosition="0"/>
    </format>
    <format dxfId="248">
      <pivotArea dataOnly="0" labelOnly="1" fieldPosition="0">
        <references count="1">
          <reference field="2" count="0"/>
        </references>
      </pivotArea>
    </format>
    <format dxfId="247">
      <pivotArea dataOnly="0" labelOnly="1" grandRow="1" outline="0" fieldPosition="0"/>
    </format>
    <format dxfId="246">
      <pivotArea dataOnly="0" labelOnly="1" outline="0" fieldPosition="0">
        <references count="1">
          <reference field="4294967294" count="1">
            <x v="0"/>
          </reference>
        </references>
      </pivotArea>
    </format>
    <format dxfId="245">
      <pivotArea outline="0" collapsedLevelsAreSubtotals="1" fieldPosition="0"/>
    </format>
    <format dxfId="244">
      <pivotArea dataOnly="0" labelOnly="1" fieldPosition="0">
        <references count="1">
          <reference field="2" count="0"/>
        </references>
      </pivotArea>
    </format>
    <format dxfId="243">
      <pivotArea dataOnly="0" labelOnly="1" grandRow="1" outline="0" fieldPosition="0"/>
    </format>
    <format dxfId="242">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D534033-1D65-4196-9E4D-A11E9EAA4710}" sourceName="Year">
  <pivotTables>
    <pivotTable tabId="5" name="PivotTable1"/>
    <pivotTable tabId="5" name="PivotTable2"/>
    <pivotTable tabId="5" name="PivotTable3"/>
    <pivotTable tabId="5" name="PivotTable4"/>
    <pivotTable tabId="5" name="PivotTable5"/>
    <pivotTable tabId="5" name="PivotTable6"/>
    <pivotTable tabId="5" name="PivotTable8"/>
  </pivotTables>
  <data>
    <tabular pivotCacheId="586211564">
      <items count="5">
        <i x="0"/>
        <i x="1"/>
        <i x="2"/>
        <i x="3" s="1"/>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F72E1F0-F89A-4B31-B943-2A12795C8A26}"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898E7A4-3427-4146-8058-C240F6A61BC2}" cache="Slicer_Year" caption="Year" columnCount="5" showCaption="0" style="Slicer Style 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F9B1-E308-4C29-9F17-A2BD88825F46}">
  <sheetPr>
    <tabColor theme="1"/>
  </sheetPr>
  <dimension ref="A1:N901"/>
  <sheetViews>
    <sheetView topLeftCell="B7" workbookViewId="0">
      <selection activeCell="F16" sqref="F16"/>
    </sheetView>
  </sheetViews>
  <sheetFormatPr defaultRowHeight="14.4" x14ac:dyDescent="0.3"/>
  <sheetData>
    <row r="1" spans="1:14" x14ac:dyDescent="0.3">
      <c r="A1" s="9" t="s">
        <v>0</v>
      </c>
      <c r="B1" s="9" t="s">
        <v>1</v>
      </c>
      <c r="C1" s="9" t="s">
        <v>2</v>
      </c>
      <c r="D1" s="9" t="s">
        <v>3</v>
      </c>
      <c r="E1" s="9" t="s">
        <v>4</v>
      </c>
      <c r="F1" s="9" t="s">
        <v>5</v>
      </c>
      <c r="G1" s="9" t="s">
        <v>6</v>
      </c>
      <c r="H1" s="9" t="s">
        <v>7</v>
      </c>
      <c r="I1" s="9" t="s">
        <v>8</v>
      </c>
      <c r="K1" s="10" t="s">
        <v>0</v>
      </c>
      <c r="L1" s="11" t="s">
        <v>43</v>
      </c>
      <c r="M1" s="10" t="s">
        <v>44</v>
      </c>
      <c r="N1" s="10" t="s">
        <v>45</v>
      </c>
    </row>
    <row r="2" spans="1:14" x14ac:dyDescent="0.3">
      <c r="A2" s="2">
        <v>2020</v>
      </c>
      <c r="B2" s="2" t="s">
        <v>9</v>
      </c>
      <c r="C2" s="2" t="s">
        <v>10</v>
      </c>
      <c r="D2" s="3" t="s">
        <v>11</v>
      </c>
      <c r="E2" s="4">
        <v>3566</v>
      </c>
      <c r="F2" s="4">
        <v>5492.76</v>
      </c>
      <c r="G2" s="4">
        <v>5126.576</v>
      </c>
      <c r="H2" s="4">
        <v>1098.5520000000001</v>
      </c>
      <c r="I2" s="5" t="s">
        <v>12</v>
      </c>
      <c r="K2" s="12">
        <v>2020</v>
      </c>
      <c r="L2" s="12" t="s">
        <v>46</v>
      </c>
      <c r="M2" s="13">
        <v>364236</v>
      </c>
      <c r="N2" s="14">
        <v>501558.1999999999</v>
      </c>
    </row>
    <row r="3" spans="1:14" x14ac:dyDescent="0.3">
      <c r="A3" s="2">
        <v>2020</v>
      </c>
      <c r="B3" s="2" t="s">
        <v>9</v>
      </c>
      <c r="C3" s="2" t="s">
        <v>10</v>
      </c>
      <c r="D3" s="3" t="s">
        <v>13</v>
      </c>
      <c r="E3" s="4">
        <v>2498</v>
      </c>
      <c r="F3" s="4">
        <v>9600</v>
      </c>
      <c r="G3" s="4">
        <v>8960</v>
      </c>
      <c r="H3" s="4">
        <v>1920</v>
      </c>
      <c r="I3" s="5" t="s">
        <v>12</v>
      </c>
      <c r="K3" s="12">
        <v>2020</v>
      </c>
      <c r="L3" s="12" t="s">
        <v>47</v>
      </c>
      <c r="M3" s="13">
        <v>197480</v>
      </c>
      <c r="N3" s="14">
        <v>360897.68000000005</v>
      </c>
    </row>
    <row r="4" spans="1:14" x14ac:dyDescent="0.3">
      <c r="A4" s="2">
        <v>2020</v>
      </c>
      <c r="B4" s="2" t="s">
        <v>9</v>
      </c>
      <c r="C4" s="2" t="s">
        <v>14</v>
      </c>
      <c r="D4" s="3" t="s">
        <v>15</v>
      </c>
      <c r="E4" s="4">
        <v>1245</v>
      </c>
      <c r="F4" s="4">
        <v>5492.6399999999994</v>
      </c>
      <c r="G4" s="4">
        <v>5126.4639999999999</v>
      </c>
      <c r="H4" s="4">
        <v>1098.528</v>
      </c>
      <c r="I4" s="5" t="s">
        <v>12</v>
      </c>
      <c r="K4" s="12">
        <v>2020</v>
      </c>
      <c r="L4" s="12" t="s">
        <v>48</v>
      </c>
      <c r="M4" s="13">
        <v>187412</v>
      </c>
      <c r="N4" s="14">
        <v>227490.12000000002</v>
      </c>
    </row>
    <row r="5" spans="1:14" x14ac:dyDescent="0.3">
      <c r="A5" s="2">
        <v>2020</v>
      </c>
      <c r="B5" s="2" t="s">
        <v>9</v>
      </c>
      <c r="C5" s="2" t="s">
        <v>16</v>
      </c>
      <c r="D5" s="6" t="s">
        <v>17</v>
      </c>
      <c r="E5" s="7">
        <v>644</v>
      </c>
      <c r="F5" s="7">
        <v>6892.2</v>
      </c>
      <c r="G5" s="7">
        <v>6432.72</v>
      </c>
      <c r="H5" s="4">
        <v>1378.44</v>
      </c>
      <c r="I5" s="5" t="s">
        <v>12</v>
      </c>
      <c r="K5" s="12">
        <v>2020</v>
      </c>
      <c r="L5" s="12" t="s">
        <v>49</v>
      </c>
      <c r="M5" s="13">
        <v>167840</v>
      </c>
      <c r="N5" s="14">
        <v>281795.8000000001</v>
      </c>
    </row>
    <row r="6" spans="1:14" x14ac:dyDescent="0.3">
      <c r="A6" s="2">
        <v>2020</v>
      </c>
      <c r="B6" s="2" t="s">
        <v>9</v>
      </c>
      <c r="C6" s="2" t="s">
        <v>18</v>
      </c>
      <c r="D6" s="6" t="s">
        <v>19</v>
      </c>
      <c r="E6" s="7">
        <v>643</v>
      </c>
      <c r="F6" s="7">
        <v>7700</v>
      </c>
      <c r="G6" s="7">
        <v>7840</v>
      </c>
      <c r="H6" s="4">
        <v>1540</v>
      </c>
      <c r="I6" s="5" t="s">
        <v>12</v>
      </c>
      <c r="K6" s="12">
        <v>2020</v>
      </c>
      <c r="L6" s="12" t="s">
        <v>50</v>
      </c>
      <c r="M6" s="13">
        <v>126472</v>
      </c>
      <c r="N6" s="14">
        <v>206264.59999999995</v>
      </c>
    </row>
    <row r="7" spans="1:14" x14ac:dyDescent="0.3">
      <c r="A7" s="2">
        <v>2020</v>
      </c>
      <c r="B7" s="2" t="s">
        <v>9</v>
      </c>
      <c r="C7" s="2" t="s">
        <v>16</v>
      </c>
      <c r="D7" s="6" t="s">
        <v>20</v>
      </c>
      <c r="E7" s="7">
        <v>455</v>
      </c>
      <c r="F7" s="7">
        <v>5265.39</v>
      </c>
      <c r="G7" s="7">
        <v>5128.0320000000002</v>
      </c>
      <c r="H7" s="4">
        <v>1053.0780000000002</v>
      </c>
      <c r="I7" s="5" t="s">
        <v>12</v>
      </c>
      <c r="K7" s="12">
        <v>2020</v>
      </c>
      <c r="L7" s="12" t="s">
        <v>51</v>
      </c>
      <c r="M7" s="13">
        <v>125960</v>
      </c>
      <c r="N7" s="14">
        <v>202419.35999999975</v>
      </c>
    </row>
    <row r="8" spans="1:14" x14ac:dyDescent="0.3">
      <c r="A8" s="2">
        <v>2020</v>
      </c>
      <c r="B8" s="2" t="s">
        <v>9</v>
      </c>
      <c r="C8" s="2" t="s">
        <v>18</v>
      </c>
      <c r="D8" s="6" t="s">
        <v>21</v>
      </c>
      <c r="E8" s="8">
        <v>345</v>
      </c>
      <c r="F8" s="8">
        <v>9016</v>
      </c>
      <c r="G8" s="8">
        <v>7840</v>
      </c>
      <c r="H8" s="4">
        <v>1803.2</v>
      </c>
      <c r="I8" s="5" t="s">
        <v>12</v>
      </c>
      <c r="K8" s="12">
        <v>2021</v>
      </c>
      <c r="L8" s="12" t="s">
        <v>46</v>
      </c>
      <c r="M8" s="13">
        <v>342724</v>
      </c>
      <c r="N8" s="14">
        <v>509978.03999999992</v>
      </c>
    </row>
    <row r="9" spans="1:14" x14ac:dyDescent="0.3">
      <c r="A9" s="2">
        <v>2020</v>
      </c>
      <c r="B9" s="2" t="s">
        <v>9</v>
      </c>
      <c r="C9" s="2" t="s">
        <v>14</v>
      </c>
      <c r="D9" s="3" t="s">
        <v>22</v>
      </c>
      <c r="E9" s="4">
        <v>122</v>
      </c>
      <c r="F9" s="4">
        <v>2696.75</v>
      </c>
      <c r="G9" s="4">
        <v>112</v>
      </c>
      <c r="H9" s="4">
        <v>539.35</v>
      </c>
      <c r="I9" s="5" t="s">
        <v>12</v>
      </c>
      <c r="K9" s="12">
        <v>2021</v>
      </c>
      <c r="L9" s="12" t="s">
        <v>47</v>
      </c>
      <c r="M9" s="13">
        <v>238460</v>
      </c>
      <c r="N9" s="14">
        <v>280188.47999999992</v>
      </c>
    </row>
    <row r="10" spans="1:14" x14ac:dyDescent="0.3">
      <c r="A10" s="2">
        <v>2020</v>
      </c>
      <c r="B10" s="2" t="s">
        <v>9</v>
      </c>
      <c r="C10" s="2" t="s">
        <v>23</v>
      </c>
      <c r="D10" s="6" t="s">
        <v>24</v>
      </c>
      <c r="E10" s="7">
        <v>78</v>
      </c>
      <c r="F10" s="7">
        <v>5492.6399999999994</v>
      </c>
      <c r="G10" s="7">
        <v>5126.4639999999999</v>
      </c>
      <c r="H10" s="4">
        <v>1098.528</v>
      </c>
      <c r="I10" s="5" t="s">
        <v>12</v>
      </c>
      <c r="K10" s="12">
        <v>2021</v>
      </c>
      <c r="L10" s="12" t="s">
        <v>48</v>
      </c>
      <c r="M10" s="13">
        <v>231288</v>
      </c>
      <c r="N10" s="14">
        <v>209586.52000000019</v>
      </c>
    </row>
    <row r="11" spans="1:14" x14ac:dyDescent="0.3">
      <c r="A11" s="2">
        <v>2020</v>
      </c>
      <c r="B11" s="2" t="s">
        <v>9</v>
      </c>
      <c r="C11" s="2" t="s">
        <v>23</v>
      </c>
      <c r="D11" s="6" t="s">
        <v>25</v>
      </c>
      <c r="E11" s="7">
        <v>76</v>
      </c>
      <c r="F11" s="7">
        <v>5492.28</v>
      </c>
      <c r="G11" s="7">
        <v>5126.1279999999997</v>
      </c>
      <c r="H11" s="4">
        <v>1098.4559999999999</v>
      </c>
      <c r="I11" s="5" t="s">
        <v>12</v>
      </c>
      <c r="K11" s="12">
        <v>2021</v>
      </c>
      <c r="L11" s="12" t="s">
        <v>49</v>
      </c>
      <c r="M11" s="13">
        <v>210228</v>
      </c>
      <c r="N11" s="14">
        <v>273633.36</v>
      </c>
    </row>
    <row r="12" spans="1:14" x14ac:dyDescent="0.3">
      <c r="A12" s="2">
        <v>2020</v>
      </c>
      <c r="B12" s="2" t="s">
        <v>9</v>
      </c>
      <c r="C12" s="2" t="s">
        <v>23</v>
      </c>
      <c r="D12" s="6" t="s">
        <v>26</v>
      </c>
      <c r="E12" s="7">
        <v>46</v>
      </c>
      <c r="F12" s="7">
        <v>240</v>
      </c>
      <c r="G12" s="7">
        <v>224</v>
      </c>
      <c r="H12" s="4">
        <v>48</v>
      </c>
      <c r="I12" s="5" t="s">
        <v>12</v>
      </c>
      <c r="K12" s="12">
        <v>2021</v>
      </c>
      <c r="L12" s="12" t="s">
        <v>51</v>
      </c>
      <c r="M12" s="13">
        <v>135984</v>
      </c>
      <c r="N12" s="14">
        <v>204158.23999999973</v>
      </c>
    </row>
    <row r="13" spans="1:14" x14ac:dyDescent="0.3">
      <c r="A13" s="2">
        <v>2020</v>
      </c>
      <c r="B13" s="2" t="s">
        <v>9</v>
      </c>
      <c r="C13" s="2" t="s">
        <v>23</v>
      </c>
      <c r="D13" s="6" t="s">
        <v>27</v>
      </c>
      <c r="E13" s="7">
        <v>34</v>
      </c>
      <c r="F13" s="7">
        <v>5492.16</v>
      </c>
      <c r="G13" s="7">
        <v>5126.0160000000005</v>
      </c>
      <c r="H13" s="4">
        <v>1098.432</v>
      </c>
      <c r="I13" s="5" t="s">
        <v>12</v>
      </c>
      <c r="K13" s="12">
        <v>2021</v>
      </c>
      <c r="L13" s="12" t="s">
        <v>50</v>
      </c>
      <c r="M13" s="13">
        <v>128888</v>
      </c>
      <c r="N13" s="14">
        <v>275347.0400000001</v>
      </c>
    </row>
    <row r="14" spans="1:14" x14ac:dyDescent="0.3">
      <c r="A14" s="2">
        <v>2020</v>
      </c>
      <c r="B14" s="2" t="s">
        <v>9</v>
      </c>
      <c r="C14" s="2" t="s">
        <v>14</v>
      </c>
      <c r="D14" s="3" t="s">
        <v>28</v>
      </c>
      <c r="E14" s="4">
        <v>7</v>
      </c>
      <c r="F14" s="4">
        <v>3666.3</v>
      </c>
      <c r="G14" s="4">
        <v>224</v>
      </c>
      <c r="H14" s="4">
        <v>733.2600000000001</v>
      </c>
      <c r="I14" s="5" t="s">
        <v>12</v>
      </c>
      <c r="K14" s="12">
        <v>2022</v>
      </c>
      <c r="L14" s="12" t="s">
        <v>46</v>
      </c>
      <c r="M14" s="13">
        <v>365892</v>
      </c>
      <c r="N14" s="14">
        <v>524449.6399999999</v>
      </c>
    </row>
    <row r="15" spans="1:14" x14ac:dyDescent="0.3">
      <c r="A15" s="2">
        <v>2020</v>
      </c>
      <c r="B15" s="2" t="s">
        <v>9</v>
      </c>
      <c r="C15" s="2" t="s">
        <v>29</v>
      </c>
      <c r="D15" s="6" t="s">
        <v>29</v>
      </c>
      <c r="E15" s="7">
        <v>3</v>
      </c>
      <c r="F15" s="7">
        <v>7260</v>
      </c>
      <c r="G15" s="7">
        <v>7392</v>
      </c>
      <c r="H15" s="4">
        <v>1452</v>
      </c>
      <c r="I15" s="5" t="s">
        <v>12</v>
      </c>
      <c r="K15" s="12">
        <v>2022</v>
      </c>
      <c r="L15" s="12" t="s">
        <v>48</v>
      </c>
      <c r="M15" s="13">
        <v>188312</v>
      </c>
      <c r="N15" s="14">
        <v>201424.08000000007</v>
      </c>
    </row>
    <row r="16" spans="1:14" x14ac:dyDescent="0.3">
      <c r="A16" s="2">
        <v>2020</v>
      </c>
      <c r="B16" s="2" t="s">
        <v>9</v>
      </c>
      <c r="C16" s="2" t="s">
        <v>23</v>
      </c>
      <c r="D16" s="6" t="s">
        <v>30</v>
      </c>
      <c r="E16" s="7">
        <v>3</v>
      </c>
      <c r="F16" s="7">
        <v>5035.0300000000007</v>
      </c>
      <c r="G16" s="7">
        <v>5126.576</v>
      </c>
      <c r="H16" s="4">
        <v>1007.0060000000002</v>
      </c>
      <c r="I16" s="5" t="s">
        <v>12</v>
      </c>
      <c r="K16" s="12">
        <v>2022</v>
      </c>
      <c r="L16" s="12" t="s">
        <v>47</v>
      </c>
      <c r="M16" s="13">
        <v>387584</v>
      </c>
      <c r="N16" s="14">
        <v>700000</v>
      </c>
    </row>
    <row r="17" spans="1:14" x14ac:dyDescent="0.3">
      <c r="A17" s="2">
        <v>2020</v>
      </c>
      <c r="B17" s="2" t="s">
        <v>31</v>
      </c>
      <c r="C17" s="2" t="s">
        <v>10</v>
      </c>
      <c r="D17" s="3" t="s">
        <v>11</v>
      </c>
      <c r="E17" s="4">
        <v>3566</v>
      </c>
      <c r="F17" s="4">
        <v>5035.0300000000007</v>
      </c>
      <c r="G17" s="4">
        <v>5126.576</v>
      </c>
      <c r="H17" s="4">
        <v>1007.0060000000002</v>
      </c>
      <c r="I17" s="5" t="s">
        <v>12</v>
      </c>
      <c r="K17" s="12">
        <v>2022</v>
      </c>
      <c r="L17" s="12" t="s">
        <v>49</v>
      </c>
      <c r="M17" s="13">
        <v>178572</v>
      </c>
      <c r="N17" s="14">
        <v>255357.95999999996</v>
      </c>
    </row>
    <row r="18" spans="1:14" x14ac:dyDescent="0.3">
      <c r="A18" s="2">
        <v>2020</v>
      </c>
      <c r="B18" s="2" t="s">
        <v>31</v>
      </c>
      <c r="C18" s="2" t="s">
        <v>10</v>
      </c>
      <c r="D18" s="3" t="s">
        <v>13</v>
      </c>
      <c r="E18" s="4">
        <v>2498</v>
      </c>
      <c r="F18" s="4">
        <v>8800</v>
      </c>
      <c r="G18" s="4">
        <v>8960</v>
      </c>
      <c r="H18" s="4">
        <v>1760</v>
      </c>
      <c r="I18" s="5" t="s">
        <v>12</v>
      </c>
      <c r="K18" s="12">
        <v>2022</v>
      </c>
      <c r="L18" s="12" t="s">
        <v>50</v>
      </c>
      <c r="M18" s="13">
        <v>127296</v>
      </c>
      <c r="N18" s="14">
        <v>181256.00000000003</v>
      </c>
    </row>
    <row r="19" spans="1:14" x14ac:dyDescent="0.3">
      <c r="A19" s="2">
        <v>2020</v>
      </c>
      <c r="B19" s="2" t="s">
        <v>31</v>
      </c>
      <c r="C19" s="2" t="s">
        <v>14</v>
      </c>
      <c r="D19" s="3" t="s">
        <v>15</v>
      </c>
      <c r="E19" s="4">
        <v>1245</v>
      </c>
      <c r="F19" s="4">
        <v>5034.92</v>
      </c>
      <c r="G19" s="4">
        <v>5126.4639999999999</v>
      </c>
      <c r="H19" s="4">
        <v>1006.984</v>
      </c>
      <c r="I19" s="5" t="s">
        <v>12</v>
      </c>
      <c r="K19" s="12">
        <v>2022</v>
      </c>
      <c r="L19" s="12" t="s">
        <v>51</v>
      </c>
      <c r="M19" s="13">
        <v>125136</v>
      </c>
      <c r="N19" s="14">
        <v>199811.0399999998</v>
      </c>
    </row>
    <row r="20" spans="1:14" x14ac:dyDescent="0.3">
      <c r="A20" s="2">
        <v>2020</v>
      </c>
      <c r="B20" s="2" t="s">
        <v>31</v>
      </c>
      <c r="C20" s="2" t="s">
        <v>16</v>
      </c>
      <c r="D20" s="6" t="s">
        <v>17</v>
      </c>
      <c r="E20" s="7">
        <v>644</v>
      </c>
      <c r="F20" s="7">
        <v>6317.85</v>
      </c>
      <c r="G20" s="7">
        <v>6432.72</v>
      </c>
      <c r="H20" s="4">
        <v>1263.5700000000002</v>
      </c>
      <c r="I20" s="5" t="s">
        <v>12</v>
      </c>
      <c r="K20" s="12">
        <v>2023</v>
      </c>
      <c r="L20" s="12" t="s">
        <v>46</v>
      </c>
      <c r="M20" s="13">
        <v>204528</v>
      </c>
      <c r="N20" s="14">
        <v>292475.04000000004</v>
      </c>
    </row>
    <row r="21" spans="1:14" x14ac:dyDescent="0.3">
      <c r="A21" s="2">
        <v>2020</v>
      </c>
      <c r="B21" s="2" t="s">
        <v>31</v>
      </c>
      <c r="C21" s="2" t="s">
        <v>18</v>
      </c>
      <c r="D21" s="6" t="s">
        <v>19</v>
      </c>
      <c r="E21" s="7">
        <v>643</v>
      </c>
      <c r="F21" s="7">
        <v>7000</v>
      </c>
      <c r="G21" s="7">
        <v>7840</v>
      </c>
      <c r="H21" s="4">
        <v>1400</v>
      </c>
      <c r="I21" s="5" t="s">
        <v>12</v>
      </c>
      <c r="K21" s="12">
        <v>2023</v>
      </c>
      <c r="L21" s="12" t="s">
        <v>49</v>
      </c>
      <c r="M21" s="13">
        <v>129304</v>
      </c>
      <c r="N21" s="14">
        <v>184904.72</v>
      </c>
    </row>
    <row r="22" spans="1:14" x14ac:dyDescent="0.3">
      <c r="A22" s="2">
        <v>2020</v>
      </c>
      <c r="B22" s="2" t="s">
        <v>31</v>
      </c>
      <c r="C22" s="2" t="s">
        <v>16</v>
      </c>
      <c r="D22" s="6" t="s">
        <v>20</v>
      </c>
      <c r="E22" s="7">
        <v>455</v>
      </c>
      <c r="F22" s="7">
        <v>4578.6000000000004</v>
      </c>
      <c r="G22" s="7">
        <v>5128.0320000000002</v>
      </c>
      <c r="H22" s="4">
        <v>915.72000000000014</v>
      </c>
      <c r="I22" s="5" t="s">
        <v>12</v>
      </c>
      <c r="K22" s="12">
        <v>2023</v>
      </c>
      <c r="L22" s="12" t="s">
        <v>47</v>
      </c>
      <c r="M22" s="13">
        <v>127904</v>
      </c>
      <c r="N22" s="14">
        <v>182902.72000000003</v>
      </c>
    </row>
    <row r="23" spans="1:14" x14ac:dyDescent="0.3">
      <c r="A23" s="2">
        <v>2020</v>
      </c>
      <c r="B23" s="2" t="s">
        <v>31</v>
      </c>
      <c r="C23" s="2" t="s">
        <v>18</v>
      </c>
      <c r="D23" s="6" t="s">
        <v>21</v>
      </c>
      <c r="E23" s="8">
        <v>345</v>
      </c>
      <c r="F23" s="8">
        <v>7000</v>
      </c>
      <c r="G23" s="8">
        <v>7840</v>
      </c>
      <c r="H23" s="4">
        <v>1400</v>
      </c>
      <c r="I23" s="5" t="s">
        <v>12</v>
      </c>
      <c r="K23" s="12">
        <v>2023</v>
      </c>
      <c r="L23" s="12" t="s">
        <v>48</v>
      </c>
      <c r="M23" s="13">
        <v>219404</v>
      </c>
      <c r="N23" s="14">
        <v>212626.8</v>
      </c>
    </row>
    <row r="24" spans="1:14" x14ac:dyDescent="0.3">
      <c r="A24" s="2">
        <v>2020</v>
      </c>
      <c r="B24" s="2" t="s">
        <v>31</v>
      </c>
      <c r="C24" s="2" t="s">
        <v>14</v>
      </c>
      <c r="D24" s="3" t="s">
        <v>22</v>
      </c>
      <c r="E24" s="4">
        <v>122</v>
      </c>
      <c r="F24" s="4">
        <v>100</v>
      </c>
      <c r="G24" s="4">
        <v>112</v>
      </c>
      <c r="H24" s="4">
        <v>20</v>
      </c>
      <c r="I24" s="5" t="s">
        <v>12</v>
      </c>
      <c r="K24" s="12">
        <v>2023</v>
      </c>
      <c r="L24" s="12" t="s">
        <v>51</v>
      </c>
      <c r="M24" s="13">
        <v>73912</v>
      </c>
      <c r="N24" s="14">
        <v>130072.80000000012</v>
      </c>
    </row>
    <row r="25" spans="1:14" x14ac:dyDescent="0.3">
      <c r="A25" s="2">
        <v>2020</v>
      </c>
      <c r="B25" s="2" t="s">
        <v>31</v>
      </c>
      <c r="C25" s="2" t="s">
        <v>23</v>
      </c>
      <c r="D25" s="6" t="s">
        <v>24</v>
      </c>
      <c r="E25" s="7">
        <v>78</v>
      </c>
      <c r="F25" s="7">
        <v>4577.2</v>
      </c>
      <c r="G25" s="7">
        <v>5126.4639999999999</v>
      </c>
      <c r="H25" s="4">
        <v>915.44</v>
      </c>
      <c r="I25" s="5" t="s">
        <v>12</v>
      </c>
      <c r="K25" s="12">
        <v>2023</v>
      </c>
      <c r="L25" s="12" t="s">
        <v>50</v>
      </c>
      <c r="M25" s="13">
        <v>71992</v>
      </c>
      <c r="N25" s="14">
        <v>104238.15999999999</v>
      </c>
    </row>
    <row r="26" spans="1:14" x14ac:dyDescent="0.3">
      <c r="A26" s="2">
        <v>2020</v>
      </c>
      <c r="B26" s="2" t="s">
        <v>31</v>
      </c>
      <c r="C26" s="2" t="s">
        <v>23</v>
      </c>
      <c r="D26" s="6" t="s">
        <v>25</v>
      </c>
      <c r="E26" s="7">
        <v>76</v>
      </c>
      <c r="F26" s="7">
        <v>4576.8999999999996</v>
      </c>
      <c r="G26" s="7">
        <v>5126.1279999999997</v>
      </c>
      <c r="H26" s="4">
        <v>915.38</v>
      </c>
      <c r="I26" s="5" t="s">
        <v>12</v>
      </c>
      <c r="K26" s="12">
        <v>2024</v>
      </c>
      <c r="L26" s="12" t="s">
        <v>46</v>
      </c>
      <c r="M26" s="13">
        <v>190380</v>
      </c>
      <c r="N26" s="14">
        <v>272243.39999999997</v>
      </c>
    </row>
    <row r="27" spans="1:14" x14ac:dyDescent="0.3">
      <c r="A27" s="2">
        <v>2020</v>
      </c>
      <c r="B27" s="2" t="s">
        <v>31</v>
      </c>
      <c r="C27" s="2" t="s">
        <v>23</v>
      </c>
      <c r="D27" s="6" t="s">
        <v>26</v>
      </c>
      <c r="E27" s="7">
        <v>46</v>
      </c>
      <c r="F27" s="7">
        <v>200</v>
      </c>
      <c r="G27" s="7">
        <v>224</v>
      </c>
      <c r="H27" s="4">
        <v>40</v>
      </c>
      <c r="I27" s="5" t="s">
        <v>12</v>
      </c>
      <c r="K27" s="12">
        <v>2024</v>
      </c>
      <c r="L27" s="12" t="s">
        <v>48</v>
      </c>
      <c r="M27" s="13">
        <v>112620</v>
      </c>
      <c r="N27" s="14">
        <v>107044.07999999994</v>
      </c>
    </row>
    <row r="28" spans="1:14" x14ac:dyDescent="0.3">
      <c r="A28" s="2">
        <v>2020</v>
      </c>
      <c r="B28" s="2" t="s">
        <v>31</v>
      </c>
      <c r="C28" s="2" t="s">
        <v>23</v>
      </c>
      <c r="D28" s="6" t="s">
        <v>27</v>
      </c>
      <c r="E28" s="7">
        <v>34</v>
      </c>
      <c r="F28" s="7">
        <v>4576.8</v>
      </c>
      <c r="G28" s="7">
        <v>5126.0160000000005</v>
      </c>
      <c r="H28" s="4">
        <v>915.36000000000013</v>
      </c>
      <c r="I28" s="5" t="s">
        <v>12</v>
      </c>
      <c r="K28" s="12">
        <v>2024</v>
      </c>
      <c r="L28" s="12" t="s">
        <v>47</v>
      </c>
      <c r="M28" s="13">
        <v>109940</v>
      </c>
      <c r="N28" s="14">
        <v>157214.20000000007</v>
      </c>
    </row>
    <row r="29" spans="1:14" x14ac:dyDescent="0.3">
      <c r="A29" s="2">
        <v>2020</v>
      </c>
      <c r="B29" s="2" t="s">
        <v>31</v>
      </c>
      <c r="C29" s="2" t="s">
        <v>14</v>
      </c>
      <c r="D29" s="3" t="s">
        <v>28</v>
      </c>
      <c r="E29" s="4">
        <v>7</v>
      </c>
      <c r="F29" s="4">
        <v>200</v>
      </c>
      <c r="G29" s="4">
        <v>224</v>
      </c>
      <c r="H29" s="4">
        <v>40</v>
      </c>
      <c r="I29" s="5" t="s">
        <v>12</v>
      </c>
      <c r="K29" s="12">
        <v>2024</v>
      </c>
      <c r="L29" s="12" t="s">
        <v>49</v>
      </c>
      <c r="M29" s="13">
        <v>106948</v>
      </c>
      <c r="N29" s="14">
        <v>152935.63999999998</v>
      </c>
    </row>
    <row r="30" spans="1:14" x14ac:dyDescent="0.3">
      <c r="A30" s="2">
        <v>2020</v>
      </c>
      <c r="B30" s="2" t="s">
        <v>31</v>
      </c>
      <c r="C30" s="2" t="s">
        <v>23</v>
      </c>
      <c r="D30" s="6" t="s">
        <v>30</v>
      </c>
      <c r="E30" s="7">
        <v>3</v>
      </c>
      <c r="F30" s="7">
        <v>4577.3</v>
      </c>
      <c r="G30" s="7">
        <v>5126.576</v>
      </c>
      <c r="H30" s="4">
        <v>915.46</v>
      </c>
      <c r="I30" s="5" t="s">
        <v>12</v>
      </c>
      <c r="K30" s="12">
        <v>2024</v>
      </c>
      <c r="L30" s="12" t="s">
        <v>51</v>
      </c>
      <c r="M30" s="13">
        <v>62256</v>
      </c>
      <c r="N30" s="14">
        <v>100660.56000000013</v>
      </c>
    </row>
    <row r="31" spans="1:14" x14ac:dyDescent="0.3">
      <c r="A31" s="2">
        <v>2020</v>
      </c>
      <c r="B31" s="2" t="s">
        <v>31</v>
      </c>
      <c r="C31" s="2" t="s">
        <v>29</v>
      </c>
      <c r="D31" s="6" t="s">
        <v>29</v>
      </c>
      <c r="E31" s="7">
        <v>2</v>
      </c>
      <c r="F31" s="7">
        <v>6600</v>
      </c>
      <c r="G31" s="7">
        <v>7392</v>
      </c>
      <c r="H31" s="4">
        <v>1320</v>
      </c>
      <c r="I31" s="5" t="s">
        <v>12</v>
      </c>
      <c r="K31" s="12">
        <v>2024</v>
      </c>
      <c r="L31" s="12" t="s">
        <v>50</v>
      </c>
      <c r="M31" s="13">
        <v>62240</v>
      </c>
      <c r="N31" s="14">
        <v>90151.200000000041</v>
      </c>
    </row>
    <row r="32" spans="1:14" x14ac:dyDescent="0.3">
      <c r="A32" s="2">
        <v>2020</v>
      </c>
      <c r="B32" s="2" t="s">
        <v>32</v>
      </c>
      <c r="C32" s="2" t="s">
        <v>10</v>
      </c>
      <c r="D32" s="3" t="s">
        <v>11</v>
      </c>
      <c r="E32" s="4">
        <v>3566</v>
      </c>
      <c r="F32" s="4">
        <v>4577.3</v>
      </c>
      <c r="G32" s="4">
        <v>5126.576</v>
      </c>
      <c r="H32" s="4">
        <v>915.46</v>
      </c>
      <c r="I32" s="5" t="s">
        <v>12</v>
      </c>
    </row>
    <row r="33" spans="1:9" x14ac:dyDescent="0.3">
      <c r="A33" s="2">
        <v>2020</v>
      </c>
      <c r="B33" s="2" t="s">
        <v>32</v>
      </c>
      <c r="C33" s="2" t="s">
        <v>10</v>
      </c>
      <c r="D33" s="3" t="s">
        <v>13</v>
      </c>
      <c r="E33" s="4">
        <v>2498</v>
      </c>
      <c r="F33" s="4">
        <v>8000</v>
      </c>
      <c r="G33" s="4">
        <v>8960</v>
      </c>
      <c r="H33" s="4">
        <v>1600</v>
      </c>
      <c r="I33" s="5" t="s">
        <v>12</v>
      </c>
    </row>
    <row r="34" spans="1:9" x14ac:dyDescent="0.3">
      <c r="A34" s="2">
        <v>2020</v>
      </c>
      <c r="B34" s="2" t="s">
        <v>32</v>
      </c>
      <c r="C34" s="2" t="s">
        <v>14</v>
      </c>
      <c r="D34" s="3" t="s">
        <v>15</v>
      </c>
      <c r="E34" s="4">
        <v>1245</v>
      </c>
      <c r="F34" s="4">
        <v>4577.2</v>
      </c>
      <c r="G34" s="4">
        <v>5126.4639999999999</v>
      </c>
      <c r="H34" s="4">
        <v>915.44</v>
      </c>
      <c r="I34" s="5" t="s">
        <v>12</v>
      </c>
    </row>
    <row r="35" spans="1:9" x14ac:dyDescent="0.3">
      <c r="A35" s="2">
        <v>2020</v>
      </c>
      <c r="B35" s="2" t="s">
        <v>32</v>
      </c>
      <c r="C35" s="2" t="s">
        <v>16</v>
      </c>
      <c r="D35" s="6" t="s">
        <v>17</v>
      </c>
      <c r="E35" s="7">
        <v>644</v>
      </c>
      <c r="F35" s="7">
        <v>5743.5</v>
      </c>
      <c r="G35" s="7">
        <v>6432.72</v>
      </c>
      <c r="H35" s="4">
        <v>1148.7</v>
      </c>
      <c r="I35" s="5" t="s">
        <v>12</v>
      </c>
    </row>
    <row r="36" spans="1:9" x14ac:dyDescent="0.3">
      <c r="A36" s="2">
        <v>2020</v>
      </c>
      <c r="B36" s="2" t="s">
        <v>32</v>
      </c>
      <c r="C36" s="2" t="s">
        <v>18</v>
      </c>
      <c r="D36" s="6" t="s">
        <v>19</v>
      </c>
      <c r="E36" s="7">
        <v>643</v>
      </c>
      <c r="F36" s="7">
        <v>7000</v>
      </c>
      <c r="G36" s="7">
        <v>7840</v>
      </c>
      <c r="H36" s="4">
        <v>1400</v>
      </c>
      <c r="I36" s="5" t="s">
        <v>12</v>
      </c>
    </row>
    <row r="37" spans="1:9" x14ac:dyDescent="0.3">
      <c r="A37" s="2">
        <v>2020</v>
      </c>
      <c r="B37" s="2" t="s">
        <v>32</v>
      </c>
      <c r="C37" s="2" t="s">
        <v>16</v>
      </c>
      <c r="D37" s="6" t="s">
        <v>20</v>
      </c>
      <c r="E37" s="7">
        <v>455</v>
      </c>
      <c r="F37" s="7">
        <v>4578.6000000000004</v>
      </c>
      <c r="G37" s="7">
        <v>5128.0320000000002</v>
      </c>
      <c r="H37" s="4">
        <v>915.72000000000014</v>
      </c>
      <c r="I37" s="5" t="s">
        <v>12</v>
      </c>
    </row>
    <row r="38" spans="1:9" x14ac:dyDescent="0.3">
      <c r="A38" s="2">
        <v>2020</v>
      </c>
      <c r="B38" s="2" t="s">
        <v>32</v>
      </c>
      <c r="C38" s="2" t="s">
        <v>18</v>
      </c>
      <c r="D38" s="6" t="s">
        <v>21</v>
      </c>
      <c r="E38" s="8">
        <v>345</v>
      </c>
      <c r="F38" s="8">
        <v>7000</v>
      </c>
      <c r="G38" s="8">
        <v>7840</v>
      </c>
      <c r="H38" s="4">
        <v>1400</v>
      </c>
      <c r="I38" s="5" t="s">
        <v>12</v>
      </c>
    </row>
    <row r="39" spans="1:9" x14ac:dyDescent="0.3">
      <c r="A39" s="2">
        <v>2020</v>
      </c>
      <c r="B39" s="2" t="s">
        <v>32</v>
      </c>
      <c r="C39" s="2" t="s">
        <v>14</v>
      </c>
      <c r="D39" s="3" t="s">
        <v>22</v>
      </c>
      <c r="E39" s="4">
        <v>122</v>
      </c>
      <c r="F39" s="4">
        <v>100</v>
      </c>
      <c r="G39" s="4">
        <v>112</v>
      </c>
      <c r="H39" s="4">
        <v>20</v>
      </c>
      <c r="I39" s="5" t="s">
        <v>12</v>
      </c>
    </row>
    <row r="40" spans="1:9" x14ac:dyDescent="0.3">
      <c r="A40" s="2">
        <v>2020</v>
      </c>
      <c r="B40" s="2" t="s">
        <v>32</v>
      </c>
      <c r="C40" s="2" t="s">
        <v>23</v>
      </c>
      <c r="D40" s="6" t="s">
        <v>24</v>
      </c>
      <c r="E40" s="7">
        <v>78</v>
      </c>
      <c r="F40" s="7">
        <v>4577.2</v>
      </c>
      <c r="G40" s="7">
        <v>5126.4639999999999</v>
      </c>
      <c r="H40" s="4">
        <v>915.44</v>
      </c>
      <c r="I40" s="5" t="s">
        <v>12</v>
      </c>
    </row>
    <row r="41" spans="1:9" x14ac:dyDescent="0.3">
      <c r="A41" s="2">
        <v>2020</v>
      </c>
      <c r="B41" s="2" t="s">
        <v>32</v>
      </c>
      <c r="C41" s="2" t="s">
        <v>23</v>
      </c>
      <c r="D41" s="6" t="s">
        <v>25</v>
      </c>
      <c r="E41" s="7">
        <v>76</v>
      </c>
      <c r="F41" s="7">
        <v>4576.8999999999996</v>
      </c>
      <c r="G41" s="7">
        <v>5126.1279999999997</v>
      </c>
      <c r="H41" s="4">
        <v>915.38</v>
      </c>
      <c r="I41" s="5" t="s">
        <v>12</v>
      </c>
    </row>
    <row r="42" spans="1:9" x14ac:dyDescent="0.3">
      <c r="A42" s="2">
        <v>2020</v>
      </c>
      <c r="B42" s="2" t="s">
        <v>32</v>
      </c>
      <c r="C42" s="2" t="s">
        <v>23</v>
      </c>
      <c r="D42" s="6" t="s">
        <v>26</v>
      </c>
      <c r="E42" s="7">
        <v>46</v>
      </c>
      <c r="F42" s="7">
        <v>200</v>
      </c>
      <c r="G42" s="7">
        <v>224</v>
      </c>
      <c r="H42" s="4">
        <v>40</v>
      </c>
      <c r="I42" s="5" t="s">
        <v>12</v>
      </c>
    </row>
    <row r="43" spans="1:9" x14ac:dyDescent="0.3">
      <c r="A43" s="2">
        <v>2020</v>
      </c>
      <c r="B43" s="2" t="s">
        <v>32</v>
      </c>
      <c r="C43" s="2" t="s">
        <v>23</v>
      </c>
      <c r="D43" s="6" t="s">
        <v>27</v>
      </c>
      <c r="E43" s="7">
        <v>34</v>
      </c>
      <c r="F43" s="7">
        <v>4576.8</v>
      </c>
      <c r="G43" s="7">
        <v>5126.0160000000005</v>
      </c>
      <c r="H43" s="4">
        <v>915.36000000000013</v>
      </c>
      <c r="I43" s="5" t="s">
        <v>33</v>
      </c>
    </row>
    <row r="44" spans="1:9" x14ac:dyDescent="0.3">
      <c r="A44" s="2">
        <v>2020</v>
      </c>
      <c r="B44" s="2" t="s">
        <v>32</v>
      </c>
      <c r="C44" s="2" t="s">
        <v>14</v>
      </c>
      <c r="D44" s="3" t="s">
        <v>28</v>
      </c>
      <c r="E44" s="4">
        <v>7</v>
      </c>
      <c r="F44" s="4">
        <v>200</v>
      </c>
      <c r="G44" s="4">
        <v>224</v>
      </c>
      <c r="H44" s="4">
        <v>40</v>
      </c>
      <c r="I44" s="5" t="s">
        <v>33</v>
      </c>
    </row>
    <row r="45" spans="1:9" x14ac:dyDescent="0.3">
      <c r="A45" s="2">
        <v>2020</v>
      </c>
      <c r="B45" s="2" t="s">
        <v>32</v>
      </c>
      <c r="C45" s="2" t="s">
        <v>23</v>
      </c>
      <c r="D45" s="6" t="s">
        <v>30</v>
      </c>
      <c r="E45" s="7">
        <v>3</v>
      </c>
      <c r="F45" s="7">
        <v>3333</v>
      </c>
      <c r="G45" s="7">
        <v>5126.576</v>
      </c>
      <c r="H45" s="4">
        <v>666.6</v>
      </c>
      <c r="I45" s="5" t="s">
        <v>33</v>
      </c>
    </row>
    <row r="46" spans="1:9" x14ac:dyDescent="0.3">
      <c r="A46" s="2">
        <v>2020</v>
      </c>
      <c r="B46" s="2" t="s">
        <v>32</v>
      </c>
      <c r="C46" s="2" t="s">
        <v>29</v>
      </c>
      <c r="D46" s="6" t="s">
        <v>29</v>
      </c>
      <c r="E46" s="7">
        <v>2</v>
      </c>
      <c r="F46" s="7">
        <v>6600</v>
      </c>
      <c r="G46" s="7">
        <v>7392</v>
      </c>
      <c r="H46" s="4">
        <v>1320</v>
      </c>
      <c r="I46" s="5" t="s">
        <v>33</v>
      </c>
    </row>
    <row r="47" spans="1:9" x14ac:dyDescent="0.3">
      <c r="A47" s="2">
        <v>2020</v>
      </c>
      <c r="B47" s="2" t="s">
        <v>34</v>
      </c>
      <c r="C47" s="2" t="s">
        <v>10</v>
      </c>
      <c r="D47" s="3" t="s">
        <v>11</v>
      </c>
      <c r="E47" s="4">
        <v>3566</v>
      </c>
      <c r="F47" s="4">
        <v>4577.3</v>
      </c>
      <c r="G47" s="4">
        <v>5126.576</v>
      </c>
      <c r="H47" s="4">
        <v>915.46</v>
      </c>
      <c r="I47" s="5" t="s">
        <v>33</v>
      </c>
    </row>
    <row r="48" spans="1:9" x14ac:dyDescent="0.3">
      <c r="A48" s="2">
        <v>2020</v>
      </c>
      <c r="B48" s="2" t="s">
        <v>34</v>
      </c>
      <c r="C48" s="2" t="s">
        <v>10</v>
      </c>
      <c r="D48" s="3" t="s">
        <v>13</v>
      </c>
      <c r="E48" s="4">
        <v>2498</v>
      </c>
      <c r="F48" s="4">
        <v>8000</v>
      </c>
      <c r="G48" s="4">
        <v>8960</v>
      </c>
      <c r="H48" s="4">
        <v>1600</v>
      </c>
      <c r="I48" s="5" t="s">
        <v>33</v>
      </c>
    </row>
    <row r="49" spans="1:9" x14ac:dyDescent="0.3">
      <c r="A49" s="2">
        <v>2020</v>
      </c>
      <c r="B49" s="2" t="s">
        <v>34</v>
      </c>
      <c r="C49" s="2" t="s">
        <v>14</v>
      </c>
      <c r="D49" s="3" t="s">
        <v>15</v>
      </c>
      <c r="E49" s="4">
        <v>1245</v>
      </c>
      <c r="F49" s="4">
        <v>4577.2</v>
      </c>
      <c r="G49" s="4">
        <v>5126.4639999999999</v>
      </c>
      <c r="H49" s="4">
        <v>915.44</v>
      </c>
      <c r="I49" s="5" t="s">
        <v>33</v>
      </c>
    </row>
    <row r="50" spans="1:9" x14ac:dyDescent="0.3">
      <c r="A50" s="2">
        <v>2020</v>
      </c>
      <c r="B50" s="2" t="s">
        <v>34</v>
      </c>
      <c r="C50" s="2" t="s">
        <v>16</v>
      </c>
      <c r="D50" s="6" t="s">
        <v>17</v>
      </c>
      <c r="E50" s="7">
        <v>644</v>
      </c>
      <c r="F50" s="7">
        <v>5743.5</v>
      </c>
      <c r="G50" s="7">
        <v>6432.72</v>
      </c>
      <c r="H50" s="4">
        <v>1148.7</v>
      </c>
      <c r="I50" s="5" t="s">
        <v>33</v>
      </c>
    </row>
    <row r="51" spans="1:9" x14ac:dyDescent="0.3">
      <c r="A51" s="2">
        <v>2020</v>
      </c>
      <c r="B51" s="2" t="s">
        <v>34</v>
      </c>
      <c r="C51" s="2" t="s">
        <v>18</v>
      </c>
      <c r="D51" s="6" t="s">
        <v>19</v>
      </c>
      <c r="E51" s="7">
        <v>643</v>
      </c>
      <c r="F51" s="7">
        <v>7000</v>
      </c>
      <c r="G51" s="7">
        <v>7840</v>
      </c>
      <c r="H51" s="4">
        <v>1400</v>
      </c>
      <c r="I51" s="5" t="s">
        <v>33</v>
      </c>
    </row>
    <row r="52" spans="1:9" x14ac:dyDescent="0.3">
      <c r="A52" s="2">
        <v>2020</v>
      </c>
      <c r="B52" s="2" t="s">
        <v>34</v>
      </c>
      <c r="C52" s="2" t="s">
        <v>16</v>
      </c>
      <c r="D52" s="6" t="s">
        <v>20</v>
      </c>
      <c r="E52" s="7">
        <v>455</v>
      </c>
      <c r="F52" s="7">
        <v>4578.6000000000004</v>
      </c>
      <c r="G52" s="7">
        <v>5128.0320000000002</v>
      </c>
      <c r="H52" s="4">
        <v>915.72000000000014</v>
      </c>
      <c r="I52" s="5" t="s">
        <v>33</v>
      </c>
    </row>
    <row r="53" spans="1:9" x14ac:dyDescent="0.3">
      <c r="A53" s="2">
        <v>2020</v>
      </c>
      <c r="B53" s="2" t="s">
        <v>34</v>
      </c>
      <c r="C53" s="2" t="s">
        <v>18</v>
      </c>
      <c r="D53" s="6" t="s">
        <v>21</v>
      </c>
      <c r="E53" s="8">
        <v>345</v>
      </c>
      <c r="F53" s="8">
        <v>7000</v>
      </c>
      <c r="G53" s="8">
        <v>7840</v>
      </c>
      <c r="H53" s="4">
        <v>1400</v>
      </c>
      <c r="I53" s="5" t="s">
        <v>33</v>
      </c>
    </row>
    <row r="54" spans="1:9" x14ac:dyDescent="0.3">
      <c r="A54" s="2">
        <v>2020</v>
      </c>
      <c r="B54" s="2" t="s">
        <v>34</v>
      </c>
      <c r="C54" s="2" t="s">
        <v>14</v>
      </c>
      <c r="D54" s="3" t="s">
        <v>22</v>
      </c>
      <c r="E54" s="4">
        <v>122</v>
      </c>
      <c r="F54" s="4">
        <v>100</v>
      </c>
      <c r="G54" s="4">
        <v>112</v>
      </c>
      <c r="H54" s="4">
        <v>20</v>
      </c>
      <c r="I54" s="5" t="s">
        <v>33</v>
      </c>
    </row>
    <row r="55" spans="1:9" x14ac:dyDescent="0.3">
      <c r="A55" s="2">
        <v>2020</v>
      </c>
      <c r="B55" s="2" t="s">
        <v>34</v>
      </c>
      <c r="C55" s="2" t="s">
        <v>23</v>
      </c>
      <c r="D55" s="6" t="s">
        <v>24</v>
      </c>
      <c r="E55" s="7">
        <v>78</v>
      </c>
      <c r="F55" s="7">
        <v>4577.2</v>
      </c>
      <c r="G55" s="7">
        <v>5126.4639999999999</v>
      </c>
      <c r="H55" s="4">
        <v>915.44</v>
      </c>
      <c r="I55" s="5" t="s">
        <v>33</v>
      </c>
    </row>
    <row r="56" spans="1:9" x14ac:dyDescent="0.3">
      <c r="A56" s="2">
        <v>2020</v>
      </c>
      <c r="B56" s="2" t="s">
        <v>34</v>
      </c>
      <c r="C56" s="2" t="s">
        <v>23</v>
      </c>
      <c r="D56" s="6" t="s">
        <v>25</v>
      </c>
      <c r="E56" s="7">
        <v>76</v>
      </c>
      <c r="F56" s="7">
        <v>4576.8999999999996</v>
      </c>
      <c r="G56" s="7">
        <v>5126.1279999999997</v>
      </c>
      <c r="H56" s="4">
        <v>915.38</v>
      </c>
      <c r="I56" s="5" t="s">
        <v>33</v>
      </c>
    </row>
    <row r="57" spans="1:9" x14ac:dyDescent="0.3">
      <c r="A57" s="2">
        <v>2020</v>
      </c>
      <c r="B57" s="2" t="s">
        <v>34</v>
      </c>
      <c r="C57" s="2" t="s">
        <v>23</v>
      </c>
      <c r="D57" s="6" t="s">
        <v>26</v>
      </c>
      <c r="E57" s="7">
        <v>46</v>
      </c>
      <c r="F57" s="7">
        <v>200</v>
      </c>
      <c r="G57" s="7">
        <v>224</v>
      </c>
      <c r="H57" s="4">
        <v>40</v>
      </c>
      <c r="I57" s="5" t="s">
        <v>33</v>
      </c>
    </row>
    <row r="58" spans="1:9" x14ac:dyDescent="0.3">
      <c r="A58" s="2">
        <v>2020</v>
      </c>
      <c r="B58" s="2" t="s">
        <v>34</v>
      </c>
      <c r="C58" s="2" t="s">
        <v>23</v>
      </c>
      <c r="D58" s="6" t="s">
        <v>27</v>
      </c>
      <c r="E58" s="7">
        <v>34</v>
      </c>
      <c r="F58" s="7">
        <v>4576.8</v>
      </c>
      <c r="G58" s="7">
        <v>5126.0160000000005</v>
      </c>
      <c r="H58" s="4">
        <v>915.36000000000013</v>
      </c>
      <c r="I58" s="5" t="s">
        <v>33</v>
      </c>
    </row>
    <row r="59" spans="1:9" x14ac:dyDescent="0.3">
      <c r="A59" s="2">
        <v>2020</v>
      </c>
      <c r="B59" s="2" t="s">
        <v>34</v>
      </c>
      <c r="C59" s="2" t="s">
        <v>14</v>
      </c>
      <c r="D59" s="3" t="s">
        <v>28</v>
      </c>
      <c r="E59" s="4">
        <v>7</v>
      </c>
      <c r="F59" s="4">
        <v>200</v>
      </c>
      <c r="G59" s="4">
        <v>224</v>
      </c>
      <c r="H59" s="4">
        <v>40</v>
      </c>
      <c r="I59" s="5" t="s">
        <v>33</v>
      </c>
    </row>
    <row r="60" spans="1:9" x14ac:dyDescent="0.3">
      <c r="A60" s="2">
        <v>2020</v>
      </c>
      <c r="B60" s="2" t="s">
        <v>34</v>
      </c>
      <c r="C60" s="2" t="s">
        <v>23</v>
      </c>
      <c r="D60" s="6" t="s">
        <v>30</v>
      </c>
      <c r="E60" s="7">
        <v>3</v>
      </c>
      <c r="F60" s="7">
        <v>4577.3</v>
      </c>
      <c r="G60" s="7">
        <v>5126.576</v>
      </c>
      <c r="H60" s="4">
        <v>915.46</v>
      </c>
      <c r="I60" s="5" t="s">
        <v>33</v>
      </c>
    </row>
    <row r="61" spans="1:9" x14ac:dyDescent="0.3">
      <c r="A61" s="2">
        <v>2020</v>
      </c>
      <c r="B61" s="2" t="s">
        <v>34</v>
      </c>
      <c r="C61" s="2" t="s">
        <v>29</v>
      </c>
      <c r="D61" s="6" t="s">
        <v>29</v>
      </c>
      <c r="E61" s="7">
        <v>2</v>
      </c>
      <c r="F61" s="7">
        <v>6600</v>
      </c>
      <c r="G61" s="7">
        <v>7392</v>
      </c>
      <c r="H61" s="4">
        <v>1320</v>
      </c>
      <c r="I61" s="5" t="s">
        <v>33</v>
      </c>
    </row>
    <row r="62" spans="1:9" x14ac:dyDescent="0.3">
      <c r="A62" s="2">
        <v>2020</v>
      </c>
      <c r="B62" s="2" t="s">
        <v>35</v>
      </c>
      <c r="C62" s="2" t="s">
        <v>10</v>
      </c>
      <c r="D62" s="3" t="s">
        <v>11</v>
      </c>
      <c r="E62" s="4">
        <v>3566</v>
      </c>
      <c r="F62" s="4">
        <v>4577.3</v>
      </c>
      <c r="G62" s="4">
        <v>5126.576</v>
      </c>
      <c r="H62" s="4">
        <v>915.46</v>
      </c>
      <c r="I62" s="5" t="s">
        <v>33</v>
      </c>
    </row>
    <row r="63" spans="1:9" x14ac:dyDescent="0.3">
      <c r="A63" s="2">
        <v>2020</v>
      </c>
      <c r="B63" s="2" t="s">
        <v>35</v>
      </c>
      <c r="C63" s="2" t="s">
        <v>10</v>
      </c>
      <c r="D63" s="3" t="s">
        <v>13</v>
      </c>
      <c r="E63" s="4">
        <v>2498</v>
      </c>
      <c r="F63" s="4">
        <v>8000</v>
      </c>
      <c r="G63" s="4">
        <v>8960</v>
      </c>
      <c r="H63" s="4">
        <v>1600</v>
      </c>
      <c r="I63" s="5" t="s">
        <v>33</v>
      </c>
    </row>
    <row r="64" spans="1:9" x14ac:dyDescent="0.3">
      <c r="A64" s="2">
        <v>2020</v>
      </c>
      <c r="B64" s="2" t="s">
        <v>35</v>
      </c>
      <c r="C64" s="2" t="s">
        <v>14</v>
      </c>
      <c r="D64" s="3" t="s">
        <v>15</v>
      </c>
      <c r="E64" s="4">
        <v>1245</v>
      </c>
      <c r="F64" s="4">
        <v>4577.2</v>
      </c>
      <c r="G64" s="4">
        <v>5126.4639999999999</v>
      </c>
      <c r="H64" s="4">
        <v>915.44</v>
      </c>
      <c r="I64" s="5" t="s">
        <v>33</v>
      </c>
    </row>
    <row r="65" spans="1:9" x14ac:dyDescent="0.3">
      <c r="A65" s="2">
        <v>2020</v>
      </c>
      <c r="B65" s="2" t="s">
        <v>35</v>
      </c>
      <c r="C65" s="2" t="s">
        <v>16</v>
      </c>
      <c r="D65" s="6" t="s">
        <v>17</v>
      </c>
      <c r="E65" s="7">
        <v>644</v>
      </c>
      <c r="F65" s="7">
        <v>5743.5</v>
      </c>
      <c r="G65" s="7">
        <v>6432.72</v>
      </c>
      <c r="H65" s="4">
        <v>1148.7</v>
      </c>
      <c r="I65" s="5" t="s">
        <v>33</v>
      </c>
    </row>
    <row r="66" spans="1:9" x14ac:dyDescent="0.3">
      <c r="A66" s="2">
        <v>2020</v>
      </c>
      <c r="B66" s="2" t="s">
        <v>35</v>
      </c>
      <c r="C66" s="2" t="s">
        <v>18</v>
      </c>
      <c r="D66" s="6" t="s">
        <v>19</v>
      </c>
      <c r="E66" s="7">
        <v>643</v>
      </c>
      <c r="F66" s="7">
        <v>7000</v>
      </c>
      <c r="G66" s="7">
        <v>7840</v>
      </c>
      <c r="H66" s="4">
        <v>1400</v>
      </c>
      <c r="I66" s="5" t="s">
        <v>12</v>
      </c>
    </row>
    <row r="67" spans="1:9" x14ac:dyDescent="0.3">
      <c r="A67" s="2">
        <v>2020</v>
      </c>
      <c r="B67" s="2" t="s">
        <v>35</v>
      </c>
      <c r="C67" s="2" t="s">
        <v>16</v>
      </c>
      <c r="D67" s="6" t="s">
        <v>20</v>
      </c>
      <c r="E67" s="7">
        <v>455</v>
      </c>
      <c r="F67" s="7">
        <v>4578.6000000000004</v>
      </c>
      <c r="G67" s="7">
        <v>5128.0320000000002</v>
      </c>
      <c r="H67" s="4">
        <v>915.72000000000014</v>
      </c>
      <c r="I67" s="5" t="s">
        <v>12</v>
      </c>
    </row>
    <row r="68" spans="1:9" x14ac:dyDescent="0.3">
      <c r="A68" s="2">
        <v>2020</v>
      </c>
      <c r="B68" s="2" t="s">
        <v>35</v>
      </c>
      <c r="C68" s="2" t="s">
        <v>18</v>
      </c>
      <c r="D68" s="6" t="s">
        <v>21</v>
      </c>
      <c r="E68" s="8">
        <v>345</v>
      </c>
      <c r="F68" s="8">
        <v>7000</v>
      </c>
      <c r="G68" s="8">
        <v>7840</v>
      </c>
      <c r="H68" s="4">
        <v>1400</v>
      </c>
      <c r="I68" s="5" t="s">
        <v>12</v>
      </c>
    </row>
    <row r="69" spans="1:9" x14ac:dyDescent="0.3">
      <c r="A69" s="2">
        <v>2020</v>
      </c>
      <c r="B69" s="2" t="s">
        <v>35</v>
      </c>
      <c r="C69" s="2" t="s">
        <v>14</v>
      </c>
      <c r="D69" s="3" t="s">
        <v>22</v>
      </c>
      <c r="E69" s="4">
        <v>122</v>
      </c>
      <c r="F69" s="4">
        <v>100</v>
      </c>
      <c r="G69" s="4">
        <v>112</v>
      </c>
      <c r="H69" s="4">
        <v>20</v>
      </c>
      <c r="I69" s="5" t="s">
        <v>12</v>
      </c>
    </row>
    <row r="70" spans="1:9" x14ac:dyDescent="0.3">
      <c r="A70" s="2">
        <v>2020</v>
      </c>
      <c r="B70" s="2" t="s">
        <v>35</v>
      </c>
      <c r="C70" s="2" t="s">
        <v>23</v>
      </c>
      <c r="D70" s="6" t="s">
        <v>24</v>
      </c>
      <c r="E70" s="7">
        <v>78</v>
      </c>
      <c r="F70" s="7">
        <v>4577.2</v>
      </c>
      <c r="G70" s="7">
        <v>5126.4639999999999</v>
      </c>
      <c r="H70" s="4">
        <v>915.44</v>
      </c>
      <c r="I70" s="5" t="s">
        <v>12</v>
      </c>
    </row>
    <row r="71" spans="1:9" x14ac:dyDescent="0.3">
      <c r="A71" s="2">
        <v>2020</v>
      </c>
      <c r="B71" s="2" t="s">
        <v>35</v>
      </c>
      <c r="C71" s="2" t="s">
        <v>23</v>
      </c>
      <c r="D71" s="6" t="s">
        <v>25</v>
      </c>
      <c r="E71" s="7">
        <v>76</v>
      </c>
      <c r="F71" s="7">
        <v>4576.8999999999996</v>
      </c>
      <c r="G71" s="7">
        <v>5126.1279999999997</v>
      </c>
      <c r="H71" s="4">
        <v>915.38</v>
      </c>
      <c r="I71" s="5" t="s">
        <v>12</v>
      </c>
    </row>
    <row r="72" spans="1:9" x14ac:dyDescent="0.3">
      <c r="A72" s="2">
        <v>2020</v>
      </c>
      <c r="B72" s="2" t="s">
        <v>35</v>
      </c>
      <c r="C72" s="2" t="s">
        <v>23</v>
      </c>
      <c r="D72" s="6" t="s">
        <v>26</v>
      </c>
      <c r="E72" s="7">
        <v>46</v>
      </c>
      <c r="F72" s="7">
        <v>200</v>
      </c>
      <c r="G72" s="7">
        <v>224</v>
      </c>
      <c r="H72" s="4">
        <v>40</v>
      </c>
      <c r="I72" s="5" t="s">
        <v>12</v>
      </c>
    </row>
    <row r="73" spans="1:9" x14ac:dyDescent="0.3">
      <c r="A73" s="2">
        <v>2020</v>
      </c>
      <c r="B73" s="2" t="s">
        <v>35</v>
      </c>
      <c r="C73" s="2" t="s">
        <v>23</v>
      </c>
      <c r="D73" s="6" t="s">
        <v>27</v>
      </c>
      <c r="E73" s="7">
        <v>34</v>
      </c>
      <c r="F73" s="7">
        <v>4576.8</v>
      </c>
      <c r="G73" s="7">
        <v>5126.0160000000005</v>
      </c>
      <c r="H73" s="4">
        <v>915.36000000000013</v>
      </c>
      <c r="I73" s="5" t="s">
        <v>12</v>
      </c>
    </row>
    <row r="74" spans="1:9" x14ac:dyDescent="0.3">
      <c r="A74" s="2">
        <v>2020</v>
      </c>
      <c r="B74" s="2" t="s">
        <v>35</v>
      </c>
      <c r="C74" s="2" t="s">
        <v>14</v>
      </c>
      <c r="D74" s="3" t="s">
        <v>28</v>
      </c>
      <c r="E74" s="4">
        <v>7</v>
      </c>
      <c r="F74" s="4">
        <v>200</v>
      </c>
      <c r="G74" s="4">
        <v>224</v>
      </c>
      <c r="H74" s="4">
        <v>40</v>
      </c>
      <c r="I74" s="5" t="s">
        <v>12</v>
      </c>
    </row>
    <row r="75" spans="1:9" x14ac:dyDescent="0.3">
      <c r="A75" s="2">
        <v>2020</v>
      </c>
      <c r="B75" s="2" t="s">
        <v>35</v>
      </c>
      <c r="C75" s="2" t="s">
        <v>23</v>
      </c>
      <c r="D75" s="6" t="s">
        <v>30</v>
      </c>
      <c r="E75" s="7">
        <v>3</v>
      </c>
      <c r="F75" s="7">
        <v>4577.3</v>
      </c>
      <c r="G75" s="7">
        <v>5126.576</v>
      </c>
      <c r="H75" s="4">
        <v>915.46</v>
      </c>
      <c r="I75" s="5" t="s">
        <v>12</v>
      </c>
    </row>
    <row r="76" spans="1:9" x14ac:dyDescent="0.3">
      <c r="A76" s="2">
        <v>2020</v>
      </c>
      <c r="B76" s="2" t="s">
        <v>35</v>
      </c>
      <c r="C76" s="2" t="s">
        <v>29</v>
      </c>
      <c r="D76" s="6" t="s">
        <v>29</v>
      </c>
      <c r="E76" s="7">
        <v>2</v>
      </c>
      <c r="F76" s="7">
        <v>6600</v>
      </c>
      <c r="G76" s="7">
        <v>7392</v>
      </c>
      <c r="H76" s="4">
        <v>1320</v>
      </c>
      <c r="I76" s="5" t="s">
        <v>12</v>
      </c>
    </row>
    <row r="77" spans="1:9" x14ac:dyDescent="0.3">
      <c r="A77" s="2">
        <v>2020</v>
      </c>
      <c r="B77" s="2" t="s">
        <v>36</v>
      </c>
      <c r="C77" s="2" t="s">
        <v>10</v>
      </c>
      <c r="D77" s="3" t="s">
        <v>11</v>
      </c>
      <c r="E77" s="4">
        <v>3566</v>
      </c>
      <c r="F77" s="4">
        <v>4577.3</v>
      </c>
      <c r="G77" s="4">
        <v>5126.576</v>
      </c>
      <c r="H77" s="4">
        <v>915.46</v>
      </c>
      <c r="I77" s="5" t="s">
        <v>12</v>
      </c>
    </row>
    <row r="78" spans="1:9" x14ac:dyDescent="0.3">
      <c r="A78" s="2">
        <v>2020</v>
      </c>
      <c r="B78" s="2" t="s">
        <v>36</v>
      </c>
      <c r="C78" s="2" t="s">
        <v>10</v>
      </c>
      <c r="D78" s="3" t="s">
        <v>13</v>
      </c>
      <c r="E78" s="4">
        <v>2498</v>
      </c>
      <c r="F78" s="4">
        <v>8000</v>
      </c>
      <c r="G78" s="4">
        <v>8960</v>
      </c>
      <c r="H78" s="4">
        <v>1600</v>
      </c>
      <c r="I78" s="5" t="s">
        <v>12</v>
      </c>
    </row>
    <row r="79" spans="1:9" x14ac:dyDescent="0.3">
      <c r="A79" s="2">
        <v>2020</v>
      </c>
      <c r="B79" s="2" t="s">
        <v>36</v>
      </c>
      <c r="C79" s="2" t="s">
        <v>14</v>
      </c>
      <c r="D79" s="3" t="s">
        <v>15</v>
      </c>
      <c r="E79" s="4">
        <v>1245</v>
      </c>
      <c r="F79" s="4">
        <v>4577.2</v>
      </c>
      <c r="G79" s="4">
        <v>5126.4639999999999</v>
      </c>
      <c r="H79" s="4">
        <v>915.44</v>
      </c>
      <c r="I79" s="5" t="s">
        <v>12</v>
      </c>
    </row>
    <row r="80" spans="1:9" x14ac:dyDescent="0.3">
      <c r="A80" s="2">
        <v>2020</v>
      </c>
      <c r="B80" s="2" t="s">
        <v>36</v>
      </c>
      <c r="C80" s="2" t="s">
        <v>16</v>
      </c>
      <c r="D80" s="6" t="s">
        <v>17</v>
      </c>
      <c r="E80" s="7">
        <v>644</v>
      </c>
      <c r="F80" s="7">
        <v>5743.5</v>
      </c>
      <c r="G80" s="7">
        <v>6432.72</v>
      </c>
      <c r="H80" s="4">
        <v>1148.7</v>
      </c>
      <c r="I80" s="5" t="s">
        <v>12</v>
      </c>
    </row>
    <row r="81" spans="1:9" x14ac:dyDescent="0.3">
      <c r="A81" s="2">
        <v>2020</v>
      </c>
      <c r="B81" s="2" t="s">
        <v>36</v>
      </c>
      <c r="C81" s="2" t="s">
        <v>18</v>
      </c>
      <c r="D81" s="6" t="s">
        <v>19</v>
      </c>
      <c r="E81" s="7">
        <v>643</v>
      </c>
      <c r="F81" s="7">
        <v>7000</v>
      </c>
      <c r="G81" s="7">
        <v>7840</v>
      </c>
      <c r="H81" s="4">
        <v>1400</v>
      </c>
      <c r="I81" s="5" t="s">
        <v>12</v>
      </c>
    </row>
    <row r="82" spans="1:9" x14ac:dyDescent="0.3">
      <c r="A82" s="2">
        <v>2020</v>
      </c>
      <c r="B82" s="2" t="s">
        <v>36</v>
      </c>
      <c r="C82" s="2" t="s">
        <v>16</v>
      </c>
      <c r="D82" s="6" t="s">
        <v>20</v>
      </c>
      <c r="E82" s="7">
        <v>455</v>
      </c>
      <c r="F82" s="7">
        <v>4578.6000000000004</v>
      </c>
      <c r="G82" s="7">
        <v>5128.0320000000002</v>
      </c>
      <c r="H82" s="4">
        <v>915.72000000000014</v>
      </c>
      <c r="I82" s="5" t="s">
        <v>12</v>
      </c>
    </row>
    <row r="83" spans="1:9" x14ac:dyDescent="0.3">
      <c r="A83" s="2">
        <v>2020</v>
      </c>
      <c r="B83" s="2" t="s">
        <v>36</v>
      </c>
      <c r="C83" s="2" t="s">
        <v>18</v>
      </c>
      <c r="D83" s="6" t="s">
        <v>21</v>
      </c>
      <c r="E83" s="8">
        <v>345</v>
      </c>
      <c r="F83" s="8">
        <v>7000</v>
      </c>
      <c r="G83" s="8">
        <v>7840</v>
      </c>
      <c r="H83" s="4">
        <v>1400</v>
      </c>
      <c r="I83" s="5" t="s">
        <v>12</v>
      </c>
    </row>
    <row r="84" spans="1:9" x14ac:dyDescent="0.3">
      <c r="A84" s="2">
        <v>2020</v>
      </c>
      <c r="B84" s="2" t="s">
        <v>36</v>
      </c>
      <c r="C84" s="2" t="s">
        <v>14</v>
      </c>
      <c r="D84" s="3" t="s">
        <v>22</v>
      </c>
      <c r="E84" s="4">
        <v>122</v>
      </c>
      <c r="F84" s="4">
        <v>100</v>
      </c>
      <c r="G84" s="4">
        <v>112</v>
      </c>
      <c r="H84" s="4">
        <v>20</v>
      </c>
      <c r="I84" s="5" t="s">
        <v>12</v>
      </c>
    </row>
    <row r="85" spans="1:9" x14ac:dyDescent="0.3">
      <c r="A85" s="2">
        <v>2020</v>
      </c>
      <c r="B85" s="2" t="s">
        <v>36</v>
      </c>
      <c r="C85" s="2" t="s">
        <v>23</v>
      </c>
      <c r="D85" s="6" t="s">
        <v>24</v>
      </c>
      <c r="E85" s="7">
        <v>78</v>
      </c>
      <c r="F85" s="7">
        <v>4577.2</v>
      </c>
      <c r="G85" s="7">
        <v>5126.4639999999999</v>
      </c>
      <c r="H85" s="4">
        <v>915.44</v>
      </c>
      <c r="I85" s="5" t="s">
        <v>12</v>
      </c>
    </row>
    <row r="86" spans="1:9" x14ac:dyDescent="0.3">
      <c r="A86" s="2">
        <v>2020</v>
      </c>
      <c r="B86" s="2" t="s">
        <v>36</v>
      </c>
      <c r="C86" s="2" t="s">
        <v>23</v>
      </c>
      <c r="D86" s="6" t="s">
        <v>25</v>
      </c>
      <c r="E86" s="7">
        <v>76</v>
      </c>
      <c r="F86" s="7">
        <v>4576.8999999999996</v>
      </c>
      <c r="G86" s="7">
        <v>5126.1279999999997</v>
      </c>
      <c r="H86" s="4">
        <v>915.38</v>
      </c>
      <c r="I86" s="5" t="s">
        <v>12</v>
      </c>
    </row>
    <row r="87" spans="1:9" x14ac:dyDescent="0.3">
      <c r="A87" s="2">
        <v>2020</v>
      </c>
      <c r="B87" s="2" t="s">
        <v>36</v>
      </c>
      <c r="C87" s="2" t="s">
        <v>23</v>
      </c>
      <c r="D87" s="6" t="s">
        <v>26</v>
      </c>
      <c r="E87" s="7">
        <v>46</v>
      </c>
      <c r="F87" s="7">
        <v>200</v>
      </c>
      <c r="G87" s="7">
        <v>224</v>
      </c>
      <c r="H87" s="4">
        <v>40</v>
      </c>
      <c r="I87" s="5" t="s">
        <v>12</v>
      </c>
    </row>
    <row r="88" spans="1:9" x14ac:dyDescent="0.3">
      <c r="A88" s="2">
        <v>2020</v>
      </c>
      <c r="B88" s="2" t="s">
        <v>36</v>
      </c>
      <c r="C88" s="2" t="s">
        <v>23</v>
      </c>
      <c r="D88" s="6" t="s">
        <v>27</v>
      </c>
      <c r="E88" s="7">
        <v>34</v>
      </c>
      <c r="F88" s="7">
        <v>4576.8</v>
      </c>
      <c r="G88" s="7">
        <v>5126.0160000000005</v>
      </c>
      <c r="H88" s="4">
        <v>915.36000000000013</v>
      </c>
      <c r="I88" s="5" t="s">
        <v>12</v>
      </c>
    </row>
    <row r="89" spans="1:9" x14ac:dyDescent="0.3">
      <c r="A89" s="2">
        <v>2020</v>
      </c>
      <c r="B89" s="2" t="s">
        <v>36</v>
      </c>
      <c r="C89" s="2" t="s">
        <v>14</v>
      </c>
      <c r="D89" s="3" t="s">
        <v>28</v>
      </c>
      <c r="E89" s="4">
        <v>7</v>
      </c>
      <c r="F89" s="4">
        <v>200</v>
      </c>
      <c r="G89" s="4">
        <v>224</v>
      </c>
      <c r="H89" s="4">
        <v>40</v>
      </c>
      <c r="I89" s="5" t="s">
        <v>12</v>
      </c>
    </row>
    <row r="90" spans="1:9" x14ac:dyDescent="0.3">
      <c r="A90" s="2">
        <v>2020</v>
      </c>
      <c r="B90" s="2" t="s">
        <v>36</v>
      </c>
      <c r="C90" s="2" t="s">
        <v>29</v>
      </c>
      <c r="D90" s="6" t="s">
        <v>29</v>
      </c>
      <c r="E90" s="7">
        <v>3</v>
      </c>
      <c r="F90" s="7">
        <v>6600</v>
      </c>
      <c r="G90" s="7">
        <v>7392</v>
      </c>
      <c r="H90" s="4">
        <v>1320</v>
      </c>
      <c r="I90" s="5" t="s">
        <v>12</v>
      </c>
    </row>
    <row r="91" spans="1:9" x14ac:dyDescent="0.3">
      <c r="A91" s="2">
        <v>2020</v>
      </c>
      <c r="B91" s="2" t="s">
        <v>36</v>
      </c>
      <c r="C91" s="2" t="s">
        <v>23</v>
      </c>
      <c r="D91" s="6" t="s">
        <v>30</v>
      </c>
      <c r="E91" s="7">
        <v>3</v>
      </c>
      <c r="F91" s="7">
        <v>4577.3</v>
      </c>
      <c r="G91" s="7">
        <v>5126.576</v>
      </c>
      <c r="H91" s="4">
        <v>915.46</v>
      </c>
      <c r="I91" s="5" t="s">
        <v>12</v>
      </c>
    </row>
    <row r="92" spans="1:9" x14ac:dyDescent="0.3">
      <c r="A92" s="2">
        <v>2020</v>
      </c>
      <c r="B92" s="2" t="s">
        <v>37</v>
      </c>
      <c r="C92" s="2" t="s">
        <v>10</v>
      </c>
      <c r="D92" s="3" t="s">
        <v>11</v>
      </c>
      <c r="E92" s="4">
        <v>3566</v>
      </c>
      <c r="F92" s="4">
        <v>4577.3</v>
      </c>
      <c r="G92" s="4">
        <v>5126.576</v>
      </c>
      <c r="H92" s="4">
        <v>915.46</v>
      </c>
      <c r="I92" s="5" t="s">
        <v>12</v>
      </c>
    </row>
    <row r="93" spans="1:9" x14ac:dyDescent="0.3">
      <c r="A93" s="2">
        <v>2020</v>
      </c>
      <c r="B93" s="2" t="s">
        <v>37</v>
      </c>
      <c r="C93" s="2" t="s">
        <v>10</v>
      </c>
      <c r="D93" s="3" t="s">
        <v>13</v>
      </c>
      <c r="E93" s="4">
        <v>2498</v>
      </c>
      <c r="F93" s="4">
        <v>8000</v>
      </c>
      <c r="G93" s="4">
        <v>8960</v>
      </c>
      <c r="H93" s="4">
        <v>1600</v>
      </c>
      <c r="I93" s="5" t="s">
        <v>12</v>
      </c>
    </row>
    <row r="94" spans="1:9" x14ac:dyDescent="0.3">
      <c r="A94" s="2">
        <v>2020</v>
      </c>
      <c r="B94" s="2" t="s">
        <v>37</v>
      </c>
      <c r="C94" s="2" t="s">
        <v>14</v>
      </c>
      <c r="D94" s="3" t="s">
        <v>15</v>
      </c>
      <c r="E94" s="4">
        <v>1245</v>
      </c>
      <c r="F94" s="4">
        <v>4577.2</v>
      </c>
      <c r="G94" s="4">
        <v>5126.4639999999999</v>
      </c>
      <c r="H94" s="4">
        <v>915.44</v>
      </c>
      <c r="I94" s="5" t="s">
        <v>12</v>
      </c>
    </row>
    <row r="95" spans="1:9" x14ac:dyDescent="0.3">
      <c r="A95" s="2">
        <v>2020</v>
      </c>
      <c r="B95" s="2" t="s">
        <v>37</v>
      </c>
      <c r="C95" s="2" t="s">
        <v>16</v>
      </c>
      <c r="D95" s="6" t="s">
        <v>17</v>
      </c>
      <c r="E95" s="7">
        <v>644</v>
      </c>
      <c r="F95" s="7">
        <v>5743.5</v>
      </c>
      <c r="G95" s="7">
        <v>6432.72</v>
      </c>
      <c r="H95" s="4">
        <v>1148.7</v>
      </c>
      <c r="I95" s="5" t="s">
        <v>12</v>
      </c>
    </row>
    <row r="96" spans="1:9" x14ac:dyDescent="0.3">
      <c r="A96" s="2">
        <v>2020</v>
      </c>
      <c r="B96" s="2" t="s">
        <v>37</v>
      </c>
      <c r="C96" s="2" t="s">
        <v>18</v>
      </c>
      <c r="D96" s="6" t="s">
        <v>19</v>
      </c>
      <c r="E96" s="7">
        <v>643</v>
      </c>
      <c r="F96" s="7">
        <v>7000</v>
      </c>
      <c r="G96" s="7">
        <v>7840</v>
      </c>
      <c r="H96" s="4">
        <v>1400</v>
      </c>
      <c r="I96" s="5" t="s">
        <v>12</v>
      </c>
    </row>
    <row r="97" spans="1:9" x14ac:dyDescent="0.3">
      <c r="A97" s="2">
        <v>2020</v>
      </c>
      <c r="B97" s="2" t="s">
        <v>37</v>
      </c>
      <c r="C97" s="2" t="s">
        <v>16</v>
      </c>
      <c r="D97" s="6" t="s">
        <v>20</v>
      </c>
      <c r="E97" s="7">
        <v>455</v>
      </c>
      <c r="F97" s="7">
        <v>4578.6000000000004</v>
      </c>
      <c r="G97" s="7">
        <v>5128.0320000000002</v>
      </c>
      <c r="H97" s="4">
        <v>915.72000000000014</v>
      </c>
      <c r="I97" s="5" t="s">
        <v>12</v>
      </c>
    </row>
    <row r="98" spans="1:9" x14ac:dyDescent="0.3">
      <c r="A98" s="2">
        <v>2020</v>
      </c>
      <c r="B98" s="2" t="s">
        <v>37</v>
      </c>
      <c r="C98" s="2" t="s">
        <v>18</v>
      </c>
      <c r="D98" s="6" t="s">
        <v>21</v>
      </c>
      <c r="E98" s="8">
        <v>345</v>
      </c>
      <c r="F98" s="8">
        <v>7000</v>
      </c>
      <c r="G98" s="8">
        <v>7840</v>
      </c>
      <c r="H98" s="4">
        <v>1400</v>
      </c>
      <c r="I98" s="5" t="s">
        <v>12</v>
      </c>
    </row>
    <row r="99" spans="1:9" x14ac:dyDescent="0.3">
      <c r="A99" s="2">
        <v>2020</v>
      </c>
      <c r="B99" s="2" t="s">
        <v>37</v>
      </c>
      <c r="C99" s="2" t="s">
        <v>14</v>
      </c>
      <c r="D99" s="3" t="s">
        <v>22</v>
      </c>
      <c r="E99" s="4">
        <v>122</v>
      </c>
      <c r="F99" s="4">
        <v>100</v>
      </c>
      <c r="G99" s="4">
        <v>112</v>
      </c>
      <c r="H99" s="4">
        <v>20</v>
      </c>
      <c r="I99" s="5" t="s">
        <v>12</v>
      </c>
    </row>
    <row r="100" spans="1:9" x14ac:dyDescent="0.3">
      <c r="A100" s="2">
        <v>2020</v>
      </c>
      <c r="B100" s="2" t="s">
        <v>37</v>
      </c>
      <c r="C100" s="2" t="s">
        <v>23</v>
      </c>
      <c r="D100" s="6" t="s">
        <v>24</v>
      </c>
      <c r="E100" s="7">
        <v>78</v>
      </c>
      <c r="F100" s="7">
        <v>4577.2</v>
      </c>
      <c r="G100" s="7">
        <v>5126.4639999999999</v>
      </c>
      <c r="H100" s="4">
        <v>915.44</v>
      </c>
      <c r="I100" s="5" t="s">
        <v>12</v>
      </c>
    </row>
    <row r="101" spans="1:9" x14ac:dyDescent="0.3">
      <c r="A101" s="2">
        <v>2020</v>
      </c>
      <c r="B101" s="2" t="s">
        <v>37</v>
      </c>
      <c r="C101" s="2" t="s">
        <v>23</v>
      </c>
      <c r="D101" s="6" t="s">
        <v>25</v>
      </c>
      <c r="E101" s="7">
        <v>76</v>
      </c>
      <c r="F101" s="7">
        <v>4576.8999999999996</v>
      </c>
      <c r="G101" s="7">
        <v>5126.1279999999997</v>
      </c>
      <c r="H101" s="4">
        <v>915.38</v>
      </c>
      <c r="I101" s="5" t="s">
        <v>12</v>
      </c>
    </row>
    <row r="102" spans="1:9" x14ac:dyDescent="0.3">
      <c r="A102" s="2">
        <v>2020</v>
      </c>
      <c r="B102" s="2" t="s">
        <v>37</v>
      </c>
      <c r="C102" s="2" t="s">
        <v>23</v>
      </c>
      <c r="D102" s="6" t="s">
        <v>26</v>
      </c>
      <c r="E102" s="7">
        <v>46</v>
      </c>
      <c r="F102" s="7">
        <v>200</v>
      </c>
      <c r="G102" s="7">
        <v>224</v>
      </c>
      <c r="H102" s="4">
        <v>40</v>
      </c>
      <c r="I102" s="5" t="s">
        <v>12</v>
      </c>
    </row>
    <row r="103" spans="1:9" x14ac:dyDescent="0.3">
      <c r="A103" s="2">
        <v>2020</v>
      </c>
      <c r="B103" s="2" t="s">
        <v>37</v>
      </c>
      <c r="C103" s="2" t="s">
        <v>23</v>
      </c>
      <c r="D103" s="6" t="s">
        <v>27</v>
      </c>
      <c r="E103" s="7">
        <v>34</v>
      </c>
      <c r="F103" s="7">
        <v>4576.8</v>
      </c>
      <c r="G103" s="7">
        <v>5126.0160000000005</v>
      </c>
      <c r="H103" s="4">
        <v>915.36000000000013</v>
      </c>
      <c r="I103" s="5" t="s">
        <v>12</v>
      </c>
    </row>
    <row r="104" spans="1:9" x14ac:dyDescent="0.3">
      <c r="A104" s="2">
        <v>2020</v>
      </c>
      <c r="B104" s="2" t="s">
        <v>37</v>
      </c>
      <c r="C104" s="2" t="s">
        <v>14</v>
      </c>
      <c r="D104" s="3" t="s">
        <v>28</v>
      </c>
      <c r="E104" s="4">
        <v>7</v>
      </c>
      <c r="F104" s="4">
        <v>200</v>
      </c>
      <c r="G104" s="4">
        <v>224</v>
      </c>
      <c r="H104" s="4">
        <v>40</v>
      </c>
      <c r="I104" s="5" t="s">
        <v>12</v>
      </c>
    </row>
    <row r="105" spans="1:9" x14ac:dyDescent="0.3">
      <c r="A105" s="2">
        <v>2020</v>
      </c>
      <c r="B105" s="2" t="s">
        <v>37</v>
      </c>
      <c r="C105" s="2" t="s">
        <v>23</v>
      </c>
      <c r="D105" s="6" t="s">
        <v>30</v>
      </c>
      <c r="E105" s="7">
        <v>3</v>
      </c>
      <c r="F105" s="7">
        <v>4577.3</v>
      </c>
      <c r="G105" s="7">
        <v>5126.576</v>
      </c>
      <c r="H105" s="4">
        <v>915.46</v>
      </c>
      <c r="I105" s="5" t="s">
        <v>12</v>
      </c>
    </row>
    <row r="106" spans="1:9" x14ac:dyDescent="0.3">
      <c r="A106" s="2">
        <v>2020</v>
      </c>
      <c r="B106" s="2" t="s">
        <v>37</v>
      </c>
      <c r="C106" s="2" t="s">
        <v>29</v>
      </c>
      <c r="D106" s="6" t="s">
        <v>29</v>
      </c>
      <c r="E106" s="7">
        <v>2</v>
      </c>
      <c r="F106" s="7">
        <v>6600</v>
      </c>
      <c r="G106" s="7">
        <v>7392</v>
      </c>
      <c r="H106" s="4">
        <v>1320</v>
      </c>
      <c r="I106" s="5" t="s">
        <v>12</v>
      </c>
    </row>
    <row r="107" spans="1:9" x14ac:dyDescent="0.3">
      <c r="A107" s="2">
        <v>2020</v>
      </c>
      <c r="B107" s="2" t="s">
        <v>38</v>
      </c>
      <c r="C107" s="2" t="s">
        <v>10</v>
      </c>
      <c r="D107" s="3" t="s">
        <v>11</v>
      </c>
      <c r="E107" s="4">
        <v>3566</v>
      </c>
      <c r="F107" s="4">
        <v>4577.3</v>
      </c>
      <c r="G107" s="4">
        <v>5126.576</v>
      </c>
      <c r="H107" s="4">
        <v>915.46</v>
      </c>
      <c r="I107" s="5" t="s">
        <v>12</v>
      </c>
    </row>
    <row r="108" spans="1:9" x14ac:dyDescent="0.3">
      <c r="A108" s="2">
        <v>2020</v>
      </c>
      <c r="B108" s="2" t="s">
        <v>38</v>
      </c>
      <c r="C108" s="2" t="s">
        <v>10</v>
      </c>
      <c r="D108" s="3" t="s">
        <v>13</v>
      </c>
      <c r="E108" s="4">
        <v>2498</v>
      </c>
      <c r="F108" s="4">
        <v>8000</v>
      </c>
      <c r="G108" s="4">
        <v>8960</v>
      </c>
      <c r="H108" s="4">
        <v>1600</v>
      </c>
      <c r="I108" s="5" t="s">
        <v>33</v>
      </c>
    </row>
    <row r="109" spans="1:9" x14ac:dyDescent="0.3">
      <c r="A109" s="2">
        <v>2020</v>
      </c>
      <c r="B109" s="2" t="s">
        <v>38</v>
      </c>
      <c r="C109" s="2" t="s">
        <v>14</v>
      </c>
      <c r="D109" s="3" t="s">
        <v>15</v>
      </c>
      <c r="E109" s="4">
        <v>1245</v>
      </c>
      <c r="F109" s="4">
        <v>4577.2</v>
      </c>
      <c r="G109" s="4">
        <v>5126.4639999999999</v>
      </c>
      <c r="H109" s="4">
        <v>915.44</v>
      </c>
      <c r="I109" s="5" t="s">
        <v>33</v>
      </c>
    </row>
    <row r="110" spans="1:9" x14ac:dyDescent="0.3">
      <c r="A110" s="2">
        <v>2020</v>
      </c>
      <c r="B110" s="2" t="s">
        <v>38</v>
      </c>
      <c r="C110" s="2" t="s">
        <v>16</v>
      </c>
      <c r="D110" s="6" t="s">
        <v>17</v>
      </c>
      <c r="E110" s="7">
        <v>644</v>
      </c>
      <c r="F110" s="7">
        <v>5743.5</v>
      </c>
      <c r="G110" s="7">
        <v>6432.72</v>
      </c>
      <c r="H110" s="4">
        <v>1148.7</v>
      </c>
      <c r="I110" s="5" t="s">
        <v>33</v>
      </c>
    </row>
    <row r="111" spans="1:9" x14ac:dyDescent="0.3">
      <c r="A111" s="2">
        <v>2020</v>
      </c>
      <c r="B111" s="2" t="s">
        <v>38</v>
      </c>
      <c r="C111" s="2" t="s">
        <v>18</v>
      </c>
      <c r="D111" s="6" t="s">
        <v>19</v>
      </c>
      <c r="E111" s="7">
        <v>643</v>
      </c>
      <c r="F111" s="7">
        <v>7000</v>
      </c>
      <c r="G111" s="7">
        <v>7840</v>
      </c>
      <c r="H111" s="4">
        <v>1400</v>
      </c>
      <c r="I111" s="5" t="s">
        <v>33</v>
      </c>
    </row>
    <row r="112" spans="1:9" x14ac:dyDescent="0.3">
      <c r="A112" s="2">
        <v>2020</v>
      </c>
      <c r="B112" s="2" t="s">
        <v>38</v>
      </c>
      <c r="C112" s="2" t="s">
        <v>16</v>
      </c>
      <c r="D112" s="6" t="s">
        <v>20</v>
      </c>
      <c r="E112" s="7">
        <v>455</v>
      </c>
      <c r="F112" s="7">
        <v>4578.6000000000004</v>
      </c>
      <c r="G112" s="7">
        <v>5128.0320000000002</v>
      </c>
      <c r="H112" s="4">
        <v>915.72000000000014</v>
      </c>
      <c r="I112" s="5" t="s">
        <v>33</v>
      </c>
    </row>
    <row r="113" spans="1:9" x14ac:dyDescent="0.3">
      <c r="A113" s="2">
        <v>2020</v>
      </c>
      <c r="B113" s="2" t="s">
        <v>38</v>
      </c>
      <c r="C113" s="2" t="s">
        <v>18</v>
      </c>
      <c r="D113" s="6" t="s">
        <v>21</v>
      </c>
      <c r="E113" s="8">
        <v>345</v>
      </c>
      <c r="F113" s="8">
        <v>7000</v>
      </c>
      <c r="G113" s="8">
        <v>7840</v>
      </c>
      <c r="H113" s="4">
        <v>1400</v>
      </c>
      <c r="I113" s="5" t="s">
        <v>33</v>
      </c>
    </row>
    <row r="114" spans="1:9" x14ac:dyDescent="0.3">
      <c r="A114" s="2">
        <v>2020</v>
      </c>
      <c r="B114" s="2" t="s">
        <v>38</v>
      </c>
      <c r="C114" s="2" t="s">
        <v>14</v>
      </c>
      <c r="D114" s="3" t="s">
        <v>22</v>
      </c>
      <c r="E114" s="4">
        <v>122</v>
      </c>
      <c r="F114" s="4">
        <v>100</v>
      </c>
      <c r="G114" s="4">
        <v>112</v>
      </c>
      <c r="H114" s="4">
        <v>20</v>
      </c>
      <c r="I114" s="5" t="s">
        <v>33</v>
      </c>
    </row>
    <row r="115" spans="1:9" x14ac:dyDescent="0.3">
      <c r="A115" s="2">
        <v>2020</v>
      </c>
      <c r="B115" s="2" t="s">
        <v>38</v>
      </c>
      <c r="C115" s="2" t="s">
        <v>23</v>
      </c>
      <c r="D115" s="6" t="s">
        <v>24</v>
      </c>
      <c r="E115" s="7">
        <v>78</v>
      </c>
      <c r="F115" s="7">
        <v>4577.2</v>
      </c>
      <c r="G115" s="7">
        <v>5126.4639999999999</v>
      </c>
      <c r="H115" s="4">
        <v>915.44</v>
      </c>
      <c r="I115" s="5" t="s">
        <v>33</v>
      </c>
    </row>
    <row r="116" spans="1:9" x14ac:dyDescent="0.3">
      <c r="A116" s="2">
        <v>2020</v>
      </c>
      <c r="B116" s="2" t="s">
        <v>38</v>
      </c>
      <c r="C116" s="2" t="s">
        <v>23</v>
      </c>
      <c r="D116" s="6" t="s">
        <v>25</v>
      </c>
      <c r="E116" s="7">
        <v>76</v>
      </c>
      <c r="F116" s="7">
        <v>4576.8999999999996</v>
      </c>
      <c r="G116" s="7">
        <v>5126.1279999999997</v>
      </c>
      <c r="H116" s="4">
        <v>915.38</v>
      </c>
      <c r="I116" s="5" t="s">
        <v>33</v>
      </c>
    </row>
    <row r="117" spans="1:9" x14ac:dyDescent="0.3">
      <c r="A117" s="2">
        <v>2020</v>
      </c>
      <c r="B117" s="2" t="s">
        <v>38</v>
      </c>
      <c r="C117" s="2" t="s">
        <v>23</v>
      </c>
      <c r="D117" s="6" t="s">
        <v>26</v>
      </c>
      <c r="E117" s="7">
        <v>46</v>
      </c>
      <c r="F117" s="7">
        <v>200</v>
      </c>
      <c r="G117" s="7">
        <v>224</v>
      </c>
      <c r="H117" s="4">
        <v>40</v>
      </c>
      <c r="I117" s="5" t="s">
        <v>33</v>
      </c>
    </row>
    <row r="118" spans="1:9" x14ac:dyDescent="0.3">
      <c r="A118" s="2">
        <v>2020</v>
      </c>
      <c r="B118" s="2" t="s">
        <v>38</v>
      </c>
      <c r="C118" s="2" t="s">
        <v>23</v>
      </c>
      <c r="D118" s="6" t="s">
        <v>27</v>
      </c>
      <c r="E118" s="7">
        <v>34</v>
      </c>
      <c r="F118" s="7">
        <v>4576.8</v>
      </c>
      <c r="G118" s="7">
        <v>5126.0160000000005</v>
      </c>
      <c r="H118" s="4">
        <v>915.36000000000013</v>
      </c>
      <c r="I118" s="5" t="s">
        <v>33</v>
      </c>
    </row>
    <row r="119" spans="1:9" x14ac:dyDescent="0.3">
      <c r="A119" s="2">
        <v>2020</v>
      </c>
      <c r="B119" s="2" t="s">
        <v>38</v>
      </c>
      <c r="C119" s="2" t="s">
        <v>14</v>
      </c>
      <c r="D119" s="3" t="s">
        <v>28</v>
      </c>
      <c r="E119" s="4">
        <v>7</v>
      </c>
      <c r="F119" s="4">
        <v>200</v>
      </c>
      <c r="G119" s="4">
        <v>224</v>
      </c>
      <c r="H119" s="4">
        <v>40</v>
      </c>
      <c r="I119" s="5" t="s">
        <v>33</v>
      </c>
    </row>
    <row r="120" spans="1:9" x14ac:dyDescent="0.3">
      <c r="A120" s="2">
        <v>2020</v>
      </c>
      <c r="B120" s="2" t="s">
        <v>38</v>
      </c>
      <c r="C120" s="2" t="s">
        <v>23</v>
      </c>
      <c r="D120" s="6" t="s">
        <v>30</v>
      </c>
      <c r="E120" s="7">
        <v>3</v>
      </c>
      <c r="F120" s="7">
        <v>4577.3</v>
      </c>
      <c r="G120" s="7">
        <v>5126.576</v>
      </c>
      <c r="H120" s="4">
        <v>915.46</v>
      </c>
      <c r="I120" s="5" t="s">
        <v>33</v>
      </c>
    </row>
    <row r="121" spans="1:9" x14ac:dyDescent="0.3">
      <c r="A121" s="2">
        <v>2020</v>
      </c>
      <c r="B121" s="2" t="s">
        <v>38</v>
      </c>
      <c r="C121" s="2" t="s">
        <v>29</v>
      </c>
      <c r="D121" s="6" t="s">
        <v>29</v>
      </c>
      <c r="E121" s="7">
        <v>2</v>
      </c>
      <c r="F121" s="7">
        <v>6600</v>
      </c>
      <c r="G121" s="7">
        <v>7392</v>
      </c>
      <c r="H121" s="4">
        <v>1320</v>
      </c>
      <c r="I121" s="5" t="s">
        <v>33</v>
      </c>
    </row>
    <row r="122" spans="1:9" x14ac:dyDescent="0.3">
      <c r="A122" s="2">
        <v>2020</v>
      </c>
      <c r="B122" s="2" t="s">
        <v>39</v>
      </c>
      <c r="C122" s="2" t="s">
        <v>10</v>
      </c>
      <c r="D122" s="3" t="s">
        <v>11</v>
      </c>
      <c r="E122" s="4">
        <v>3566</v>
      </c>
      <c r="F122" s="4">
        <v>4577.3</v>
      </c>
      <c r="G122" s="4">
        <v>5126.576</v>
      </c>
      <c r="H122" s="4">
        <v>915.46</v>
      </c>
      <c r="I122" s="5" t="s">
        <v>33</v>
      </c>
    </row>
    <row r="123" spans="1:9" x14ac:dyDescent="0.3">
      <c r="A123" s="2">
        <v>2020</v>
      </c>
      <c r="B123" s="2" t="s">
        <v>39</v>
      </c>
      <c r="C123" s="2" t="s">
        <v>10</v>
      </c>
      <c r="D123" s="3" t="s">
        <v>13</v>
      </c>
      <c r="E123" s="4">
        <v>2498</v>
      </c>
      <c r="F123" s="4">
        <v>8000</v>
      </c>
      <c r="G123" s="4">
        <v>8960</v>
      </c>
      <c r="H123" s="4">
        <v>1600</v>
      </c>
      <c r="I123" s="5" t="s">
        <v>33</v>
      </c>
    </row>
    <row r="124" spans="1:9" x14ac:dyDescent="0.3">
      <c r="A124" s="2">
        <v>2020</v>
      </c>
      <c r="B124" s="2" t="s">
        <v>39</v>
      </c>
      <c r="C124" s="2" t="s">
        <v>14</v>
      </c>
      <c r="D124" s="3" t="s">
        <v>15</v>
      </c>
      <c r="E124" s="4">
        <v>1245</v>
      </c>
      <c r="F124" s="4">
        <v>4577.2</v>
      </c>
      <c r="G124" s="4">
        <v>5126.4639999999999</v>
      </c>
      <c r="H124" s="4">
        <v>915.44</v>
      </c>
      <c r="I124" s="5" t="s">
        <v>33</v>
      </c>
    </row>
    <row r="125" spans="1:9" x14ac:dyDescent="0.3">
      <c r="A125" s="2">
        <v>2020</v>
      </c>
      <c r="B125" s="2" t="s">
        <v>39</v>
      </c>
      <c r="C125" s="2" t="s">
        <v>16</v>
      </c>
      <c r="D125" s="6" t="s">
        <v>17</v>
      </c>
      <c r="E125" s="7">
        <v>644</v>
      </c>
      <c r="F125" s="7">
        <v>5743.5</v>
      </c>
      <c r="G125" s="7">
        <v>6432.72</v>
      </c>
      <c r="H125" s="4">
        <v>1148.7</v>
      </c>
      <c r="I125" s="5" t="s">
        <v>33</v>
      </c>
    </row>
    <row r="126" spans="1:9" x14ac:dyDescent="0.3">
      <c r="A126" s="2">
        <v>2020</v>
      </c>
      <c r="B126" s="2" t="s">
        <v>39</v>
      </c>
      <c r="C126" s="2" t="s">
        <v>18</v>
      </c>
      <c r="D126" s="6" t="s">
        <v>19</v>
      </c>
      <c r="E126" s="7">
        <v>643</v>
      </c>
      <c r="F126" s="7">
        <v>7000</v>
      </c>
      <c r="G126" s="7">
        <v>7840</v>
      </c>
      <c r="H126" s="4">
        <v>1400</v>
      </c>
      <c r="I126" s="5" t="s">
        <v>33</v>
      </c>
    </row>
    <row r="127" spans="1:9" x14ac:dyDescent="0.3">
      <c r="A127" s="2">
        <v>2020</v>
      </c>
      <c r="B127" s="2" t="s">
        <v>39</v>
      </c>
      <c r="C127" s="2" t="s">
        <v>16</v>
      </c>
      <c r="D127" s="6" t="s">
        <v>20</v>
      </c>
      <c r="E127" s="7">
        <v>455</v>
      </c>
      <c r="F127" s="7">
        <v>4578.6000000000004</v>
      </c>
      <c r="G127" s="7">
        <v>5128.0320000000002</v>
      </c>
      <c r="H127" s="4">
        <v>915.72000000000014</v>
      </c>
      <c r="I127" s="5" t="s">
        <v>33</v>
      </c>
    </row>
    <row r="128" spans="1:9" x14ac:dyDescent="0.3">
      <c r="A128" s="2">
        <v>2020</v>
      </c>
      <c r="B128" s="2" t="s">
        <v>39</v>
      </c>
      <c r="C128" s="2" t="s">
        <v>18</v>
      </c>
      <c r="D128" s="6" t="s">
        <v>21</v>
      </c>
      <c r="E128" s="8">
        <v>345</v>
      </c>
      <c r="F128" s="8">
        <v>7000</v>
      </c>
      <c r="G128" s="8">
        <v>7840</v>
      </c>
      <c r="H128" s="4">
        <v>1400</v>
      </c>
      <c r="I128" s="5" t="s">
        <v>33</v>
      </c>
    </row>
    <row r="129" spans="1:9" x14ac:dyDescent="0.3">
      <c r="A129" s="2">
        <v>2020</v>
      </c>
      <c r="B129" s="2" t="s">
        <v>39</v>
      </c>
      <c r="C129" s="2" t="s">
        <v>14</v>
      </c>
      <c r="D129" s="3" t="s">
        <v>22</v>
      </c>
      <c r="E129" s="4">
        <v>122</v>
      </c>
      <c r="F129" s="4">
        <v>100</v>
      </c>
      <c r="G129" s="4">
        <v>112</v>
      </c>
      <c r="H129" s="4">
        <v>20</v>
      </c>
      <c r="I129" s="5" t="s">
        <v>33</v>
      </c>
    </row>
    <row r="130" spans="1:9" x14ac:dyDescent="0.3">
      <c r="A130" s="2">
        <v>2020</v>
      </c>
      <c r="B130" s="2" t="s">
        <v>39</v>
      </c>
      <c r="C130" s="2" t="s">
        <v>23</v>
      </c>
      <c r="D130" s="6" t="s">
        <v>24</v>
      </c>
      <c r="E130" s="7">
        <v>78</v>
      </c>
      <c r="F130" s="7">
        <v>4577.2</v>
      </c>
      <c r="G130" s="7">
        <v>5126.4639999999999</v>
      </c>
      <c r="H130" s="4">
        <v>915.44</v>
      </c>
      <c r="I130" s="5" t="s">
        <v>33</v>
      </c>
    </row>
    <row r="131" spans="1:9" x14ac:dyDescent="0.3">
      <c r="A131" s="2">
        <v>2020</v>
      </c>
      <c r="B131" s="2" t="s">
        <v>39</v>
      </c>
      <c r="C131" s="2" t="s">
        <v>23</v>
      </c>
      <c r="D131" s="6" t="s">
        <v>25</v>
      </c>
      <c r="E131" s="7">
        <v>76</v>
      </c>
      <c r="F131" s="7">
        <v>4576.8999999999996</v>
      </c>
      <c r="G131" s="7">
        <v>5126.1279999999997</v>
      </c>
      <c r="H131" s="4">
        <v>915.38</v>
      </c>
      <c r="I131" s="5" t="s">
        <v>33</v>
      </c>
    </row>
    <row r="132" spans="1:9" x14ac:dyDescent="0.3">
      <c r="A132" s="2">
        <v>2020</v>
      </c>
      <c r="B132" s="2" t="s">
        <v>39</v>
      </c>
      <c r="C132" s="2" t="s">
        <v>23</v>
      </c>
      <c r="D132" s="6" t="s">
        <v>26</v>
      </c>
      <c r="E132" s="7">
        <v>46</v>
      </c>
      <c r="F132" s="7">
        <v>200</v>
      </c>
      <c r="G132" s="7">
        <v>224</v>
      </c>
      <c r="H132" s="4">
        <v>40</v>
      </c>
      <c r="I132" s="5" t="s">
        <v>33</v>
      </c>
    </row>
    <row r="133" spans="1:9" x14ac:dyDescent="0.3">
      <c r="A133" s="2">
        <v>2020</v>
      </c>
      <c r="B133" s="2" t="s">
        <v>39</v>
      </c>
      <c r="C133" s="2" t="s">
        <v>23</v>
      </c>
      <c r="D133" s="6" t="s">
        <v>27</v>
      </c>
      <c r="E133" s="7">
        <v>34</v>
      </c>
      <c r="F133" s="7">
        <v>4576.8</v>
      </c>
      <c r="G133" s="7">
        <v>5126.0160000000005</v>
      </c>
      <c r="H133" s="4">
        <v>915.36000000000013</v>
      </c>
      <c r="I133" s="5" t="s">
        <v>12</v>
      </c>
    </row>
    <row r="134" spans="1:9" x14ac:dyDescent="0.3">
      <c r="A134" s="2">
        <v>2020</v>
      </c>
      <c r="B134" s="2" t="s">
        <v>39</v>
      </c>
      <c r="C134" s="2" t="s">
        <v>14</v>
      </c>
      <c r="D134" s="3" t="s">
        <v>28</v>
      </c>
      <c r="E134" s="4">
        <v>7</v>
      </c>
      <c r="F134" s="4">
        <v>200</v>
      </c>
      <c r="G134" s="4">
        <v>224</v>
      </c>
      <c r="H134" s="4">
        <v>40</v>
      </c>
      <c r="I134" s="5" t="s">
        <v>12</v>
      </c>
    </row>
    <row r="135" spans="1:9" x14ac:dyDescent="0.3">
      <c r="A135" s="2">
        <v>2020</v>
      </c>
      <c r="B135" s="2" t="s">
        <v>39</v>
      </c>
      <c r="C135" s="2" t="s">
        <v>23</v>
      </c>
      <c r="D135" s="6" t="s">
        <v>30</v>
      </c>
      <c r="E135" s="7">
        <v>3</v>
      </c>
      <c r="F135" s="7">
        <v>4577.3</v>
      </c>
      <c r="G135" s="7">
        <v>5126.576</v>
      </c>
      <c r="H135" s="4">
        <v>915.46</v>
      </c>
      <c r="I135" s="5" t="s">
        <v>12</v>
      </c>
    </row>
    <row r="136" spans="1:9" x14ac:dyDescent="0.3">
      <c r="A136" s="2">
        <v>2020</v>
      </c>
      <c r="B136" s="2" t="s">
        <v>39</v>
      </c>
      <c r="C136" s="2" t="s">
        <v>29</v>
      </c>
      <c r="D136" s="6" t="s">
        <v>29</v>
      </c>
      <c r="E136" s="7">
        <v>2</v>
      </c>
      <c r="F136" s="7">
        <v>6600</v>
      </c>
      <c r="G136" s="7">
        <v>7392</v>
      </c>
      <c r="H136" s="4">
        <v>1320</v>
      </c>
      <c r="I136" s="5" t="s">
        <v>12</v>
      </c>
    </row>
    <row r="137" spans="1:9" x14ac:dyDescent="0.3">
      <c r="A137" s="2">
        <v>2020</v>
      </c>
      <c r="B137" s="2" t="s">
        <v>40</v>
      </c>
      <c r="C137" s="2" t="s">
        <v>10</v>
      </c>
      <c r="D137" s="3" t="s">
        <v>11</v>
      </c>
      <c r="E137" s="4">
        <v>3566</v>
      </c>
      <c r="F137" s="4">
        <v>4577.3</v>
      </c>
      <c r="G137" s="4">
        <v>5126.576</v>
      </c>
      <c r="H137" s="4">
        <v>915.46</v>
      </c>
      <c r="I137" s="5" t="s">
        <v>12</v>
      </c>
    </row>
    <row r="138" spans="1:9" x14ac:dyDescent="0.3">
      <c r="A138" s="2">
        <v>2020</v>
      </c>
      <c r="B138" s="2" t="s">
        <v>40</v>
      </c>
      <c r="C138" s="2" t="s">
        <v>10</v>
      </c>
      <c r="D138" s="3" t="s">
        <v>13</v>
      </c>
      <c r="E138" s="4">
        <v>2498</v>
      </c>
      <c r="F138" s="4">
        <v>8000</v>
      </c>
      <c r="G138" s="4">
        <v>8960</v>
      </c>
      <c r="H138" s="4">
        <v>1600</v>
      </c>
      <c r="I138" s="5" t="s">
        <v>12</v>
      </c>
    </row>
    <row r="139" spans="1:9" x14ac:dyDescent="0.3">
      <c r="A139" s="2">
        <v>2020</v>
      </c>
      <c r="B139" s="2" t="s">
        <v>40</v>
      </c>
      <c r="C139" s="2" t="s">
        <v>14</v>
      </c>
      <c r="D139" s="3" t="s">
        <v>15</v>
      </c>
      <c r="E139" s="4">
        <v>1245</v>
      </c>
      <c r="F139" s="4">
        <v>4577.2</v>
      </c>
      <c r="G139" s="4">
        <v>5126.4639999999999</v>
      </c>
      <c r="H139" s="4">
        <v>915.44</v>
      </c>
      <c r="I139" s="5" t="s">
        <v>12</v>
      </c>
    </row>
    <row r="140" spans="1:9" x14ac:dyDescent="0.3">
      <c r="A140" s="2">
        <v>2020</v>
      </c>
      <c r="B140" s="2" t="s">
        <v>40</v>
      </c>
      <c r="C140" s="2" t="s">
        <v>16</v>
      </c>
      <c r="D140" s="6" t="s">
        <v>17</v>
      </c>
      <c r="E140" s="7">
        <v>644</v>
      </c>
      <c r="F140" s="7">
        <v>5743.5</v>
      </c>
      <c r="G140" s="7">
        <v>6432.72</v>
      </c>
      <c r="H140" s="4">
        <v>1148.7</v>
      </c>
      <c r="I140" s="5" t="s">
        <v>12</v>
      </c>
    </row>
    <row r="141" spans="1:9" x14ac:dyDescent="0.3">
      <c r="A141" s="2">
        <v>2020</v>
      </c>
      <c r="B141" s="2" t="s">
        <v>40</v>
      </c>
      <c r="C141" s="2" t="s">
        <v>18</v>
      </c>
      <c r="D141" s="6" t="s">
        <v>19</v>
      </c>
      <c r="E141" s="7">
        <v>643</v>
      </c>
      <c r="F141" s="7">
        <v>7000</v>
      </c>
      <c r="G141" s="7">
        <v>7840</v>
      </c>
      <c r="H141" s="4">
        <v>1400</v>
      </c>
      <c r="I141" s="5" t="s">
        <v>12</v>
      </c>
    </row>
    <row r="142" spans="1:9" x14ac:dyDescent="0.3">
      <c r="A142" s="2">
        <v>2020</v>
      </c>
      <c r="B142" s="2" t="s">
        <v>40</v>
      </c>
      <c r="C142" s="2" t="s">
        <v>16</v>
      </c>
      <c r="D142" s="6" t="s">
        <v>20</v>
      </c>
      <c r="E142" s="7">
        <v>455</v>
      </c>
      <c r="F142" s="7">
        <v>4578.6000000000004</v>
      </c>
      <c r="G142" s="7">
        <v>5128.0320000000002</v>
      </c>
      <c r="H142" s="4">
        <v>915.72000000000014</v>
      </c>
      <c r="I142" s="5" t="s">
        <v>12</v>
      </c>
    </row>
    <row r="143" spans="1:9" x14ac:dyDescent="0.3">
      <c r="A143" s="2">
        <v>2020</v>
      </c>
      <c r="B143" s="2" t="s">
        <v>40</v>
      </c>
      <c r="C143" s="2" t="s">
        <v>18</v>
      </c>
      <c r="D143" s="6" t="s">
        <v>21</v>
      </c>
      <c r="E143" s="8">
        <v>345</v>
      </c>
      <c r="F143" s="8">
        <v>7000</v>
      </c>
      <c r="G143" s="8">
        <v>7840</v>
      </c>
      <c r="H143" s="4">
        <v>1400</v>
      </c>
      <c r="I143" s="5" t="s">
        <v>12</v>
      </c>
    </row>
    <row r="144" spans="1:9" x14ac:dyDescent="0.3">
      <c r="A144" s="2">
        <v>2020</v>
      </c>
      <c r="B144" s="2" t="s">
        <v>40</v>
      </c>
      <c r="C144" s="2" t="s">
        <v>14</v>
      </c>
      <c r="D144" s="3" t="s">
        <v>22</v>
      </c>
      <c r="E144" s="4">
        <v>122</v>
      </c>
      <c r="F144" s="4">
        <v>100</v>
      </c>
      <c r="G144" s="4">
        <v>112</v>
      </c>
      <c r="H144" s="4">
        <v>20</v>
      </c>
      <c r="I144" s="5" t="s">
        <v>12</v>
      </c>
    </row>
    <row r="145" spans="1:9" x14ac:dyDescent="0.3">
      <c r="A145" s="2">
        <v>2020</v>
      </c>
      <c r="B145" s="2" t="s">
        <v>40</v>
      </c>
      <c r="C145" s="2" t="s">
        <v>23</v>
      </c>
      <c r="D145" s="6" t="s">
        <v>24</v>
      </c>
      <c r="E145" s="7">
        <v>78</v>
      </c>
      <c r="F145" s="7">
        <v>4577.2</v>
      </c>
      <c r="G145" s="7">
        <v>5126.4639999999999</v>
      </c>
      <c r="H145" s="4">
        <v>915.44</v>
      </c>
      <c r="I145" s="5" t="s">
        <v>12</v>
      </c>
    </row>
    <row r="146" spans="1:9" x14ac:dyDescent="0.3">
      <c r="A146" s="2">
        <v>2020</v>
      </c>
      <c r="B146" s="2" t="s">
        <v>40</v>
      </c>
      <c r="C146" s="2" t="s">
        <v>23</v>
      </c>
      <c r="D146" s="6" t="s">
        <v>25</v>
      </c>
      <c r="E146" s="7">
        <v>76</v>
      </c>
      <c r="F146" s="7">
        <v>4576.8999999999996</v>
      </c>
      <c r="G146" s="7">
        <v>5126.1279999999997</v>
      </c>
      <c r="H146" s="4">
        <v>915.38</v>
      </c>
      <c r="I146" s="5" t="s">
        <v>12</v>
      </c>
    </row>
    <row r="147" spans="1:9" x14ac:dyDescent="0.3">
      <c r="A147" s="2">
        <v>2020</v>
      </c>
      <c r="B147" s="2" t="s">
        <v>40</v>
      </c>
      <c r="C147" s="2" t="s">
        <v>23</v>
      </c>
      <c r="D147" s="6" t="s">
        <v>26</v>
      </c>
      <c r="E147" s="7">
        <v>46</v>
      </c>
      <c r="F147" s="7">
        <v>200</v>
      </c>
      <c r="G147" s="7">
        <v>224</v>
      </c>
      <c r="H147" s="4">
        <v>40</v>
      </c>
      <c r="I147" s="5" t="s">
        <v>12</v>
      </c>
    </row>
    <row r="148" spans="1:9" x14ac:dyDescent="0.3">
      <c r="A148" s="2">
        <v>2020</v>
      </c>
      <c r="B148" s="2" t="s">
        <v>40</v>
      </c>
      <c r="C148" s="2" t="s">
        <v>23</v>
      </c>
      <c r="D148" s="6" t="s">
        <v>27</v>
      </c>
      <c r="E148" s="7">
        <v>34</v>
      </c>
      <c r="F148" s="7">
        <v>4576.8</v>
      </c>
      <c r="G148" s="7">
        <v>5126.0160000000005</v>
      </c>
      <c r="H148" s="4">
        <v>915.36000000000013</v>
      </c>
      <c r="I148" s="5" t="s">
        <v>12</v>
      </c>
    </row>
    <row r="149" spans="1:9" x14ac:dyDescent="0.3">
      <c r="A149" s="2">
        <v>2020</v>
      </c>
      <c r="B149" s="2" t="s">
        <v>40</v>
      </c>
      <c r="C149" s="2" t="s">
        <v>14</v>
      </c>
      <c r="D149" s="3" t="s">
        <v>28</v>
      </c>
      <c r="E149" s="4">
        <v>7</v>
      </c>
      <c r="F149" s="4">
        <v>200</v>
      </c>
      <c r="G149" s="4">
        <v>224</v>
      </c>
      <c r="H149" s="4">
        <v>40</v>
      </c>
      <c r="I149" s="5" t="s">
        <v>12</v>
      </c>
    </row>
    <row r="150" spans="1:9" x14ac:dyDescent="0.3">
      <c r="A150" s="2">
        <v>2020</v>
      </c>
      <c r="B150" s="2" t="s">
        <v>40</v>
      </c>
      <c r="C150" s="2" t="s">
        <v>23</v>
      </c>
      <c r="D150" s="6" t="s">
        <v>30</v>
      </c>
      <c r="E150" s="7">
        <v>3</v>
      </c>
      <c r="F150" s="7">
        <v>4577.3</v>
      </c>
      <c r="G150" s="7">
        <v>5126.576</v>
      </c>
      <c r="H150" s="4">
        <v>915.46</v>
      </c>
      <c r="I150" s="5" t="s">
        <v>33</v>
      </c>
    </row>
    <row r="151" spans="1:9" x14ac:dyDescent="0.3">
      <c r="A151" s="2">
        <v>2020</v>
      </c>
      <c r="B151" s="2" t="s">
        <v>40</v>
      </c>
      <c r="C151" s="2" t="s">
        <v>29</v>
      </c>
      <c r="D151" s="6" t="s">
        <v>29</v>
      </c>
      <c r="E151" s="7">
        <v>2</v>
      </c>
      <c r="F151" s="7">
        <v>6600</v>
      </c>
      <c r="G151" s="7">
        <v>7392</v>
      </c>
      <c r="H151" s="4">
        <v>1320</v>
      </c>
      <c r="I151" s="5" t="s">
        <v>33</v>
      </c>
    </row>
    <row r="152" spans="1:9" x14ac:dyDescent="0.3">
      <c r="A152" s="2">
        <v>2020</v>
      </c>
      <c r="B152" s="2" t="s">
        <v>41</v>
      </c>
      <c r="C152" s="2" t="s">
        <v>10</v>
      </c>
      <c r="D152" s="3" t="s">
        <v>11</v>
      </c>
      <c r="E152" s="4">
        <v>3566</v>
      </c>
      <c r="F152" s="4">
        <v>4577.3</v>
      </c>
      <c r="G152" s="4">
        <v>5126.576</v>
      </c>
      <c r="H152" s="4">
        <v>915.46</v>
      </c>
      <c r="I152" s="5" t="s">
        <v>33</v>
      </c>
    </row>
    <row r="153" spans="1:9" x14ac:dyDescent="0.3">
      <c r="A153" s="2">
        <v>2020</v>
      </c>
      <c r="B153" s="2" t="s">
        <v>41</v>
      </c>
      <c r="C153" s="2" t="s">
        <v>10</v>
      </c>
      <c r="D153" s="3" t="s">
        <v>13</v>
      </c>
      <c r="E153" s="4">
        <v>2498</v>
      </c>
      <c r="F153" s="4">
        <v>8000</v>
      </c>
      <c r="G153" s="4">
        <v>8960</v>
      </c>
      <c r="H153" s="4">
        <v>1600</v>
      </c>
      <c r="I153" s="5" t="s">
        <v>33</v>
      </c>
    </row>
    <row r="154" spans="1:9" x14ac:dyDescent="0.3">
      <c r="A154" s="2">
        <v>2020</v>
      </c>
      <c r="B154" s="2" t="s">
        <v>41</v>
      </c>
      <c r="C154" s="2" t="s">
        <v>14</v>
      </c>
      <c r="D154" s="3" t="s">
        <v>15</v>
      </c>
      <c r="E154" s="4">
        <v>1245</v>
      </c>
      <c r="F154" s="4">
        <v>4577.2</v>
      </c>
      <c r="G154" s="4">
        <v>5126.4639999999999</v>
      </c>
      <c r="H154" s="4">
        <v>915.44</v>
      </c>
      <c r="I154" s="5" t="s">
        <v>33</v>
      </c>
    </row>
    <row r="155" spans="1:9" x14ac:dyDescent="0.3">
      <c r="A155" s="2">
        <v>2020</v>
      </c>
      <c r="B155" s="2" t="s">
        <v>41</v>
      </c>
      <c r="C155" s="2" t="s">
        <v>16</v>
      </c>
      <c r="D155" s="6" t="s">
        <v>17</v>
      </c>
      <c r="E155" s="7">
        <v>644</v>
      </c>
      <c r="F155" s="7">
        <v>5743.5</v>
      </c>
      <c r="G155" s="7">
        <v>6432.72</v>
      </c>
      <c r="H155" s="4">
        <v>1148.7</v>
      </c>
      <c r="I155" s="5" t="s">
        <v>33</v>
      </c>
    </row>
    <row r="156" spans="1:9" x14ac:dyDescent="0.3">
      <c r="A156" s="2">
        <v>2020</v>
      </c>
      <c r="B156" s="2" t="s">
        <v>41</v>
      </c>
      <c r="C156" s="2" t="s">
        <v>18</v>
      </c>
      <c r="D156" s="6" t="s">
        <v>19</v>
      </c>
      <c r="E156" s="7">
        <v>643</v>
      </c>
      <c r="F156" s="7">
        <v>7000</v>
      </c>
      <c r="G156" s="7">
        <v>7840</v>
      </c>
      <c r="H156" s="4">
        <v>1400</v>
      </c>
      <c r="I156" s="5" t="s">
        <v>33</v>
      </c>
    </row>
    <row r="157" spans="1:9" x14ac:dyDescent="0.3">
      <c r="A157" s="2">
        <v>2020</v>
      </c>
      <c r="B157" s="2" t="s">
        <v>41</v>
      </c>
      <c r="C157" s="2" t="s">
        <v>16</v>
      </c>
      <c r="D157" s="6" t="s">
        <v>20</v>
      </c>
      <c r="E157" s="7">
        <v>455</v>
      </c>
      <c r="F157" s="7">
        <v>4578.6000000000004</v>
      </c>
      <c r="G157" s="7">
        <v>5128.0320000000002</v>
      </c>
      <c r="H157" s="4">
        <v>915.72000000000014</v>
      </c>
      <c r="I157" s="5" t="s">
        <v>33</v>
      </c>
    </row>
    <row r="158" spans="1:9" x14ac:dyDescent="0.3">
      <c r="A158" s="2">
        <v>2020</v>
      </c>
      <c r="B158" s="2" t="s">
        <v>41</v>
      </c>
      <c r="C158" s="2" t="s">
        <v>18</v>
      </c>
      <c r="D158" s="6" t="s">
        <v>21</v>
      </c>
      <c r="E158" s="8">
        <v>345</v>
      </c>
      <c r="F158" s="8">
        <v>7000</v>
      </c>
      <c r="G158" s="8">
        <v>7840</v>
      </c>
      <c r="H158" s="4">
        <v>1400</v>
      </c>
      <c r="I158" s="5" t="s">
        <v>33</v>
      </c>
    </row>
    <row r="159" spans="1:9" x14ac:dyDescent="0.3">
      <c r="A159" s="2">
        <v>2020</v>
      </c>
      <c r="B159" s="2" t="s">
        <v>41</v>
      </c>
      <c r="C159" s="2" t="s">
        <v>14</v>
      </c>
      <c r="D159" s="3" t="s">
        <v>22</v>
      </c>
      <c r="E159" s="4">
        <v>122</v>
      </c>
      <c r="F159" s="4">
        <v>100</v>
      </c>
      <c r="G159" s="4">
        <v>112</v>
      </c>
      <c r="H159" s="4">
        <v>20</v>
      </c>
      <c r="I159" s="5" t="s">
        <v>33</v>
      </c>
    </row>
    <row r="160" spans="1:9" x14ac:dyDescent="0.3">
      <c r="A160" s="2">
        <v>2020</v>
      </c>
      <c r="B160" s="2" t="s">
        <v>41</v>
      </c>
      <c r="C160" s="2" t="s">
        <v>23</v>
      </c>
      <c r="D160" s="6" t="s">
        <v>24</v>
      </c>
      <c r="E160" s="7">
        <v>78</v>
      </c>
      <c r="F160" s="7">
        <v>4577.2</v>
      </c>
      <c r="G160" s="7">
        <v>5126.4639999999999</v>
      </c>
      <c r="H160" s="4">
        <v>915.44</v>
      </c>
      <c r="I160" s="5" t="s">
        <v>33</v>
      </c>
    </row>
    <row r="161" spans="1:9" x14ac:dyDescent="0.3">
      <c r="A161" s="2">
        <v>2020</v>
      </c>
      <c r="B161" s="2" t="s">
        <v>41</v>
      </c>
      <c r="C161" s="2" t="s">
        <v>23</v>
      </c>
      <c r="D161" s="6" t="s">
        <v>25</v>
      </c>
      <c r="E161" s="7">
        <v>76</v>
      </c>
      <c r="F161" s="7">
        <v>4576.8999999999996</v>
      </c>
      <c r="G161" s="7">
        <v>5126.1279999999997</v>
      </c>
      <c r="H161" s="4">
        <v>915.38</v>
      </c>
      <c r="I161" s="5" t="s">
        <v>33</v>
      </c>
    </row>
    <row r="162" spans="1:9" x14ac:dyDescent="0.3">
      <c r="A162" s="2">
        <v>2020</v>
      </c>
      <c r="B162" s="2" t="s">
        <v>41</v>
      </c>
      <c r="C162" s="2" t="s">
        <v>23</v>
      </c>
      <c r="D162" s="6" t="s">
        <v>26</v>
      </c>
      <c r="E162" s="7">
        <v>46</v>
      </c>
      <c r="F162" s="7">
        <v>200</v>
      </c>
      <c r="G162" s="7">
        <v>224</v>
      </c>
      <c r="H162" s="4">
        <v>40</v>
      </c>
      <c r="I162" s="5" t="s">
        <v>33</v>
      </c>
    </row>
    <row r="163" spans="1:9" x14ac:dyDescent="0.3">
      <c r="A163" s="2">
        <v>2020</v>
      </c>
      <c r="B163" s="2" t="s">
        <v>41</v>
      </c>
      <c r="C163" s="2" t="s">
        <v>23</v>
      </c>
      <c r="D163" s="6" t="s">
        <v>27</v>
      </c>
      <c r="E163" s="7">
        <v>34</v>
      </c>
      <c r="F163" s="7">
        <v>4576.8</v>
      </c>
      <c r="G163" s="7">
        <v>5126.0160000000005</v>
      </c>
      <c r="H163" s="4">
        <v>915.36000000000013</v>
      </c>
      <c r="I163" s="5" t="s">
        <v>33</v>
      </c>
    </row>
    <row r="164" spans="1:9" x14ac:dyDescent="0.3">
      <c r="A164" s="2">
        <v>2020</v>
      </c>
      <c r="B164" s="2" t="s">
        <v>41</v>
      </c>
      <c r="C164" s="2" t="s">
        <v>14</v>
      </c>
      <c r="D164" s="3" t="s">
        <v>28</v>
      </c>
      <c r="E164" s="4">
        <v>7</v>
      </c>
      <c r="F164" s="4">
        <v>200</v>
      </c>
      <c r="G164" s="4">
        <v>224</v>
      </c>
      <c r="H164" s="4">
        <v>40</v>
      </c>
      <c r="I164" s="5" t="s">
        <v>33</v>
      </c>
    </row>
    <row r="165" spans="1:9" x14ac:dyDescent="0.3">
      <c r="A165" s="2">
        <v>2020</v>
      </c>
      <c r="B165" s="2" t="s">
        <v>41</v>
      </c>
      <c r="C165" s="2" t="s">
        <v>23</v>
      </c>
      <c r="D165" s="6" t="s">
        <v>30</v>
      </c>
      <c r="E165" s="7">
        <v>3</v>
      </c>
      <c r="F165" s="7">
        <v>4577.3</v>
      </c>
      <c r="G165" s="7">
        <v>5126.576</v>
      </c>
      <c r="H165" s="4">
        <v>915.46</v>
      </c>
      <c r="I165" s="5" t="s">
        <v>33</v>
      </c>
    </row>
    <row r="166" spans="1:9" x14ac:dyDescent="0.3">
      <c r="A166" s="2">
        <v>2020</v>
      </c>
      <c r="B166" s="2" t="s">
        <v>41</v>
      </c>
      <c r="C166" s="2" t="s">
        <v>29</v>
      </c>
      <c r="D166" s="6" t="s">
        <v>29</v>
      </c>
      <c r="E166" s="7">
        <v>2</v>
      </c>
      <c r="F166" s="7">
        <v>6600</v>
      </c>
      <c r="G166" s="7">
        <v>7392</v>
      </c>
      <c r="H166" s="4">
        <v>1320</v>
      </c>
      <c r="I166" s="5" t="s">
        <v>12</v>
      </c>
    </row>
    <row r="167" spans="1:9" x14ac:dyDescent="0.3">
      <c r="A167" s="2">
        <v>2020</v>
      </c>
      <c r="B167" s="2" t="s">
        <v>42</v>
      </c>
      <c r="C167" s="2" t="s">
        <v>10</v>
      </c>
      <c r="D167" s="3" t="s">
        <v>11</v>
      </c>
      <c r="E167" s="4">
        <v>3566</v>
      </c>
      <c r="F167" s="4">
        <v>4577.3</v>
      </c>
      <c r="G167" s="4">
        <v>5126.576</v>
      </c>
      <c r="H167" s="4">
        <v>915.46</v>
      </c>
      <c r="I167" s="5" t="s">
        <v>12</v>
      </c>
    </row>
    <row r="168" spans="1:9" x14ac:dyDescent="0.3">
      <c r="A168" s="2">
        <v>2020</v>
      </c>
      <c r="B168" s="2" t="s">
        <v>42</v>
      </c>
      <c r="C168" s="2" t="s">
        <v>10</v>
      </c>
      <c r="D168" s="3" t="s">
        <v>13</v>
      </c>
      <c r="E168" s="4">
        <v>2498</v>
      </c>
      <c r="F168" s="4">
        <v>8000</v>
      </c>
      <c r="G168" s="4">
        <v>8960</v>
      </c>
      <c r="H168" s="4">
        <v>1600</v>
      </c>
      <c r="I168" s="5" t="s">
        <v>12</v>
      </c>
    </row>
    <row r="169" spans="1:9" x14ac:dyDescent="0.3">
      <c r="A169" s="2">
        <v>2020</v>
      </c>
      <c r="B169" s="2" t="s">
        <v>42</v>
      </c>
      <c r="C169" s="2" t="s">
        <v>14</v>
      </c>
      <c r="D169" s="3" t="s">
        <v>15</v>
      </c>
      <c r="E169" s="4">
        <v>1245</v>
      </c>
      <c r="F169" s="4">
        <v>4577.2</v>
      </c>
      <c r="G169" s="4">
        <v>5126.4639999999999</v>
      </c>
      <c r="H169" s="4">
        <v>915.44</v>
      </c>
      <c r="I169" s="5" t="s">
        <v>12</v>
      </c>
    </row>
    <row r="170" spans="1:9" x14ac:dyDescent="0.3">
      <c r="A170" s="2">
        <v>2020</v>
      </c>
      <c r="B170" s="2" t="s">
        <v>42</v>
      </c>
      <c r="C170" s="2" t="s">
        <v>16</v>
      </c>
      <c r="D170" s="6" t="s">
        <v>17</v>
      </c>
      <c r="E170" s="7">
        <v>644</v>
      </c>
      <c r="F170" s="7">
        <v>5743.5</v>
      </c>
      <c r="G170" s="7">
        <v>6432.72</v>
      </c>
      <c r="H170" s="4">
        <v>1148.7</v>
      </c>
      <c r="I170" s="5" t="s">
        <v>12</v>
      </c>
    </row>
    <row r="171" spans="1:9" x14ac:dyDescent="0.3">
      <c r="A171" s="2">
        <v>2020</v>
      </c>
      <c r="B171" s="2" t="s">
        <v>42</v>
      </c>
      <c r="C171" s="2" t="s">
        <v>18</v>
      </c>
      <c r="D171" s="6" t="s">
        <v>19</v>
      </c>
      <c r="E171" s="7">
        <v>643</v>
      </c>
      <c r="F171" s="7">
        <v>7000</v>
      </c>
      <c r="G171" s="7">
        <v>7840</v>
      </c>
      <c r="H171" s="4">
        <v>1400</v>
      </c>
      <c r="I171" s="5" t="s">
        <v>33</v>
      </c>
    </row>
    <row r="172" spans="1:9" x14ac:dyDescent="0.3">
      <c r="A172" s="2">
        <v>2020</v>
      </c>
      <c r="B172" s="2" t="s">
        <v>42</v>
      </c>
      <c r="C172" s="2" t="s">
        <v>16</v>
      </c>
      <c r="D172" s="6" t="s">
        <v>20</v>
      </c>
      <c r="E172" s="7">
        <v>455</v>
      </c>
      <c r="F172" s="7">
        <v>4578.6000000000004</v>
      </c>
      <c r="G172" s="7">
        <v>5128.0320000000002</v>
      </c>
      <c r="H172" s="4">
        <v>915.72000000000014</v>
      </c>
      <c r="I172" s="5" t="s">
        <v>33</v>
      </c>
    </row>
    <row r="173" spans="1:9" x14ac:dyDescent="0.3">
      <c r="A173" s="2">
        <v>2020</v>
      </c>
      <c r="B173" s="2" t="s">
        <v>42</v>
      </c>
      <c r="C173" s="2" t="s">
        <v>18</v>
      </c>
      <c r="D173" s="6" t="s">
        <v>21</v>
      </c>
      <c r="E173" s="8">
        <v>345</v>
      </c>
      <c r="F173" s="8">
        <v>7000</v>
      </c>
      <c r="G173" s="8">
        <v>7840</v>
      </c>
      <c r="H173" s="4">
        <v>1400</v>
      </c>
      <c r="I173" s="5" t="s">
        <v>33</v>
      </c>
    </row>
    <row r="174" spans="1:9" x14ac:dyDescent="0.3">
      <c r="A174" s="2">
        <v>2020</v>
      </c>
      <c r="B174" s="2" t="s">
        <v>42</v>
      </c>
      <c r="C174" s="2" t="s">
        <v>14</v>
      </c>
      <c r="D174" s="3" t="s">
        <v>22</v>
      </c>
      <c r="E174" s="4">
        <v>122</v>
      </c>
      <c r="F174" s="4">
        <v>100</v>
      </c>
      <c r="G174" s="4">
        <v>112</v>
      </c>
      <c r="H174" s="4">
        <v>20</v>
      </c>
      <c r="I174" s="5" t="s">
        <v>33</v>
      </c>
    </row>
    <row r="175" spans="1:9" x14ac:dyDescent="0.3">
      <c r="A175" s="2">
        <v>2020</v>
      </c>
      <c r="B175" s="2" t="s">
        <v>42</v>
      </c>
      <c r="C175" s="2" t="s">
        <v>23</v>
      </c>
      <c r="D175" s="6" t="s">
        <v>24</v>
      </c>
      <c r="E175" s="7">
        <v>78</v>
      </c>
      <c r="F175" s="7">
        <v>4577.2</v>
      </c>
      <c r="G175" s="7">
        <v>5126.4639999999999</v>
      </c>
      <c r="H175" s="4">
        <v>915.44</v>
      </c>
      <c r="I175" s="5" t="s">
        <v>33</v>
      </c>
    </row>
    <row r="176" spans="1:9" x14ac:dyDescent="0.3">
      <c r="A176" s="2">
        <v>2020</v>
      </c>
      <c r="B176" s="2" t="s">
        <v>42</v>
      </c>
      <c r="C176" s="2" t="s">
        <v>23</v>
      </c>
      <c r="D176" s="6" t="s">
        <v>25</v>
      </c>
      <c r="E176" s="7">
        <v>76</v>
      </c>
      <c r="F176" s="7">
        <v>4576.8999999999996</v>
      </c>
      <c r="G176" s="7">
        <v>5126.1279999999997</v>
      </c>
      <c r="H176" s="4">
        <v>915.38</v>
      </c>
      <c r="I176" s="5" t="s">
        <v>33</v>
      </c>
    </row>
    <row r="177" spans="1:9" x14ac:dyDescent="0.3">
      <c r="A177" s="2">
        <v>2020</v>
      </c>
      <c r="B177" s="2" t="s">
        <v>42</v>
      </c>
      <c r="C177" s="2" t="s">
        <v>23</v>
      </c>
      <c r="D177" s="6" t="s">
        <v>26</v>
      </c>
      <c r="E177" s="7">
        <v>46</v>
      </c>
      <c r="F177" s="7">
        <v>200</v>
      </c>
      <c r="G177" s="7">
        <v>224</v>
      </c>
      <c r="H177" s="4">
        <v>40</v>
      </c>
      <c r="I177" s="5" t="s">
        <v>33</v>
      </c>
    </row>
    <row r="178" spans="1:9" x14ac:dyDescent="0.3">
      <c r="A178" s="2">
        <v>2020</v>
      </c>
      <c r="B178" s="2" t="s">
        <v>42</v>
      </c>
      <c r="C178" s="2" t="s">
        <v>23</v>
      </c>
      <c r="D178" s="6" t="s">
        <v>27</v>
      </c>
      <c r="E178" s="7">
        <v>34</v>
      </c>
      <c r="F178" s="7">
        <v>4576.8</v>
      </c>
      <c r="G178" s="7">
        <v>5126.0160000000005</v>
      </c>
      <c r="H178" s="4">
        <v>915.36000000000013</v>
      </c>
      <c r="I178" s="5" t="s">
        <v>33</v>
      </c>
    </row>
    <row r="179" spans="1:9" x14ac:dyDescent="0.3">
      <c r="A179" s="2">
        <v>2020</v>
      </c>
      <c r="B179" s="2" t="s">
        <v>42</v>
      </c>
      <c r="C179" s="2" t="s">
        <v>14</v>
      </c>
      <c r="D179" s="3" t="s">
        <v>28</v>
      </c>
      <c r="E179" s="4">
        <v>7</v>
      </c>
      <c r="F179" s="4">
        <v>200</v>
      </c>
      <c r="G179" s="4">
        <v>224</v>
      </c>
      <c r="H179" s="4">
        <v>40</v>
      </c>
      <c r="I179" s="5" t="s">
        <v>33</v>
      </c>
    </row>
    <row r="180" spans="1:9" x14ac:dyDescent="0.3">
      <c r="A180" s="2">
        <v>2020</v>
      </c>
      <c r="B180" s="2" t="s">
        <v>42</v>
      </c>
      <c r="C180" s="2" t="s">
        <v>23</v>
      </c>
      <c r="D180" s="6" t="s">
        <v>30</v>
      </c>
      <c r="E180" s="7">
        <v>3</v>
      </c>
      <c r="F180" s="7">
        <v>4577.3</v>
      </c>
      <c r="G180" s="7">
        <v>5126.576</v>
      </c>
      <c r="H180" s="4">
        <v>915.46</v>
      </c>
      <c r="I180" s="5" t="s">
        <v>12</v>
      </c>
    </row>
    <row r="181" spans="1:9" x14ac:dyDescent="0.3">
      <c r="A181" s="2">
        <v>2020</v>
      </c>
      <c r="B181" s="2" t="s">
        <v>42</v>
      </c>
      <c r="C181" s="2" t="s">
        <v>29</v>
      </c>
      <c r="D181" s="6" t="s">
        <v>29</v>
      </c>
      <c r="E181" s="7">
        <v>2</v>
      </c>
      <c r="F181" s="7">
        <v>6600</v>
      </c>
      <c r="G181" s="7">
        <v>7392</v>
      </c>
      <c r="H181" s="4">
        <v>1320</v>
      </c>
      <c r="I181" s="5" t="s">
        <v>33</v>
      </c>
    </row>
    <row r="182" spans="1:9" x14ac:dyDescent="0.3">
      <c r="A182" s="2">
        <v>2021</v>
      </c>
      <c r="B182" s="2" t="s">
        <v>9</v>
      </c>
      <c r="C182" s="2" t="s">
        <v>10</v>
      </c>
      <c r="D182" s="3" t="s">
        <v>11</v>
      </c>
      <c r="E182" s="4">
        <v>6591.1679999999997</v>
      </c>
      <c r="F182" s="4">
        <v>4577.3</v>
      </c>
      <c r="G182" s="4">
        <v>5126.576</v>
      </c>
      <c r="H182" s="4">
        <v>915.46</v>
      </c>
      <c r="I182" s="5" t="s">
        <v>12</v>
      </c>
    </row>
    <row r="183" spans="1:9" x14ac:dyDescent="0.3">
      <c r="A183" s="2">
        <v>2021</v>
      </c>
      <c r="B183" s="2" t="s">
        <v>9</v>
      </c>
      <c r="C183" s="2" t="s">
        <v>10</v>
      </c>
      <c r="D183" s="3" t="s">
        <v>13</v>
      </c>
      <c r="E183" s="4">
        <v>8270.64</v>
      </c>
      <c r="F183" s="4">
        <v>8800</v>
      </c>
      <c r="G183" s="4">
        <v>8960</v>
      </c>
      <c r="H183" s="4">
        <v>1760</v>
      </c>
      <c r="I183" s="5" t="s">
        <v>12</v>
      </c>
    </row>
    <row r="184" spans="1:9" x14ac:dyDescent="0.3">
      <c r="A184" s="2">
        <v>2021</v>
      </c>
      <c r="B184" s="2" t="s">
        <v>9</v>
      </c>
      <c r="C184" s="2" t="s">
        <v>14</v>
      </c>
      <c r="D184" s="3" t="s">
        <v>15</v>
      </c>
      <c r="E184" s="4">
        <v>8470</v>
      </c>
      <c r="F184" s="4">
        <v>5034.92</v>
      </c>
      <c r="G184" s="4">
        <v>5126.4639999999999</v>
      </c>
      <c r="H184" s="4">
        <v>1006.984</v>
      </c>
      <c r="I184" s="5" t="s">
        <v>12</v>
      </c>
    </row>
    <row r="185" spans="1:9" x14ac:dyDescent="0.3">
      <c r="A185" s="2">
        <v>2021</v>
      </c>
      <c r="B185" s="2" t="s">
        <v>9</v>
      </c>
      <c r="C185" s="2" t="s">
        <v>16</v>
      </c>
      <c r="D185" s="6" t="s">
        <v>17</v>
      </c>
      <c r="E185" s="7">
        <v>6055.1985000000004</v>
      </c>
      <c r="F185" s="7">
        <v>6317.85</v>
      </c>
      <c r="G185" s="7">
        <v>6432.72</v>
      </c>
      <c r="H185" s="4">
        <v>1263.5700000000002</v>
      </c>
      <c r="I185" s="5" t="s">
        <v>12</v>
      </c>
    </row>
    <row r="186" spans="1:9" x14ac:dyDescent="0.3">
      <c r="A186" s="2">
        <v>2021</v>
      </c>
      <c r="B186" s="2" t="s">
        <v>9</v>
      </c>
      <c r="C186" s="2" t="s">
        <v>18</v>
      </c>
      <c r="D186" s="6" t="s">
        <v>19</v>
      </c>
      <c r="E186" s="7">
        <v>10368.4</v>
      </c>
      <c r="F186" s="7">
        <v>7700</v>
      </c>
      <c r="G186" s="7">
        <v>7840</v>
      </c>
      <c r="H186" s="4">
        <v>1540</v>
      </c>
      <c r="I186" s="5" t="s">
        <v>12</v>
      </c>
    </row>
    <row r="187" spans="1:9" x14ac:dyDescent="0.3">
      <c r="A187" s="2">
        <v>2021</v>
      </c>
      <c r="B187" s="2" t="s">
        <v>9</v>
      </c>
      <c r="C187" s="2" t="s">
        <v>16</v>
      </c>
      <c r="D187" s="6" t="s">
        <v>20</v>
      </c>
      <c r="E187" s="7">
        <v>3101.2624999999998</v>
      </c>
      <c r="F187" s="7">
        <v>5036.46</v>
      </c>
      <c r="G187" s="7">
        <v>5128.0320000000002</v>
      </c>
      <c r="H187" s="4">
        <v>1007.292</v>
      </c>
      <c r="I187" s="5" t="s">
        <v>12</v>
      </c>
    </row>
    <row r="188" spans="1:9" x14ac:dyDescent="0.3">
      <c r="A188" s="2">
        <v>2021</v>
      </c>
      <c r="B188" s="2" t="s">
        <v>9</v>
      </c>
      <c r="C188" s="2" t="s">
        <v>18</v>
      </c>
      <c r="D188" s="6" t="s">
        <v>21</v>
      </c>
      <c r="E188" s="8">
        <v>6591.1679999999997</v>
      </c>
      <c r="F188" s="8">
        <v>7700</v>
      </c>
      <c r="G188" s="8">
        <v>7840</v>
      </c>
      <c r="H188" s="4">
        <v>1540</v>
      </c>
      <c r="I188" s="5" t="s">
        <v>12</v>
      </c>
    </row>
    <row r="189" spans="1:9" x14ac:dyDescent="0.3">
      <c r="A189" s="2">
        <v>2021</v>
      </c>
      <c r="B189" s="2" t="s">
        <v>9</v>
      </c>
      <c r="C189" s="2" t="s">
        <v>14</v>
      </c>
      <c r="D189" s="3" t="s">
        <v>22</v>
      </c>
      <c r="E189" s="4">
        <v>6590.7359999999999</v>
      </c>
      <c r="F189" s="4">
        <v>110</v>
      </c>
      <c r="G189" s="4">
        <v>112</v>
      </c>
      <c r="H189" s="4">
        <v>22</v>
      </c>
      <c r="I189" s="5" t="s">
        <v>12</v>
      </c>
    </row>
    <row r="190" spans="1:9" x14ac:dyDescent="0.3">
      <c r="A190" s="2">
        <v>2021</v>
      </c>
      <c r="B190" s="2" t="s">
        <v>9</v>
      </c>
      <c r="C190" s="2" t="s">
        <v>23</v>
      </c>
      <c r="D190" s="6" t="s">
        <v>24</v>
      </c>
      <c r="E190" s="7">
        <v>288</v>
      </c>
      <c r="F190" s="7">
        <v>5034.92</v>
      </c>
      <c r="G190" s="7">
        <v>5126.4639999999999</v>
      </c>
      <c r="H190" s="4">
        <v>1006.984</v>
      </c>
      <c r="I190" s="5" t="s">
        <v>12</v>
      </c>
    </row>
    <row r="191" spans="1:9" x14ac:dyDescent="0.3">
      <c r="A191" s="2">
        <v>2021</v>
      </c>
      <c r="B191" s="2" t="s">
        <v>9</v>
      </c>
      <c r="C191" s="2" t="s">
        <v>23</v>
      </c>
      <c r="D191" s="6" t="s">
        <v>25</v>
      </c>
      <c r="E191" s="7">
        <v>6590.5919999999996</v>
      </c>
      <c r="F191" s="7">
        <v>4576.8999999999996</v>
      </c>
      <c r="G191" s="7">
        <v>5126.1279999999997</v>
      </c>
      <c r="H191" s="4">
        <v>915.38</v>
      </c>
      <c r="I191" s="5" t="s">
        <v>12</v>
      </c>
    </row>
    <row r="192" spans="1:9" x14ac:dyDescent="0.3">
      <c r="A192" s="2">
        <v>2021</v>
      </c>
      <c r="B192" s="2" t="s">
        <v>9</v>
      </c>
      <c r="C192" s="2" t="s">
        <v>23</v>
      </c>
      <c r="D192" s="6" t="s">
        <v>26</v>
      </c>
      <c r="E192" s="7">
        <v>4032.9300000000003</v>
      </c>
      <c r="F192" s="7">
        <v>200</v>
      </c>
      <c r="G192" s="7">
        <v>224</v>
      </c>
      <c r="H192" s="4">
        <v>40</v>
      </c>
      <c r="I192" s="5" t="s">
        <v>12</v>
      </c>
    </row>
    <row r="193" spans="1:9" x14ac:dyDescent="0.3">
      <c r="A193" s="2">
        <v>2021</v>
      </c>
      <c r="B193" s="2" t="s">
        <v>9</v>
      </c>
      <c r="C193" s="2" t="s">
        <v>23</v>
      </c>
      <c r="D193" s="6" t="s">
        <v>27</v>
      </c>
      <c r="E193" s="7">
        <v>7986</v>
      </c>
      <c r="F193" s="7">
        <v>4576.8</v>
      </c>
      <c r="G193" s="7">
        <v>5126.0160000000005</v>
      </c>
      <c r="H193" s="4">
        <v>915.36000000000013</v>
      </c>
      <c r="I193" s="5" t="s">
        <v>12</v>
      </c>
    </row>
    <row r="194" spans="1:9" x14ac:dyDescent="0.3">
      <c r="A194" s="2">
        <v>2021</v>
      </c>
      <c r="B194" s="2" t="s">
        <v>9</v>
      </c>
      <c r="C194" s="2" t="s">
        <v>14</v>
      </c>
      <c r="D194" s="3" t="s">
        <v>28</v>
      </c>
      <c r="E194" s="4">
        <v>5538.5330000000004</v>
      </c>
      <c r="F194" s="4">
        <v>200</v>
      </c>
      <c r="G194" s="4">
        <v>224</v>
      </c>
      <c r="H194" s="4">
        <v>40</v>
      </c>
      <c r="I194" s="5" t="s">
        <v>12</v>
      </c>
    </row>
    <row r="195" spans="1:9" x14ac:dyDescent="0.3">
      <c r="A195" s="2">
        <v>2021</v>
      </c>
      <c r="B195" s="2" t="s">
        <v>9</v>
      </c>
      <c r="C195" s="2" t="s">
        <v>29</v>
      </c>
      <c r="D195" s="6" t="s">
        <v>29</v>
      </c>
      <c r="E195" s="7">
        <v>3</v>
      </c>
      <c r="F195" s="7">
        <v>6600</v>
      </c>
      <c r="G195" s="7">
        <v>7392</v>
      </c>
      <c r="H195" s="4">
        <v>1320</v>
      </c>
      <c r="I195" s="5" t="s">
        <v>12</v>
      </c>
    </row>
    <row r="196" spans="1:9" x14ac:dyDescent="0.3">
      <c r="A196" s="2">
        <v>2021</v>
      </c>
      <c r="B196" s="2" t="s">
        <v>9</v>
      </c>
      <c r="C196" s="2" t="s">
        <v>23</v>
      </c>
      <c r="D196" s="6" t="s">
        <v>30</v>
      </c>
      <c r="E196" s="7">
        <v>3</v>
      </c>
      <c r="F196" s="7">
        <v>4577.3</v>
      </c>
      <c r="G196" s="7">
        <v>5126.576</v>
      </c>
      <c r="H196" s="4">
        <v>915.46</v>
      </c>
      <c r="I196" s="5" t="s">
        <v>12</v>
      </c>
    </row>
    <row r="197" spans="1:9" x14ac:dyDescent="0.3">
      <c r="A197" s="2">
        <v>2021</v>
      </c>
      <c r="B197" s="2" t="s">
        <v>31</v>
      </c>
      <c r="C197" s="2" t="s">
        <v>10</v>
      </c>
      <c r="D197" s="3" t="s">
        <v>11</v>
      </c>
      <c r="E197" s="4">
        <v>3566</v>
      </c>
      <c r="F197" s="4">
        <v>4577.3</v>
      </c>
      <c r="G197" s="4">
        <v>5126.576</v>
      </c>
      <c r="H197" s="4">
        <v>915.46</v>
      </c>
      <c r="I197" s="5" t="s">
        <v>12</v>
      </c>
    </row>
    <row r="198" spans="1:9" x14ac:dyDescent="0.3">
      <c r="A198" s="2">
        <v>2021</v>
      </c>
      <c r="B198" s="2" t="s">
        <v>31</v>
      </c>
      <c r="C198" s="2" t="s">
        <v>10</v>
      </c>
      <c r="D198" s="3" t="s">
        <v>13</v>
      </c>
      <c r="E198" s="4">
        <v>2498</v>
      </c>
      <c r="F198" s="4">
        <v>8000</v>
      </c>
      <c r="G198" s="4">
        <v>8960</v>
      </c>
      <c r="H198" s="4">
        <v>1600</v>
      </c>
      <c r="I198" s="5" t="s">
        <v>12</v>
      </c>
    </row>
    <row r="199" spans="1:9" x14ac:dyDescent="0.3">
      <c r="A199" s="2">
        <v>2021</v>
      </c>
      <c r="B199" s="2" t="s">
        <v>31</v>
      </c>
      <c r="C199" s="2" t="s">
        <v>14</v>
      </c>
      <c r="D199" s="3" t="s">
        <v>15</v>
      </c>
      <c r="E199" s="4">
        <v>1245</v>
      </c>
      <c r="F199" s="4">
        <v>4577.2</v>
      </c>
      <c r="G199" s="4">
        <v>5126.4639999999999</v>
      </c>
      <c r="H199" s="4">
        <v>915.44</v>
      </c>
      <c r="I199" s="5" t="s">
        <v>12</v>
      </c>
    </row>
    <row r="200" spans="1:9" x14ac:dyDescent="0.3">
      <c r="A200" s="2">
        <v>2021</v>
      </c>
      <c r="B200" s="2" t="s">
        <v>31</v>
      </c>
      <c r="C200" s="2" t="s">
        <v>16</v>
      </c>
      <c r="D200" s="6" t="s">
        <v>17</v>
      </c>
      <c r="E200" s="7">
        <v>644</v>
      </c>
      <c r="F200" s="7">
        <v>5743.5</v>
      </c>
      <c r="G200" s="7">
        <v>6432.72</v>
      </c>
      <c r="H200" s="4">
        <v>1148.7</v>
      </c>
      <c r="I200" s="5" t="s">
        <v>12</v>
      </c>
    </row>
    <row r="201" spans="1:9" x14ac:dyDescent="0.3">
      <c r="A201" s="2">
        <v>2021</v>
      </c>
      <c r="B201" s="2" t="s">
        <v>31</v>
      </c>
      <c r="C201" s="2" t="s">
        <v>18</v>
      </c>
      <c r="D201" s="6" t="s">
        <v>19</v>
      </c>
      <c r="E201" s="7">
        <v>643</v>
      </c>
      <c r="F201" s="7">
        <v>7000</v>
      </c>
      <c r="G201" s="7">
        <v>7840</v>
      </c>
      <c r="H201" s="4">
        <v>1400</v>
      </c>
      <c r="I201" s="5" t="s">
        <v>12</v>
      </c>
    </row>
    <row r="202" spans="1:9" x14ac:dyDescent="0.3">
      <c r="A202" s="2">
        <v>2021</v>
      </c>
      <c r="B202" s="2" t="s">
        <v>31</v>
      </c>
      <c r="C202" s="2" t="s">
        <v>16</v>
      </c>
      <c r="D202" s="6" t="s">
        <v>20</v>
      </c>
      <c r="E202" s="7">
        <v>455</v>
      </c>
      <c r="F202" s="7">
        <v>4578.6000000000004</v>
      </c>
      <c r="G202" s="7">
        <v>5128.0320000000002</v>
      </c>
      <c r="H202" s="4">
        <v>915.72000000000014</v>
      </c>
      <c r="I202" s="5" t="s">
        <v>12</v>
      </c>
    </row>
    <row r="203" spans="1:9" x14ac:dyDescent="0.3">
      <c r="A203" s="2">
        <v>2021</v>
      </c>
      <c r="B203" s="2" t="s">
        <v>31</v>
      </c>
      <c r="C203" s="2" t="s">
        <v>18</v>
      </c>
      <c r="D203" s="6" t="s">
        <v>21</v>
      </c>
      <c r="E203" s="8">
        <v>345</v>
      </c>
      <c r="F203" s="8">
        <v>7000</v>
      </c>
      <c r="G203" s="8">
        <v>7840</v>
      </c>
      <c r="H203" s="4">
        <v>1400</v>
      </c>
      <c r="I203" s="5" t="s">
        <v>12</v>
      </c>
    </row>
    <row r="204" spans="1:9" x14ac:dyDescent="0.3">
      <c r="A204" s="2">
        <v>2021</v>
      </c>
      <c r="B204" s="2" t="s">
        <v>31</v>
      </c>
      <c r="C204" s="2" t="s">
        <v>14</v>
      </c>
      <c r="D204" s="3" t="s">
        <v>22</v>
      </c>
      <c r="E204" s="4">
        <v>122</v>
      </c>
      <c r="F204" s="4">
        <v>100</v>
      </c>
      <c r="G204" s="4">
        <v>112</v>
      </c>
      <c r="H204" s="4">
        <v>20</v>
      </c>
      <c r="I204" s="5" t="s">
        <v>12</v>
      </c>
    </row>
    <row r="205" spans="1:9" x14ac:dyDescent="0.3">
      <c r="A205" s="2">
        <v>2021</v>
      </c>
      <c r="B205" s="2" t="s">
        <v>31</v>
      </c>
      <c r="C205" s="2" t="s">
        <v>23</v>
      </c>
      <c r="D205" s="6" t="s">
        <v>24</v>
      </c>
      <c r="E205" s="7">
        <v>78</v>
      </c>
      <c r="F205" s="7">
        <v>4577.2</v>
      </c>
      <c r="G205" s="7">
        <v>5126.4639999999999</v>
      </c>
      <c r="H205" s="4">
        <v>915.44</v>
      </c>
      <c r="I205" s="5" t="s">
        <v>12</v>
      </c>
    </row>
    <row r="206" spans="1:9" x14ac:dyDescent="0.3">
      <c r="A206" s="2">
        <v>2021</v>
      </c>
      <c r="B206" s="2" t="s">
        <v>31</v>
      </c>
      <c r="C206" s="2" t="s">
        <v>23</v>
      </c>
      <c r="D206" s="6" t="s">
        <v>25</v>
      </c>
      <c r="E206" s="7">
        <v>240</v>
      </c>
      <c r="F206" s="7">
        <v>4576.8999999999996</v>
      </c>
      <c r="G206" s="7">
        <v>5126.1279999999997</v>
      </c>
      <c r="H206" s="4">
        <v>915.38</v>
      </c>
      <c r="I206" s="5" t="s">
        <v>12</v>
      </c>
    </row>
    <row r="207" spans="1:9" x14ac:dyDescent="0.3">
      <c r="A207" s="2">
        <v>2021</v>
      </c>
      <c r="B207" s="2" t="s">
        <v>31</v>
      </c>
      <c r="C207" s="2" t="s">
        <v>23</v>
      </c>
      <c r="D207" s="6" t="s">
        <v>26</v>
      </c>
      <c r="E207" s="7">
        <v>5492.16</v>
      </c>
      <c r="F207" s="7">
        <v>200</v>
      </c>
      <c r="G207" s="7">
        <v>224</v>
      </c>
      <c r="H207" s="4">
        <v>40</v>
      </c>
      <c r="I207" s="5" t="s">
        <v>12</v>
      </c>
    </row>
    <row r="208" spans="1:9" x14ac:dyDescent="0.3">
      <c r="A208" s="2">
        <v>2021</v>
      </c>
      <c r="B208" s="2" t="s">
        <v>31</v>
      </c>
      <c r="C208" s="2" t="s">
        <v>23</v>
      </c>
      <c r="D208" s="6" t="s">
        <v>27</v>
      </c>
      <c r="E208" s="7">
        <v>240</v>
      </c>
      <c r="F208" s="7">
        <v>4576.8</v>
      </c>
      <c r="G208" s="7">
        <v>5126.0160000000005</v>
      </c>
      <c r="H208" s="4">
        <v>915.36000000000013</v>
      </c>
      <c r="I208" s="5" t="s">
        <v>12</v>
      </c>
    </row>
    <row r="209" spans="1:9" x14ac:dyDescent="0.3">
      <c r="A209" s="2">
        <v>2021</v>
      </c>
      <c r="B209" s="2" t="s">
        <v>31</v>
      </c>
      <c r="C209" s="2" t="s">
        <v>14</v>
      </c>
      <c r="D209" s="3" t="s">
        <v>28</v>
      </c>
      <c r="E209" s="4">
        <v>5492.76</v>
      </c>
      <c r="F209" s="4">
        <v>200</v>
      </c>
      <c r="G209" s="4">
        <v>224</v>
      </c>
      <c r="H209" s="4">
        <v>40</v>
      </c>
      <c r="I209" s="5" t="s">
        <v>12</v>
      </c>
    </row>
    <row r="210" spans="1:9" x14ac:dyDescent="0.3">
      <c r="A210" s="2">
        <v>2021</v>
      </c>
      <c r="B210" s="2" t="s">
        <v>31</v>
      </c>
      <c r="C210" s="2" t="s">
        <v>23</v>
      </c>
      <c r="D210" s="6" t="s">
        <v>30</v>
      </c>
      <c r="E210" s="7">
        <v>7920</v>
      </c>
      <c r="F210" s="7">
        <v>4577.3</v>
      </c>
      <c r="G210" s="7">
        <v>5126.576</v>
      </c>
      <c r="H210" s="4">
        <v>915.46</v>
      </c>
      <c r="I210" s="5" t="s">
        <v>12</v>
      </c>
    </row>
    <row r="211" spans="1:9" x14ac:dyDescent="0.3">
      <c r="A211" s="2">
        <v>2021</v>
      </c>
      <c r="B211" s="2" t="s">
        <v>31</v>
      </c>
      <c r="C211" s="2" t="s">
        <v>29</v>
      </c>
      <c r="D211" s="6" t="s">
        <v>29</v>
      </c>
      <c r="E211" s="7">
        <v>5492.76</v>
      </c>
      <c r="F211" s="7">
        <v>6600</v>
      </c>
      <c r="G211" s="7">
        <v>7392</v>
      </c>
      <c r="H211" s="4">
        <v>1320</v>
      </c>
      <c r="I211" s="5" t="s">
        <v>12</v>
      </c>
    </row>
    <row r="212" spans="1:9" x14ac:dyDescent="0.3">
      <c r="A212" s="2">
        <v>2021</v>
      </c>
      <c r="B212" s="2" t="s">
        <v>32</v>
      </c>
      <c r="C212" s="2" t="s">
        <v>10</v>
      </c>
      <c r="D212" s="3" t="s">
        <v>11</v>
      </c>
      <c r="E212" s="4">
        <v>9600</v>
      </c>
      <c r="F212" s="4">
        <v>4577.3</v>
      </c>
      <c r="G212" s="4">
        <v>5126.576</v>
      </c>
      <c r="H212" s="4">
        <v>915.46</v>
      </c>
      <c r="I212" s="5" t="s">
        <v>12</v>
      </c>
    </row>
    <row r="213" spans="1:9" x14ac:dyDescent="0.3">
      <c r="A213" s="2">
        <v>2021</v>
      </c>
      <c r="B213" s="2" t="s">
        <v>32</v>
      </c>
      <c r="C213" s="2" t="s">
        <v>10</v>
      </c>
      <c r="D213" s="3" t="s">
        <v>13</v>
      </c>
      <c r="E213" s="4">
        <v>5492.6399999999994</v>
      </c>
      <c r="F213" s="4">
        <v>8000</v>
      </c>
      <c r="G213" s="4">
        <v>8960</v>
      </c>
      <c r="H213" s="4">
        <v>1600</v>
      </c>
      <c r="I213" s="5" t="s">
        <v>12</v>
      </c>
    </row>
    <row r="214" spans="1:9" x14ac:dyDescent="0.3">
      <c r="A214" s="2">
        <v>2021</v>
      </c>
      <c r="B214" s="2" t="s">
        <v>32</v>
      </c>
      <c r="C214" s="2" t="s">
        <v>14</v>
      </c>
      <c r="D214" s="3" t="s">
        <v>15</v>
      </c>
      <c r="E214" s="4">
        <v>6892.2</v>
      </c>
      <c r="F214" s="4">
        <v>4577.2</v>
      </c>
      <c r="G214" s="4">
        <v>5126.4639999999999</v>
      </c>
      <c r="H214" s="4">
        <v>915.44</v>
      </c>
      <c r="I214" s="5" t="s">
        <v>12</v>
      </c>
    </row>
    <row r="215" spans="1:9" x14ac:dyDescent="0.3">
      <c r="A215" s="2">
        <v>2021</v>
      </c>
      <c r="B215" s="2" t="s">
        <v>32</v>
      </c>
      <c r="C215" s="2" t="s">
        <v>16</v>
      </c>
      <c r="D215" s="6" t="s">
        <v>17</v>
      </c>
      <c r="E215" s="7">
        <v>644</v>
      </c>
      <c r="F215" s="7">
        <v>5743.5</v>
      </c>
      <c r="G215" s="7">
        <v>6432.72</v>
      </c>
      <c r="H215" s="4">
        <v>1148.7</v>
      </c>
      <c r="I215" s="5" t="s">
        <v>12</v>
      </c>
    </row>
    <row r="216" spans="1:9" x14ac:dyDescent="0.3">
      <c r="A216" s="2">
        <v>2021</v>
      </c>
      <c r="B216" s="2" t="s">
        <v>32</v>
      </c>
      <c r="C216" s="2" t="s">
        <v>18</v>
      </c>
      <c r="D216" s="6" t="s">
        <v>19</v>
      </c>
      <c r="E216" s="7">
        <v>643</v>
      </c>
      <c r="F216" s="7">
        <v>7000</v>
      </c>
      <c r="G216" s="7">
        <v>7840</v>
      </c>
      <c r="H216" s="4">
        <v>1400</v>
      </c>
      <c r="I216" s="5" t="s">
        <v>12</v>
      </c>
    </row>
    <row r="217" spans="1:9" x14ac:dyDescent="0.3">
      <c r="A217" s="2">
        <v>2021</v>
      </c>
      <c r="B217" s="2" t="s">
        <v>32</v>
      </c>
      <c r="C217" s="2" t="s">
        <v>16</v>
      </c>
      <c r="D217" s="6" t="s">
        <v>20</v>
      </c>
      <c r="E217" s="7">
        <v>455</v>
      </c>
      <c r="F217" s="7">
        <v>4578.6000000000004</v>
      </c>
      <c r="G217" s="7">
        <v>5128.0320000000002</v>
      </c>
      <c r="H217" s="4">
        <v>915.72000000000014</v>
      </c>
      <c r="I217" s="5" t="s">
        <v>12</v>
      </c>
    </row>
    <row r="218" spans="1:9" x14ac:dyDescent="0.3">
      <c r="A218" s="2">
        <v>2021</v>
      </c>
      <c r="B218" s="2" t="s">
        <v>32</v>
      </c>
      <c r="C218" s="2" t="s">
        <v>18</v>
      </c>
      <c r="D218" s="6" t="s">
        <v>21</v>
      </c>
      <c r="E218" s="8">
        <v>345</v>
      </c>
      <c r="F218" s="8">
        <v>7000</v>
      </c>
      <c r="G218" s="8">
        <v>7840</v>
      </c>
      <c r="H218" s="4">
        <v>1400</v>
      </c>
      <c r="I218" s="5" t="s">
        <v>12</v>
      </c>
    </row>
    <row r="219" spans="1:9" x14ac:dyDescent="0.3">
      <c r="A219" s="2">
        <v>2021</v>
      </c>
      <c r="B219" s="2" t="s">
        <v>32</v>
      </c>
      <c r="C219" s="2" t="s">
        <v>14</v>
      </c>
      <c r="D219" s="3" t="s">
        <v>22</v>
      </c>
      <c r="E219" s="4">
        <v>122</v>
      </c>
      <c r="F219" s="4">
        <v>100</v>
      </c>
      <c r="G219" s="4">
        <v>112</v>
      </c>
      <c r="H219" s="4">
        <v>20</v>
      </c>
      <c r="I219" s="5" t="s">
        <v>12</v>
      </c>
    </row>
    <row r="220" spans="1:9" x14ac:dyDescent="0.3">
      <c r="A220" s="2">
        <v>2021</v>
      </c>
      <c r="B220" s="2" t="s">
        <v>32</v>
      </c>
      <c r="C220" s="2" t="s">
        <v>23</v>
      </c>
      <c r="D220" s="6" t="s">
        <v>24</v>
      </c>
      <c r="E220" s="7">
        <v>78</v>
      </c>
      <c r="F220" s="7">
        <v>4577.2</v>
      </c>
      <c r="G220" s="7">
        <v>5126.4639999999999</v>
      </c>
      <c r="H220" s="4">
        <v>915.44</v>
      </c>
      <c r="I220" s="5" t="s">
        <v>12</v>
      </c>
    </row>
    <row r="221" spans="1:9" x14ac:dyDescent="0.3">
      <c r="A221" s="2">
        <v>2021</v>
      </c>
      <c r="B221" s="2" t="s">
        <v>32</v>
      </c>
      <c r="C221" s="2" t="s">
        <v>23</v>
      </c>
      <c r="D221" s="6" t="s">
        <v>25</v>
      </c>
      <c r="E221" s="7">
        <v>76</v>
      </c>
      <c r="F221" s="7">
        <v>4576.8999999999996</v>
      </c>
      <c r="G221" s="7">
        <v>5126.1279999999997</v>
      </c>
      <c r="H221" s="4">
        <v>915.38</v>
      </c>
      <c r="I221" s="5" t="s">
        <v>12</v>
      </c>
    </row>
    <row r="222" spans="1:9" x14ac:dyDescent="0.3">
      <c r="A222" s="2">
        <v>2021</v>
      </c>
      <c r="B222" s="2" t="s">
        <v>32</v>
      </c>
      <c r="C222" s="2" t="s">
        <v>23</v>
      </c>
      <c r="D222" s="6" t="s">
        <v>26</v>
      </c>
      <c r="E222" s="7">
        <v>46</v>
      </c>
      <c r="F222" s="7">
        <v>200</v>
      </c>
      <c r="G222" s="7">
        <v>224</v>
      </c>
      <c r="H222" s="4">
        <v>40</v>
      </c>
      <c r="I222" s="5" t="s">
        <v>12</v>
      </c>
    </row>
    <row r="223" spans="1:9" x14ac:dyDescent="0.3">
      <c r="A223" s="2">
        <v>2021</v>
      </c>
      <c r="B223" s="2" t="s">
        <v>32</v>
      </c>
      <c r="C223" s="2" t="s">
        <v>23</v>
      </c>
      <c r="D223" s="6" t="s">
        <v>27</v>
      </c>
      <c r="E223" s="7">
        <v>34</v>
      </c>
      <c r="F223" s="7">
        <v>4576.8</v>
      </c>
      <c r="G223" s="7">
        <v>5126.0160000000005</v>
      </c>
      <c r="H223" s="4">
        <v>915.36000000000013</v>
      </c>
      <c r="I223" s="5" t="s">
        <v>12</v>
      </c>
    </row>
    <row r="224" spans="1:9" x14ac:dyDescent="0.3">
      <c r="A224" s="2">
        <v>2021</v>
      </c>
      <c r="B224" s="2" t="s">
        <v>32</v>
      </c>
      <c r="C224" s="2" t="s">
        <v>14</v>
      </c>
      <c r="D224" s="3" t="s">
        <v>28</v>
      </c>
      <c r="E224" s="4">
        <v>7</v>
      </c>
      <c r="F224" s="4">
        <v>200</v>
      </c>
      <c r="G224" s="4">
        <v>224</v>
      </c>
      <c r="H224" s="4">
        <v>40</v>
      </c>
      <c r="I224" s="5" t="s">
        <v>12</v>
      </c>
    </row>
    <row r="225" spans="1:9" x14ac:dyDescent="0.3">
      <c r="A225" s="2">
        <v>2021</v>
      </c>
      <c r="B225" s="2" t="s">
        <v>32</v>
      </c>
      <c r="C225" s="2" t="s">
        <v>23</v>
      </c>
      <c r="D225" s="6" t="s">
        <v>30</v>
      </c>
      <c r="E225" s="7">
        <v>3</v>
      </c>
      <c r="F225" s="7">
        <v>4577.3</v>
      </c>
      <c r="G225" s="7">
        <v>5126.576</v>
      </c>
      <c r="H225" s="4">
        <v>915.46</v>
      </c>
      <c r="I225" s="5" t="s">
        <v>12</v>
      </c>
    </row>
    <row r="226" spans="1:9" x14ac:dyDescent="0.3">
      <c r="A226" s="2">
        <v>2021</v>
      </c>
      <c r="B226" s="2" t="s">
        <v>32</v>
      </c>
      <c r="C226" s="2" t="s">
        <v>29</v>
      </c>
      <c r="D226" s="6" t="s">
        <v>29</v>
      </c>
      <c r="E226" s="7">
        <v>2</v>
      </c>
      <c r="F226" s="7">
        <v>6600</v>
      </c>
      <c r="G226" s="7">
        <v>7392</v>
      </c>
      <c r="H226" s="4">
        <v>1320</v>
      </c>
      <c r="I226" s="5" t="s">
        <v>12</v>
      </c>
    </row>
    <row r="227" spans="1:9" x14ac:dyDescent="0.3">
      <c r="A227" s="2">
        <v>2021</v>
      </c>
      <c r="B227" s="2" t="s">
        <v>34</v>
      </c>
      <c r="C227" s="2" t="s">
        <v>10</v>
      </c>
      <c r="D227" s="3" t="s">
        <v>11</v>
      </c>
      <c r="E227" s="4">
        <v>3566</v>
      </c>
      <c r="F227" s="4">
        <v>4577.3</v>
      </c>
      <c r="G227" s="4">
        <v>5126.576</v>
      </c>
      <c r="H227" s="4">
        <v>915.46</v>
      </c>
      <c r="I227" s="5" t="s">
        <v>12</v>
      </c>
    </row>
    <row r="228" spans="1:9" x14ac:dyDescent="0.3">
      <c r="A228" s="2">
        <v>2021</v>
      </c>
      <c r="B228" s="2" t="s">
        <v>34</v>
      </c>
      <c r="C228" s="2" t="s">
        <v>10</v>
      </c>
      <c r="D228" s="3" t="s">
        <v>13</v>
      </c>
      <c r="E228" s="4">
        <v>2498</v>
      </c>
      <c r="F228" s="4">
        <v>8000</v>
      </c>
      <c r="G228" s="4">
        <v>8960</v>
      </c>
      <c r="H228" s="4">
        <v>1600</v>
      </c>
      <c r="I228" s="5" t="s">
        <v>12</v>
      </c>
    </row>
    <row r="229" spans="1:9" x14ac:dyDescent="0.3">
      <c r="A229" s="2">
        <v>2021</v>
      </c>
      <c r="B229" s="2" t="s">
        <v>34</v>
      </c>
      <c r="C229" s="2" t="s">
        <v>14</v>
      </c>
      <c r="D229" s="3" t="s">
        <v>15</v>
      </c>
      <c r="E229" s="4">
        <v>1245</v>
      </c>
      <c r="F229" s="4">
        <v>4577.2</v>
      </c>
      <c r="G229" s="4">
        <v>5126.4639999999999</v>
      </c>
      <c r="H229" s="4">
        <v>915.44</v>
      </c>
      <c r="I229" s="5" t="s">
        <v>12</v>
      </c>
    </row>
    <row r="230" spans="1:9" x14ac:dyDescent="0.3">
      <c r="A230" s="2">
        <v>2021</v>
      </c>
      <c r="B230" s="2" t="s">
        <v>34</v>
      </c>
      <c r="C230" s="2" t="s">
        <v>16</v>
      </c>
      <c r="D230" s="6" t="s">
        <v>17</v>
      </c>
      <c r="E230" s="7">
        <v>644</v>
      </c>
      <c r="F230" s="7">
        <v>5743.5</v>
      </c>
      <c r="G230" s="7">
        <v>6432.72</v>
      </c>
      <c r="H230" s="4">
        <v>1148.7</v>
      </c>
      <c r="I230" s="5" t="s">
        <v>12</v>
      </c>
    </row>
    <row r="231" spans="1:9" x14ac:dyDescent="0.3">
      <c r="A231" s="2">
        <v>2021</v>
      </c>
      <c r="B231" s="2" t="s">
        <v>34</v>
      </c>
      <c r="C231" s="2" t="s">
        <v>18</v>
      </c>
      <c r="D231" s="6" t="s">
        <v>19</v>
      </c>
      <c r="E231" s="7">
        <v>643</v>
      </c>
      <c r="F231" s="7">
        <v>7000</v>
      </c>
      <c r="G231" s="7">
        <v>7840</v>
      </c>
      <c r="H231" s="4">
        <v>1400</v>
      </c>
      <c r="I231" s="5" t="s">
        <v>12</v>
      </c>
    </row>
    <row r="232" spans="1:9" x14ac:dyDescent="0.3">
      <c r="A232" s="2">
        <v>2021</v>
      </c>
      <c r="B232" s="2" t="s">
        <v>34</v>
      </c>
      <c r="C232" s="2" t="s">
        <v>16</v>
      </c>
      <c r="D232" s="6" t="s">
        <v>20</v>
      </c>
      <c r="E232" s="7">
        <v>455</v>
      </c>
      <c r="F232" s="7">
        <v>4578.6000000000004</v>
      </c>
      <c r="G232" s="7">
        <v>5128.0320000000002</v>
      </c>
      <c r="H232" s="4">
        <v>915.72000000000014</v>
      </c>
      <c r="I232" s="5" t="s">
        <v>12</v>
      </c>
    </row>
    <row r="233" spans="1:9" x14ac:dyDescent="0.3">
      <c r="A233" s="2">
        <v>2021</v>
      </c>
      <c r="B233" s="2" t="s">
        <v>34</v>
      </c>
      <c r="C233" s="2" t="s">
        <v>18</v>
      </c>
      <c r="D233" s="6" t="s">
        <v>21</v>
      </c>
      <c r="E233" s="8">
        <v>345</v>
      </c>
      <c r="F233" s="8">
        <v>7000</v>
      </c>
      <c r="G233" s="8">
        <v>7840</v>
      </c>
      <c r="H233" s="4">
        <v>1400</v>
      </c>
      <c r="I233" s="5" t="s">
        <v>12</v>
      </c>
    </row>
    <row r="234" spans="1:9" x14ac:dyDescent="0.3">
      <c r="A234" s="2">
        <v>2021</v>
      </c>
      <c r="B234" s="2" t="s">
        <v>34</v>
      </c>
      <c r="C234" s="2" t="s">
        <v>14</v>
      </c>
      <c r="D234" s="3" t="s">
        <v>22</v>
      </c>
      <c r="E234" s="4">
        <v>122</v>
      </c>
      <c r="F234" s="4">
        <v>100</v>
      </c>
      <c r="G234" s="4">
        <v>112</v>
      </c>
      <c r="H234" s="4">
        <v>20</v>
      </c>
      <c r="I234" s="5" t="s">
        <v>12</v>
      </c>
    </row>
    <row r="235" spans="1:9" x14ac:dyDescent="0.3">
      <c r="A235" s="2">
        <v>2021</v>
      </c>
      <c r="B235" s="2" t="s">
        <v>34</v>
      </c>
      <c r="C235" s="2" t="s">
        <v>23</v>
      </c>
      <c r="D235" s="6" t="s">
        <v>24</v>
      </c>
      <c r="E235" s="7">
        <v>78</v>
      </c>
      <c r="F235" s="7">
        <v>4577.2</v>
      </c>
      <c r="G235" s="7">
        <v>5126.4639999999999</v>
      </c>
      <c r="H235" s="4">
        <v>915.44</v>
      </c>
      <c r="I235" s="5" t="s">
        <v>12</v>
      </c>
    </row>
    <row r="236" spans="1:9" x14ac:dyDescent="0.3">
      <c r="A236" s="2">
        <v>2021</v>
      </c>
      <c r="B236" s="2" t="s">
        <v>34</v>
      </c>
      <c r="C236" s="2" t="s">
        <v>23</v>
      </c>
      <c r="D236" s="6" t="s">
        <v>25</v>
      </c>
      <c r="E236" s="7">
        <v>76</v>
      </c>
      <c r="F236" s="7">
        <v>4576.8999999999996</v>
      </c>
      <c r="G236" s="7">
        <v>5126.1279999999997</v>
      </c>
      <c r="H236" s="4">
        <v>915.38</v>
      </c>
      <c r="I236" s="5" t="s">
        <v>12</v>
      </c>
    </row>
    <row r="237" spans="1:9" x14ac:dyDescent="0.3">
      <c r="A237" s="2">
        <v>2021</v>
      </c>
      <c r="B237" s="2" t="s">
        <v>34</v>
      </c>
      <c r="C237" s="2" t="s">
        <v>23</v>
      </c>
      <c r="D237" s="6" t="s">
        <v>26</v>
      </c>
      <c r="E237" s="7">
        <v>46</v>
      </c>
      <c r="F237" s="7">
        <v>200</v>
      </c>
      <c r="G237" s="7">
        <v>224</v>
      </c>
      <c r="H237" s="4">
        <v>40</v>
      </c>
      <c r="I237" s="5" t="s">
        <v>12</v>
      </c>
    </row>
    <row r="238" spans="1:9" x14ac:dyDescent="0.3">
      <c r="A238" s="2">
        <v>2021</v>
      </c>
      <c r="B238" s="2" t="s">
        <v>34</v>
      </c>
      <c r="C238" s="2" t="s">
        <v>23</v>
      </c>
      <c r="D238" s="6" t="s">
        <v>27</v>
      </c>
      <c r="E238" s="7">
        <v>34</v>
      </c>
      <c r="F238" s="7">
        <v>4576.8</v>
      </c>
      <c r="G238" s="7">
        <v>5126.0160000000005</v>
      </c>
      <c r="H238" s="4">
        <v>915.36000000000013</v>
      </c>
      <c r="I238" s="5" t="s">
        <v>12</v>
      </c>
    </row>
    <row r="239" spans="1:9" x14ac:dyDescent="0.3">
      <c r="A239" s="2">
        <v>2021</v>
      </c>
      <c r="B239" s="2" t="s">
        <v>34</v>
      </c>
      <c r="C239" s="2" t="s">
        <v>14</v>
      </c>
      <c r="D239" s="3" t="s">
        <v>28</v>
      </c>
      <c r="E239" s="4">
        <v>7</v>
      </c>
      <c r="F239" s="4">
        <v>200</v>
      </c>
      <c r="G239" s="4">
        <v>224</v>
      </c>
      <c r="H239" s="4">
        <v>40</v>
      </c>
      <c r="I239" s="5" t="s">
        <v>12</v>
      </c>
    </row>
    <row r="240" spans="1:9" x14ac:dyDescent="0.3">
      <c r="A240" s="2">
        <v>2021</v>
      </c>
      <c r="B240" s="2" t="s">
        <v>34</v>
      </c>
      <c r="C240" s="2" t="s">
        <v>23</v>
      </c>
      <c r="D240" s="6" t="s">
        <v>30</v>
      </c>
      <c r="E240" s="7">
        <v>3</v>
      </c>
      <c r="F240" s="7">
        <v>4577.3</v>
      </c>
      <c r="G240" s="7">
        <v>5126.576</v>
      </c>
      <c r="H240" s="4">
        <v>915.46</v>
      </c>
      <c r="I240" s="5" t="s">
        <v>12</v>
      </c>
    </row>
    <row r="241" spans="1:9" x14ac:dyDescent="0.3">
      <c r="A241" s="2">
        <v>2021</v>
      </c>
      <c r="B241" s="2" t="s">
        <v>34</v>
      </c>
      <c r="C241" s="2" t="s">
        <v>29</v>
      </c>
      <c r="D241" s="6" t="s">
        <v>29</v>
      </c>
      <c r="E241" s="7">
        <v>2</v>
      </c>
      <c r="F241" s="7">
        <v>7920</v>
      </c>
      <c r="G241" s="7">
        <v>10296</v>
      </c>
      <c r="H241" s="4">
        <v>1584</v>
      </c>
      <c r="I241" s="5" t="s">
        <v>12</v>
      </c>
    </row>
    <row r="242" spans="1:9" x14ac:dyDescent="0.3">
      <c r="A242" s="2">
        <v>2021</v>
      </c>
      <c r="B242" s="2" t="s">
        <v>35</v>
      </c>
      <c r="C242" s="2" t="s">
        <v>10</v>
      </c>
      <c r="D242" s="3" t="s">
        <v>11</v>
      </c>
      <c r="E242" s="4">
        <v>3566</v>
      </c>
      <c r="F242" s="4">
        <v>5492.76</v>
      </c>
      <c r="G242" s="4">
        <v>7140.5879999999997</v>
      </c>
      <c r="H242" s="4">
        <v>1098.5520000000001</v>
      </c>
      <c r="I242" s="5" t="s">
        <v>12</v>
      </c>
    </row>
    <row r="243" spans="1:9" x14ac:dyDescent="0.3">
      <c r="A243" s="2">
        <v>2021</v>
      </c>
      <c r="B243" s="2" t="s">
        <v>35</v>
      </c>
      <c r="C243" s="2" t="s">
        <v>10</v>
      </c>
      <c r="D243" s="3" t="s">
        <v>13</v>
      </c>
      <c r="E243" s="4">
        <v>2498</v>
      </c>
      <c r="F243" s="4">
        <v>9600</v>
      </c>
      <c r="G243" s="4">
        <v>12480</v>
      </c>
      <c r="H243" s="4">
        <v>1920</v>
      </c>
      <c r="I243" s="5" t="s">
        <v>12</v>
      </c>
    </row>
    <row r="244" spans="1:9" x14ac:dyDescent="0.3">
      <c r="A244" s="2">
        <v>2021</v>
      </c>
      <c r="B244" s="2" t="s">
        <v>35</v>
      </c>
      <c r="C244" s="2" t="s">
        <v>14</v>
      </c>
      <c r="D244" s="3" t="s">
        <v>15</v>
      </c>
      <c r="E244" s="4">
        <v>1245</v>
      </c>
      <c r="F244" s="4">
        <v>5492.6399999999994</v>
      </c>
      <c r="G244" s="4">
        <v>7140.4319999999989</v>
      </c>
      <c r="H244" s="4">
        <v>1098.528</v>
      </c>
      <c r="I244" s="5" t="s">
        <v>12</v>
      </c>
    </row>
    <row r="245" spans="1:9" x14ac:dyDescent="0.3">
      <c r="A245" s="2">
        <v>2021</v>
      </c>
      <c r="B245" s="2" t="s">
        <v>35</v>
      </c>
      <c r="C245" s="2" t="s">
        <v>16</v>
      </c>
      <c r="D245" s="6" t="s">
        <v>17</v>
      </c>
      <c r="E245" s="7">
        <v>644</v>
      </c>
      <c r="F245" s="7">
        <v>6892.2</v>
      </c>
      <c r="G245" s="7">
        <v>8959.86</v>
      </c>
      <c r="H245" s="4">
        <v>1378.44</v>
      </c>
      <c r="I245" s="5" t="s">
        <v>12</v>
      </c>
    </row>
    <row r="246" spans="1:9" x14ac:dyDescent="0.3">
      <c r="A246" s="2">
        <v>2021</v>
      </c>
      <c r="B246" s="2" t="s">
        <v>35</v>
      </c>
      <c r="C246" s="2" t="s">
        <v>18</v>
      </c>
      <c r="D246" s="6" t="s">
        <v>19</v>
      </c>
      <c r="E246" s="7">
        <v>643</v>
      </c>
      <c r="F246" s="7">
        <v>8400</v>
      </c>
      <c r="G246" s="7">
        <v>10920</v>
      </c>
      <c r="H246" s="4">
        <v>1680</v>
      </c>
      <c r="I246" s="5" t="s">
        <v>12</v>
      </c>
    </row>
    <row r="247" spans="1:9" x14ac:dyDescent="0.3">
      <c r="A247" s="2">
        <v>2021</v>
      </c>
      <c r="B247" s="2" t="s">
        <v>35</v>
      </c>
      <c r="C247" s="2" t="s">
        <v>16</v>
      </c>
      <c r="D247" s="6" t="s">
        <v>20</v>
      </c>
      <c r="E247" s="7">
        <v>455</v>
      </c>
      <c r="F247" s="7">
        <v>5494.3200000000006</v>
      </c>
      <c r="G247" s="7">
        <v>7142.6160000000009</v>
      </c>
      <c r="H247" s="4">
        <v>1098.8640000000003</v>
      </c>
      <c r="I247" s="5" t="s">
        <v>12</v>
      </c>
    </row>
    <row r="248" spans="1:9" x14ac:dyDescent="0.3">
      <c r="A248" s="2">
        <v>2021</v>
      </c>
      <c r="B248" s="2" t="s">
        <v>35</v>
      </c>
      <c r="C248" s="2" t="s">
        <v>18</v>
      </c>
      <c r="D248" s="6" t="s">
        <v>21</v>
      </c>
      <c r="E248" s="8">
        <v>345</v>
      </c>
      <c r="F248" s="8">
        <v>8400</v>
      </c>
      <c r="G248" s="8">
        <v>10920</v>
      </c>
      <c r="H248" s="4">
        <v>1680</v>
      </c>
      <c r="I248" s="5" t="s">
        <v>12</v>
      </c>
    </row>
    <row r="249" spans="1:9" x14ac:dyDescent="0.3">
      <c r="A249" s="2">
        <v>2021</v>
      </c>
      <c r="B249" s="2" t="s">
        <v>35</v>
      </c>
      <c r="C249" s="2" t="s">
        <v>14</v>
      </c>
      <c r="D249" s="3" t="s">
        <v>22</v>
      </c>
      <c r="E249" s="4">
        <v>122</v>
      </c>
      <c r="F249" s="4">
        <v>120</v>
      </c>
      <c r="G249" s="4">
        <v>156</v>
      </c>
      <c r="H249" s="4">
        <v>24</v>
      </c>
      <c r="I249" s="5" t="s">
        <v>12</v>
      </c>
    </row>
    <row r="250" spans="1:9" x14ac:dyDescent="0.3">
      <c r="A250" s="2">
        <v>2021</v>
      </c>
      <c r="B250" s="2" t="s">
        <v>35</v>
      </c>
      <c r="C250" s="2" t="s">
        <v>23</v>
      </c>
      <c r="D250" s="6" t="s">
        <v>24</v>
      </c>
      <c r="E250" s="7">
        <v>78</v>
      </c>
      <c r="F250" s="7">
        <v>4577.2</v>
      </c>
      <c r="G250" s="7">
        <v>5126.4639999999999</v>
      </c>
      <c r="H250" s="4">
        <v>915.44</v>
      </c>
      <c r="I250" s="5" t="s">
        <v>12</v>
      </c>
    </row>
    <row r="251" spans="1:9" x14ac:dyDescent="0.3">
      <c r="A251" s="2">
        <v>2021</v>
      </c>
      <c r="B251" s="2" t="s">
        <v>35</v>
      </c>
      <c r="C251" s="2" t="s">
        <v>23</v>
      </c>
      <c r="D251" s="6" t="s">
        <v>25</v>
      </c>
      <c r="E251" s="7">
        <v>76</v>
      </c>
      <c r="F251" s="7">
        <v>4576.8999999999996</v>
      </c>
      <c r="G251" s="7">
        <v>5126.1279999999997</v>
      </c>
      <c r="H251" s="4">
        <v>915.38</v>
      </c>
      <c r="I251" s="5" t="s">
        <v>12</v>
      </c>
    </row>
    <row r="252" spans="1:9" x14ac:dyDescent="0.3">
      <c r="A252" s="2">
        <v>2021</v>
      </c>
      <c r="B252" s="2" t="s">
        <v>35</v>
      </c>
      <c r="C252" s="2" t="s">
        <v>23</v>
      </c>
      <c r="D252" s="6" t="s">
        <v>26</v>
      </c>
      <c r="E252" s="7">
        <v>46</v>
      </c>
      <c r="F252" s="7">
        <v>200</v>
      </c>
      <c r="G252" s="7">
        <v>224</v>
      </c>
      <c r="H252" s="4">
        <v>40</v>
      </c>
      <c r="I252" s="5" t="s">
        <v>12</v>
      </c>
    </row>
    <row r="253" spans="1:9" x14ac:dyDescent="0.3">
      <c r="A253" s="2">
        <v>2021</v>
      </c>
      <c r="B253" s="2" t="s">
        <v>35</v>
      </c>
      <c r="C253" s="2" t="s">
        <v>23</v>
      </c>
      <c r="D253" s="6" t="s">
        <v>27</v>
      </c>
      <c r="E253" s="7">
        <v>34</v>
      </c>
      <c r="F253" s="7">
        <v>4576.8</v>
      </c>
      <c r="G253" s="7">
        <v>5126.0160000000005</v>
      </c>
      <c r="H253" s="4">
        <v>915.36000000000013</v>
      </c>
      <c r="I253" s="5" t="s">
        <v>12</v>
      </c>
    </row>
    <row r="254" spans="1:9" x14ac:dyDescent="0.3">
      <c r="A254" s="2">
        <v>2021</v>
      </c>
      <c r="B254" s="2" t="s">
        <v>35</v>
      </c>
      <c r="C254" s="2" t="s">
        <v>14</v>
      </c>
      <c r="D254" s="3" t="s">
        <v>28</v>
      </c>
      <c r="E254" s="4">
        <v>7</v>
      </c>
      <c r="F254" s="4">
        <v>200</v>
      </c>
      <c r="G254" s="4">
        <v>224</v>
      </c>
      <c r="H254" s="4">
        <v>40</v>
      </c>
      <c r="I254" s="5" t="s">
        <v>12</v>
      </c>
    </row>
    <row r="255" spans="1:9" x14ac:dyDescent="0.3">
      <c r="A255" s="2">
        <v>2021</v>
      </c>
      <c r="B255" s="2" t="s">
        <v>35</v>
      </c>
      <c r="C255" s="2" t="s">
        <v>23</v>
      </c>
      <c r="D255" s="6" t="s">
        <v>30</v>
      </c>
      <c r="E255" s="7">
        <v>3</v>
      </c>
      <c r="F255" s="7">
        <v>4577.3</v>
      </c>
      <c r="G255" s="7">
        <v>5126.576</v>
      </c>
      <c r="H255" s="4">
        <v>915.46</v>
      </c>
      <c r="I255" s="5" t="s">
        <v>12</v>
      </c>
    </row>
    <row r="256" spans="1:9" x14ac:dyDescent="0.3">
      <c r="A256" s="2">
        <v>2021</v>
      </c>
      <c r="B256" s="2" t="s">
        <v>35</v>
      </c>
      <c r="C256" s="2" t="s">
        <v>29</v>
      </c>
      <c r="D256" s="6" t="s">
        <v>29</v>
      </c>
      <c r="E256" s="7">
        <v>2</v>
      </c>
      <c r="F256" s="7">
        <v>6600</v>
      </c>
      <c r="G256" s="7">
        <v>7392</v>
      </c>
      <c r="H256" s="4">
        <v>1320</v>
      </c>
      <c r="I256" s="5" t="s">
        <v>12</v>
      </c>
    </row>
    <row r="257" spans="1:9" x14ac:dyDescent="0.3">
      <c r="A257" s="2">
        <v>2021</v>
      </c>
      <c r="B257" s="2" t="s">
        <v>36</v>
      </c>
      <c r="C257" s="2" t="s">
        <v>10</v>
      </c>
      <c r="D257" s="3" t="s">
        <v>11</v>
      </c>
      <c r="E257" s="4">
        <v>3566</v>
      </c>
      <c r="F257" s="4">
        <v>4577.3</v>
      </c>
      <c r="G257" s="4">
        <v>5126.576</v>
      </c>
      <c r="H257" s="4">
        <v>915.46</v>
      </c>
      <c r="I257" s="5" t="s">
        <v>12</v>
      </c>
    </row>
    <row r="258" spans="1:9" x14ac:dyDescent="0.3">
      <c r="A258" s="2">
        <v>2021</v>
      </c>
      <c r="B258" s="2" t="s">
        <v>36</v>
      </c>
      <c r="C258" s="2" t="s">
        <v>10</v>
      </c>
      <c r="D258" s="3" t="s">
        <v>13</v>
      </c>
      <c r="E258" s="4">
        <v>2498</v>
      </c>
      <c r="F258" s="4">
        <v>8000</v>
      </c>
      <c r="G258" s="4">
        <v>8960</v>
      </c>
      <c r="H258" s="4">
        <v>1600</v>
      </c>
      <c r="I258" s="5" t="s">
        <v>12</v>
      </c>
    </row>
    <row r="259" spans="1:9" x14ac:dyDescent="0.3">
      <c r="A259" s="2">
        <v>2021</v>
      </c>
      <c r="B259" s="2" t="s">
        <v>36</v>
      </c>
      <c r="C259" s="2" t="s">
        <v>14</v>
      </c>
      <c r="D259" s="3" t="s">
        <v>15</v>
      </c>
      <c r="E259" s="4">
        <v>1245</v>
      </c>
      <c r="F259" s="4">
        <v>4577.2</v>
      </c>
      <c r="G259" s="4">
        <v>5126.4639999999999</v>
      </c>
      <c r="H259" s="4">
        <v>915.44</v>
      </c>
      <c r="I259" s="5" t="s">
        <v>12</v>
      </c>
    </row>
    <row r="260" spans="1:9" x14ac:dyDescent="0.3">
      <c r="A260" s="2">
        <v>2021</v>
      </c>
      <c r="B260" s="2" t="s">
        <v>36</v>
      </c>
      <c r="C260" s="2" t="s">
        <v>16</v>
      </c>
      <c r="D260" s="6" t="s">
        <v>17</v>
      </c>
      <c r="E260" s="7">
        <v>644</v>
      </c>
      <c r="F260" s="7">
        <v>5743.5</v>
      </c>
      <c r="G260" s="7">
        <v>6432.72</v>
      </c>
      <c r="H260" s="4">
        <v>1148.7</v>
      </c>
      <c r="I260" s="5" t="s">
        <v>12</v>
      </c>
    </row>
    <row r="261" spans="1:9" x14ac:dyDescent="0.3">
      <c r="A261" s="2">
        <v>2021</v>
      </c>
      <c r="B261" s="2" t="s">
        <v>36</v>
      </c>
      <c r="C261" s="2" t="s">
        <v>18</v>
      </c>
      <c r="D261" s="6" t="s">
        <v>19</v>
      </c>
      <c r="E261" s="7">
        <v>643</v>
      </c>
      <c r="F261" s="7">
        <v>7000</v>
      </c>
      <c r="G261" s="7">
        <v>7840</v>
      </c>
      <c r="H261" s="4">
        <v>1400</v>
      </c>
      <c r="I261" s="5" t="s">
        <v>12</v>
      </c>
    </row>
    <row r="262" spans="1:9" x14ac:dyDescent="0.3">
      <c r="A262" s="2">
        <v>2021</v>
      </c>
      <c r="B262" s="2" t="s">
        <v>36</v>
      </c>
      <c r="C262" s="2" t="s">
        <v>16</v>
      </c>
      <c r="D262" s="6" t="s">
        <v>20</v>
      </c>
      <c r="E262" s="7">
        <v>455</v>
      </c>
      <c r="F262" s="7">
        <v>4578.6000000000004</v>
      </c>
      <c r="G262" s="7">
        <v>5128.0320000000002</v>
      </c>
      <c r="H262" s="4">
        <v>915.72000000000014</v>
      </c>
      <c r="I262" s="5" t="s">
        <v>12</v>
      </c>
    </row>
    <row r="263" spans="1:9" x14ac:dyDescent="0.3">
      <c r="A263" s="2">
        <v>2021</v>
      </c>
      <c r="B263" s="2" t="s">
        <v>36</v>
      </c>
      <c r="C263" s="2" t="s">
        <v>18</v>
      </c>
      <c r="D263" s="6" t="s">
        <v>21</v>
      </c>
      <c r="E263" s="8">
        <v>345</v>
      </c>
      <c r="F263" s="8">
        <v>7000</v>
      </c>
      <c r="G263" s="8">
        <v>7840</v>
      </c>
      <c r="H263" s="4">
        <v>1400</v>
      </c>
      <c r="I263" s="5" t="s">
        <v>12</v>
      </c>
    </row>
    <row r="264" spans="1:9" x14ac:dyDescent="0.3">
      <c r="A264" s="2">
        <v>2021</v>
      </c>
      <c r="B264" s="2" t="s">
        <v>36</v>
      </c>
      <c r="C264" s="2" t="s">
        <v>14</v>
      </c>
      <c r="D264" s="3" t="s">
        <v>22</v>
      </c>
      <c r="E264" s="4">
        <v>122</v>
      </c>
      <c r="F264" s="4">
        <v>100</v>
      </c>
      <c r="G264" s="4">
        <v>112</v>
      </c>
      <c r="H264" s="4">
        <v>20</v>
      </c>
      <c r="I264" s="5" t="s">
        <v>12</v>
      </c>
    </row>
    <row r="265" spans="1:9" x14ac:dyDescent="0.3">
      <c r="A265" s="2">
        <v>2021</v>
      </c>
      <c r="B265" s="2" t="s">
        <v>36</v>
      </c>
      <c r="C265" s="2" t="s">
        <v>23</v>
      </c>
      <c r="D265" s="6" t="s">
        <v>24</v>
      </c>
      <c r="E265" s="7">
        <v>78</v>
      </c>
      <c r="F265" s="7">
        <v>4577.2</v>
      </c>
      <c r="G265" s="7">
        <v>5126.4639999999999</v>
      </c>
      <c r="H265" s="4">
        <v>915.44</v>
      </c>
      <c r="I265" s="5" t="s">
        <v>12</v>
      </c>
    </row>
    <row r="266" spans="1:9" x14ac:dyDescent="0.3">
      <c r="A266" s="2">
        <v>2021</v>
      </c>
      <c r="B266" s="2" t="s">
        <v>36</v>
      </c>
      <c r="C266" s="2" t="s">
        <v>23</v>
      </c>
      <c r="D266" s="6" t="s">
        <v>25</v>
      </c>
      <c r="E266" s="7">
        <v>5034.5899999999992</v>
      </c>
      <c r="F266" s="7">
        <v>4576.8999999999996</v>
      </c>
      <c r="G266" s="7">
        <v>5126.1279999999997</v>
      </c>
      <c r="H266" s="4">
        <v>915.38</v>
      </c>
      <c r="I266" s="5" t="s">
        <v>12</v>
      </c>
    </row>
    <row r="267" spans="1:9" x14ac:dyDescent="0.3">
      <c r="A267" s="2">
        <v>2021</v>
      </c>
      <c r="B267" s="2" t="s">
        <v>36</v>
      </c>
      <c r="C267" s="2" t="s">
        <v>23</v>
      </c>
      <c r="D267" s="6" t="s">
        <v>26</v>
      </c>
      <c r="E267" s="7">
        <v>220</v>
      </c>
      <c r="F267" s="7">
        <v>200</v>
      </c>
      <c r="G267" s="7">
        <v>224</v>
      </c>
      <c r="H267" s="4">
        <v>40</v>
      </c>
      <c r="I267" s="5" t="s">
        <v>12</v>
      </c>
    </row>
    <row r="268" spans="1:9" x14ac:dyDescent="0.3">
      <c r="A268" s="2">
        <v>2021</v>
      </c>
      <c r="B268" s="2" t="s">
        <v>36</v>
      </c>
      <c r="C268" s="2" t="s">
        <v>23</v>
      </c>
      <c r="D268" s="6" t="s">
        <v>27</v>
      </c>
      <c r="E268" s="7">
        <v>5034.4800000000005</v>
      </c>
      <c r="F268" s="7">
        <v>4576.8</v>
      </c>
      <c r="G268" s="7">
        <v>5126.0160000000005</v>
      </c>
      <c r="H268" s="4">
        <v>915.36000000000013</v>
      </c>
      <c r="I268" s="5" t="s">
        <v>12</v>
      </c>
    </row>
    <row r="269" spans="1:9" x14ac:dyDescent="0.3">
      <c r="A269" s="2">
        <v>2021</v>
      </c>
      <c r="B269" s="2" t="s">
        <v>36</v>
      </c>
      <c r="C269" s="2" t="s">
        <v>14</v>
      </c>
      <c r="D269" s="3" t="s">
        <v>28</v>
      </c>
      <c r="E269" s="4">
        <v>220</v>
      </c>
      <c r="F269" s="4">
        <v>200</v>
      </c>
      <c r="G269" s="4">
        <v>224</v>
      </c>
      <c r="H269" s="4">
        <v>40</v>
      </c>
      <c r="I269" s="5" t="s">
        <v>12</v>
      </c>
    </row>
    <row r="270" spans="1:9" x14ac:dyDescent="0.3">
      <c r="A270" s="2">
        <v>2021</v>
      </c>
      <c r="B270" s="2" t="s">
        <v>36</v>
      </c>
      <c r="C270" s="2" t="s">
        <v>29</v>
      </c>
      <c r="D270" s="6" t="s">
        <v>29</v>
      </c>
      <c r="E270" s="7">
        <v>7260</v>
      </c>
      <c r="F270" s="7">
        <v>6600</v>
      </c>
      <c r="G270" s="7">
        <v>7392</v>
      </c>
      <c r="H270" s="4">
        <v>1320</v>
      </c>
      <c r="I270" s="5" t="s">
        <v>12</v>
      </c>
    </row>
    <row r="271" spans="1:9" x14ac:dyDescent="0.3">
      <c r="A271" s="2">
        <v>2021</v>
      </c>
      <c r="B271" s="2" t="s">
        <v>36</v>
      </c>
      <c r="C271" s="2" t="s">
        <v>23</v>
      </c>
      <c r="D271" s="6" t="s">
        <v>30</v>
      </c>
      <c r="E271" s="7">
        <v>5035.0300000000007</v>
      </c>
      <c r="F271" s="7">
        <v>4577.3</v>
      </c>
      <c r="G271" s="7">
        <v>5126.576</v>
      </c>
      <c r="H271" s="4">
        <v>915.46</v>
      </c>
      <c r="I271" s="5" t="s">
        <v>12</v>
      </c>
    </row>
    <row r="272" spans="1:9" x14ac:dyDescent="0.3">
      <c r="A272" s="2">
        <v>2021</v>
      </c>
      <c r="B272" s="2" t="s">
        <v>37</v>
      </c>
      <c r="C272" s="2" t="s">
        <v>10</v>
      </c>
      <c r="D272" s="3" t="s">
        <v>11</v>
      </c>
      <c r="E272" s="4">
        <v>5035.0300000000007</v>
      </c>
      <c r="F272" s="4">
        <v>4577.3</v>
      </c>
      <c r="G272" s="4">
        <v>5126.576</v>
      </c>
      <c r="H272" s="4">
        <v>915.46</v>
      </c>
      <c r="I272" s="5" t="s">
        <v>12</v>
      </c>
    </row>
    <row r="273" spans="1:9" x14ac:dyDescent="0.3">
      <c r="A273" s="2">
        <v>2021</v>
      </c>
      <c r="B273" s="2" t="s">
        <v>37</v>
      </c>
      <c r="C273" s="2" t="s">
        <v>10</v>
      </c>
      <c r="D273" s="3" t="s">
        <v>13</v>
      </c>
      <c r="E273" s="4">
        <v>8800</v>
      </c>
      <c r="F273" s="4">
        <v>8000</v>
      </c>
      <c r="G273" s="4">
        <v>8960</v>
      </c>
      <c r="H273" s="4">
        <v>1600</v>
      </c>
      <c r="I273" s="5" t="s">
        <v>12</v>
      </c>
    </row>
    <row r="274" spans="1:9" x14ac:dyDescent="0.3">
      <c r="A274" s="2">
        <v>2021</v>
      </c>
      <c r="B274" s="2" t="s">
        <v>37</v>
      </c>
      <c r="C274" s="2" t="s">
        <v>14</v>
      </c>
      <c r="D274" s="3" t="s">
        <v>15</v>
      </c>
      <c r="E274" s="4">
        <v>5034.92</v>
      </c>
      <c r="F274" s="4">
        <v>4577.2</v>
      </c>
      <c r="G274" s="4">
        <v>5126.4639999999999</v>
      </c>
      <c r="H274" s="4">
        <v>915.44</v>
      </c>
      <c r="I274" s="5" t="s">
        <v>12</v>
      </c>
    </row>
    <row r="275" spans="1:9" x14ac:dyDescent="0.3">
      <c r="A275" s="2">
        <v>2021</v>
      </c>
      <c r="B275" s="2" t="s">
        <v>37</v>
      </c>
      <c r="C275" s="2" t="s">
        <v>16</v>
      </c>
      <c r="D275" s="6" t="s">
        <v>17</v>
      </c>
      <c r="E275" s="7">
        <v>644</v>
      </c>
      <c r="F275" s="7">
        <v>5743.5</v>
      </c>
      <c r="G275" s="7">
        <v>6432.72</v>
      </c>
      <c r="H275" s="4">
        <v>1148.7</v>
      </c>
      <c r="I275" s="5" t="s">
        <v>12</v>
      </c>
    </row>
    <row r="276" spans="1:9" x14ac:dyDescent="0.3">
      <c r="A276" s="2">
        <v>2021</v>
      </c>
      <c r="B276" s="2" t="s">
        <v>37</v>
      </c>
      <c r="C276" s="2" t="s">
        <v>18</v>
      </c>
      <c r="D276" s="6" t="s">
        <v>19</v>
      </c>
      <c r="E276" s="7">
        <v>643</v>
      </c>
      <c r="F276" s="7">
        <v>7000</v>
      </c>
      <c r="G276" s="7">
        <v>7840</v>
      </c>
      <c r="H276" s="4">
        <v>1400</v>
      </c>
      <c r="I276" s="5" t="s">
        <v>12</v>
      </c>
    </row>
    <row r="277" spans="1:9" x14ac:dyDescent="0.3">
      <c r="A277" s="2">
        <v>2021</v>
      </c>
      <c r="B277" s="2" t="s">
        <v>37</v>
      </c>
      <c r="C277" s="2" t="s">
        <v>16</v>
      </c>
      <c r="D277" s="6" t="s">
        <v>20</v>
      </c>
      <c r="E277" s="7">
        <v>455</v>
      </c>
      <c r="F277" s="7">
        <v>4578.6000000000004</v>
      </c>
      <c r="G277" s="7">
        <v>5128.0320000000002</v>
      </c>
      <c r="H277" s="4">
        <v>915.72000000000014</v>
      </c>
      <c r="I277" s="5" t="s">
        <v>12</v>
      </c>
    </row>
    <row r="278" spans="1:9" x14ac:dyDescent="0.3">
      <c r="A278" s="2">
        <v>2021</v>
      </c>
      <c r="B278" s="2" t="s">
        <v>37</v>
      </c>
      <c r="C278" s="2" t="s">
        <v>18</v>
      </c>
      <c r="D278" s="6" t="s">
        <v>21</v>
      </c>
      <c r="E278" s="8">
        <v>345</v>
      </c>
      <c r="F278" s="8">
        <v>7000</v>
      </c>
      <c r="G278" s="8">
        <v>7840</v>
      </c>
      <c r="H278" s="4">
        <v>1400</v>
      </c>
      <c r="I278" s="5" t="s">
        <v>12</v>
      </c>
    </row>
    <row r="279" spans="1:9" x14ac:dyDescent="0.3">
      <c r="A279" s="2">
        <v>2021</v>
      </c>
      <c r="B279" s="2" t="s">
        <v>37</v>
      </c>
      <c r="C279" s="2" t="s">
        <v>14</v>
      </c>
      <c r="D279" s="3" t="s">
        <v>22</v>
      </c>
      <c r="E279" s="4">
        <v>122</v>
      </c>
      <c r="F279" s="4">
        <v>100</v>
      </c>
      <c r="G279" s="4">
        <v>112</v>
      </c>
      <c r="H279" s="4">
        <v>20</v>
      </c>
      <c r="I279" s="5" t="s">
        <v>12</v>
      </c>
    </row>
    <row r="280" spans="1:9" x14ac:dyDescent="0.3">
      <c r="A280" s="2">
        <v>2021</v>
      </c>
      <c r="B280" s="2" t="s">
        <v>37</v>
      </c>
      <c r="C280" s="2" t="s">
        <v>23</v>
      </c>
      <c r="D280" s="6" t="s">
        <v>24</v>
      </c>
      <c r="E280" s="7">
        <v>78</v>
      </c>
      <c r="F280" s="7">
        <v>4577.2</v>
      </c>
      <c r="G280" s="7">
        <v>5126.4639999999999</v>
      </c>
      <c r="H280" s="4">
        <v>915.44</v>
      </c>
      <c r="I280" s="5" t="s">
        <v>12</v>
      </c>
    </row>
    <row r="281" spans="1:9" x14ac:dyDescent="0.3">
      <c r="A281" s="2">
        <v>2021</v>
      </c>
      <c r="B281" s="2" t="s">
        <v>37</v>
      </c>
      <c r="C281" s="2" t="s">
        <v>23</v>
      </c>
      <c r="D281" s="6" t="s">
        <v>25</v>
      </c>
      <c r="E281" s="7">
        <v>76</v>
      </c>
      <c r="F281" s="7">
        <v>4576.8999999999996</v>
      </c>
      <c r="G281" s="7">
        <v>5126.1279999999997</v>
      </c>
      <c r="H281" s="4">
        <v>915.38</v>
      </c>
      <c r="I281" s="5" t="s">
        <v>12</v>
      </c>
    </row>
    <row r="282" spans="1:9" x14ac:dyDescent="0.3">
      <c r="A282" s="2">
        <v>2021</v>
      </c>
      <c r="B282" s="2" t="s">
        <v>37</v>
      </c>
      <c r="C282" s="2" t="s">
        <v>23</v>
      </c>
      <c r="D282" s="6" t="s">
        <v>26</v>
      </c>
      <c r="E282" s="7">
        <v>46</v>
      </c>
      <c r="F282" s="7">
        <v>200</v>
      </c>
      <c r="G282" s="7">
        <v>224</v>
      </c>
      <c r="H282" s="4">
        <v>40</v>
      </c>
      <c r="I282" s="5" t="s">
        <v>12</v>
      </c>
    </row>
    <row r="283" spans="1:9" x14ac:dyDescent="0.3">
      <c r="A283" s="2">
        <v>2021</v>
      </c>
      <c r="B283" s="2" t="s">
        <v>37</v>
      </c>
      <c r="C283" s="2" t="s">
        <v>23</v>
      </c>
      <c r="D283" s="6" t="s">
        <v>27</v>
      </c>
      <c r="E283" s="7">
        <v>34</v>
      </c>
      <c r="F283" s="7">
        <v>4576.8</v>
      </c>
      <c r="G283" s="7">
        <v>5126.0160000000005</v>
      </c>
      <c r="H283" s="4">
        <v>915.36000000000013</v>
      </c>
      <c r="I283" s="5" t="s">
        <v>12</v>
      </c>
    </row>
    <row r="284" spans="1:9" x14ac:dyDescent="0.3">
      <c r="A284" s="2">
        <v>2021</v>
      </c>
      <c r="B284" s="2" t="s">
        <v>37</v>
      </c>
      <c r="C284" s="2" t="s">
        <v>14</v>
      </c>
      <c r="D284" s="3" t="s">
        <v>28</v>
      </c>
      <c r="E284" s="4">
        <v>7</v>
      </c>
      <c r="F284" s="4">
        <v>200</v>
      </c>
      <c r="G284" s="4">
        <v>224</v>
      </c>
      <c r="H284" s="4">
        <v>40</v>
      </c>
      <c r="I284" s="5" t="s">
        <v>12</v>
      </c>
    </row>
    <row r="285" spans="1:9" x14ac:dyDescent="0.3">
      <c r="A285" s="2">
        <v>2021</v>
      </c>
      <c r="B285" s="2" t="s">
        <v>37</v>
      </c>
      <c r="C285" s="2" t="s">
        <v>23</v>
      </c>
      <c r="D285" s="6" t="s">
        <v>30</v>
      </c>
      <c r="E285" s="7">
        <v>3</v>
      </c>
      <c r="F285" s="7">
        <v>4577.3</v>
      </c>
      <c r="G285" s="7">
        <v>5126.576</v>
      </c>
      <c r="H285" s="4">
        <v>915.46</v>
      </c>
      <c r="I285" s="5" t="s">
        <v>12</v>
      </c>
    </row>
    <row r="286" spans="1:9" x14ac:dyDescent="0.3">
      <c r="A286" s="2">
        <v>2021</v>
      </c>
      <c r="B286" s="2" t="s">
        <v>37</v>
      </c>
      <c r="C286" s="2" t="s">
        <v>29</v>
      </c>
      <c r="D286" s="6" t="s">
        <v>29</v>
      </c>
      <c r="E286" s="7">
        <v>2</v>
      </c>
      <c r="F286" s="7">
        <v>6600</v>
      </c>
      <c r="G286" s="7">
        <v>7392</v>
      </c>
      <c r="H286" s="4">
        <v>1320</v>
      </c>
      <c r="I286" s="5" t="s">
        <v>12</v>
      </c>
    </row>
    <row r="287" spans="1:9" x14ac:dyDescent="0.3">
      <c r="A287" s="2">
        <v>2021</v>
      </c>
      <c r="B287" s="2" t="s">
        <v>38</v>
      </c>
      <c r="C287" s="2" t="s">
        <v>10</v>
      </c>
      <c r="D287" s="3" t="s">
        <v>11</v>
      </c>
      <c r="E287" s="4">
        <v>3566</v>
      </c>
      <c r="F287" s="4">
        <v>4577.3</v>
      </c>
      <c r="G287" s="4">
        <v>5126.576</v>
      </c>
      <c r="H287" s="4">
        <v>915.46</v>
      </c>
      <c r="I287" s="5" t="s">
        <v>12</v>
      </c>
    </row>
    <row r="288" spans="1:9" x14ac:dyDescent="0.3">
      <c r="A288" s="2">
        <v>2021</v>
      </c>
      <c r="B288" s="2" t="s">
        <v>38</v>
      </c>
      <c r="C288" s="2" t="s">
        <v>10</v>
      </c>
      <c r="D288" s="3" t="s">
        <v>13</v>
      </c>
      <c r="E288" s="4">
        <v>2498</v>
      </c>
      <c r="F288" s="4">
        <v>8000</v>
      </c>
      <c r="G288" s="4">
        <v>8960</v>
      </c>
      <c r="H288" s="4">
        <v>1600</v>
      </c>
      <c r="I288" s="5" t="s">
        <v>12</v>
      </c>
    </row>
    <row r="289" spans="1:9" x14ac:dyDescent="0.3">
      <c r="A289" s="2">
        <v>2021</v>
      </c>
      <c r="B289" s="2" t="s">
        <v>38</v>
      </c>
      <c r="C289" s="2" t="s">
        <v>14</v>
      </c>
      <c r="D289" s="3" t="s">
        <v>15</v>
      </c>
      <c r="E289" s="4">
        <v>1245</v>
      </c>
      <c r="F289" s="4">
        <v>4577.2</v>
      </c>
      <c r="G289" s="4">
        <v>5126.4639999999999</v>
      </c>
      <c r="H289" s="4">
        <v>915.44</v>
      </c>
      <c r="I289" s="5" t="s">
        <v>12</v>
      </c>
    </row>
    <row r="290" spans="1:9" x14ac:dyDescent="0.3">
      <c r="A290" s="2">
        <v>2021</v>
      </c>
      <c r="B290" s="2" t="s">
        <v>38</v>
      </c>
      <c r="C290" s="2" t="s">
        <v>16</v>
      </c>
      <c r="D290" s="6" t="s">
        <v>17</v>
      </c>
      <c r="E290" s="7">
        <v>644</v>
      </c>
      <c r="F290" s="7">
        <v>5743.5</v>
      </c>
      <c r="G290" s="7">
        <v>6432.72</v>
      </c>
      <c r="H290" s="4">
        <v>1148.7</v>
      </c>
      <c r="I290" s="5" t="s">
        <v>12</v>
      </c>
    </row>
    <row r="291" spans="1:9" x14ac:dyDescent="0.3">
      <c r="A291" s="2">
        <v>2021</v>
      </c>
      <c r="B291" s="2" t="s">
        <v>38</v>
      </c>
      <c r="C291" s="2" t="s">
        <v>18</v>
      </c>
      <c r="D291" s="6" t="s">
        <v>19</v>
      </c>
      <c r="E291" s="7">
        <v>643</v>
      </c>
      <c r="F291" s="7">
        <v>7000</v>
      </c>
      <c r="G291" s="7">
        <v>7840</v>
      </c>
      <c r="H291" s="4">
        <v>1400</v>
      </c>
      <c r="I291" s="5" t="s">
        <v>12</v>
      </c>
    </row>
    <row r="292" spans="1:9" x14ac:dyDescent="0.3">
      <c r="A292" s="2">
        <v>2021</v>
      </c>
      <c r="B292" s="2" t="s">
        <v>38</v>
      </c>
      <c r="C292" s="2" t="s">
        <v>16</v>
      </c>
      <c r="D292" s="6" t="s">
        <v>20</v>
      </c>
      <c r="E292" s="7">
        <v>455</v>
      </c>
      <c r="F292" s="7">
        <v>5036.46</v>
      </c>
      <c r="G292" s="7">
        <v>5128.0320000000002</v>
      </c>
      <c r="H292" s="4">
        <v>1007.292</v>
      </c>
      <c r="I292" s="5" t="s">
        <v>12</v>
      </c>
    </row>
    <row r="293" spans="1:9" x14ac:dyDescent="0.3">
      <c r="A293" s="2">
        <v>2021</v>
      </c>
      <c r="B293" s="2" t="s">
        <v>38</v>
      </c>
      <c r="C293" s="2" t="s">
        <v>18</v>
      </c>
      <c r="D293" s="6" t="s">
        <v>21</v>
      </c>
      <c r="E293" s="8">
        <v>345</v>
      </c>
      <c r="F293" s="8">
        <v>7700</v>
      </c>
      <c r="G293" s="8">
        <v>7840</v>
      </c>
      <c r="H293" s="4">
        <v>1540</v>
      </c>
      <c r="I293" s="5" t="s">
        <v>12</v>
      </c>
    </row>
    <row r="294" spans="1:9" x14ac:dyDescent="0.3">
      <c r="A294" s="2">
        <v>2021</v>
      </c>
      <c r="B294" s="2" t="s">
        <v>38</v>
      </c>
      <c r="C294" s="2" t="s">
        <v>14</v>
      </c>
      <c r="D294" s="3" t="s">
        <v>22</v>
      </c>
      <c r="E294" s="4">
        <v>122</v>
      </c>
      <c r="F294" s="4">
        <v>110</v>
      </c>
      <c r="G294" s="4">
        <v>112</v>
      </c>
      <c r="H294" s="4">
        <v>22</v>
      </c>
      <c r="I294" s="5" t="s">
        <v>12</v>
      </c>
    </row>
    <row r="295" spans="1:9" x14ac:dyDescent="0.3">
      <c r="A295" s="2">
        <v>2021</v>
      </c>
      <c r="B295" s="2" t="s">
        <v>38</v>
      </c>
      <c r="C295" s="2" t="s">
        <v>23</v>
      </c>
      <c r="D295" s="6" t="s">
        <v>24</v>
      </c>
      <c r="E295" s="7">
        <v>78</v>
      </c>
      <c r="F295" s="7">
        <v>5034.92</v>
      </c>
      <c r="G295" s="7">
        <v>5126.4639999999999</v>
      </c>
      <c r="H295" s="4">
        <v>1006.984</v>
      </c>
      <c r="I295" s="5" t="s">
        <v>12</v>
      </c>
    </row>
    <row r="296" spans="1:9" x14ac:dyDescent="0.3">
      <c r="A296" s="2">
        <v>2021</v>
      </c>
      <c r="B296" s="2" t="s">
        <v>38</v>
      </c>
      <c r="C296" s="2" t="s">
        <v>23</v>
      </c>
      <c r="D296" s="6" t="s">
        <v>25</v>
      </c>
      <c r="E296" s="7">
        <v>76</v>
      </c>
      <c r="F296" s="7">
        <v>5034.5899999999992</v>
      </c>
      <c r="G296" s="7">
        <v>5126.1279999999997</v>
      </c>
      <c r="H296" s="4">
        <v>1006.9179999999999</v>
      </c>
      <c r="I296" s="5" t="s">
        <v>12</v>
      </c>
    </row>
    <row r="297" spans="1:9" x14ac:dyDescent="0.3">
      <c r="A297" s="2">
        <v>2021</v>
      </c>
      <c r="B297" s="2" t="s">
        <v>38</v>
      </c>
      <c r="C297" s="2" t="s">
        <v>23</v>
      </c>
      <c r="D297" s="6" t="s">
        <v>26</v>
      </c>
      <c r="E297" s="7">
        <v>46</v>
      </c>
      <c r="F297" s="7">
        <v>230</v>
      </c>
      <c r="G297" s="7">
        <v>224</v>
      </c>
      <c r="H297" s="4">
        <v>46</v>
      </c>
      <c r="I297" s="5" t="s">
        <v>12</v>
      </c>
    </row>
    <row r="298" spans="1:9" x14ac:dyDescent="0.3">
      <c r="A298" s="2">
        <v>2021</v>
      </c>
      <c r="B298" s="2" t="s">
        <v>38</v>
      </c>
      <c r="C298" s="2" t="s">
        <v>23</v>
      </c>
      <c r="D298" s="6" t="s">
        <v>27</v>
      </c>
      <c r="E298" s="7">
        <v>34</v>
      </c>
      <c r="F298" s="7">
        <v>5263.32</v>
      </c>
      <c r="G298" s="7">
        <v>5126.0160000000005</v>
      </c>
      <c r="H298" s="4">
        <v>1052.664</v>
      </c>
      <c r="I298" s="5" t="s">
        <v>12</v>
      </c>
    </row>
    <row r="299" spans="1:9" x14ac:dyDescent="0.3">
      <c r="A299" s="2">
        <v>2021</v>
      </c>
      <c r="B299" s="2" t="s">
        <v>38</v>
      </c>
      <c r="C299" s="2" t="s">
        <v>14</v>
      </c>
      <c r="D299" s="3" t="s">
        <v>28</v>
      </c>
      <c r="E299" s="4">
        <v>7</v>
      </c>
      <c r="F299" s="4">
        <v>230</v>
      </c>
      <c r="G299" s="4">
        <v>224</v>
      </c>
      <c r="H299" s="4">
        <v>46</v>
      </c>
      <c r="I299" s="5" t="s">
        <v>33</v>
      </c>
    </row>
    <row r="300" spans="1:9" x14ac:dyDescent="0.3">
      <c r="A300" s="2">
        <v>2021</v>
      </c>
      <c r="B300" s="2" t="s">
        <v>38</v>
      </c>
      <c r="C300" s="2" t="s">
        <v>23</v>
      </c>
      <c r="D300" s="6" t="s">
        <v>30</v>
      </c>
      <c r="E300" s="7">
        <v>3</v>
      </c>
      <c r="F300" s="7">
        <v>5263.8950000000004</v>
      </c>
      <c r="G300" s="7">
        <v>5126.576</v>
      </c>
      <c r="H300" s="4">
        <v>1052.7790000000002</v>
      </c>
      <c r="I300" s="5" t="s">
        <v>33</v>
      </c>
    </row>
    <row r="301" spans="1:9" x14ac:dyDescent="0.3">
      <c r="A301" s="2">
        <v>2021</v>
      </c>
      <c r="B301" s="2" t="s">
        <v>38</v>
      </c>
      <c r="C301" s="2" t="s">
        <v>29</v>
      </c>
      <c r="D301" s="6" t="s">
        <v>29</v>
      </c>
      <c r="E301" s="7">
        <v>2</v>
      </c>
      <c r="F301" s="7">
        <v>7590</v>
      </c>
      <c r="G301" s="7">
        <v>7392</v>
      </c>
      <c r="H301" s="4">
        <v>1518</v>
      </c>
      <c r="I301" s="5" t="s">
        <v>33</v>
      </c>
    </row>
    <row r="302" spans="1:9" x14ac:dyDescent="0.3">
      <c r="A302" s="2">
        <v>2021</v>
      </c>
      <c r="B302" s="2" t="s">
        <v>39</v>
      </c>
      <c r="C302" s="2" t="s">
        <v>10</v>
      </c>
      <c r="D302" s="3" t="s">
        <v>11</v>
      </c>
      <c r="E302" s="4">
        <v>3566</v>
      </c>
      <c r="F302" s="4">
        <v>5263.8950000000004</v>
      </c>
      <c r="G302" s="4">
        <v>5126.576</v>
      </c>
      <c r="H302" s="4">
        <v>1052.7790000000002</v>
      </c>
      <c r="I302" s="5" t="s">
        <v>33</v>
      </c>
    </row>
    <row r="303" spans="1:9" x14ac:dyDescent="0.3">
      <c r="A303" s="2">
        <v>2021</v>
      </c>
      <c r="B303" s="2" t="s">
        <v>39</v>
      </c>
      <c r="C303" s="2" t="s">
        <v>10</v>
      </c>
      <c r="D303" s="3" t="s">
        <v>13</v>
      </c>
      <c r="E303" s="4">
        <v>2498</v>
      </c>
      <c r="F303" s="4">
        <v>8800</v>
      </c>
      <c r="G303" s="4">
        <v>8960</v>
      </c>
      <c r="H303" s="4">
        <v>1760</v>
      </c>
      <c r="I303" s="5" t="s">
        <v>33</v>
      </c>
    </row>
    <row r="304" spans="1:9" x14ac:dyDescent="0.3">
      <c r="A304" s="2">
        <v>2021</v>
      </c>
      <c r="B304" s="2" t="s">
        <v>39</v>
      </c>
      <c r="C304" s="2" t="s">
        <v>14</v>
      </c>
      <c r="D304" s="3" t="s">
        <v>15</v>
      </c>
      <c r="E304" s="4">
        <v>1245</v>
      </c>
      <c r="F304" s="4">
        <v>5034.92</v>
      </c>
      <c r="G304" s="4">
        <v>5126.4639999999999</v>
      </c>
      <c r="H304" s="4">
        <v>1006.984</v>
      </c>
      <c r="I304" s="5" t="s">
        <v>33</v>
      </c>
    </row>
    <row r="305" spans="1:9" x14ac:dyDescent="0.3">
      <c r="A305" s="2">
        <v>2021</v>
      </c>
      <c r="B305" s="2" t="s">
        <v>39</v>
      </c>
      <c r="C305" s="2" t="s">
        <v>16</v>
      </c>
      <c r="D305" s="6" t="s">
        <v>17</v>
      </c>
      <c r="E305" s="7">
        <v>644</v>
      </c>
      <c r="F305" s="7">
        <v>6317.85</v>
      </c>
      <c r="G305" s="7">
        <v>6432.72</v>
      </c>
      <c r="H305" s="4">
        <v>1263.5700000000002</v>
      </c>
      <c r="I305" s="5" t="s">
        <v>33</v>
      </c>
    </row>
    <row r="306" spans="1:9" x14ac:dyDescent="0.3">
      <c r="A306" s="2">
        <v>2021</v>
      </c>
      <c r="B306" s="2" t="s">
        <v>39</v>
      </c>
      <c r="C306" s="2" t="s">
        <v>18</v>
      </c>
      <c r="D306" s="6" t="s">
        <v>19</v>
      </c>
      <c r="E306" s="7">
        <v>643</v>
      </c>
      <c r="F306" s="7">
        <v>7700</v>
      </c>
      <c r="G306" s="7">
        <v>7840</v>
      </c>
      <c r="H306" s="4">
        <v>1540</v>
      </c>
      <c r="I306" s="5" t="s">
        <v>33</v>
      </c>
    </row>
    <row r="307" spans="1:9" x14ac:dyDescent="0.3">
      <c r="A307" s="2">
        <v>2021</v>
      </c>
      <c r="B307" s="2" t="s">
        <v>39</v>
      </c>
      <c r="C307" s="2" t="s">
        <v>16</v>
      </c>
      <c r="D307" s="6" t="s">
        <v>20</v>
      </c>
      <c r="E307" s="7">
        <v>455</v>
      </c>
      <c r="F307" s="7">
        <v>5036.46</v>
      </c>
      <c r="G307" s="7">
        <v>5128.0320000000002</v>
      </c>
      <c r="H307" s="4">
        <v>1007.292</v>
      </c>
      <c r="I307" s="5" t="s">
        <v>33</v>
      </c>
    </row>
    <row r="308" spans="1:9" x14ac:dyDescent="0.3">
      <c r="A308" s="2">
        <v>2021</v>
      </c>
      <c r="B308" s="2" t="s">
        <v>39</v>
      </c>
      <c r="C308" s="2" t="s">
        <v>18</v>
      </c>
      <c r="D308" s="6" t="s">
        <v>21</v>
      </c>
      <c r="E308" s="8">
        <v>345</v>
      </c>
      <c r="F308" s="8">
        <v>7700</v>
      </c>
      <c r="G308" s="8">
        <v>7840</v>
      </c>
      <c r="H308" s="4">
        <v>1540</v>
      </c>
      <c r="I308" s="5" t="s">
        <v>33</v>
      </c>
    </row>
    <row r="309" spans="1:9" x14ac:dyDescent="0.3">
      <c r="A309" s="2">
        <v>2021</v>
      </c>
      <c r="B309" s="2" t="s">
        <v>39</v>
      </c>
      <c r="C309" s="2" t="s">
        <v>14</v>
      </c>
      <c r="D309" s="3" t="s">
        <v>22</v>
      </c>
      <c r="E309" s="4">
        <v>122</v>
      </c>
      <c r="F309" s="4">
        <v>110</v>
      </c>
      <c r="G309" s="4">
        <v>112</v>
      </c>
      <c r="H309" s="4">
        <v>22</v>
      </c>
      <c r="I309" s="5" t="s">
        <v>33</v>
      </c>
    </row>
    <row r="310" spans="1:9" x14ac:dyDescent="0.3">
      <c r="A310" s="2">
        <v>2021</v>
      </c>
      <c r="B310" s="2" t="s">
        <v>39</v>
      </c>
      <c r="C310" s="2" t="s">
        <v>23</v>
      </c>
      <c r="D310" s="6" t="s">
        <v>24</v>
      </c>
      <c r="E310" s="7">
        <v>78</v>
      </c>
      <c r="F310" s="7">
        <v>5034.92</v>
      </c>
      <c r="G310" s="7">
        <v>5126.4639999999999</v>
      </c>
      <c r="H310" s="4">
        <v>1006.984</v>
      </c>
      <c r="I310" s="5" t="s">
        <v>33</v>
      </c>
    </row>
    <row r="311" spans="1:9" x14ac:dyDescent="0.3">
      <c r="A311" s="2">
        <v>2021</v>
      </c>
      <c r="B311" s="2" t="s">
        <v>39</v>
      </c>
      <c r="C311" s="2" t="s">
        <v>23</v>
      </c>
      <c r="D311" s="6" t="s">
        <v>25</v>
      </c>
      <c r="E311" s="7">
        <v>76</v>
      </c>
      <c r="F311" s="7">
        <v>4576.8999999999996</v>
      </c>
      <c r="G311" s="7">
        <v>5126.1279999999997</v>
      </c>
      <c r="H311" s="4">
        <v>915.38</v>
      </c>
      <c r="I311" s="5" t="s">
        <v>33</v>
      </c>
    </row>
    <row r="312" spans="1:9" x14ac:dyDescent="0.3">
      <c r="A312" s="2">
        <v>2021</v>
      </c>
      <c r="B312" s="2" t="s">
        <v>39</v>
      </c>
      <c r="C312" s="2" t="s">
        <v>23</v>
      </c>
      <c r="D312" s="6" t="s">
        <v>26</v>
      </c>
      <c r="E312" s="7">
        <v>46</v>
      </c>
      <c r="F312" s="7">
        <v>200</v>
      </c>
      <c r="G312" s="7">
        <v>224</v>
      </c>
      <c r="H312" s="4">
        <v>40</v>
      </c>
      <c r="I312" s="5" t="s">
        <v>33</v>
      </c>
    </row>
    <row r="313" spans="1:9" x14ac:dyDescent="0.3">
      <c r="A313" s="2">
        <v>2021</v>
      </c>
      <c r="B313" s="2" t="s">
        <v>39</v>
      </c>
      <c r="C313" s="2" t="s">
        <v>23</v>
      </c>
      <c r="D313" s="6" t="s">
        <v>27</v>
      </c>
      <c r="E313" s="7">
        <v>34</v>
      </c>
      <c r="F313" s="7">
        <v>4576.8</v>
      </c>
      <c r="G313" s="7">
        <v>5126.0160000000005</v>
      </c>
      <c r="H313" s="4">
        <v>915.36000000000013</v>
      </c>
      <c r="I313" s="5" t="s">
        <v>33</v>
      </c>
    </row>
    <row r="314" spans="1:9" x14ac:dyDescent="0.3">
      <c r="A314" s="2">
        <v>2021</v>
      </c>
      <c r="B314" s="2" t="s">
        <v>39</v>
      </c>
      <c r="C314" s="2" t="s">
        <v>14</v>
      </c>
      <c r="D314" s="3" t="s">
        <v>28</v>
      </c>
      <c r="E314" s="4">
        <v>7</v>
      </c>
      <c r="F314" s="4">
        <v>200</v>
      </c>
      <c r="G314" s="4">
        <v>224</v>
      </c>
      <c r="H314" s="4">
        <v>40</v>
      </c>
      <c r="I314" s="5" t="s">
        <v>33</v>
      </c>
    </row>
    <row r="315" spans="1:9" x14ac:dyDescent="0.3">
      <c r="A315" s="2">
        <v>2021</v>
      </c>
      <c r="B315" s="2" t="s">
        <v>39</v>
      </c>
      <c r="C315" s="2" t="s">
        <v>23</v>
      </c>
      <c r="D315" s="6" t="s">
        <v>30</v>
      </c>
      <c r="E315" s="7">
        <v>3</v>
      </c>
      <c r="F315" s="7">
        <v>4577.3</v>
      </c>
      <c r="G315" s="7">
        <v>5126.576</v>
      </c>
      <c r="H315" s="4">
        <v>915.46</v>
      </c>
      <c r="I315" s="5" t="s">
        <v>33</v>
      </c>
    </row>
    <row r="316" spans="1:9" x14ac:dyDescent="0.3">
      <c r="A316" s="2">
        <v>2021</v>
      </c>
      <c r="B316" s="2" t="s">
        <v>39</v>
      </c>
      <c r="C316" s="2" t="s">
        <v>29</v>
      </c>
      <c r="D316" s="6" t="s">
        <v>29</v>
      </c>
      <c r="E316" s="7">
        <v>2</v>
      </c>
      <c r="F316" s="7">
        <v>6600</v>
      </c>
      <c r="G316" s="7">
        <v>7392</v>
      </c>
      <c r="H316" s="4">
        <v>1320</v>
      </c>
      <c r="I316" s="5" t="s">
        <v>33</v>
      </c>
    </row>
    <row r="317" spans="1:9" x14ac:dyDescent="0.3">
      <c r="A317" s="2">
        <v>2021</v>
      </c>
      <c r="B317" s="2" t="s">
        <v>40</v>
      </c>
      <c r="C317" s="2" t="s">
        <v>10</v>
      </c>
      <c r="D317" s="3" t="s">
        <v>11</v>
      </c>
      <c r="E317" s="4">
        <v>3566</v>
      </c>
      <c r="F317" s="4">
        <v>4577.3</v>
      </c>
      <c r="G317" s="4">
        <v>5126.576</v>
      </c>
      <c r="H317" s="4">
        <v>915.46</v>
      </c>
      <c r="I317" s="5" t="s">
        <v>33</v>
      </c>
    </row>
    <row r="318" spans="1:9" x14ac:dyDescent="0.3">
      <c r="A318" s="2">
        <v>2021</v>
      </c>
      <c r="B318" s="2" t="s">
        <v>40</v>
      </c>
      <c r="C318" s="2" t="s">
        <v>10</v>
      </c>
      <c r="D318" s="3" t="s">
        <v>13</v>
      </c>
      <c r="E318" s="4">
        <v>2498</v>
      </c>
      <c r="F318" s="4">
        <v>8000</v>
      </c>
      <c r="G318" s="4">
        <v>8960</v>
      </c>
      <c r="H318" s="4">
        <v>1600</v>
      </c>
      <c r="I318" s="5" t="s">
        <v>33</v>
      </c>
    </row>
    <row r="319" spans="1:9" x14ac:dyDescent="0.3">
      <c r="A319" s="2">
        <v>2021</v>
      </c>
      <c r="B319" s="2" t="s">
        <v>40</v>
      </c>
      <c r="C319" s="2" t="s">
        <v>14</v>
      </c>
      <c r="D319" s="3" t="s">
        <v>15</v>
      </c>
      <c r="E319" s="4">
        <v>1245</v>
      </c>
      <c r="F319" s="4">
        <v>4577.2</v>
      </c>
      <c r="G319" s="4">
        <v>5126.4639999999999</v>
      </c>
      <c r="H319" s="4">
        <v>915.44</v>
      </c>
      <c r="I319" s="5" t="s">
        <v>33</v>
      </c>
    </row>
    <row r="320" spans="1:9" x14ac:dyDescent="0.3">
      <c r="A320" s="2">
        <v>2021</v>
      </c>
      <c r="B320" s="2" t="s">
        <v>40</v>
      </c>
      <c r="C320" s="2" t="s">
        <v>16</v>
      </c>
      <c r="D320" s="6" t="s">
        <v>17</v>
      </c>
      <c r="E320" s="7">
        <v>644</v>
      </c>
      <c r="F320" s="7">
        <v>5743.5</v>
      </c>
      <c r="G320" s="7">
        <v>6432.72</v>
      </c>
      <c r="H320" s="4">
        <v>1148.7</v>
      </c>
      <c r="I320" s="5" t="s">
        <v>33</v>
      </c>
    </row>
    <row r="321" spans="1:9" x14ac:dyDescent="0.3">
      <c r="A321" s="2">
        <v>2021</v>
      </c>
      <c r="B321" s="2" t="s">
        <v>40</v>
      </c>
      <c r="C321" s="2" t="s">
        <v>18</v>
      </c>
      <c r="D321" s="6" t="s">
        <v>19</v>
      </c>
      <c r="E321" s="7">
        <v>643</v>
      </c>
      <c r="F321" s="7">
        <v>7000</v>
      </c>
      <c r="G321" s="7">
        <v>7840</v>
      </c>
      <c r="H321" s="4">
        <v>1400</v>
      </c>
      <c r="I321" s="5" t="s">
        <v>33</v>
      </c>
    </row>
    <row r="322" spans="1:9" x14ac:dyDescent="0.3">
      <c r="A322" s="2">
        <v>2021</v>
      </c>
      <c r="B322" s="2" t="s">
        <v>40</v>
      </c>
      <c r="C322" s="2" t="s">
        <v>16</v>
      </c>
      <c r="D322" s="6" t="s">
        <v>20</v>
      </c>
      <c r="E322" s="7">
        <v>455</v>
      </c>
      <c r="F322" s="7">
        <v>4578.6000000000004</v>
      </c>
      <c r="G322" s="7">
        <v>5128.0320000000002</v>
      </c>
      <c r="H322" s="4">
        <v>915.72000000000014</v>
      </c>
      <c r="I322" s="5" t="s">
        <v>12</v>
      </c>
    </row>
    <row r="323" spans="1:9" x14ac:dyDescent="0.3">
      <c r="A323" s="2">
        <v>2021</v>
      </c>
      <c r="B323" s="2" t="s">
        <v>40</v>
      </c>
      <c r="C323" s="2" t="s">
        <v>18</v>
      </c>
      <c r="D323" s="6" t="s">
        <v>21</v>
      </c>
      <c r="E323" s="8">
        <v>345</v>
      </c>
      <c r="F323" s="8">
        <v>7000</v>
      </c>
      <c r="G323" s="8">
        <v>7840</v>
      </c>
      <c r="H323" s="4">
        <v>1400</v>
      </c>
      <c r="I323" s="5" t="s">
        <v>12</v>
      </c>
    </row>
    <row r="324" spans="1:9" x14ac:dyDescent="0.3">
      <c r="A324" s="2">
        <v>2021</v>
      </c>
      <c r="B324" s="2" t="s">
        <v>40</v>
      </c>
      <c r="C324" s="2" t="s">
        <v>14</v>
      </c>
      <c r="D324" s="3" t="s">
        <v>22</v>
      </c>
      <c r="E324" s="4">
        <v>122</v>
      </c>
      <c r="F324" s="4">
        <v>100</v>
      </c>
      <c r="G324" s="4">
        <v>112</v>
      </c>
      <c r="H324" s="4">
        <v>20</v>
      </c>
      <c r="I324" s="5" t="s">
        <v>12</v>
      </c>
    </row>
    <row r="325" spans="1:9" x14ac:dyDescent="0.3">
      <c r="A325" s="2">
        <v>2021</v>
      </c>
      <c r="B325" s="2" t="s">
        <v>40</v>
      </c>
      <c r="C325" s="2" t="s">
        <v>23</v>
      </c>
      <c r="D325" s="6" t="s">
        <v>24</v>
      </c>
      <c r="E325" s="7">
        <v>78</v>
      </c>
      <c r="F325" s="7">
        <v>4577.2</v>
      </c>
      <c r="G325" s="7">
        <v>5126.4639999999999</v>
      </c>
      <c r="H325" s="4">
        <v>915.44</v>
      </c>
      <c r="I325" s="5" t="s">
        <v>12</v>
      </c>
    </row>
    <row r="326" spans="1:9" x14ac:dyDescent="0.3">
      <c r="A326" s="2">
        <v>2021</v>
      </c>
      <c r="B326" s="2" t="s">
        <v>40</v>
      </c>
      <c r="C326" s="2" t="s">
        <v>23</v>
      </c>
      <c r="D326" s="6" t="s">
        <v>25</v>
      </c>
      <c r="E326" s="7">
        <v>76</v>
      </c>
      <c r="F326" s="7">
        <v>4576.8999999999996</v>
      </c>
      <c r="G326" s="7">
        <v>5126.1279999999997</v>
      </c>
      <c r="H326" s="4">
        <v>915.38</v>
      </c>
      <c r="I326" s="5" t="s">
        <v>12</v>
      </c>
    </row>
    <row r="327" spans="1:9" x14ac:dyDescent="0.3">
      <c r="A327" s="2">
        <v>2021</v>
      </c>
      <c r="B327" s="2" t="s">
        <v>40</v>
      </c>
      <c r="C327" s="2" t="s">
        <v>23</v>
      </c>
      <c r="D327" s="6" t="s">
        <v>26</v>
      </c>
      <c r="E327" s="7">
        <v>46</v>
      </c>
      <c r="F327" s="7">
        <v>200</v>
      </c>
      <c r="G327" s="7">
        <v>224</v>
      </c>
      <c r="H327" s="4">
        <v>40</v>
      </c>
      <c r="I327" s="5" t="s">
        <v>12</v>
      </c>
    </row>
    <row r="328" spans="1:9" x14ac:dyDescent="0.3">
      <c r="A328" s="2">
        <v>2021</v>
      </c>
      <c r="B328" s="2" t="s">
        <v>40</v>
      </c>
      <c r="C328" s="2" t="s">
        <v>23</v>
      </c>
      <c r="D328" s="6" t="s">
        <v>27</v>
      </c>
      <c r="E328" s="7">
        <v>34</v>
      </c>
      <c r="F328" s="7">
        <v>4576.8</v>
      </c>
      <c r="G328" s="7">
        <v>5126.0160000000005</v>
      </c>
      <c r="H328" s="4">
        <v>915.36000000000013</v>
      </c>
      <c r="I328" s="5" t="s">
        <v>12</v>
      </c>
    </row>
    <row r="329" spans="1:9" x14ac:dyDescent="0.3">
      <c r="A329" s="2">
        <v>2021</v>
      </c>
      <c r="B329" s="2" t="s">
        <v>40</v>
      </c>
      <c r="C329" s="2" t="s">
        <v>14</v>
      </c>
      <c r="D329" s="3" t="s">
        <v>28</v>
      </c>
      <c r="E329" s="4">
        <v>7</v>
      </c>
      <c r="F329" s="4">
        <v>200</v>
      </c>
      <c r="G329" s="4">
        <v>224</v>
      </c>
      <c r="H329" s="4">
        <v>40</v>
      </c>
      <c r="I329" s="5" t="s">
        <v>12</v>
      </c>
    </row>
    <row r="330" spans="1:9" x14ac:dyDescent="0.3">
      <c r="A330" s="2">
        <v>2021</v>
      </c>
      <c r="B330" s="2" t="s">
        <v>40</v>
      </c>
      <c r="C330" s="2" t="s">
        <v>23</v>
      </c>
      <c r="D330" s="6" t="s">
        <v>30</v>
      </c>
      <c r="E330" s="7">
        <v>3</v>
      </c>
      <c r="F330" s="7">
        <v>4577.3</v>
      </c>
      <c r="G330" s="7">
        <v>5126.576</v>
      </c>
      <c r="H330" s="4">
        <v>915.46</v>
      </c>
      <c r="I330" s="5" t="s">
        <v>12</v>
      </c>
    </row>
    <row r="331" spans="1:9" x14ac:dyDescent="0.3">
      <c r="A331" s="2">
        <v>2021</v>
      </c>
      <c r="B331" s="2" t="s">
        <v>40</v>
      </c>
      <c r="C331" s="2" t="s">
        <v>29</v>
      </c>
      <c r="D331" s="6" t="s">
        <v>29</v>
      </c>
      <c r="E331" s="7">
        <v>2</v>
      </c>
      <c r="F331" s="7">
        <v>6600</v>
      </c>
      <c r="G331" s="7">
        <v>7392</v>
      </c>
      <c r="H331" s="4">
        <v>1320</v>
      </c>
      <c r="I331" s="5" t="s">
        <v>12</v>
      </c>
    </row>
    <row r="332" spans="1:9" x14ac:dyDescent="0.3">
      <c r="A332" s="2">
        <v>2021</v>
      </c>
      <c r="B332" s="2" t="s">
        <v>41</v>
      </c>
      <c r="C332" s="2" t="s">
        <v>10</v>
      </c>
      <c r="D332" s="3" t="s">
        <v>11</v>
      </c>
      <c r="E332" s="4">
        <v>3566</v>
      </c>
      <c r="F332" s="4">
        <v>4577.3</v>
      </c>
      <c r="G332" s="4">
        <v>5126.576</v>
      </c>
      <c r="H332" s="4">
        <v>915.46</v>
      </c>
      <c r="I332" s="5" t="s">
        <v>12</v>
      </c>
    </row>
    <row r="333" spans="1:9" x14ac:dyDescent="0.3">
      <c r="A333" s="2">
        <v>2021</v>
      </c>
      <c r="B333" s="2" t="s">
        <v>41</v>
      </c>
      <c r="C333" s="2" t="s">
        <v>10</v>
      </c>
      <c r="D333" s="3" t="s">
        <v>13</v>
      </c>
      <c r="E333" s="4">
        <v>2498</v>
      </c>
      <c r="F333" s="4">
        <v>8000</v>
      </c>
      <c r="G333" s="4">
        <v>8960</v>
      </c>
      <c r="H333" s="4">
        <v>1600</v>
      </c>
      <c r="I333" s="5" t="s">
        <v>12</v>
      </c>
    </row>
    <row r="334" spans="1:9" x14ac:dyDescent="0.3">
      <c r="A334" s="2">
        <v>2021</v>
      </c>
      <c r="B334" s="2" t="s">
        <v>41</v>
      </c>
      <c r="C334" s="2" t="s">
        <v>14</v>
      </c>
      <c r="D334" s="3" t="s">
        <v>15</v>
      </c>
      <c r="E334" s="4">
        <v>1245</v>
      </c>
      <c r="F334" s="4">
        <v>4577.2</v>
      </c>
      <c r="G334" s="4">
        <v>5126.4639999999999</v>
      </c>
      <c r="H334" s="4">
        <v>915.44</v>
      </c>
      <c r="I334" s="5" t="s">
        <v>12</v>
      </c>
    </row>
    <row r="335" spans="1:9" x14ac:dyDescent="0.3">
      <c r="A335" s="2">
        <v>2021</v>
      </c>
      <c r="B335" s="2" t="s">
        <v>41</v>
      </c>
      <c r="C335" s="2" t="s">
        <v>16</v>
      </c>
      <c r="D335" s="6" t="s">
        <v>17</v>
      </c>
      <c r="E335" s="7">
        <v>644</v>
      </c>
      <c r="F335" s="7">
        <v>5743.5</v>
      </c>
      <c r="G335" s="7">
        <v>6432.72</v>
      </c>
      <c r="H335" s="4">
        <v>1148.7</v>
      </c>
      <c r="I335" s="5" t="s">
        <v>12</v>
      </c>
    </row>
    <row r="336" spans="1:9" x14ac:dyDescent="0.3">
      <c r="A336" s="2">
        <v>2021</v>
      </c>
      <c r="B336" s="2" t="s">
        <v>41</v>
      </c>
      <c r="C336" s="2" t="s">
        <v>18</v>
      </c>
      <c r="D336" s="6" t="s">
        <v>19</v>
      </c>
      <c r="E336" s="7">
        <v>643</v>
      </c>
      <c r="F336" s="7">
        <v>7000</v>
      </c>
      <c r="G336" s="7">
        <v>7840</v>
      </c>
      <c r="H336" s="4">
        <v>1400</v>
      </c>
      <c r="I336" s="5" t="s">
        <v>12</v>
      </c>
    </row>
    <row r="337" spans="1:9" x14ac:dyDescent="0.3">
      <c r="A337" s="2">
        <v>2021</v>
      </c>
      <c r="B337" s="2" t="s">
        <v>41</v>
      </c>
      <c r="C337" s="2" t="s">
        <v>16</v>
      </c>
      <c r="D337" s="6" t="s">
        <v>20</v>
      </c>
      <c r="E337" s="7">
        <v>455</v>
      </c>
      <c r="F337" s="7">
        <v>4578.6000000000004</v>
      </c>
      <c r="G337" s="7">
        <v>5128.0320000000002</v>
      </c>
      <c r="H337" s="4">
        <v>915.72000000000014</v>
      </c>
      <c r="I337" s="5" t="s">
        <v>12</v>
      </c>
    </row>
    <row r="338" spans="1:9" x14ac:dyDescent="0.3">
      <c r="A338" s="2">
        <v>2021</v>
      </c>
      <c r="B338" s="2" t="s">
        <v>41</v>
      </c>
      <c r="C338" s="2" t="s">
        <v>18</v>
      </c>
      <c r="D338" s="6" t="s">
        <v>21</v>
      </c>
      <c r="E338" s="8">
        <v>345</v>
      </c>
      <c r="F338" s="8">
        <v>7000</v>
      </c>
      <c r="G338" s="8">
        <v>7840</v>
      </c>
      <c r="H338" s="4">
        <v>1400</v>
      </c>
      <c r="I338" s="5" t="s">
        <v>12</v>
      </c>
    </row>
    <row r="339" spans="1:9" x14ac:dyDescent="0.3">
      <c r="A339" s="2">
        <v>2021</v>
      </c>
      <c r="B339" s="2" t="s">
        <v>41</v>
      </c>
      <c r="C339" s="2" t="s">
        <v>14</v>
      </c>
      <c r="D339" s="3" t="s">
        <v>22</v>
      </c>
      <c r="E339" s="4">
        <v>122</v>
      </c>
      <c r="F339" s="4">
        <v>100</v>
      </c>
      <c r="G339" s="4">
        <v>112</v>
      </c>
      <c r="H339" s="4">
        <v>20</v>
      </c>
      <c r="I339" s="5" t="s">
        <v>12</v>
      </c>
    </row>
    <row r="340" spans="1:9" x14ac:dyDescent="0.3">
      <c r="A340" s="2">
        <v>2021</v>
      </c>
      <c r="B340" s="2" t="s">
        <v>41</v>
      </c>
      <c r="C340" s="2" t="s">
        <v>23</v>
      </c>
      <c r="D340" s="6" t="s">
        <v>24</v>
      </c>
      <c r="E340" s="7">
        <v>78</v>
      </c>
      <c r="F340" s="7">
        <v>4577.2</v>
      </c>
      <c r="G340" s="7">
        <v>5126.4639999999999</v>
      </c>
      <c r="H340" s="4">
        <v>915.44</v>
      </c>
      <c r="I340" s="5" t="s">
        <v>12</v>
      </c>
    </row>
    <row r="341" spans="1:9" x14ac:dyDescent="0.3">
      <c r="A341" s="2">
        <v>2021</v>
      </c>
      <c r="B341" s="2" t="s">
        <v>41</v>
      </c>
      <c r="C341" s="2" t="s">
        <v>23</v>
      </c>
      <c r="D341" s="6" t="s">
        <v>25</v>
      </c>
      <c r="E341" s="7">
        <v>76</v>
      </c>
      <c r="F341" s="7">
        <v>4576.8999999999996</v>
      </c>
      <c r="G341" s="7">
        <v>5126.1279999999997</v>
      </c>
      <c r="H341" s="4">
        <v>915.38</v>
      </c>
      <c r="I341" s="5" t="s">
        <v>12</v>
      </c>
    </row>
    <row r="342" spans="1:9" x14ac:dyDescent="0.3">
      <c r="A342" s="2">
        <v>2021</v>
      </c>
      <c r="B342" s="2" t="s">
        <v>41</v>
      </c>
      <c r="C342" s="2" t="s">
        <v>23</v>
      </c>
      <c r="D342" s="6" t="s">
        <v>26</v>
      </c>
      <c r="E342" s="7">
        <v>46</v>
      </c>
      <c r="F342" s="7">
        <v>200</v>
      </c>
      <c r="G342" s="7">
        <v>224</v>
      </c>
      <c r="H342" s="4">
        <v>40</v>
      </c>
      <c r="I342" s="5" t="s">
        <v>12</v>
      </c>
    </row>
    <row r="343" spans="1:9" x14ac:dyDescent="0.3">
      <c r="A343" s="2">
        <v>2021</v>
      </c>
      <c r="B343" s="2" t="s">
        <v>41</v>
      </c>
      <c r="C343" s="2" t="s">
        <v>23</v>
      </c>
      <c r="D343" s="6" t="s">
        <v>27</v>
      </c>
      <c r="E343" s="7">
        <v>34</v>
      </c>
      <c r="F343" s="7">
        <v>5492.16</v>
      </c>
      <c r="G343" s="7">
        <v>5126.0160000000005</v>
      </c>
      <c r="H343" s="4">
        <v>1098.432</v>
      </c>
      <c r="I343" s="5" t="s">
        <v>12</v>
      </c>
    </row>
    <row r="344" spans="1:9" x14ac:dyDescent="0.3">
      <c r="A344" s="2">
        <v>2021</v>
      </c>
      <c r="B344" s="2" t="s">
        <v>41</v>
      </c>
      <c r="C344" s="2" t="s">
        <v>14</v>
      </c>
      <c r="D344" s="3" t="s">
        <v>28</v>
      </c>
      <c r="E344" s="4">
        <v>7</v>
      </c>
      <c r="F344" s="4">
        <v>240</v>
      </c>
      <c r="G344" s="4">
        <v>224</v>
      </c>
      <c r="H344" s="4">
        <v>48</v>
      </c>
      <c r="I344" s="5" t="s">
        <v>12</v>
      </c>
    </row>
    <row r="345" spans="1:9" x14ac:dyDescent="0.3">
      <c r="A345" s="2">
        <v>2021</v>
      </c>
      <c r="B345" s="2" t="s">
        <v>41</v>
      </c>
      <c r="C345" s="2" t="s">
        <v>23</v>
      </c>
      <c r="D345" s="6" t="s">
        <v>30</v>
      </c>
      <c r="E345" s="7">
        <v>3</v>
      </c>
      <c r="F345" s="7">
        <v>5492.76</v>
      </c>
      <c r="G345" s="7">
        <v>5126.576</v>
      </c>
      <c r="H345" s="4">
        <v>1098.5520000000001</v>
      </c>
      <c r="I345" s="5" t="s">
        <v>12</v>
      </c>
    </row>
    <row r="346" spans="1:9" x14ac:dyDescent="0.3">
      <c r="A346" s="2">
        <v>2021</v>
      </c>
      <c r="B346" s="2" t="s">
        <v>41</v>
      </c>
      <c r="C346" s="2" t="s">
        <v>29</v>
      </c>
      <c r="D346" s="6" t="s">
        <v>29</v>
      </c>
      <c r="E346" s="7">
        <v>2</v>
      </c>
      <c r="F346" s="7">
        <v>7920</v>
      </c>
      <c r="G346" s="7">
        <v>7392</v>
      </c>
      <c r="H346" s="4">
        <v>1584</v>
      </c>
      <c r="I346" s="5" t="s">
        <v>12</v>
      </c>
    </row>
    <row r="347" spans="1:9" x14ac:dyDescent="0.3">
      <c r="A347" s="2">
        <v>2021</v>
      </c>
      <c r="B347" s="2" t="s">
        <v>42</v>
      </c>
      <c r="C347" s="2" t="s">
        <v>10</v>
      </c>
      <c r="D347" s="3" t="s">
        <v>11</v>
      </c>
      <c r="E347" s="4">
        <v>3566</v>
      </c>
      <c r="F347" s="4">
        <v>4577.3</v>
      </c>
      <c r="G347" s="4">
        <v>5126.576</v>
      </c>
      <c r="H347" s="4">
        <v>915.46</v>
      </c>
      <c r="I347" s="5" t="s">
        <v>12</v>
      </c>
    </row>
    <row r="348" spans="1:9" x14ac:dyDescent="0.3">
      <c r="A348" s="2">
        <v>2021</v>
      </c>
      <c r="B348" s="2" t="s">
        <v>42</v>
      </c>
      <c r="C348" s="2" t="s">
        <v>10</v>
      </c>
      <c r="D348" s="3" t="s">
        <v>13</v>
      </c>
      <c r="E348" s="4">
        <v>2498</v>
      </c>
      <c r="F348" s="4">
        <v>8000</v>
      </c>
      <c r="G348" s="4">
        <v>8960</v>
      </c>
      <c r="H348" s="4">
        <v>1600</v>
      </c>
      <c r="I348" s="5" t="s">
        <v>12</v>
      </c>
    </row>
    <row r="349" spans="1:9" x14ac:dyDescent="0.3">
      <c r="A349" s="2">
        <v>2021</v>
      </c>
      <c r="B349" s="2" t="s">
        <v>42</v>
      </c>
      <c r="C349" s="2" t="s">
        <v>14</v>
      </c>
      <c r="D349" s="3" t="s">
        <v>15</v>
      </c>
      <c r="E349" s="4">
        <v>1245</v>
      </c>
      <c r="F349" s="4">
        <v>4577.2</v>
      </c>
      <c r="G349" s="4">
        <v>5126.4639999999999</v>
      </c>
      <c r="H349" s="4">
        <v>915.44</v>
      </c>
      <c r="I349" s="5" t="s">
        <v>12</v>
      </c>
    </row>
    <row r="350" spans="1:9" x14ac:dyDescent="0.3">
      <c r="A350" s="2">
        <v>2021</v>
      </c>
      <c r="B350" s="2" t="s">
        <v>42</v>
      </c>
      <c r="C350" s="2" t="s">
        <v>16</v>
      </c>
      <c r="D350" s="6" t="s">
        <v>17</v>
      </c>
      <c r="E350" s="7">
        <v>644</v>
      </c>
      <c r="F350" s="7">
        <v>5743.5</v>
      </c>
      <c r="G350" s="7">
        <v>6432.72</v>
      </c>
      <c r="H350" s="4">
        <v>1148.7</v>
      </c>
      <c r="I350" s="5" t="s">
        <v>12</v>
      </c>
    </row>
    <row r="351" spans="1:9" x14ac:dyDescent="0.3">
      <c r="A351" s="2">
        <v>2021</v>
      </c>
      <c r="B351" s="2" t="s">
        <v>42</v>
      </c>
      <c r="C351" s="2" t="s">
        <v>18</v>
      </c>
      <c r="D351" s="6" t="s">
        <v>19</v>
      </c>
      <c r="E351" s="7">
        <v>643</v>
      </c>
      <c r="F351" s="7">
        <v>7000</v>
      </c>
      <c r="G351" s="7">
        <v>7840</v>
      </c>
      <c r="H351" s="4">
        <v>1400</v>
      </c>
      <c r="I351" s="5" t="s">
        <v>12</v>
      </c>
    </row>
    <row r="352" spans="1:9" x14ac:dyDescent="0.3">
      <c r="A352" s="2">
        <v>2021</v>
      </c>
      <c r="B352" s="2" t="s">
        <v>42</v>
      </c>
      <c r="C352" s="2" t="s">
        <v>16</v>
      </c>
      <c r="D352" s="6" t="s">
        <v>20</v>
      </c>
      <c r="E352" s="7">
        <v>455</v>
      </c>
      <c r="F352" s="7">
        <v>4578.6000000000004</v>
      </c>
      <c r="G352" s="7">
        <v>5128.0320000000002</v>
      </c>
      <c r="H352" s="4">
        <v>915.72000000000014</v>
      </c>
      <c r="I352" s="5" t="s">
        <v>12</v>
      </c>
    </row>
    <row r="353" spans="1:9" x14ac:dyDescent="0.3">
      <c r="A353" s="2">
        <v>2021</v>
      </c>
      <c r="B353" s="2" t="s">
        <v>42</v>
      </c>
      <c r="C353" s="2" t="s">
        <v>18</v>
      </c>
      <c r="D353" s="6" t="s">
        <v>21</v>
      </c>
      <c r="E353" s="8">
        <v>345</v>
      </c>
      <c r="F353" s="8">
        <v>7000</v>
      </c>
      <c r="G353" s="8">
        <v>7840</v>
      </c>
      <c r="H353" s="4">
        <v>1400</v>
      </c>
      <c r="I353" s="5" t="s">
        <v>12</v>
      </c>
    </row>
    <row r="354" spans="1:9" x14ac:dyDescent="0.3">
      <c r="A354" s="2">
        <v>2021</v>
      </c>
      <c r="B354" s="2" t="s">
        <v>42</v>
      </c>
      <c r="C354" s="2" t="s">
        <v>14</v>
      </c>
      <c r="D354" s="3" t="s">
        <v>22</v>
      </c>
      <c r="E354" s="4">
        <v>122</v>
      </c>
      <c r="F354" s="4">
        <v>100</v>
      </c>
      <c r="G354" s="4">
        <v>112</v>
      </c>
      <c r="H354" s="4">
        <v>20</v>
      </c>
      <c r="I354" s="5" t="s">
        <v>12</v>
      </c>
    </row>
    <row r="355" spans="1:9" x14ac:dyDescent="0.3">
      <c r="A355" s="2">
        <v>2021</v>
      </c>
      <c r="B355" s="2" t="s">
        <v>42</v>
      </c>
      <c r="C355" s="2" t="s">
        <v>23</v>
      </c>
      <c r="D355" s="6" t="s">
        <v>24</v>
      </c>
      <c r="E355" s="7">
        <v>78</v>
      </c>
      <c r="F355" s="7">
        <v>4577.2</v>
      </c>
      <c r="G355" s="7">
        <v>5126.4639999999999</v>
      </c>
      <c r="H355" s="4">
        <v>915.44</v>
      </c>
      <c r="I355" s="5" t="s">
        <v>12</v>
      </c>
    </row>
    <row r="356" spans="1:9" x14ac:dyDescent="0.3">
      <c r="A356" s="2">
        <v>2021</v>
      </c>
      <c r="B356" s="2" t="s">
        <v>42</v>
      </c>
      <c r="C356" s="2" t="s">
        <v>23</v>
      </c>
      <c r="D356" s="6" t="s">
        <v>25</v>
      </c>
      <c r="E356" s="7">
        <v>76</v>
      </c>
      <c r="F356" s="7">
        <v>4576.8999999999996</v>
      </c>
      <c r="G356" s="7">
        <v>5126.1279999999997</v>
      </c>
      <c r="H356" s="4">
        <v>915.38</v>
      </c>
      <c r="I356" s="5" t="s">
        <v>12</v>
      </c>
    </row>
    <row r="357" spans="1:9" x14ac:dyDescent="0.3">
      <c r="A357" s="2">
        <v>2021</v>
      </c>
      <c r="B357" s="2" t="s">
        <v>42</v>
      </c>
      <c r="C357" s="2" t="s">
        <v>23</v>
      </c>
      <c r="D357" s="6" t="s">
        <v>26</v>
      </c>
      <c r="E357" s="7">
        <v>46</v>
      </c>
      <c r="F357" s="7">
        <v>200</v>
      </c>
      <c r="G357" s="7">
        <v>224</v>
      </c>
      <c r="H357" s="4">
        <v>40</v>
      </c>
      <c r="I357" s="5" t="s">
        <v>12</v>
      </c>
    </row>
    <row r="358" spans="1:9" x14ac:dyDescent="0.3">
      <c r="A358" s="2">
        <v>2021</v>
      </c>
      <c r="B358" s="2" t="s">
        <v>42</v>
      </c>
      <c r="C358" s="2" t="s">
        <v>23</v>
      </c>
      <c r="D358" s="6" t="s">
        <v>27</v>
      </c>
      <c r="E358" s="7">
        <v>34</v>
      </c>
      <c r="F358" s="7">
        <v>4576.8</v>
      </c>
      <c r="G358" s="7">
        <v>5126.0160000000005</v>
      </c>
      <c r="H358" s="4">
        <v>915.36000000000013</v>
      </c>
      <c r="I358" s="5" t="s">
        <v>12</v>
      </c>
    </row>
    <row r="359" spans="1:9" x14ac:dyDescent="0.3">
      <c r="A359" s="2">
        <v>2021</v>
      </c>
      <c r="B359" s="2" t="s">
        <v>42</v>
      </c>
      <c r="C359" s="2" t="s">
        <v>14</v>
      </c>
      <c r="D359" s="3" t="s">
        <v>28</v>
      </c>
      <c r="E359" s="4">
        <v>7</v>
      </c>
      <c r="F359" s="4">
        <v>200</v>
      </c>
      <c r="G359" s="4">
        <v>224</v>
      </c>
      <c r="H359" s="4">
        <v>40</v>
      </c>
      <c r="I359" s="5" t="s">
        <v>12</v>
      </c>
    </row>
    <row r="360" spans="1:9" x14ac:dyDescent="0.3">
      <c r="A360" s="2">
        <v>2021</v>
      </c>
      <c r="B360" s="2" t="s">
        <v>42</v>
      </c>
      <c r="C360" s="2" t="s">
        <v>23</v>
      </c>
      <c r="D360" s="6" t="s">
        <v>30</v>
      </c>
      <c r="E360" s="7">
        <v>3</v>
      </c>
      <c r="F360" s="7">
        <v>4577.3</v>
      </c>
      <c r="G360" s="7">
        <v>5126.576</v>
      </c>
      <c r="H360" s="4">
        <v>915.46</v>
      </c>
      <c r="I360" s="5" t="s">
        <v>12</v>
      </c>
    </row>
    <row r="361" spans="1:9" x14ac:dyDescent="0.3">
      <c r="A361" s="2">
        <v>2021</v>
      </c>
      <c r="B361" s="2" t="s">
        <v>42</v>
      </c>
      <c r="C361" s="2" t="s">
        <v>29</v>
      </c>
      <c r="D361" s="6" t="s">
        <v>29</v>
      </c>
      <c r="E361" s="7">
        <v>2</v>
      </c>
      <c r="F361" s="7">
        <v>6600</v>
      </c>
      <c r="G361" s="7">
        <v>7392</v>
      </c>
      <c r="H361" s="4">
        <v>1320</v>
      </c>
      <c r="I361" s="5" t="s">
        <v>12</v>
      </c>
    </row>
    <row r="362" spans="1:9" x14ac:dyDescent="0.3">
      <c r="A362" s="2">
        <v>2022</v>
      </c>
      <c r="B362" s="2" t="s">
        <v>9</v>
      </c>
      <c r="C362" s="2" t="s">
        <v>10</v>
      </c>
      <c r="D362" s="3" t="s">
        <v>11</v>
      </c>
      <c r="E362" s="4">
        <v>3566</v>
      </c>
      <c r="F362" s="4">
        <v>5492.76</v>
      </c>
      <c r="G362" s="4">
        <v>5126.576</v>
      </c>
      <c r="H362" s="4">
        <v>1098.5520000000001</v>
      </c>
      <c r="I362" s="5" t="s">
        <v>12</v>
      </c>
    </row>
    <row r="363" spans="1:9" x14ac:dyDescent="0.3">
      <c r="A363" s="2">
        <v>2022</v>
      </c>
      <c r="B363" s="2" t="s">
        <v>9</v>
      </c>
      <c r="C363" s="2" t="s">
        <v>10</v>
      </c>
      <c r="D363" s="3" t="s">
        <v>13</v>
      </c>
      <c r="E363" s="4">
        <v>2498</v>
      </c>
      <c r="F363" s="4">
        <v>9600</v>
      </c>
      <c r="G363" s="4">
        <v>8960</v>
      </c>
      <c r="H363" s="4">
        <v>1920</v>
      </c>
      <c r="I363" s="5" t="s">
        <v>12</v>
      </c>
    </row>
    <row r="364" spans="1:9" x14ac:dyDescent="0.3">
      <c r="A364" s="2">
        <v>2022</v>
      </c>
      <c r="B364" s="2" t="s">
        <v>9</v>
      </c>
      <c r="C364" s="2" t="s">
        <v>14</v>
      </c>
      <c r="D364" s="3" t="s">
        <v>15</v>
      </c>
      <c r="E364" s="4">
        <v>1245</v>
      </c>
      <c r="F364" s="4">
        <v>5492.6399999999994</v>
      </c>
      <c r="G364" s="4">
        <v>5126.4639999999999</v>
      </c>
      <c r="H364" s="4">
        <v>1098.528</v>
      </c>
      <c r="I364" s="5" t="s">
        <v>33</v>
      </c>
    </row>
    <row r="365" spans="1:9" x14ac:dyDescent="0.3">
      <c r="A365" s="2">
        <v>2022</v>
      </c>
      <c r="B365" s="2" t="s">
        <v>9</v>
      </c>
      <c r="C365" s="2" t="s">
        <v>16</v>
      </c>
      <c r="D365" s="6" t="s">
        <v>17</v>
      </c>
      <c r="E365" s="7">
        <v>644</v>
      </c>
      <c r="F365" s="7">
        <v>6892.2</v>
      </c>
      <c r="G365" s="7">
        <v>6432.72</v>
      </c>
      <c r="H365" s="4">
        <v>1378.44</v>
      </c>
      <c r="I365" s="5" t="s">
        <v>33</v>
      </c>
    </row>
    <row r="366" spans="1:9" x14ac:dyDescent="0.3">
      <c r="A366" s="2">
        <v>2022</v>
      </c>
      <c r="B366" s="2" t="s">
        <v>9</v>
      </c>
      <c r="C366" s="2" t="s">
        <v>18</v>
      </c>
      <c r="D366" s="6" t="s">
        <v>19</v>
      </c>
      <c r="E366" s="7">
        <v>643</v>
      </c>
      <c r="F366" s="7">
        <v>8400</v>
      </c>
      <c r="G366" s="7">
        <v>7840</v>
      </c>
      <c r="H366" s="4">
        <v>1680</v>
      </c>
      <c r="I366" s="5" t="s">
        <v>33</v>
      </c>
    </row>
    <row r="367" spans="1:9" x14ac:dyDescent="0.3">
      <c r="A367" s="2">
        <v>2022</v>
      </c>
      <c r="B367" s="2" t="s">
        <v>9</v>
      </c>
      <c r="C367" s="2" t="s">
        <v>16</v>
      </c>
      <c r="D367" s="6" t="s">
        <v>20</v>
      </c>
      <c r="E367" s="7">
        <v>455</v>
      </c>
      <c r="F367" s="7">
        <v>5494.3200000000006</v>
      </c>
      <c r="G367" s="7">
        <v>5128.0320000000002</v>
      </c>
      <c r="H367" s="4">
        <v>1098.8640000000003</v>
      </c>
      <c r="I367" s="5" t="s">
        <v>33</v>
      </c>
    </row>
    <row r="368" spans="1:9" x14ac:dyDescent="0.3">
      <c r="A368" s="2">
        <v>2022</v>
      </c>
      <c r="B368" s="2" t="s">
        <v>9</v>
      </c>
      <c r="C368" s="2" t="s">
        <v>18</v>
      </c>
      <c r="D368" s="6" t="s">
        <v>21</v>
      </c>
      <c r="E368" s="8">
        <v>345</v>
      </c>
      <c r="F368" s="8">
        <v>8400</v>
      </c>
      <c r="G368" s="8">
        <v>7840</v>
      </c>
      <c r="H368" s="4">
        <v>1680</v>
      </c>
      <c r="I368" s="5" t="s">
        <v>33</v>
      </c>
    </row>
    <row r="369" spans="1:9" x14ac:dyDescent="0.3">
      <c r="A369" s="2">
        <v>2022</v>
      </c>
      <c r="B369" s="2" t="s">
        <v>9</v>
      </c>
      <c r="C369" s="2" t="s">
        <v>14</v>
      </c>
      <c r="D369" s="3" t="s">
        <v>22</v>
      </c>
      <c r="E369" s="4">
        <v>122</v>
      </c>
      <c r="F369" s="4">
        <v>120</v>
      </c>
      <c r="G369" s="4">
        <v>112</v>
      </c>
      <c r="H369" s="4">
        <v>24</v>
      </c>
      <c r="I369" s="5" t="s">
        <v>33</v>
      </c>
    </row>
    <row r="370" spans="1:9" x14ac:dyDescent="0.3">
      <c r="A370" s="2">
        <v>2022</v>
      </c>
      <c r="B370" s="2" t="s">
        <v>9</v>
      </c>
      <c r="C370" s="2" t="s">
        <v>23</v>
      </c>
      <c r="D370" s="6" t="s">
        <v>24</v>
      </c>
      <c r="E370" s="7">
        <v>78</v>
      </c>
      <c r="F370" s="7">
        <v>2288.6</v>
      </c>
      <c r="G370" s="7">
        <v>5126.4639999999999</v>
      </c>
      <c r="H370" s="4">
        <v>457.72</v>
      </c>
      <c r="I370" s="5" t="s">
        <v>33</v>
      </c>
    </row>
    <row r="371" spans="1:9" x14ac:dyDescent="0.3">
      <c r="A371" s="2">
        <v>2022</v>
      </c>
      <c r="B371" s="2" t="s">
        <v>9</v>
      </c>
      <c r="C371" s="2" t="s">
        <v>23</v>
      </c>
      <c r="D371" s="6" t="s">
        <v>25</v>
      </c>
      <c r="E371" s="7">
        <v>76</v>
      </c>
      <c r="F371" s="7">
        <v>2288.4499999999998</v>
      </c>
      <c r="G371" s="7">
        <v>5126.1279999999997</v>
      </c>
      <c r="H371" s="4">
        <v>457.69</v>
      </c>
      <c r="I371" s="5" t="s">
        <v>33</v>
      </c>
    </row>
    <row r="372" spans="1:9" x14ac:dyDescent="0.3">
      <c r="A372" s="2">
        <v>2022</v>
      </c>
      <c r="B372" s="2" t="s">
        <v>9</v>
      </c>
      <c r="C372" s="2" t="s">
        <v>23</v>
      </c>
      <c r="D372" s="6" t="s">
        <v>26</v>
      </c>
      <c r="E372" s="7">
        <v>46</v>
      </c>
      <c r="F372" s="7">
        <v>100</v>
      </c>
      <c r="G372" s="7">
        <v>224</v>
      </c>
      <c r="H372" s="4">
        <v>20</v>
      </c>
      <c r="I372" s="5" t="s">
        <v>33</v>
      </c>
    </row>
    <row r="373" spans="1:9" x14ac:dyDescent="0.3">
      <c r="A373" s="2">
        <v>2022</v>
      </c>
      <c r="B373" s="2" t="s">
        <v>9</v>
      </c>
      <c r="C373" s="2" t="s">
        <v>23</v>
      </c>
      <c r="D373" s="6" t="s">
        <v>27</v>
      </c>
      <c r="E373" s="7">
        <v>34</v>
      </c>
      <c r="F373" s="7">
        <v>2288.4</v>
      </c>
      <c r="G373" s="7">
        <v>5126.0160000000005</v>
      </c>
      <c r="H373" s="4">
        <v>457.68000000000006</v>
      </c>
      <c r="I373" s="5" t="s">
        <v>33</v>
      </c>
    </row>
    <row r="374" spans="1:9" x14ac:dyDescent="0.3">
      <c r="A374" s="2">
        <v>2022</v>
      </c>
      <c r="B374" s="2" t="s">
        <v>9</v>
      </c>
      <c r="C374" s="2" t="s">
        <v>14</v>
      </c>
      <c r="D374" s="3" t="s">
        <v>28</v>
      </c>
      <c r="E374" s="4">
        <v>7</v>
      </c>
      <c r="F374" s="4">
        <v>200</v>
      </c>
      <c r="G374" s="4">
        <v>224</v>
      </c>
      <c r="H374" s="4">
        <v>40</v>
      </c>
      <c r="I374" s="5" t="s">
        <v>33</v>
      </c>
    </row>
    <row r="375" spans="1:9" x14ac:dyDescent="0.3">
      <c r="A375" s="2">
        <v>2022</v>
      </c>
      <c r="B375" s="2" t="s">
        <v>9</v>
      </c>
      <c r="C375" s="2" t="s">
        <v>29</v>
      </c>
      <c r="D375" s="6" t="s">
        <v>29</v>
      </c>
      <c r="E375" s="7">
        <v>3</v>
      </c>
      <c r="F375" s="7">
        <v>4577.3</v>
      </c>
      <c r="G375" s="7">
        <v>7392</v>
      </c>
      <c r="H375" s="4">
        <v>915.46</v>
      </c>
      <c r="I375" s="5" t="s">
        <v>33</v>
      </c>
    </row>
    <row r="376" spans="1:9" x14ac:dyDescent="0.3">
      <c r="A376" s="2">
        <v>2022</v>
      </c>
      <c r="B376" s="2" t="s">
        <v>9</v>
      </c>
      <c r="C376" s="2" t="s">
        <v>23</v>
      </c>
      <c r="D376" s="6" t="s">
        <v>30</v>
      </c>
      <c r="E376" s="7">
        <v>3</v>
      </c>
      <c r="F376" s="7">
        <v>3300</v>
      </c>
      <c r="G376" s="7">
        <v>5126.576</v>
      </c>
      <c r="H376" s="4">
        <v>660</v>
      </c>
      <c r="I376" s="5" t="s">
        <v>33</v>
      </c>
    </row>
    <row r="377" spans="1:9" x14ac:dyDescent="0.3">
      <c r="A377" s="2">
        <v>2022</v>
      </c>
      <c r="B377" s="2" t="s">
        <v>31</v>
      </c>
      <c r="C377" s="2" t="s">
        <v>10</v>
      </c>
      <c r="D377" s="3" t="s">
        <v>11</v>
      </c>
      <c r="E377" s="4">
        <v>3566</v>
      </c>
      <c r="F377" s="4">
        <v>4577.3</v>
      </c>
      <c r="G377" s="4">
        <v>5126.576</v>
      </c>
      <c r="H377" s="4">
        <v>915.46</v>
      </c>
      <c r="I377" s="5" t="s">
        <v>33</v>
      </c>
    </row>
    <row r="378" spans="1:9" x14ac:dyDescent="0.3">
      <c r="A378" s="2">
        <v>2022</v>
      </c>
      <c r="B378" s="2" t="s">
        <v>31</v>
      </c>
      <c r="C378" s="2" t="s">
        <v>10</v>
      </c>
      <c r="D378" s="3" t="s">
        <v>13</v>
      </c>
      <c r="E378" s="4">
        <v>2498</v>
      </c>
      <c r="F378" s="4">
        <v>8000</v>
      </c>
      <c r="G378" s="4">
        <v>8960</v>
      </c>
      <c r="H378" s="4">
        <v>1600</v>
      </c>
      <c r="I378" s="5" t="s">
        <v>33</v>
      </c>
    </row>
    <row r="379" spans="1:9" x14ac:dyDescent="0.3">
      <c r="A379" s="2">
        <v>2022</v>
      </c>
      <c r="B379" s="2" t="s">
        <v>31</v>
      </c>
      <c r="C379" s="2" t="s">
        <v>14</v>
      </c>
      <c r="D379" s="3" t="s">
        <v>15</v>
      </c>
      <c r="E379" s="4">
        <v>1245</v>
      </c>
      <c r="F379" s="4">
        <v>4577.2</v>
      </c>
      <c r="G379" s="4">
        <v>5126.4639999999999</v>
      </c>
      <c r="H379" s="4">
        <v>915.44</v>
      </c>
      <c r="I379" s="5" t="s">
        <v>33</v>
      </c>
    </row>
    <row r="380" spans="1:9" x14ac:dyDescent="0.3">
      <c r="A380" s="2">
        <v>2022</v>
      </c>
      <c r="B380" s="2" t="s">
        <v>31</v>
      </c>
      <c r="C380" s="2" t="s">
        <v>16</v>
      </c>
      <c r="D380" s="6" t="s">
        <v>17</v>
      </c>
      <c r="E380" s="7">
        <v>644</v>
      </c>
      <c r="F380" s="7">
        <v>5743.5</v>
      </c>
      <c r="G380" s="7">
        <v>6432.72</v>
      </c>
      <c r="H380" s="4">
        <v>1148.7</v>
      </c>
      <c r="I380" s="5" t="s">
        <v>33</v>
      </c>
    </row>
    <row r="381" spans="1:9" x14ac:dyDescent="0.3">
      <c r="A381" s="2">
        <v>2022</v>
      </c>
      <c r="B381" s="2" t="s">
        <v>31</v>
      </c>
      <c r="C381" s="2" t="s">
        <v>18</v>
      </c>
      <c r="D381" s="6" t="s">
        <v>19</v>
      </c>
      <c r="E381" s="7">
        <v>643</v>
      </c>
      <c r="F381" s="7">
        <v>7000</v>
      </c>
      <c r="G381" s="7">
        <v>7840</v>
      </c>
      <c r="H381" s="4">
        <v>1400</v>
      </c>
      <c r="I381" s="5" t="s">
        <v>33</v>
      </c>
    </row>
    <row r="382" spans="1:9" x14ac:dyDescent="0.3">
      <c r="A382" s="2">
        <v>2022</v>
      </c>
      <c r="B382" s="2" t="s">
        <v>31</v>
      </c>
      <c r="C382" s="2" t="s">
        <v>16</v>
      </c>
      <c r="D382" s="6" t="s">
        <v>20</v>
      </c>
      <c r="E382" s="7">
        <v>455</v>
      </c>
      <c r="F382" s="7">
        <v>4578.6000000000004</v>
      </c>
      <c r="G382" s="7">
        <v>5128.0320000000002</v>
      </c>
      <c r="H382" s="4">
        <v>915.72000000000014</v>
      </c>
      <c r="I382" s="5" t="s">
        <v>33</v>
      </c>
    </row>
    <row r="383" spans="1:9" x14ac:dyDescent="0.3">
      <c r="A383" s="2">
        <v>2022</v>
      </c>
      <c r="B383" s="2" t="s">
        <v>31</v>
      </c>
      <c r="C383" s="2" t="s">
        <v>18</v>
      </c>
      <c r="D383" s="6" t="s">
        <v>21</v>
      </c>
      <c r="E383" s="8">
        <v>345</v>
      </c>
      <c r="F383" s="8">
        <v>7000</v>
      </c>
      <c r="G383" s="8">
        <v>7840</v>
      </c>
      <c r="H383" s="4">
        <v>1400</v>
      </c>
      <c r="I383" s="5" t="s">
        <v>33</v>
      </c>
    </row>
    <row r="384" spans="1:9" x14ac:dyDescent="0.3">
      <c r="A384" s="2">
        <v>2022</v>
      </c>
      <c r="B384" s="2" t="s">
        <v>31</v>
      </c>
      <c r="C384" s="2" t="s">
        <v>14</v>
      </c>
      <c r="D384" s="3" t="s">
        <v>22</v>
      </c>
      <c r="E384" s="4">
        <v>122</v>
      </c>
      <c r="F384" s="4">
        <v>100</v>
      </c>
      <c r="G384" s="4">
        <v>112</v>
      </c>
      <c r="H384" s="4">
        <v>20</v>
      </c>
      <c r="I384" s="5" t="s">
        <v>33</v>
      </c>
    </row>
    <row r="385" spans="1:9" x14ac:dyDescent="0.3">
      <c r="A385" s="2">
        <v>2022</v>
      </c>
      <c r="B385" s="2" t="s">
        <v>31</v>
      </c>
      <c r="C385" s="2" t="s">
        <v>23</v>
      </c>
      <c r="D385" s="6" t="s">
        <v>24</v>
      </c>
      <c r="E385" s="7">
        <v>78</v>
      </c>
      <c r="F385" s="7">
        <v>2288.6</v>
      </c>
      <c r="G385" s="7">
        <v>5126.4639999999999</v>
      </c>
      <c r="H385" s="4">
        <v>457.72</v>
      </c>
      <c r="I385" s="5" t="s">
        <v>33</v>
      </c>
    </row>
    <row r="386" spans="1:9" x14ac:dyDescent="0.3">
      <c r="A386" s="2">
        <v>2022</v>
      </c>
      <c r="B386" s="2" t="s">
        <v>31</v>
      </c>
      <c r="C386" s="2" t="s">
        <v>23</v>
      </c>
      <c r="D386" s="6" t="s">
        <v>25</v>
      </c>
      <c r="E386" s="7">
        <v>76</v>
      </c>
      <c r="F386" s="7">
        <v>2288.4499999999998</v>
      </c>
      <c r="G386" s="7">
        <v>5126.1279999999997</v>
      </c>
      <c r="H386" s="4">
        <v>457.69</v>
      </c>
      <c r="I386" s="5" t="s">
        <v>33</v>
      </c>
    </row>
    <row r="387" spans="1:9" x14ac:dyDescent="0.3">
      <c r="A387" s="2">
        <v>2022</v>
      </c>
      <c r="B387" s="2" t="s">
        <v>31</v>
      </c>
      <c r="C387" s="2" t="s">
        <v>23</v>
      </c>
      <c r="D387" s="6" t="s">
        <v>26</v>
      </c>
      <c r="E387" s="7">
        <v>46</v>
      </c>
      <c r="F387" s="7">
        <v>100</v>
      </c>
      <c r="G387" s="7">
        <v>224</v>
      </c>
      <c r="H387" s="4">
        <v>20</v>
      </c>
      <c r="I387" s="5" t="s">
        <v>33</v>
      </c>
    </row>
    <row r="388" spans="1:9" x14ac:dyDescent="0.3">
      <c r="A388" s="2">
        <v>2022</v>
      </c>
      <c r="B388" s="2" t="s">
        <v>31</v>
      </c>
      <c r="C388" s="2" t="s">
        <v>23</v>
      </c>
      <c r="D388" s="6" t="s">
        <v>27</v>
      </c>
      <c r="E388" s="7">
        <v>34</v>
      </c>
      <c r="F388" s="7">
        <v>2288.4</v>
      </c>
      <c r="G388" s="7">
        <v>5126.0160000000005</v>
      </c>
      <c r="H388" s="4">
        <v>457.68000000000006</v>
      </c>
      <c r="I388" s="5" t="s">
        <v>33</v>
      </c>
    </row>
    <row r="389" spans="1:9" x14ac:dyDescent="0.3">
      <c r="A389" s="2">
        <v>2022</v>
      </c>
      <c r="B389" s="2" t="s">
        <v>31</v>
      </c>
      <c r="C389" s="2" t="s">
        <v>14</v>
      </c>
      <c r="D389" s="3" t="s">
        <v>28</v>
      </c>
      <c r="E389" s="4">
        <v>7</v>
      </c>
      <c r="F389" s="4">
        <v>200</v>
      </c>
      <c r="G389" s="4">
        <v>224</v>
      </c>
      <c r="H389" s="4">
        <v>40</v>
      </c>
      <c r="I389" s="5" t="s">
        <v>12</v>
      </c>
    </row>
    <row r="390" spans="1:9" x14ac:dyDescent="0.3">
      <c r="A390" s="2">
        <v>2022</v>
      </c>
      <c r="B390" s="2" t="s">
        <v>31</v>
      </c>
      <c r="C390" s="2" t="s">
        <v>23</v>
      </c>
      <c r="D390" s="6" t="s">
        <v>30</v>
      </c>
      <c r="E390" s="7">
        <v>3</v>
      </c>
      <c r="F390" s="7">
        <v>3300</v>
      </c>
      <c r="G390" s="7">
        <v>5126.576</v>
      </c>
      <c r="H390" s="4">
        <v>660</v>
      </c>
      <c r="I390" s="5" t="s">
        <v>12</v>
      </c>
    </row>
    <row r="391" spans="1:9" x14ac:dyDescent="0.3">
      <c r="A391" s="2">
        <v>2022</v>
      </c>
      <c r="B391" s="2" t="s">
        <v>31</v>
      </c>
      <c r="C391" s="2" t="s">
        <v>29</v>
      </c>
      <c r="D391" s="6" t="s">
        <v>29</v>
      </c>
      <c r="E391" s="7">
        <v>2</v>
      </c>
      <c r="F391" s="7">
        <v>6600</v>
      </c>
      <c r="G391" s="7">
        <v>7392</v>
      </c>
      <c r="H391" s="4">
        <v>1320</v>
      </c>
      <c r="I391" s="5" t="s">
        <v>12</v>
      </c>
    </row>
    <row r="392" spans="1:9" x14ac:dyDescent="0.3">
      <c r="A392" s="2">
        <v>2022</v>
      </c>
      <c r="B392" s="2" t="s">
        <v>32</v>
      </c>
      <c r="C392" s="2" t="s">
        <v>10</v>
      </c>
      <c r="D392" s="3" t="s">
        <v>11</v>
      </c>
      <c r="E392" s="4">
        <v>3566</v>
      </c>
      <c r="F392" s="4">
        <v>4577.3</v>
      </c>
      <c r="G392" s="4">
        <v>5126.576</v>
      </c>
      <c r="H392" s="4">
        <v>915.46</v>
      </c>
      <c r="I392" s="5" t="s">
        <v>12</v>
      </c>
    </row>
    <row r="393" spans="1:9" x14ac:dyDescent="0.3">
      <c r="A393" s="2">
        <v>2022</v>
      </c>
      <c r="B393" s="2" t="s">
        <v>32</v>
      </c>
      <c r="C393" s="2" t="s">
        <v>10</v>
      </c>
      <c r="D393" s="3" t="s">
        <v>13</v>
      </c>
      <c r="E393" s="4">
        <v>2498</v>
      </c>
      <c r="F393" s="4">
        <v>8000</v>
      </c>
      <c r="G393" s="4">
        <v>8960</v>
      </c>
      <c r="H393" s="4">
        <v>1600</v>
      </c>
      <c r="I393" s="5" t="s">
        <v>12</v>
      </c>
    </row>
    <row r="394" spans="1:9" x14ac:dyDescent="0.3">
      <c r="A394" s="2">
        <v>2022</v>
      </c>
      <c r="B394" s="2" t="s">
        <v>32</v>
      </c>
      <c r="C394" s="2" t="s">
        <v>14</v>
      </c>
      <c r="D394" s="3" t="s">
        <v>15</v>
      </c>
      <c r="E394" s="4">
        <v>1245</v>
      </c>
      <c r="F394" s="4">
        <v>4577.2</v>
      </c>
      <c r="G394" s="4">
        <v>5126.4639999999999</v>
      </c>
      <c r="H394" s="4">
        <v>915.44</v>
      </c>
      <c r="I394" s="5" t="s">
        <v>12</v>
      </c>
    </row>
    <row r="395" spans="1:9" x14ac:dyDescent="0.3">
      <c r="A395" s="2">
        <v>2022</v>
      </c>
      <c r="B395" s="2" t="s">
        <v>32</v>
      </c>
      <c r="C395" s="2" t="s">
        <v>16</v>
      </c>
      <c r="D395" s="6" t="s">
        <v>17</v>
      </c>
      <c r="E395" s="7">
        <v>644</v>
      </c>
      <c r="F395" s="7">
        <v>5743.5</v>
      </c>
      <c r="G395" s="7">
        <v>6432.72</v>
      </c>
      <c r="H395" s="4">
        <v>1148.7</v>
      </c>
      <c r="I395" s="5" t="s">
        <v>12</v>
      </c>
    </row>
    <row r="396" spans="1:9" x14ac:dyDescent="0.3">
      <c r="A396" s="2">
        <v>2022</v>
      </c>
      <c r="B396" s="2" t="s">
        <v>32</v>
      </c>
      <c r="C396" s="2" t="s">
        <v>18</v>
      </c>
      <c r="D396" s="6" t="s">
        <v>19</v>
      </c>
      <c r="E396" s="7">
        <v>643</v>
      </c>
      <c r="F396" s="7">
        <v>7000</v>
      </c>
      <c r="G396" s="7">
        <v>7840</v>
      </c>
      <c r="H396" s="4">
        <v>1400</v>
      </c>
      <c r="I396" s="5" t="s">
        <v>12</v>
      </c>
    </row>
    <row r="397" spans="1:9" x14ac:dyDescent="0.3">
      <c r="A397" s="2">
        <v>2022</v>
      </c>
      <c r="B397" s="2" t="s">
        <v>32</v>
      </c>
      <c r="C397" s="2" t="s">
        <v>16</v>
      </c>
      <c r="D397" s="6" t="s">
        <v>20</v>
      </c>
      <c r="E397" s="7">
        <v>455</v>
      </c>
      <c r="F397" s="7">
        <v>4578.6000000000004</v>
      </c>
      <c r="G397" s="7">
        <v>5128.0320000000002</v>
      </c>
      <c r="H397" s="4">
        <v>915.72000000000014</v>
      </c>
      <c r="I397" s="5" t="s">
        <v>12</v>
      </c>
    </row>
    <row r="398" spans="1:9" x14ac:dyDescent="0.3">
      <c r="A398" s="2">
        <v>2022</v>
      </c>
      <c r="B398" s="2" t="s">
        <v>32</v>
      </c>
      <c r="C398" s="2" t="s">
        <v>18</v>
      </c>
      <c r="D398" s="6" t="s">
        <v>21</v>
      </c>
      <c r="E398" s="8">
        <v>345</v>
      </c>
      <c r="F398" s="8">
        <v>7000</v>
      </c>
      <c r="G398" s="8">
        <v>7840</v>
      </c>
      <c r="H398" s="4">
        <v>1400</v>
      </c>
      <c r="I398" s="5" t="s">
        <v>12</v>
      </c>
    </row>
    <row r="399" spans="1:9" x14ac:dyDescent="0.3">
      <c r="A399" s="2">
        <v>2022</v>
      </c>
      <c r="B399" s="2" t="s">
        <v>32</v>
      </c>
      <c r="C399" s="2" t="s">
        <v>14</v>
      </c>
      <c r="D399" s="3" t="s">
        <v>22</v>
      </c>
      <c r="E399" s="4">
        <v>122</v>
      </c>
      <c r="F399" s="4">
        <v>100</v>
      </c>
      <c r="G399" s="4">
        <v>112</v>
      </c>
      <c r="H399" s="4">
        <v>20</v>
      </c>
      <c r="I399" s="5" t="s">
        <v>12</v>
      </c>
    </row>
    <row r="400" spans="1:9" x14ac:dyDescent="0.3">
      <c r="A400" s="2">
        <v>2022</v>
      </c>
      <c r="B400" s="2" t="s">
        <v>32</v>
      </c>
      <c r="C400" s="2" t="s">
        <v>23</v>
      </c>
      <c r="D400" s="6" t="s">
        <v>24</v>
      </c>
      <c r="E400" s="7">
        <v>78</v>
      </c>
      <c r="F400" s="7">
        <v>2288.6</v>
      </c>
      <c r="G400" s="7">
        <v>5126.4639999999999</v>
      </c>
      <c r="H400" s="4">
        <v>457.72</v>
      </c>
      <c r="I400" s="5" t="s">
        <v>12</v>
      </c>
    </row>
    <row r="401" spans="1:9" x14ac:dyDescent="0.3">
      <c r="A401" s="2">
        <v>2022</v>
      </c>
      <c r="B401" s="2" t="s">
        <v>32</v>
      </c>
      <c r="C401" s="2" t="s">
        <v>23</v>
      </c>
      <c r="D401" s="6" t="s">
        <v>25</v>
      </c>
      <c r="E401" s="7">
        <v>76</v>
      </c>
      <c r="F401" s="7">
        <v>2288.4499999999998</v>
      </c>
      <c r="G401" s="7">
        <v>5126.1279999999997</v>
      </c>
      <c r="H401" s="4">
        <v>457.69</v>
      </c>
      <c r="I401" s="5" t="s">
        <v>12</v>
      </c>
    </row>
    <row r="402" spans="1:9" x14ac:dyDescent="0.3">
      <c r="A402" s="2">
        <v>2022</v>
      </c>
      <c r="B402" s="2" t="s">
        <v>32</v>
      </c>
      <c r="C402" s="2" t="s">
        <v>23</v>
      </c>
      <c r="D402" s="6" t="s">
        <v>26</v>
      </c>
      <c r="E402" s="7">
        <v>46</v>
      </c>
      <c r="F402" s="7">
        <v>100</v>
      </c>
      <c r="G402" s="7">
        <v>224</v>
      </c>
      <c r="H402" s="4">
        <v>20</v>
      </c>
      <c r="I402" s="5" t="s">
        <v>12</v>
      </c>
    </row>
    <row r="403" spans="1:9" x14ac:dyDescent="0.3">
      <c r="A403" s="2">
        <v>2022</v>
      </c>
      <c r="B403" s="2" t="s">
        <v>32</v>
      </c>
      <c r="C403" s="2" t="s">
        <v>23</v>
      </c>
      <c r="D403" s="6" t="s">
        <v>27</v>
      </c>
      <c r="E403" s="7">
        <v>34</v>
      </c>
      <c r="F403" s="7">
        <v>2288.4</v>
      </c>
      <c r="G403" s="7">
        <v>5126.0160000000005</v>
      </c>
      <c r="H403" s="4">
        <v>457.68000000000006</v>
      </c>
      <c r="I403" s="5" t="s">
        <v>12</v>
      </c>
    </row>
    <row r="404" spans="1:9" x14ac:dyDescent="0.3">
      <c r="A404" s="2">
        <v>2022</v>
      </c>
      <c r="B404" s="2" t="s">
        <v>32</v>
      </c>
      <c r="C404" s="2" t="s">
        <v>14</v>
      </c>
      <c r="D404" s="3" t="s">
        <v>28</v>
      </c>
      <c r="E404" s="4">
        <v>7</v>
      </c>
      <c r="F404" s="4">
        <v>200</v>
      </c>
      <c r="G404" s="4">
        <v>224</v>
      </c>
      <c r="H404" s="4">
        <v>40</v>
      </c>
      <c r="I404" s="5" t="s">
        <v>12</v>
      </c>
    </row>
    <row r="405" spans="1:9" x14ac:dyDescent="0.3">
      <c r="A405" s="2">
        <v>2022</v>
      </c>
      <c r="B405" s="2" t="s">
        <v>32</v>
      </c>
      <c r="C405" s="2" t="s">
        <v>23</v>
      </c>
      <c r="D405" s="6" t="s">
        <v>30</v>
      </c>
      <c r="E405" s="7">
        <v>3</v>
      </c>
      <c r="F405" s="7">
        <v>2288.65</v>
      </c>
      <c r="G405" s="7">
        <v>5126.576</v>
      </c>
      <c r="H405" s="4">
        <v>457.73</v>
      </c>
      <c r="I405" s="5" t="s">
        <v>12</v>
      </c>
    </row>
    <row r="406" spans="1:9" x14ac:dyDescent="0.3">
      <c r="A406" s="2">
        <v>2022</v>
      </c>
      <c r="B406" s="2" t="s">
        <v>32</v>
      </c>
      <c r="C406" s="2" t="s">
        <v>29</v>
      </c>
      <c r="D406" s="6" t="s">
        <v>29</v>
      </c>
      <c r="E406" s="7">
        <v>2</v>
      </c>
      <c r="F406" s="7">
        <v>6600</v>
      </c>
      <c r="G406" s="7">
        <v>7392</v>
      </c>
      <c r="H406" s="4">
        <v>1320</v>
      </c>
      <c r="I406" s="5" t="s">
        <v>33</v>
      </c>
    </row>
    <row r="407" spans="1:9" x14ac:dyDescent="0.3">
      <c r="A407" s="2">
        <v>2022</v>
      </c>
      <c r="B407" s="2" t="s">
        <v>34</v>
      </c>
      <c r="C407" s="2" t="s">
        <v>10</v>
      </c>
      <c r="D407" s="3" t="s">
        <v>11</v>
      </c>
      <c r="E407" s="4">
        <v>3566</v>
      </c>
      <c r="F407" s="4">
        <v>4577.3</v>
      </c>
      <c r="G407" s="4">
        <v>5126.576</v>
      </c>
      <c r="H407" s="4">
        <v>915.46</v>
      </c>
      <c r="I407" s="5" t="s">
        <v>33</v>
      </c>
    </row>
    <row r="408" spans="1:9" x14ac:dyDescent="0.3">
      <c r="A408" s="2">
        <v>2022</v>
      </c>
      <c r="B408" s="2" t="s">
        <v>34</v>
      </c>
      <c r="C408" s="2" t="s">
        <v>10</v>
      </c>
      <c r="D408" s="3" t="s">
        <v>13</v>
      </c>
      <c r="E408" s="4">
        <v>2498</v>
      </c>
      <c r="F408" s="4">
        <v>8000</v>
      </c>
      <c r="G408" s="4">
        <v>8960</v>
      </c>
      <c r="H408" s="4">
        <v>1600</v>
      </c>
      <c r="I408" s="5" t="s">
        <v>33</v>
      </c>
    </row>
    <row r="409" spans="1:9" x14ac:dyDescent="0.3">
      <c r="A409" s="2">
        <v>2022</v>
      </c>
      <c r="B409" s="2" t="s">
        <v>34</v>
      </c>
      <c r="C409" s="2" t="s">
        <v>14</v>
      </c>
      <c r="D409" s="3" t="s">
        <v>15</v>
      </c>
      <c r="E409" s="4">
        <v>1245</v>
      </c>
      <c r="F409" s="4">
        <v>4577.2</v>
      </c>
      <c r="G409" s="4">
        <v>5126.4639999999999</v>
      </c>
      <c r="H409" s="4">
        <v>915.44</v>
      </c>
      <c r="I409" s="5" t="s">
        <v>33</v>
      </c>
    </row>
    <row r="410" spans="1:9" x14ac:dyDescent="0.3">
      <c r="A410" s="2">
        <v>2022</v>
      </c>
      <c r="B410" s="2" t="s">
        <v>34</v>
      </c>
      <c r="C410" s="2" t="s">
        <v>16</v>
      </c>
      <c r="D410" s="6" t="s">
        <v>17</v>
      </c>
      <c r="E410" s="7">
        <v>644</v>
      </c>
      <c r="F410" s="7">
        <v>5743.5</v>
      </c>
      <c r="G410" s="7">
        <v>6432.72</v>
      </c>
      <c r="H410" s="4">
        <v>1148.7</v>
      </c>
      <c r="I410" s="5" t="s">
        <v>33</v>
      </c>
    </row>
    <row r="411" spans="1:9" x14ac:dyDescent="0.3">
      <c r="A411" s="2">
        <v>2022</v>
      </c>
      <c r="B411" s="2" t="s">
        <v>34</v>
      </c>
      <c r="C411" s="2" t="s">
        <v>18</v>
      </c>
      <c r="D411" s="6" t="s">
        <v>19</v>
      </c>
      <c r="E411" s="7">
        <v>643</v>
      </c>
      <c r="F411" s="7">
        <v>7000</v>
      </c>
      <c r="G411" s="7">
        <v>7840</v>
      </c>
      <c r="H411" s="4">
        <v>1400</v>
      </c>
      <c r="I411" s="5" t="s">
        <v>33</v>
      </c>
    </row>
    <row r="412" spans="1:9" x14ac:dyDescent="0.3">
      <c r="A412" s="2">
        <v>2022</v>
      </c>
      <c r="B412" s="2" t="s">
        <v>34</v>
      </c>
      <c r="C412" s="2" t="s">
        <v>16</v>
      </c>
      <c r="D412" s="6" t="s">
        <v>20</v>
      </c>
      <c r="E412" s="7">
        <v>455</v>
      </c>
      <c r="F412" s="7">
        <v>4578.6000000000004</v>
      </c>
      <c r="G412" s="7">
        <v>5128.0320000000002</v>
      </c>
      <c r="H412" s="4">
        <v>915.72000000000014</v>
      </c>
      <c r="I412" s="5" t="s">
        <v>33</v>
      </c>
    </row>
    <row r="413" spans="1:9" x14ac:dyDescent="0.3">
      <c r="A413" s="2">
        <v>2022</v>
      </c>
      <c r="B413" s="2" t="s">
        <v>34</v>
      </c>
      <c r="C413" s="2" t="s">
        <v>18</v>
      </c>
      <c r="D413" s="6" t="s">
        <v>21</v>
      </c>
      <c r="E413" s="8">
        <v>345</v>
      </c>
      <c r="F413" s="8">
        <v>7000</v>
      </c>
      <c r="G413" s="8">
        <v>7840</v>
      </c>
      <c r="H413" s="4">
        <v>1400</v>
      </c>
      <c r="I413" s="5" t="s">
        <v>33</v>
      </c>
    </row>
    <row r="414" spans="1:9" x14ac:dyDescent="0.3">
      <c r="A414" s="2">
        <v>2022</v>
      </c>
      <c r="B414" s="2" t="s">
        <v>34</v>
      </c>
      <c r="C414" s="2" t="s">
        <v>14</v>
      </c>
      <c r="D414" s="3" t="s">
        <v>22</v>
      </c>
      <c r="E414" s="4">
        <v>122</v>
      </c>
      <c r="F414" s="4">
        <v>100</v>
      </c>
      <c r="G414" s="4">
        <v>112</v>
      </c>
      <c r="H414" s="4">
        <v>20</v>
      </c>
      <c r="I414" s="5" t="s">
        <v>33</v>
      </c>
    </row>
    <row r="415" spans="1:9" x14ac:dyDescent="0.3">
      <c r="A415" s="2">
        <v>2022</v>
      </c>
      <c r="B415" s="2" t="s">
        <v>34</v>
      </c>
      <c r="C415" s="2" t="s">
        <v>23</v>
      </c>
      <c r="D415" s="6" t="s">
        <v>24</v>
      </c>
      <c r="E415" s="7">
        <v>78</v>
      </c>
      <c r="F415" s="7">
        <v>2288.6</v>
      </c>
      <c r="G415" s="7">
        <v>5126.4639999999999</v>
      </c>
      <c r="H415" s="4">
        <v>457.72</v>
      </c>
      <c r="I415" s="5" t="s">
        <v>33</v>
      </c>
    </row>
    <row r="416" spans="1:9" x14ac:dyDescent="0.3">
      <c r="A416" s="2">
        <v>2022</v>
      </c>
      <c r="B416" s="2" t="s">
        <v>34</v>
      </c>
      <c r="C416" s="2" t="s">
        <v>23</v>
      </c>
      <c r="D416" s="6" t="s">
        <v>25</v>
      </c>
      <c r="E416" s="7">
        <v>76</v>
      </c>
      <c r="F416" s="7">
        <v>2288.4499999999998</v>
      </c>
      <c r="G416" s="7">
        <v>5126.1279999999997</v>
      </c>
      <c r="H416" s="4">
        <v>457.69</v>
      </c>
      <c r="I416" s="5" t="s">
        <v>33</v>
      </c>
    </row>
    <row r="417" spans="1:9" x14ac:dyDescent="0.3">
      <c r="A417" s="2">
        <v>2022</v>
      </c>
      <c r="B417" s="2" t="s">
        <v>34</v>
      </c>
      <c r="C417" s="2" t="s">
        <v>23</v>
      </c>
      <c r="D417" s="6" t="s">
        <v>26</v>
      </c>
      <c r="E417" s="7">
        <v>46</v>
      </c>
      <c r="F417" s="7">
        <v>100</v>
      </c>
      <c r="G417" s="7">
        <v>224</v>
      </c>
      <c r="H417" s="4">
        <v>20</v>
      </c>
      <c r="I417" s="5" t="s">
        <v>33</v>
      </c>
    </row>
    <row r="418" spans="1:9" x14ac:dyDescent="0.3">
      <c r="A418" s="2">
        <v>2022</v>
      </c>
      <c r="B418" s="2" t="s">
        <v>34</v>
      </c>
      <c r="C418" s="2" t="s">
        <v>23</v>
      </c>
      <c r="D418" s="6" t="s">
        <v>27</v>
      </c>
      <c r="E418" s="7">
        <v>34</v>
      </c>
      <c r="F418" s="7">
        <v>2288.4</v>
      </c>
      <c r="G418" s="7">
        <v>5126.0160000000005</v>
      </c>
      <c r="H418" s="4">
        <v>457.68000000000006</v>
      </c>
      <c r="I418" s="5" t="s">
        <v>33</v>
      </c>
    </row>
    <row r="419" spans="1:9" x14ac:dyDescent="0.3">
      <c r="A419" s="2">
        <v>2022</v>
      </c>
      <c r="B419" s="2" t="s">
        <v>34</v>
      </c>
      <c r="C419" s="2" t="s">
        <v>14</v>
      </c>
      <c r="D419" s="3" t="s">
        <v>28</v>
      </c>
      <c r="E419" s="4">
        <v>7</v>
      </c>
      <c r="F419" s="4">
        <v>200</v>
      </c>
      <c r="G419" s="4">
        <v>224</v>
      </c>
      <c r="H419" s="4">
        <v>40</v>
      </c>
      <c r="I419" s="5" t="s">
        <v>33</v>
      </c>
    </row>
    <row r="420" spans="1:9" x14ac:dyDescent="0.3">
      <c r="A420" s="2">
        <v>2022</v>
      </c>
      <c r="B420" s="2" t="s">
        <v>34</v>
      </c>
      <c r="C420" s="2" t="s">
        <v>23</v>
      </c>
      <c r="D420" s="6" t="s">
        <v>30</v>
      </c>
      <c r="E420" s="7">
        <v>3</v>
      </c>
      <c r="F420" s="7">
        <v>2288.65</v>
      </c>
      <c r="G420" s="7">
        <v>5126.576</v>
      </c>
      <c r="H420" s="4">
        <v>457.73</v>
      </c>
      <c r="I420" s="5" t="s">
        <v>33</v>
      </c>
    </row>
    <row r="421" spans="1:9" x14ac:dyDescent="0.3">
      <c r="A421" s="2">
        <v>2022</v>
      </c>
      <c r="B421" s="2" t="s">
        <v>34</v>
      </c>
      <c r="C421" s="2" t="s">
        <v>29</v>
      </c>
      <c r="D421" s="6" t="s">
        <v>29</v>
      </c>
      <c r="E421" s="7">
        <v>2</v>
      </c>
      <c r="F421" s="7">
        <v>7920</v>
      </c>
      <c r="G421" s="7">
        <v>7392</v>
      </c>
      <c r="H421" s="4">
        <v>1584</v>
      </c>
      <c r="I421" s="5" t="s">
        <v>33</v>
      </c>
    </row>
    <row r="422" spans="1:9" x14ac:dyDescent="0.3">
      <c r="A422" s="2">
        <v>2022</v>
      </c>
      <c r="B422" s="2" t="s">
        <v>35</v>
      </c>
      <c r="C422" s="2" t="s">
        <v>10</v>
      </c>
      <c r="D422" s="3" t="s">
        <v>11</v>
      </c>
      <c r="E422" s="4">
        <v>3566</v>
      </c>
      <c r="F422" s="4">
        <v>4577.3</v>
      </c>
      <c r="G422" s="4">
        <v>5126.576</v>
      </c>
      <c r="H422" s="4">
        <v>915.46</v>
      </c>
      <c r="I422" s="5" t="s">
        <v>12</v>
      </c>
    </row>
    <row r="423" spans="1:9" x14ac:dyDescent="0.3">
      <c r="A423" s="2">
        <v>2022</v>
      </c>
      <c r="B423" s="2" t="s">
        <v>35</v>
      </c>
      <c r="C423" s="2" t="s">
        <v>10</v>
      </c>
      <c r="D423" s="3" t="s">
        <v>13</v>
      </c>
      <c r="E423" s="4">
        <v>2498</v>
      </c>
      <c r="F423" s="4">
        <v>8800</v>
      </c>
      <c r="G423" s="4">
        <v>8960</v>
      </c>
      <c r="H423" s="4">
        <v>1760</v>
      </c>
      <c r="I423" s="5" t="s">
        <v>12</v>
      </c>
    </row>
    <row r="424" spans="1:9" x14ac:dyDescent="0.3">
      <c r="A424" s="2">
        <v>2022</v>
      </c>
      <c r="B424" s="2" t="s">
        <v>35</v>
      </c>
      <c r="C424" s="2" t="s">
        <v>14</v>
      </c>
      <c r="D424" s="3" t="s">
        <v>15</v>
      </c>
      <c r="E424" s="4">
        <v>1245</v>
      </c>
      <c r="F424" s="4">
        <v>5034.92</v>
      </c>
      <c r="G424" s="4">
        <v>5126.4639999999999</v>
      </c>
      <c r="H424" s="4">
        <v>1006.984</v>
      </c>
      <c r="I424" s="5" t="s">
        <v>12</v>
      </c>
    </row>
    <row r="425" spans="1:9" x14ac:dyDescent="0.3">
      <c r="A425" s="2">
        <v>2022</v>
      </c>
      <c r="B425" s="2" t="s">
        <v>35</v>
      </c>
      <c r="C425" s="2" t="s">
        <v>16</v>
      </c>
      <c r="D425" s="6" t="s">
        <v>17</v>
      </c>
      <c r="E425" s="7">
        <v>644</v>
      </c>
      <c r="F425" s="7">
        <v>6317.85</v>
      </c>
      <c r="G425" s="7">
        <v>6432.72</v>
      </c>
      <c r="H425" s="4">
        <v>1263.5700000000002</v>
      </c>
      <c r="I425" s="5" t="s">
        <v>12</v>
      </c>
    </row>
    <row r="426" spans="1:9" x14ac:dyDescent="0.3">
      <c r="A426" s="2">
        <v>2022</v>
      </c>
      <c r="B426" s="2" t="s">
        <v>35</v>
      </c>
      <c r="C426" s="2" t="s">
        <v>18</v>
      </c>
      <c r="D426" s="6" t="s">
        <v>19</v>
      </c>
      <c r="E426" s="7">
        <v>643</v>
      </c>
      <c r="F426" s="7">
        <v>7700</v>
      </c>
      <c r="G426" s="7">
        <v>7840</v>
      </c>
      <c r="H426" s="4">
        <v>1540</v>
      </c>
      <c r="I426" s="5" t="s">
        <v>12</v>
      </c>
    </row>
    <row r="427" spans="1:9" x14ac:dyDescent="0.3">
      <c r="A427" s="2">
        <v>2022</v>
      </c>
      <c r="B427" s="2" t="s">
        <v>35</v>
      </c>
      <c r="C427" s="2" t="s">
        <v>16</v>
      </c>
      <c r="D427" s="6" t="s">
        <v>20</v>
      </c>
      <c r="E427" s="7">
        <v>455</v>
      </c>
      <c r="F427" s="7">
        <v>5036.46</v>
      </c>
      <c r="G427" s="7">
        <v>5128.0320000000002</v>
      </c>
      <c r="H427" s="4">
        <v>1007.292</v>
      </c>
      <c r="I427" s="5" t="s">
        <v>33</v>
      </c>
    </row>
    <row r="428" spans="1:9" x14ac:dyDescent="0.3">
      <c r="A428" s="2">
        <v>2022</v>
      </c>
      <c r="B428" s="2" t="s">
        <v>35</v>
      </c>
      <c r="C428" s="2" t="s">
        <v>18</v>
      </c>
      <c r="D428" s="6" t="s">
        <v>21</v>
      </c>
      <c r="E428" s="8">
        <v>345</v>
      </c>
      <c r="F428" s="8">
        <v>7700</v>
      </c>
      <c r="G428" s="8">
        <v>7840</v>
      </c>
      <c r="H428" s="4">
        <v>1540</v>
      </c>
      <c r="I428" s="5" t="s">
        <v>33</v>
      </c>
    </row>
    <row r="429" spans="1:9" x14ac:dyDescent="0.3">
      <c r="A429" s="2">
        <v>2022</v>
      </c>
      <c r="B429" s="2" t="s">
        <v>35</v>
      </c>
      <c r="C429" s="2" t="s">
        <v>14</v>
      </c>
      <c r="D429" s="3" t="s">
        <v>22</v>
      </c>
      <c r="E429" s="4">
        <v>122</v>
      </c>
      <c r="F429" s="4">
        <v>110</v>
      </c>
      <c r="G429" s="4">
        <v>112</v>
      </c>
      <c r="H429" s="4">
        <v>22</v>
      </c>
      <c r="I429" s="5" t="s">
        <v>33</v>
      </c>
    </row>
    <row r="430" spans="1:9" x14ac:dyDescent="0.3">
      <c r="A430" s="2">
        <v>2022</v>
      </c>
      <c r="B430" s="2" t="s">
        <v>35</v>
      </c>
      <c r="C430" s="2" t="s">
        <v>23</v>
      </c>
      <c r="D430" s="6" t="s">
        <v>24</v>
      </c>
      <c r="E430" s="7">
        <v>78</v>
      </c>
      <c r="F430" s="7">
        <v>2517.46</v>
      </c>
      <c r="G430" s="7">
        <v>5126.4639999999999</v>
      </c>
      <c r="H430" s="4">
        <v>503.49200000000002</v>
      </c>
      <c r="I430" s="5" t="s">
        <v>33</v>
      </c>
    </row>
    <row r="431" spans="1:9" x14ac:dyDescent="0.3">
      <c r="A431" s="2">
        <v>2022</v>
      </c>
      <c r="B431" s="2" t="s">
        <v>35</v>
      </c>
      <c r="C431" s="2" t="s">
        <v>23</v>
      </c>
      <c r="D431" s="6" t="s">
        <v>25</v>
      </c>
      <c r="E431" s="7">
        <v>76</v>
      </c>
      <c r="F431" s="7">
        <v>2288.4499999999998</v>
      </c>
      <c r="G431" s="7">
        <v>5126.1279999999997</v>
      </c>
      <c r="H431" s="4">
        <v>457.69</v>
      </c>
      <c r="I431" s="5" t="s">
        <v>33</v>
      </c>
    </row>
    <row r="432" spans="1:9" x14ac:dyDescent="0.3">
      <c r="A432" s="2">
        <v>2022</v>
      </c>
      <c r="B432" s="2" t="s">
        <v>35</v>
      </c>
      <c r="C432" s="2" t="s">
        <v>23</v>
      </c>
      <c r="D432" s="6" t="s">
        <v>26</v>
      </c>
      <c r="E432" s="7">
        <v>46</v>
      </c>
      <c r="F432" s="7">
        <v>100</v>
      </c>
      <c r="G432" s="7">
        <v>224</v>
      </c>
      <c r="H432" s="4">
        <v>20</v>
      </c>
      <c r="I432" s="5" t="s">
        <v>33</v>
      </c>
    </row>
    <row r="433" spans="1:9" x14ac:dyDescent="0.3">
      <c r="A433" s="2">
        <v>2022</v>
      </c>
      <c r="B433" s="2" t="s">
        <v>35</v>
      </c>
      <c r="C433" s="2" t="s">
        <v>23</v>
      </c>
      <c r="D433" s="6" t="s">
        <v>27</v>
      </c>
      <c r="E433" s="7">
        <v>34</v>
      </c>
      <c r="F433" s="7">
        <v>2288.4</v>
      </c>
      <c r="G433" s="7">
        <v>5126.0160000000005</v>
      </c>
      <c r="H433" s="4">
        <v>457.68000000000006</v>
      </c>
      <c r="I433" s="5" t="s">
        <v>33</v>
      </c>
    </row>
    <row r="434" spans="1:9" x14ac:dyDescent="0.3">
      <c r="A434" s="2">
        <v>2022</v>
      </c>
      <c r="B434" s="2" t="s">
        <v>35</v>
      </c>
      <c r="C434" s="2" t="s">
        <v>14</v>
      </c>
      <c r="D434" s="3" t="s">
        <v>28</v>
      </c>
      <c r="E434" s="4">
        <v>7</v>
      </c>
      <c r="F434" s="4">
        <v>200</v>
      </c>
      <c r="G434" s="4">
        <v>224</v>
      </c>
      <c r="H434" s="4">
        <v>40</v>
      </c>
      <c r="I434" s="5" t="s">
        <v>33</v>
      </c>
    </row>
    <row r="435" spans="1:9" x14ac:dyDescent="0.3">
      <c r="A435" s="2">
        <v>2022</v>
      </c>
      <c r="B435" s="2" t="s">
        <v>35</v>
      </c>
      <c r="C435" s="2" t="s">
        <v>23</v>
      </c>
      <c r="D435" s="6" t="s">
        <v>30</v>
      </c>
      <c r="E435" s="7">
        <v>3</v>
      </c>
      <c r="F435" s="7">
        <v>3300</v>
      </c>
      <c r="G435" s="7">
        <v>5126.576</v>
      </c>
      <c r="H435" s="4">
        <v>660</v>
      </c>
      <c r="I435" s="5" t="s">
        <v>33</v>
      </c>
    </row>
    <row r="436" spans="1:9" x14ac:dyDescent="0.3">
      <c r="A436" s="2">
        <v>2022</v>
      </c>
      <c r="B436" s="2" t="s">
        <v>35</v>
      </c>
      <c r="C436" s="2" t="s">
        <v>29</v>
      </c>
      <c r="D436" s="6" t="s">
        <v>29</v>
      </c>
      <c r="E436" s="7">
        <v>2</v>
      </c>
      <c r="F436" s="7">
        <v>4577.3</v>
      </c>
      <c r="G436" s="7">
        <v>7392</v>
      </c>
      <c r="H436" s="4">
        <v>915.46</v>
      </c>
      <c r="I436" s="5" t="s">
        <v>12</v>
      </c>
    </row>
    <row r="437" spans="1:9" x14ac:dyDescent="0.3">
      <c r="A437" s="2">
        <v>2022</v>
      </c>
      <c r="B437" s="2" t="s">
        <v>36</v>
      </c>
      <c r="C437" s="2" t="s">
        <v>10</v>
      </c>
      <c r="D437" s="3" t="s">
        <v>11</v>
      </c>
      <c r="E437" s="4">
        <v>3566</v>
      </c>
      <c r="F437" s="4">
        <v>4577.3</v>
      </c>
      <c r="G437" s="4">
        <v>5126.576</v>
      </c>
      <c r="H437" s="4">
        <v>915.46</v>
      </c>
      <c r="I437" s="5" t="s">
        <v>33</v>
      </c>
    </row>
    <row r="438" spans="1:9" x14ac:dyDescent="0.3">
      <c r="A438" s="2">
        <v>2022</v>
      </c>
      <c r="B438" s="2" t="s">
        <v>36</v>
      </c>
      <c r="C438" s="2" t="s">
        <v>10</v>
      </c>
      <c r="D438" s="3" t="s">
        <v>13</v>
      </c>
      <c r="E438" s="4">
        <v>2498</v>
      </c>
      <c r="F438" s="4">
        <v>8000</v>
      </c>
      <c r="G438" s="4">
        <v>8960</v>
      </c>
      <c r="H438" s="4">
        <v>1600</v>
      </c>
      <c r="I438" s="5" t="s">
        <v>12</v>
      </c>
    </row>
    <row r="439" spans="1:9" x14ac:dyDescent="0.3">
      <c r="A439" s="2">
        <v>2022</v>
      </c>
      <c r="B439" s="2" t="s">
        <v>36</v>
      </c>
      <c r="C439" s="2" t="s">
        <v>14</v>
      </c>
      <c r="D439" s="3" t="s">
        <v>15</v>
      </c>
      <c r="E439" s="4">
        <v>1245</v>
      </c>
      <c r="F439" s="4">
        <v>4577.2</v>
      </c>
      <c r="G439" s="4">
        <v>5126.4639999999999</v>
      </c>
      <c r="H439" s="4">
        <v>915.44</v>
      </c>
      <c r="I439" s="5" t="s">
        <v>12</v>
      </c>
    </row>
    <row r="440" spans="1:9" x14ac:dyDescent="0.3">
      <c r="A440" s="2">
        <v>2022</v>
      </c>
      <c r="B440" s="2" t="s">
        <v>36</v>
      </c>
      <c r="C440" s="2" t="s">
        <v>16</v>
      </c>
      <c r="D440" s="6" t="s">
        <v>17</v>
      </c>
      <c r="E440" s="7">
        <v>644</v>
      </c>
      <c r="F440" s="7">
        <v>5743.5</v>
      </c>
      <c r="G440" s="7">
        <v>6432.72</v>
      </c>
      <c r="H440" s="4">
        <v>1148.7</v>
      </c>
      <c r="I440" s="5" t="s">
        <v>12</v>
      </c>
    </row>
    <row r="441" spans="1:9" x14ac:dyDescent="0.3">
      <c r="A441" s="2">
        <v>2022</v>
      </c>
      <c r="B441" s="2" t="s">
        <v>36</v>
      </c>
      <c r="C441" s="2" t="s">
        <v>18</v>
      </c>
      <c r="D441" s="6" t="s">
        <v>19</v>
      </c>
      <c r="E441" s="7">
        <v>643</v>
      </c>
      <c r="F441" s="7">
        <v>7000</v>
      </c>
      <c r="G441" s="7">
        <v>7840</v>
      </c>
      <c r="H441" s="4">
        <v>1400</v>
      </c>
      <c r="I441" s="5" t="s">
        <v>12</v>
      </c>
    </row>
    <row r="442" spans="1:9" x14ac:dyDescent="0.3">
      <c r="A442" s="2">
        <v>2022</v>
      </c>
      <c r="B442" s="2" t="s">
        <v>36</v>
      </c>
      <c r="C442" s="2" t="s">
        <v>16</v>
      </c>
      <c r="D442" s="6" t="s">
        <v>20</v>
      </c>
      <c r="E442" s="7">
        <v>455</v>
      </c>
      <c r="F442" s="7">
        <v>4578.6000000000004</v>
      </c>
      <c r="G442" s="7">
        <v>5128.0320000000002</v>
      </c>
      <c r="H442" s="4">
        <v>915.72000000000014</v>
      </c>
      <c r="I442" s="5" t="s">
        <v>12</v>
      </c>
    </row>
    <row r="443" spans="1:9" x14ac:dyDescent="0.3">
      <c r="A443" s="2">
        <v>2022</v>
      </c>
      <c r="B443" s="2" t="s">
        <v>36</v>
      </c>
      <c r="C443" s="2" t="s">
        <v>18</v>
      </c>
      <c r="D443" s="6" t="s">
        <v>21</v>
      </c>
      <c r="E443" s="8">
        <v>345</v>
      </c>
      <c r="F443" s="8">
        <v>7000</v>
      </c>
      <c r="G443" s="8">
        <v>7840</v>
      </c>
      <c r="H443" s="4">
        <v>1400</v>
      </c>
      <c r="I443" s="5" t="s">
        <v>12</v>
      </c>
    </row>
    <row r="444" spans="1:9" x14ac:dyDescent="0.3">
      <c r="A444" s="2">
        <v>2022</v>
      </c>
      <c r="B444" s="2" t="s">
        <v>36</v>
      </c>
      <c r="C444" s="2" t="s">
        <v>14</v>
      </c>
      <c r="D444" s="3" t="s">
        <v>22</v>
      </c>
      <c r="E444" s="4">
        <v>122</v>
      </c>
      <c r="F444" s="4">
        <v>100</v>
      </c>
      <c r="G444" s="4">
        <v>112</v>
      </c>
      <c r="H444" s="4">
        <v>20</v>
      </c>
      <c r="I444" s="5" t="s">
        <v>12</v>
      </c>
    </row>
    <row r="445" spans="1:9" x14ac:dyDescent="0.3">
      <c r="A445" s="2">
        <v>2022</v>
      </c>
      <c r="B445" s="2" t="s">
        <v>36</v>
      </c>
      <c r="C445" s="2" t="s">
        <v>23</v>
      </c>
      <c r="D445" s="6" t="s">
        <v>24</v>
      </c>
      <c r="E445" s="7">
        <v>78</v>
      </c>
      <c r="F445" s="7">
        <v>2288.6</v>
      </c>
      <c r="G445" s="7">
        <v>5126.4639999999999</v>
      </c>
      <c r="H445" s="4">
        <v>457.72</v>
      </c>
      <c r="I445" s="5" t="s">
        <v>12</v>
      </c>
    </row>
    <row r="446" spans="1:9" x14ac:dyDescent="0.3">
      <c r="A446" s="2">
        <v>2022</v>
      </c>
      <c r="B446" s="2" t="s">
        <v>36</v>
      </c>
      <c r="C446" s="2" t="s">
        <v>23</v>
      </c>
      <c r="D446" s="6" t="s">
        <v>25</v>
      </c>
      <c r="E446" s="7">
        <v>76</v>
      </c>
      <c r="F446" s="7">
        <v>2288.4499999999998</v>
      </c>
      <c r="G446" s="7">
        <v>5126.1279999999997</v>
      </c>
      <c r="H446" s="4">
        <v>457.69</v>
      </c>
      <c r="I446" s="5" t="s">
        <v>12</v>
      </c>
    </row>
    <row r="447" spans="1:9" x14ac:dyDescent="0.3">
      <c r="A447" s="2">
        <v>2022</v>
      </c>
      <c r="B447" s="2" t="s">
        <v>36</v>
      </c>
      <c r="C447" s="2" t="s">
        <v>23</v>
      </c>
      <c r="D447" s="6" t="s">
        <v>26</v>
      </c>
      <c r="E447" s="7">
        <v>46</v>
      </c>
      <c r="F447" s="7">
        <v>100</v>
      </c>
      <c r="G447" s="7">
        <v>224</v>
      </c>
      <c r="H447" s="4">
        <v>20</v>
      </c>
      <c r="I447" s="5" t="s">
        <v>12</v>
      </c>
    </row>
    <row r="448" spans="1:9" x14ac:dyDescent="0.3">
      <c r="A448" s="2">
        <v>2022</v>
      </c>
      <c r="B448" s="2" t="s">
        <v>36</v>
      </c>
      <c r="C448" s="2" t="s">
        <v>23</v>
      </c>
      <c r="D448" s="6" t="s">
        <v>27</v>
      </c>
      <c r="E448" s="7">
        <v>34</v>
      </c>
      <c r="F448" s="7">
        <v>2288.4</v>
      </c>
      <c r="G448" s="7">
        <v>5126.0160000000005</v>
      </c>
      <c r="H448" s="4">
        <v>457.68000000000006</v>
      </c>
      <c r="I448" s="5" t="s">
        <v>12</v>
      </c>
    </row>
    <row r="449" spans="1:9" x14ac:dyDescent="0.3">
      <c r="A449" s="2">
        <v>2022</v>
      </c>
      <c r="B449" s="2" t="s">
        <v>36</v>
      </c>
      <c r="C449" s="2" t="s">
        <v>14</v>
      </c>
      <c r="D449" s="3" t="s">
        <v>28</v>
      </c>
      <c r="E449" s="4">
        <v>7</v>
      </c>
      <c r="F449" s="4">
        <v>200</v>
      </c>
      <c r="G449" s="4">
        <v>224</v>
      </c>
      <c r="H449" s="4">
        <v>40</v>
      </c>
      <c r="I449" s="5" t="s">
        <v>12</v>
      </c>
    </row>
    <row r="450" spans="1:9" x14ac:dyDescent="0.3">
      <c r="A450" s="2">
        <v>2022</v>
      </c>
      <c r="B450" s="2" t="s">
        <v>36</v>
      </c>
      <c r="C450" s="2" t="s">
        <v>29</v>
      </c>
      <c r="D450" s="6" t="s">
        <v>29</v>
      </c>
      <c r="E450" s="7">
        <v>3</v>
      </c>
      <c r="F450" s="7">
        <v>4577.3</v>
      </c>
      <c r="G450" s="7">
        <v>7392</v>
      </c>
      <c r="H450" s="4">
        <v>915.46</v>
      </c>
      <c r="I450" s="5" t="s">
        <v>12</v>
      </c>
    </row>
    <row r="451" spans="1:9" x14ac:dyDescent="0.3">
      <c r="A451" s="2">
        <v>2022</v>
      </c>
      <c r="B451" s="2" t="s">
        <v>36</v>
      </c>
      <c r="C451" s="2" t="s">
        <v>23</v>
      </c>
      <c r="D451" s="6" t="s">
        <v>30</v>
      </c>
      <c r="E451" s="7">
        <v>3</v>
      </c>
      <c r="F451" s="7">
        <v>2288.65</v>
      </c>
      <c r="G451" s="7">
        <v>5126.576</v>
      </c>
      <c r="H451" s="4">
        <v>457.73</v>
      </c>
      <c r="I451" s="5" t="s">
        <v>12</v>
      </c>
    </row>
    <row r="452" spans="1:9" x14ac:dyDescent="0.3">
      <c r="A452" s="2">
        <v>2022</v>
      </c>
      <c r="B452" s="2" t="s">
        <v>37</v>
      </c>
      <c r="C452" s="2" t="s">
        <v>10</v>
      </c>
      <c r="D452" s="3" t="s">
        <v>11</v>
      </c>
      <c r="E452" s="4">
        <v>3566</v>
      </c>
      <c r="F452" s="4">
        <v>4577.3</v>
      </c>
      <c r="G452" s="4">
        <v>5126.576</v>
      </c>
      <c r="H452" s="4">
        <v>915.46</v>
      </c>
      <c r="I452" s="5" t="s">
        <v>12</v>
      </c>
    </row>
    <row r="453" spans="1:9" x14ac:dyDescent="0.3">
      <c r="A453" s="2">
        <v>2022</v>
      </c>
      <c r="B453" s="2" t="s">
        <v>37</v>
      </c>
      <c r="C453" s="2" t="s">
        <v>10</v>
      </c>
      <c r="D453" s="3" t="s">
        <v>13</v>
      </c>
      <c r="E453" s="4">
        <v>2498</v>
      </c>
      <c r="F453" s="4">
        <v>8000</v>
      </c>
      <c r="G453" s="4">
        <v>8960</v>
      </c>
      <c r="H453" s="4">
        <v>1600</v>
      </c>
      <c r="I453" s="5" t="s">
        <v>12</v>
      </c>
    </row>
    <row r="454" spans="1:9" x14ac:dyDescent="0.3">
      <c r="A454" s="2">
        <v>2022</v>
      </c>
      <c r="B454" s="2" t="s">
        <v>37</v>
      </c>
      <c r="C454" s="2" t="s">
        <v>14</v>
      </c>
      <c r="D454" s="3" t="s">
        <v>15</v>
      </c>
      <c r="E454" s="4">
        <v>1245</v>
      </c>
      <c r="F454" s="4">
        <v>4577.2</v>
      </c>
      <c r="G454" s="4">
        <v>5126.4639999999999</v>
      </c>
      <c r="H454" s="4">
        <v>915.44</v>
      </c>
      <c r="I454" s="5" t="s">
        <v>12</v>
      </c>
    </row>
    <row r="455" spans="1:9" x14ac:dyDescent="0.3">
      <c r="A455" s="2">
        <v>2022</v>
      </c>
      <c r="B455" s="2" t="s">
        <v>37</v>
      </c>
      <c r="C455" s="2" t="s">
        <v>16</v>
      </c>
      <c r="D455" s="6" t="s">
        <v>17</v>
      </c>
      <c r="E455" s="7">
        <v>644</v>
      </c>
      <c r="F455" s="7">
        <v>5743.5</v>
      </c>
      <c r="G455" s="7">
        <v>6432.72</v>
      </c>
      <c r="H455" s="4">
        <v>1148.7</v>
      </c>
      <c r="I455" s="5" t="s">
        <v>12</v>
      </c>
    </row>
    <row r="456" spans="1:9" x14ac:dyDescent="0.3">
      <c r="A456" s="2">
        <v>2022</v>
      </c>
      <c r="B456" s="2" t="s">
        <v>37</v>
      </c>
      <c r="C456" s="2" t="s">
        <v>18</v>
      </c>
      <c r="D456" s="6" t="s">
        <v>19</v>
      </c>
      <c r="E456" s="7">
        <v>643</v>
      </c>
      <c r="F456" s="7">
        <v>7000</v>
      </c>
      <c r="G456" s="7">
        <v>7840</v>
      </c>
      <c r="H456" s="4">
        <v>1400</v>
      </c>
      <c r="I456" s="5" t="s">
        <v>12</v>
      </c>
    </row>
    <row r="457" spans="1:9" x14ac:dyDescent="0.3">
      <c r="A457" s="2">
        <v>2022</v>
      </c>
      <c r="B457" s="2" t="s">
        <v>37</v>
      </c>
      <c r="C457" s="2" t="s">
        <v>16</v>
      </c>
      <c r="D457" s="6" t="s">
        <v>20</v>
      </c>
      <c r="E457" s="7">
        <v>455</v>
      </c>
      <c r="F457" s="7">
        <v>4578.6000000000004</v>
      </c>
      <c r="G457" s="7">
        <v>5128.0320000000002</v>
      </c>
      <c r="H457" s="4">
        <v>915.72000000000014</v>
      </c>
      <c r="I457" s="5" t="s">
        <v>12</v>
      </c>
    </row>
    <row r="458" spans="1:9" x14ac:dyDescent="0.3">
      <c r="A458" s="2">
        <v>2022</v>
      </c>
      <c r="B458" s="2" t="s">
        <v>37</v>
      </c>
      <c r="C458" s="2" t="s">
        <v>18</v>
      </c>
      <c r="D458" s="6" t="s">
        <v>21</v>
      </c>
      <c r="E458" s="8">
        <v>345</v>
      </c>
      <c r="F458" s="8">
        <v>7000</v>
      </c>
      <c r="G458" s="8">
        <v>7840</v>
      </c>
      <c r="H458" s="4">
        <v>1400</v>
      </c>
      <c r="I458" s="5" t="s">
        <v>12</v>
      </c>
    </row>
    <row r="459" spans="1:9" x14ac:dyDescent="0.3">
      <c r="A459" s="2">
        <v>2022</v>
      </c>
      <c r="B459" s="2" t="s">
        <v>37</v>
      </c>
      <c r="C459" s="2" t="s">
        <v>14</v>
      </c>
      <c r="D459" s="3" t="s">
        <v>22</v>
      </c>
      <c r="E459" s="4">
        <v>122</v>
      </c>
      <c r="F459" s="4">
        <v>100</v>
      </c>
      <c r="G459" s="4">
        <v>112</v>
      </c>
      <c r="H459" s="4">
        <v>20</v>
      </c>
      <c r="I459" s="5" t="s">
        <v>12</v>
      </c>
    </row>
    <row r="460" spans="1:9" x14ac:dyDescent="0.3">
      <c r="A460" s="2">
        <v>2022</v>
      </c>
      <c r="B460" s="2" t="s">
        <v>37</v>
      </c>
      <c r="C460" s="2" t="s">
        <v>23</v>
      </c>
      <c r="D460" s="6" t="s">
        <v>24</v>
      </c>
      <c r="E460" s="7">
        <v>78</v>
      </c>
      <c r="F460" s="7">
        <v>2288.6</v>
      </c>
      <c r="G460" s="7">
        <v>5126.4639999999999</v>
      </c>
      <c r="H460" s="4">
        <v>457.72</v>
      </c>
      <c r="I460" s="5" t="s">
        <v>12</v>
      </c>
    </row>
    <row r="461" spans="1:9" x14ac:dyDescent="0.3">
      <c r="A461" s="2">
        <v>2022</v>
      </c>
      <c r="B461" s="2" t="s">
        <v>37</v>
      </c>
      <c r="C461" s="2" t="s">
        <v>23</v>
      </c>
      <c r="D461" s="6" t="s">
        <v>25</v>
      </c>
      <c r="E461" s="7">
        <v>76</v>
      </c>
      <c r="F461" s="7">
        <v>2288.4499999999998</v>
      </c>
      <c r="G461" s="7">
        <v>5126.1279999999997</v>
      </c>
      <c r="H461" s="4">
        <v>457.69</v>
      </c>
      <c r="I461" s="5" t="s">
        <v>12</v>
      </c>
    </row>
    <row r="462" spans="1:9" x14ac:dyDescent="0.3">
      <c r="A462" s="2">
        <v>2022</v>
      </c>
      <c r="B462" s="2" t="s">
        <v>37</v>
      </c>
      <c r="C462" s="2" t="s">
        <v>23</v>
      </c>
      <c r="D462" s="6" t="s">
        <v>26</v>
      </c>
      <c r="E462" s="7">
        <v>46</v>
      </c>
      <c r="F462" s="7">
        <v>100</v>
      </c>
      <c r="G462" s="7">
        <v>224</v>
      </c>
      <c r="H462" s="4">
        <v>20</v>
      </c>
      <c r="I462" s="5" t="s">
        <v>12</v>
      </c>
    </row>
    <row r="463" spans="1:9" x14ac:dyDescent="0.3">
      <c r="A463" s="2">
        <v>2022</v>
      </c>
      <c r="B463" s="2" t="s">
        <v>37</v>
      </c>
      <c r="C463" s="2" t="s">
        <v>23</v>
      </c>
      <c r="D463" s="6" t="s">
        <v>27</v>
      </c>
      <c r="E463" s="7">
        <v>34</v>
      </c>
      <c r="F463" s="7">
        <v>2288.4</v>
      </c>
      <c r="G463" s="7">
        <v>5126.0160000000005</v>
      </c>
      <c r="H463" s="4">
        <v>457.68000000000006</v>
      </c>
      <c r="I463" s="5" t="s">
        <v>12</v>
      </c>
    </row>
    <row r="464" spans="1:9" x14ac:dyDescent="0.3">
      <c r="A464" s="2">
        <v>2022</v>
      </c>
      <c r="B464" s="2" t="s">
        <v>37</v>
      </c>
      <c r="C464" s="2" t="s">
        <v>14</v>
      </c>
      <c r="D464" s="3" t="s">
        <v>28</v>
      </c>
      <c r="E464" s="4">
        <v>7</v>
      </c>
      <c r="F464" s="4">
        <v>200</v>
      </c>
      <c r="G464" s="4">
        <v>224</v>
      </c>
      <c r="H464" s="4">
        <v>40</v>
      </c>
      <c r="I464" s="5" t="s">
        <v>12</v>
      </c>
    </row>
    <row r="465" spans="1:9" x14ac:dyDescent="0.3">
      <c r="A465" s="2">
        <v>2022</v>
      </c>
      <c r="B465" s="2" t="s">
        <v>37</v>
      </c>
      <c r="C465" s="2" t="s">
        <v>23</v>
      </c>
      <c r="D465" s="6" t="s">
        <v>30</v>
      </c>
      <c r="E465" s="7">
        <v>3</v>
      </c>
      <c r="F465" s="7">
        <v>2288.65</v>
      </c>
      <c r="G465" s="7">
        <v>5126.576</v>
      </c>
      <c r="H465" s="4">
        <v>457.73</v>
      </c>
      <c r="I465" s="5" t="s">
        <v>12</v>
      </c>
    </row>
    <row r="466" spans="1:9" x14ac:dyDescent="0.3">
      <c r="A466" s="2">
        <v>2022</v>
      </c>
      <c r="B466" s="2" t="s">
        <v>37</v>
      </c>
      <c r="C466" s="2" t="s">
        <v>29</v>
      </c>
      <c r="D466" s="6" t="s">
        <v>29</v>
      </c>
      <c r="E466" s="7">
        <v>2</v>
      </c>
      <c r="F466" s="7">
        <v>6600</v>
      </c>
      <c r="G466" s="7">
        <v>7392</v>
      </c>
      <c r="H466" s="4">
        <v>1320</v>
      </c>
      <c r="I466" s="5" t="s">
        <v>12</v>
      </c>
    </row>
    <row r="467" spans="1:9" x14ac:dyDescent="0.3">
      <c r="A467" s="2">
        <v>2022</v>
      </c>
      <c r="B467" s="2" t="s">
        <v>38</v>
      </c>
      <c r="C467" s="2" t="s">
        <v>10</v>
      </c>
      <c r="D467" s="3" t="s">
        <v>11</v>
      </c>
      <c r="E467" s="4">
        <v>3566</v>
      </c>
      <c r="F467" s="4">
        <v>4577.3</v>
      </c>
      <c r="G467" s="4">
        <v>5126.576</v>
      </c>
      <c r="H467" s="4">
        <v>915.46</v>
      </c>
      <c r="I467" s="5" t="s">
        <v>12</v>
      </c>
    </row>
    <row r="468" spans="1:9" x14ac:dyDescent="0.3">
      <c r="A468" s="2">
        <v>2022</v>
      </c>
      <c r="B468" s="2" t="s">
        <v>38</v>
      </c>
      <c r="C468" s="2" t="s">
        <v>10</v>
      </c>
      <c r="D468" s="3" t="s">
        <v>13</v>
      </c>
      <c r="E468" s="4">
        <v>2498</v>
      </c>
      <c r="F468" s="4">
        <v>8000</v>
      </c>
      <c r="G468" s="4">
        <v>8960</v>
      </c>
      <c r="H468" s="4">
        <v>1600</v>
      </c>
      <c r="I468" s="5" t="s">
        <v>12</v>
      </c>
    </row>
    <row r="469" spans="1:9" x14ac:dyDescent="0.3">
      <c r="A469" s="2">
        <v>2022</v>
      </c>
      <c r="B469" s="2" t="s">
        <v>38</v>
      </c>
      <c r="C469" s="2" t="s">
        <v>14</v>
      </c>
      <c r="D469" s="3" t="s">
        <v>15</v>
      </c>
      <c r="E469" s="4">
        <v>1245</v>
      </c>
      <c r="F469" s="4">
        <v>4577.2</v>
      </c>
      <c r="G469" s="4">
        <v>5126.4639999999999</v>
      </c>
      <c r="H469" s="4">
        <v>915.44</v>
      </c>
      <c r="I469" s="5" t="s">
        <v>12</v>
      </c>
    </row>
    <row r="470" spans="1:9" x14ac:dyDescent="0.3">
      <c r="A470" s="2">
        <v>2022</v>
      </c>
      <c r="B470" s="2" t="s">
        <v>38</v>
      </c>
      <c r="C470" s="2" t="s">
        <v>16</v>
      </c>
      <c r="D470" s="6" t="s">
        <v>17</v>
      </c>
      <c r="E470" s="7">
        <v>644</v>
      </c>
      <c r="F470" s="7">
        <v>5743.5</v>
      </c>
      <c r="G470" s="7">
        <v>6432.72</v>
      </c>
      <c r="H470" s="4">
        <v>1148.7</v>
      </c>
      <c r="I470" s="5" t="s">
        <v>12</v>
      </c>
    </row>
    <row r="471" spans="1:9" x14ac:dyDescent="0.3">
      <c r="A471" s="2">
        <v>2022</v>
      </c>
      <c r="B471" s="2" t="s">
        <v>38</v>
      </c>
      <c r="C471" s="2" t="s">
        <v>18</v>
      </c>
      <c r="D471" s="6" t="s">
        <v>19</v>
      </c>
      <c r="E471" s="7">
        <v>643</v>
      </c>
      <c r="F471" s="7">
        <v>7000</v>
      </c>
      <c r="G471" s="7">
        <v>7840</v>
      </c>
      <c r="H471" s="4">
        <v>1400</v>
      </c>
      <c r="I471" s="5" t="s">
        <v>12</v>
      </c>
    </row>
    <row r="472" spans="1:9" x14ac:dyDescent="0.3">
      <c r="A472" s="2">
        <v>2022</v>
      </c>
      <c r="B472" s="2" t="s">
        <v>38</v>
      </c>
      <c r="C472" s="2" t="s">
        <v>16</v>
      </c>
      <c r="D472" s="6" t="s">
        <v>20</v>
      </c>
      <c r="E472" s="7">
        <v>455</v>
      </c>
      <c r="F472" s="7">
        <v>5036.46</v>
      </c>
      <c r="G472" s="7">
        <v>5128.0320000000002</v>
      </c>
      <c r="H472" s="4">
        <v>1007.292</v>
      </c>
      <c r="I472" s="5" t="s">
        <v>12</v>
      </c>
    </row>
    <row r="473" spans="1:9" x14ac:dyDescent="0.3">
      <c r="A473" s="2">
        <v>2022</v>
      </c>
      <c r="B473" s="2" t="s">
        <v>38</v>
      </c>
      <c r="C473" s="2" t="s">
        <v>18</v>
      </c>
      <c r="D473" s="6" t="s">
        <v>21</v>
      </c>
      <c r="E473" s="8">
        <v>345</v>
      </c>
      <c r="F473" s="8">
        <v>7700</v>
      </c>
      <c r="G473" s="8">
        <v>7840</v>
      </c>
      <c r="H473" s="4">
        <v>1540</v>
      </c>
      <c r="I473" s="5" t="s">
        <v>12</v>
      </c>
    </row>
    <row r="474" spans="1:9" x14ac:dyDescent="0.3">
      <c r="A474" s="2">
        <v>2022</v>
      </c>
      <c r="B474" s="2" t="s">
        <v>38</v>
      </c>
      <c r="C474" s="2" t="s">
        <v>14</v>
      </c>
      <c r="D474" s="3" t="s">
        <v>22</v>
      </c>
      <c r="E474" s="4">
        <v>122</v>
      </c>
      <c r="F474" s="4">
        <v>110</v>
      </c>
      <c r="G474" s="4">
        <v>112</v>
      </c>
      <c r="H474" s="4">
        <v>22</v>
      </c>
      <c r="I474" s="5" t="s">
        <v>12</v>
      </c>
    </row>
    <row r="475" spans="1:9" x14ac:dyDescent="0.3">
      <c r="A475" s="2">
        <v>2022</v>
      </c>
      <c r="B475" s="2" t="s">
        <v>38</v>
      </c>
      <c r="C475" s="2" t="s">
        <v>23</v>
      </c>
      <c r="D475" s="6" t="s">
        <v>24</v>
      </c>
      <c r="E475" s="7">
        <v>78</v>
      </c>
      <c r="F475" s="7">
        <v>2517.46</v>
      </c>
      <c r="G475" s="7">
        <v>5126.4639999999999</v>
      </c>
      <c r="H475" s="4">
        <v>503.49200000000002</v>
      </c>
      <c r="I475" s="5" t="s">
        <v>12</v>
      </c>
    </row>
    <row r="476" spans="1:9" x14ac:dyDescent="0.3">
      <c r="A476" s="2">
        <v>2022</v>
      </c>
      <c r="B476" s="2" t="s">
        <v>38</v>
      </c>
      <c r="C476" s="2" t="s">
        <v>23</v>
      </c>
      <c r="D476" s="6" t="s">
        <v>25</v>
      </c>
      <c r="E476" s="7">
        <v>76</v>
      </c>
      <c r="F476" s="7">
        <v>2517.2949999999996</v>
      </c>
      <c r="G476" s="7">
        <v>5126.1279999999997</v>
      </c>
      <c r="H476" s="4">
        <v>503.45899999999995</v>
      </c>
      <c r="I476" s="5" t="s">
        <v>12</v>
      </c>
    </row>
    <row r="477" spans="1:9" x14ac:dyDescent="0.3">
      <c r="A477" s="2">
        <v>2022</v>
      </c>
      <c r="B477" s="2" t="s">
        <v>38</v>
      </c>
      <c r="C477" s="2" t="s">
        <v>23</v>
      </c>
      <c r="D477" s="6" t="s">
        <v>26</v>
      </c>
      <c r="E477" s="7">
        <v>46</v>
      </c>
      <c r="F477" s="7">
        <v>115</v>
      </c>
      <c r="G477" s="7">
        <v>224</v>
      </c>
      <c r="H477" s="4">
        <v>23</v>
      </c>
      <c r="I477" s="5" t="s">
        <v>12</v>
      </c>
    </row>
    <row r="478" spans="1:9" x14ac:dyDescent="0.3">
      <c r="A478" s="2">
        <v>2022</v>
      </c>
      <c r="B478" s="2" t="s">
        <v>38</v>
      </c>
      <c r="C478" s="2" t="s">
        <v>23</v>
      </c>
      <c r="D478" s="6" t="s">
        <v>27</v>
      </c>
      <c r="E478" s="7">
        <v>34</v>
      </c>
      <c r="F478" s="7">
        <v>2631.66</v>
      </c>
      <c r="G478" s="7">
        <v>5126.0160000000005</v>
      </c>
      <c r="H478" s="4">
        <v>526.33199999999999</v>
      </c>
      <c r="I478" s="5" t="s">
        <v>12</v>
      </c>
    </row>
    <row r="479" spans="1:9" x14ac:dyDescent="0.3">
      <c r="A479" s="2">
        <v>2022</v>
      </c>
      <c r="B479" s="2" t="s">
        <v>38</v>
      </c>
      <c r="C479" s="2" t="s">
        <v>14</v>
      </c>
      <c r="D479" s="3" t="s">
        <v>28</v>
      </c>
      <c r="E479" s="4">
        <v>7</v>
      </c>
      <c r="F479" s="4">
        <v>230</v>
      </c>
      <c r="G479" s="4">
        <v>224</v>
      </c>
      <c r="H479" s="4">
        <v>46</v>
      </c>
      <c r="I479" s="5" t="s">
        <v>12</v>
      </c>
    </row>
    <row r="480" spans="1:9" x14ac:dyDescent="0.3">
      <c r="A480" s="2">
        <v>2022</v>
      </c>
      <c r="B480" s="2" t="s">
        <v>38</v>
      </c>
      <c r="C480" s="2" t="s">
        <v>23</v>
      </c>
      <c r="D480" s="6" t="s">
        <v>30</v>
      </c>
      <c r="E480" s="7">
        <v>3</v>
      </c>
      <c r="F480" s="7">
        <v>2631.9475000000002</v>
      </c>
      <c r="G480" s="7">
        <v>5126.576</v>
      </c>
      <c r="H480" s="4">
        <v>526.38950000000011</v>
      </c>
      <c r="I480" s="5" t="s">
        <v>12</v>
      </c>
    </row>
    <row r="481" spans="1:9" x14ac:dyDescent="0.3">
      <c r="A481" s="2">
        <v>2022</v>
      </c>
      <c r="B481" s="2" t="s">
        <v>38</v>
      </c>
      <c r="C481" s="2" t="s">
        <v>29</v>
      </c>
      <c r="D481" s="6" t="s">
        <v>29</v>
      </c>
      <c r="E481" s="7">
        <v>2</v>
      </c>
      <c r="F481" s="7">
        <v>7590</v>
      </c>
      <c r="G481" s="7">
        <v>7392</v>
      </c>
      <c r="H481" s="4">
        <v>1518</v>
      </c>
      <c r="I481" s="5" t="s">
        <v>12</v>
      </c>
    </row>
    <row r="482" spans="1:9" x14ac:dyDescent="0.3">
      <c r="A482" s="2">
        <v>2022</v>
      </c>
      <c r="B482" s="2" t="s">
        <v>39</v>
      </c>
      <c r="C482" s="2" t="s">
        <v>10</v>
      </c>
      <c r="D482" s="3" t="s">
        <v>11</v>
      </c>
      <c r="E482" s="4">
        <v>3566</v>
      </c>
      <c r="F482" s="4">
        <v>4577.3</v>
      </c>
      <c r="G482" s="4">
        <v>5126.576</v>
      </c>
      <c r="H482" s="4">
        <v>915.46</v>
      </c>
      <c r="I482" s="5" t="s">
        <v>12</v>
      </c>
    </row>
    <row r="483" spans="1:9" x14ac:dyDescent="0.3">
      <c r="A483" s="2">
        <v>2022</v>
      </c>
      <c r="B483" s="2" t="s">
        <v>39</v>
      </c>
      <c r="C483" s="2" t="s">
        <v>10</v>
      </c>
      <c r="D483" s="3" t="s">
        <v>13</v>
      </c>
      <c r="E483" s="4">
        <v>2498</v>
      </c>
      <c r="F483" s="4">
        <v>8000</v>
      </c>
      <c r="G483" s="4">
        <v>8960</v>
      </c>
      <c r="H483" s="4">
        <v>1600</v>
      </c>
      <c r="I483" s="5" t="s">
        <v>12</v>
      </c>
    </row>
    <row r="484" spans="1:9" x14ac:dyDescent="0.3">
      <c r="A484" s="2">
        <v>2022</v>
      </c>
      <c r="B484" s="2" t="s">
        <v>39</v>
      </c>
      <c r="C484" s="2" t="s">
        <v>14</v>
      </c>
      <c r="D484" s="3" t="s">
        <v>15</v>
      </c>
      <c r="E484" s="4">
        <v>1245</v>
      </c>
      <c r="F484" s="4">
        <v>4577.2</v>
      </c>
      <c r="G484" s="4">
        <v>5126.4639999999999</v>
      </c>
      <c r="H484" s="4">
        <v>915.44</v>
      </c>
      <c r="I484" s="5" t="s">
        <v>12</v>
      </c>
    </row>
    <row r="485" spans="1:9" x14ac:dyDescent="0.3">
      <c r="A485" s="2">
        <v>2022</v>
      </c>
      <c r="B485" s="2" t="s">
        <v>39</v>
      </c>
      <c r="C485" s="2" t="s">
        <v>16</v>
      </c>
      <c r="D485" s="6" t="s">
        <v>17</v>
      </c>
      <c r="E485" s="7">
        <v>644</v>
      </c>
      <c r="F485" s="7">
        <v>5743.5</v>
      </c>
      <c r="G485" s="7">
        <v>6432.72</v>
      </c>
      <c r="H485" s="4">
        <v>1148.7</v>
      </c>
      <c r="I485" s="5" t="s">
        <v>12</v>
      </c>
    </row>
    <row r="486" spans="1:9" x14ac:dyDescent="0.3">
      <c r="A486" s="2">
        <v>2022</v>
      </c>
      <c r="B486" s="2" t="s">
        <v>39</v>
      </c>
      <c r="C486" s="2" t="s">
        <v>18</v>
      </c>
      <c r="D486" s="6" t="s">
        <v>19</v>
      </c>
      <c r="E486" s="7">
        <v>643</v>
      </c>
      <c r="F486" s="7">
        <v>7000</v>
      </c>
      <c r="G486" s="7">
        <v>7840</v>
      </c>
      <c r="H486" s="4">
        <v>1400</v>
      </c>
      <c r="I486" s="5" t="s">
        <v>12</v>
      </c>
    </row>
    <row r="487" spans="1:9" x14ac:dyDescent="0.3">
      <c r="A487" s="2">
        <v>2022</v>
      </c>
      <c r="B487" s="2" t="s">
        <v>39</v>
      </c>
      <c r="C487" s="2" t="s">
        <v>16</v>
      </c>
      <c r="D487" s="6" t="s">
        <v>20</v>
      </c>
      <c r="E487" s="7">
        <v>455</v>
      </c>
      <c r="F487" s="7">
        <v>4578.6000000000004</v>
      </c>
      <c r="G487" s="7">
        <v>5128.0320000000002</v>
      </c>
      <c r="H487" s="4">
        <v>915.72000000000014</v>
      </c>
      <c r="I487" s="5" t="s">
        <v>12</v>
      </c>
    </row>
    <row r="488" spans="1:9" x14ac:dyDescent="0.3">
      <c r="A488" s="2">
        <v>2022</v>
      </c>
      <c r="B488" s="2" t="s">
        <v>39</v>
      </c>
      <c r="C488" s="2" t="s">
        <v>18</v>
      </c>
      <c r="D488" s="6" t="s">
        <v>21</v>
      </c>
      <c r="E488" s="8">
        <v>345</v>
      </c>
      <c r="F488" s="8">
        <v>7000</v>
      </c>
      <c r="G488" s="8">
        <v>7840</v>
      </c>
      <c r="H488" s="4">
        <v>1400</v>
      </c>
      <c r="I488" s="5" t="s">
        <v>12</v>
      </c>
    </row>
    <row r="489" spans="1:9" x14ac:dyDescent="0.3">
      <c r="A489" s="2">
        <v>2022</v>
      </c>
      <c r="B489" s="2" t="s">
        <v>39</v>
      </c>
      <c r="C489" s="2" t="s">
        <v>14</v>
      </c>
      <c r="D489" s="3" t="s">
        <v>22</v>
      </c>
      <c r="E489" s="4">
        <v>122</v>
      </c>
      <c r="F489" s="4">
        <v>100</v>
      </c>
      <c r="G489" s="4">
        <v>112</v>
      </c>
      <c r="H489" s="4">
        <v>20</v>
      </c>
      <c r="I489" s="5" t="s">
        <v>12</v>
      </c>
    </row>
    <row r="490" spans="1:9" x14ac:dyDescent="0.3">
      <c r="A490" s="2">
        <v>2022</v>
      </c>
      <c r="B490" s="2" t="s">
        <v>39</v>
      </c>
      <c r="C490" s="2" t="s">
        <v>23</v>
      </c>
      <c r="D490" s="6" t="s">
        <v>24</v>
      </c>
      <c r="E490" s="7">
        <v>78</v>
      </c>
      <c r="F490" s="7">
        <v>2288.6</v>
      </c>
      <c r="G490" s="7">
        <v>5126.4639999999999</v>
      </c>
      <c r="H490" s="4">
        <v>457.72</v>
      </c>
      <c r="I490" s="5" t="s">
        <v>12</v>
      </c>
    </row>
    <row r="491" spans="1:9" x14ac:dyDescent="0.3">
      <c r="A491" s="2">
        <v>2022</v>
      </c>
      <c r="B491" s="2" t="s">
        <v>39</v>
      </c>
      <c r="C491" s="2" t="s">
        <v>23</v>
      </c>
      <c r="D491" s="6" t="s">
        <v>25</v>
      </c>
      <c r="E491" s="7">
        <v>76</v>
      </c>
      <c r="F491" s="7">
        <v>2288.4499999999998</v>
      </c>
      <c r="G491" s="7">
        <v>5126.1279999999997</v>
      </c>
      <c r="H491" s="4">
        <v>457.69</v>
      </c>
      <c r="I491" s="5" t="s">
        <v>12</v>
      </c>
    </row>
    <row r="492" spans="1:9" x14ac:dyDescent="0.3">
      <c r="A492" s="2">
        <v>2022</v>
      </c>
      <c r="B492" s="2" t="s">
        <v>39</v>
      </c>
      <c r="C492" s="2" t="s">
        <v>23</v>
      </c>
      <c r="D492" s="6" t="s">
        <v>26</v>
      </c>
      <c r="E492" s="7">
        <v>46</v>
      </c>
      <c r="F492" s="7">
        <v>100</v>
      </c>
      <c r="G492" s="7">
        <v>224</v>
      </c>
      <c r="H492" s="4">
        <v>20</v>
      </c>
      <c r="I492" s="5" t="s">
        <v>12</v>
      </c>
    </row>
    <row r="493" spans="1:9" x14ac:dyDescent="0.3">
      <c r="A493" s="2">
        <v>2022</v>
      </c>
      <c r="B493" s="2" t="s">
        <v>39</v>
      </c>
      <c r="C493" s="2" t="s">
        <v>23</v>
      </c>
      <c r="D493" s="6" t="s">
        <v>27</v>
      </c>
      <c r="E493" s="7">
        <v>34</v>
      </c>
      <c r="F493" s="7">
        <v>2746.08</v>
      </c>
      <c r="G493" s="7">
        <v>5126.0160000000005</v>
      </c>
      <c r="H493" s="4">
        <v>549.21600000000001</v>
      </c>
      <c r="I493" s="5" t="s">
        <v>12</v>
      </c>
    </row>
    <row r="494" spans="1:9" x14ac:dyDescent="0.3">
      <c r="A494" s="2">
        <v>2022</v>
      </c>
      <c r="B494" s="2" t="s">
        <v>39</v>
      </c>
      <c r="C494" s="2" t="s">
        <v>14</v>
      </c>
      <c r="D494" s="3" t="s">
        <v>28</v>
      </c>
      <c r="E494" s="4">
        <v>7</v>
      </c>
      <c r="F494" s="4">
        <v>240</v>
      </c>
      <c r="G494" s="4">
        <v>224</v>
      </c>
      <c r="H494" s="4">
        <v>48</v>
      </c>
      <c r="I494" s="5" t="s">
        <v>12</v>
      </c>
    </row>
    <row r="495" spans="1:9" x14ac:dyDescent="0.3">
      <c r="A495" s="2">
        <v>2022</v>
      </c>
      <c r="B495" s="2" t="s">
        <v>39</v>
      </c>
      <c r="C495" s="2" t="s">
        <v>23</v>
      </c>
      <c r="D495" s="6" t="s">
        <v>30</v>
      </c>
      <c r="E495" s="7">
        <v>3</v>
      </c>
      <c r="F495" s="7">
        <v>2746.38</v>
      </c>
      <c r="G495" s="7">
        <v>5126.576</v>
      </c>
      <c r="H495" s="4">
        <v>549.27600000000007</v>
      </c>
      <c r="I495" s="5" t="s">
        <v>12</v>
      </c>
    </row>
    <row r="496" spans="1:9" x14ac:dyDescent="0.3">
      <c r="A496" s="2">
        <v>2022</v>
      </c>
      <c r="B496" s="2" t="s">
        <v>39</v>
      </c>
      <c r="C496" s="2" t="s">
        <v>29</v>
      </c>
      <c r="D496" s="6" t="s">
        <v>29</v>
      </c>
      <c r="E496" s="7">
        <v>2</v>
      </c>
      <c r="F496" s="7">
        <v>7920</v>
      </c>
      <c r="G496" s="7">
        <v>7392</v>
      </c>
      <c r="H496" s="4">
        <v>1584</v>
      </c>
      <c r="I496" s="5" t="s">
        <v>12</v>
      </c>
    </row>
    <row r="497" spans="1:9" x14ac:dyDescent="0.3">
      <c r="A497" s="2">
        <v>2022</v>
      </c>
      <c r="B497" s="2" t="s">
        <v>40</v>
      </c>
      <c r="C497" s="2" t="s">
        <v>10</v>
      </c>
      <c r="D497" s="3" t="s">
        <v>11</v>
      </c>
      <c r="E497" s="4">
        <v>3566</v>
      </c>
      <c r="F497" s="4">
        <v>5035.0300000000007</v>
      </c>
      <c r="G497" s="4">
        <v>5126.576</v>
      </c>
      <c r="H497" s="4">
        <v>1007.0060000000002</v>
      </c>
      <c r="I497" s="5" t="s">
        <v>12</v>
      </c>
    </row>
    <row r="498" spans="1:9" x14ac:dyDescent="0.3">
      <c r="A498" s="2">
        <v>2022</v>
      </c>
      <c r="B498" s="2" t="s">
        <v>40</v>
      </c>
      <c r="C498" s="2" t="s">
        <v>10</v>
      </c>
      <c r="D498" s="3" t="s">
        <v>13</v>
      </c>
      <c r="E498" s="4">
        <v>2498</v>
      </c>
      <c r="F498" s="4">
        <v>9200</v>
      </c>
      <c r="G498" s="4">
        <v>8960</v>
      </c>
      <c r="H498" s="4">
        <v>1840</v>
      </c>
      <c r="I498" s="5" t="s">
        <v>12</v>
      </c>
    </row>
    <row r="499" spans="1:9" x14ac:dyDescent="0.3">
      <c r="A499" s="2">
        <v>2022</v>
      </c>
      <c r="B499" s="2" t="s">
        <v>40</v>
      </c>
      <c r="C499" s="2" t="s">
        <v>14</v>
      </c>
      <c r="D499" s="3" t="s">
        <v>15</v>
      </c>
      <c r="E499" s="4">
        <v>1245</v>
      </c>
      <c r="F499" s="4">
        <v>5263.78</v>
      </c>
      <c r="G499" s="4">
        <v>5126.4639999999999</v>
      </c>
      <c r="H499" s="4">
        <v>1052.7560000000001</v>
      </c>
      <c r="I499" s="5" t="s">
        <v>12</v>
      </c>
    </row>
    <row r="500" spans="1:9" x14ac:dyDescent="0.3">
      <c r="A500" s="2">
        <v>2022</v>
      </c>
      <c r="B500" s="2" t="s">
        <v>40</v>
      </c>
      <c r="C500" s="2" t="s">
        <v>16</v>
      </c>
      <c r="D500" s="6" t="s">
        <v>17</v>
      </c>
      <c r="E500" s="7">
        <v>644</v>
      </c>
      <c r="F500" s="7">
        <v>6605.0249999999996</v>
      </c>
      <c r="G500" s="7">
        <v>6432.72</v>
      </c>
      <c r="H500" s="4">
        <v>1321.0050000000001</v>
      </c>
      <c r="I500" s="5" t="s">
        <v>12</v>
      </c>
    </row>
    <row r="501" spans="1:9" x14ac:dyDescent="0.3">
      <c r="A501" s="2">
        <v>2022</v>
      </c>
      <c r="B501" s="2" t="s">
        <v>40</v>
      </c>
      <c r="C501" s="2" t="s">
        <v>18</v>
      </c>
      <c r="D501" s="6" t="s">
        <v>19</v>
      </c>
      <c r="E501" s="7">
        <v>643</v>
      </c>
      <c r="F501" s="7">
        <v>8400</v>
      </c>
      <c r="G501" s="7">
        <v>7840</v>
      </c>
      <c r="H501" s="4">
        <v>1680</v>
      </c>
      <c r="I501" s="5" t="s">
        <v>12</v>
      </c>
    </row>
    <row r="502" spans="1:9" x14ac:dyDescent="0.3">
      <c r="A502" s="2">
        <v>2022</v>
      </c>
      <c r="B502" s="2" t="s">
        <v>40</v>
      </c>
      <c r="C502" s="2" t="s">
        <v>16</v>
      </c>
      <c r="D502" s="6" t="s">
        <v>20</v>
      </c>
      <c r="E502" s="7">
        <v>455</v>
      </c>
      <c r="F502" s="7">
        <v>5494.3200000000006</v>
      </c>
      <c r="G502" s="7">
        <v>5128.0320000000002</v>
      </c>
      <c r="H502" s="4">
        <v>1098.8640000000003</v>
      </c>
      <c r="I502" s="5" t="s">
        <v>12</v>
      </c>
    </row>
    <row r="503" spans="1:9" x14ac:dyDescent="0.3">
      <c r="A503" s="2">
        <v>2022</v>
      </c>
      <c r="B503" s="2" t="s">
        <v>40</v>
      </c>
      <c r="C503" s="2" t="s">
        <v>18</v>
      </c>
      <c r="D503" s="6" t="s">
        <v>21</v>
      </c>
      <c r="E503" s="8">
        <v>345</v>
      </c>
      <c r="F503" s="8">
        <v>8400</v>
      </c>
      <c r="G503" s="8">
        <v>7840</v>
      </c>
      <c r="H503" s="4">
        <v>1680</v>
      </c>
      <c r="I503" s="5" t="s">
        <v>12</v>
      </c>
    </row>
    <row r="504" spans="1:9" x14ac:dyDescent="0.3">
      <c r="A504" s="2">
        <v>2022</v>
      </c>
      <c r="B504" s="2" t="s">
        <v>40</v>
      </c>
      <c r="C504" s="2" t="s">
        <v>14</v>
      </c>
      <c r="D504" s="3" t="s">
        <v>22</v>
      </c>
      <c r="E504" s="4">
        <v>122</v>
      </c>
      <c r="F504" s="4">
        <v>120</v>
      </c>
      <c r="G504" s="4">
        <v>112</v>
      </c>
      <c r="H504" s="4">
        <v>24</v>
      </c>
      <c r="I504" s="5" t="s">
        <v>12</v>
      </c>
    </row>
    <row r="505" spans="1:9" x14ac:dyDescent="0.3">
      <c r="A505" s="2">
        <v>2022</v>
      </c>
      <c r="B505" s="2" t="s">
        <v>40</v>
      </c>
      <c r="C505" s="2" t="s">
        <v>23</v>
      </c>
      <c r="D505" s="6" t="s">
        <v>24</v>
      </c>
      <c r="E505" s="7">
        <v>78</v>
      </c>
      <c r="F505" s="7">
        <v>2517.46</v>
      </c>
      <c r="G505" s="7">
        <v>5126.4639999999999</v>
      </c>
      <c r="H505" s="4">
        <v>503.49200000000002</v>
      </c>
      <c r="I505" s="5" t="s">
        <v>12</v>
      </c>
    </row>
    <row r="506" spans="1:9" x14ac:dyDescent="0.3">
      <c r="A506" s="2">
        <v>2022</v>
      </c>
      <c r="B506" s="2" t="s">
        <v>40</v>
      </c>
      <c r="C506" s="2" t="s">
        <v>23</v>
      </c>
      <c r="D506" s="6" t="s">
        <v>25</v>
      </c>
      <c r="E506" s="7">
        <v>76</v>
      </c>
      <c r="F506" s="7">
        <v>2517.2949999999996</v>
      </c>
      <c r="G506" s="7">
        <v>5126.1279999999997</v>
      </c>
      <c r="H506" s="4">
        <v>503.45899999999995</v>
      </c>
      <c r="I506" s="5" t="s">
        <v>12</v>
      </c>
    </row>
    <row r="507" spans="1:9" x14ac:dyDescent="0.3">
      <c r="A507" s="2">
        <v>2022</v>
      </c>
      <c r="B507" s="2" t="s">
        <v>40</v>
      </c>
      <c r="C507" s="2" t="s">
        <v>23</v>
      </c>
      <c r="D507" s="6" t="s">
        <v>26</v>
      </c>
      <c r="E507" s="7">
        <v>46</v>
      </c>
      <c r="F507" s="7">
        <v>110</v>
      </c>
      <c r="G507" s="7">
        <v>224</v>
      </c>
      <c r="H507" s="4">
        <v>22</v>
      </c>
      <c r="I507" s="5" t="s">
        <v>12</v>
      </c>
    </row>
    <row r="508" spans="1:9" x14ac:dyDescent="0.3">
      <c r="A508" s="2">
        <v>2022</v>
      </c>
      <c r="B508" s="2" t="s">
        <v>40</v>
      </c>
      <c r="C508" s="2" t="s">
        <v>23</v>
      </c>
      <c r="D508" s="6" t="s">
        <v>27</v>
      </c>
      <c r="E508" s="7">
        <v>34</v>
      </c>
      <c r="F508" s="7">
        <v>2517.2400000000002</v>
      </c>
      <c r="G508" s="7">
        <v>5126.0160000000005</v>
      </c>
      <c r="H508" s="4">
        <v>503.44800000000009</v>
      </c>
      <c r="I508" s="5" t="s">
        <v>12</v>
      </c>
    </row>
    <row r="509" spans="1:9" x14ac:dyDescent="0.3">
      <c r="A509" s="2">
        <v>2022</v>
      </c>
      <c r="B509" s="2" t="s">
        <v>40</v>
      </c>
      <c r="C509" s="2" t="s">
        <v>14</v>
      </c>
      <c r="D509" s="3" t="s">
        <v>28</v>
      </c>
      <c r="E509" s="4">
        <v>7</v>
      </c>
      <c r="F509" s="4">
        <v>220</v>
      </c>
      <c r="G509" s="4">
        <v>224</v>
      </c>
      <c r="H509" s="4">
        <v>44</v>
      </c>
      <c r="I509" s="5" t="s">
        <v>12</v>
      </c>
    </row>
    <row r="510" spans="1:9" x14ac:dyDescent="0.3">
      <c r="A510" s="2">
        <v>2022</v>
      </c>
      <c r="B510" s="2" t="s">
        <v>40</v>
      </c>
      <c r="C510" s="2" t="s">
        <v>23</v>
      </c>
      <c r="D510" s="6" t="s">
        <v>30</v>
      </c>
      <c r="E510" s="7">
        <v>3</v>
      </c>
      <c r="F510" s="7">
        <v>2517.5150000000003</v>
      </c>
      <c r="G510" s="7">
        <v>5126.576</v>
      </c>
      <c r="H510" s="4">
        <v>503.5030000000001</v>
      </c>
      <c r="I510" s="5" t="s">
        <v>12</v>
      </c>
    </row>
    <row r="511" spans="1:9" x14ac:dyDescent="0.3">
      <c r="A511" s="2">
        <v>2022</v>
      </c>
      <c r="B511" s="2" t="s">
        <v>40</v>
      </c>
      <c r="C511" s="2" t="s">
        <v>29</v>
      </c>
      <c r="D511" s="6" t="s">
        <v>29</v>
      </c>
      <c r="E511" s="7">
        <v>2</v>
      </c>
      <c r="F511" s="7">
        <v>7260</v>
      </c>
      <c r="G511" s="7">
        <v>7392</v>
      </c>
      <c r="H511" s="4">
        <v>1452</v>
      </c>
      <c r="I511" s="5" t="s">
        <v>12</v>
      </c>
    </row>
    <row r="512" spans="1:9" x14ac:dyDescent="0.3">
      <c r="A512" s="2">
        <v>2022</v>
      </c>
      <c r="B512" s="2" t="s">
        <v>41</v>
      </c>
      <c r="C512" s="2" t="s">
        <v>10</v>
      </c>
      <c r="D512" s="3" t="s">
        <v>11</v>
      </c>
      <c r="E512" s="4">
        <v>3566</v>
      </c>
      <c r="F512" s="4">
        <v>5263.8950000000004</v>
      </c>
      <c r="G512" s="4">
        <v>5126.576</v>
      </c>
      <c r="H512" s="4">
        <v>1052.7790000000002</v>
      </c>
      <c r="I512" s="5" t="s">
        <v>12</v>
      </c>
    </row>
    <row r="513" spans="1:9" x14ac:dyDescent="0.3">
      <c r="A513" s="2">
        <v>2022</v>
      </c>
      <c r="B513" s="2" t="s">
        <v>41</v>
      </c>
      <c r="C513" s="2" t="s">
        <v>10</v>
      </c>
      <c r="D513" s="3" t="s">
        <v>13</v>
      </c>
      <c r="E513" s="4">
        <v>2498</v>
      </c>
      <c r="F513" s="4">
        <v>8800</v>
      </c>
      <c r="G513" s="4">
        <v>8960</v>
      </c>
      <c r="H513" s="4">
        <v>1760</v>
      </c>
      <c r="I513" s="5" t="s">
        <v>12</v>
      </c>
    </row>
    <row r="514" spans="1:9" x14ac:dyDescent="0.3">
      <c r="A514" s="2">
        <v>2022</v>
      </c>
      <c r="B514" s="2" t="s">
        <v>41</v>
      </c>
      <c r="C514" s="2" t="s">
        <v>14</v>
      </c>
      <c r="D514" s="3" t="s">
        <v>15</v>
      </c>
      <c r="E514" s="4">
        <v>1245</v>
      </c>
      <c r="F514" s="4">
        <v>5034.92</v>
      </c>
      <c r="G514" s="4">
        <v>5126.4639999999999</v>
      </c>
      <c r="H514" s="4">
        <v>1006.984</v>
      </c>
      <c r="I514" s="5" t="s">
        <v>12</v>
      </c>
    </row>
    <row r="515" spans="1:9" x14ac:dyDescent="0.3">
      <c r="A515" s="2">
        <v>2022</v>
      </c>
      <c r="B515" s="2" t="s">
        <v>41</v>
      </c>
      <c r="C515" s="2" t="s">
        <v>16</v>
      </c>
      <c r="D515" s="6" t="s">
        <v>17</v>
      </c>
      <c r="E515" s="7">
        <v>644</v>
      </c>
      <c r="F515" s="7">
        <v>6317.85</v>
      </c>
      <c r="G515" s="7">
        <v>6432.72</v>
      </c>
      <c r="H515" s="4">
        <v>1263.5700000000002</v>
      </c>
      <c r="I515" s="5" t="s">
        <v>12</v>
      </c>
    </row>
    <row r="516" spans="1:9" x14ac:dyDescent="0.3">
      <c r="A516" s="2">
        <v>2022</v>
      </c>
      <c r="B516" s="2" t="s">
        <v>41</v>
      </c>
      <c r="C516" s="2" t="s">
        <v>18</v>
      </c>
      <c r="D516" s="6" t="s">
        <v>19</v>
      </c>
      <c r="E516" s="7">
        <v>643</v>
      </c>
      <c r="F516" s="7">
        <v>7700</v>
      </c>
      <c r="G516" s="7">
        <v>7840</v>
      </c>
      <c r="H516" s="4">
        <v>1540</v>
      </c>
      <c r="I516" s="5" t="s">
        <v>12</v>
      </c>
    </row>
    <row r="517" spans="1:9" x14ac:dyDescent="0.3">
      <c r="A517" s="2">
        <v>2022</v>
      </c>
      <c r="B517" s="2" t="s">
        <v>41</v>
      </c>
      <c r="C517" s="2" t="s">
        <v>16</v>
      </c>
      <c r="D517" s="6" t="s">
        <v>20</v>
      </c>
      <c r="E517" s="7">
        <v>455</v>
      </c>
      <c r="F517" s="7">
        <v>5036.46</v>
      </c>
      <c r="G517" s="7">
        <v>5128.0320000000002</v>
      </c>
      <c r="H517" s="4">
        <v>1007.292</v>
      </c>
      <c r="I517" s="5" t="s">
        <v>12</v>
      </c>
    </row>
    <row r="518" spans="1:9" x14ac:dyDescent="0.3">
      <c r="A518" s="2">
        <v>2022</v>
      </c>
      <c r="B518" s="2" t="s">
        <v>41</v>
      </c>
      <c r="C518" s="2" t="s">
        <v>18</v>
      </c>
      <c r="D518" s="6" t="s">
        <v>21</v>
      </c>
      <c r="E518" s="8">
        <v>345</v>
      </c>
      <c r="F518" s="8">
        <v>7700</v>
      </c>
      <c r="G518" s="8">
        <v>7840</v>
      </c>
      <c r="H518" s="4">
        <v>1540</v>
      </c>
      <c r="I518" s="5" t="s">
        <v>12</v>
      </c>
    </row>
    <row r="519" spans="1:9" x14ac:dyDescent="0.3">
      <c r="A519" s="2">
        <v>2022</v>
      </c>
      <c r="B519" s="2" t="s">
        <v>41</v>
      </c>
      <c r="C519" s="2" t="s">
        <v>14</v>
      </c>
      <c r="D519" s="3" t="s">
        <v>22</v>
      </c>
      <c r="E519" s="4">
        <v>122</v>
      </c>
      <c r="F519" s="4">
        <v>110</v>
      </c>
      <c r="G519" s="4">
        <v>112</v>
      </c>
      <c r="H519" s="4">
        <v>22</v>
      </c>
      <c r="I519" s="5" t="s">
        <v>12</v>
      </c>
    </row>
    <row r="520" spans="1:9" x14ac:dyDescent="0.3">
      <c r="A520" s="2">
        <v>2022</v>
      </c>
      <c r="B520" s="2" t="s">
        <v>41</v>
      </c>
      <c r="C520" s="2" t="s">
        <v>23</v>
      </c>
      <c r="D520" s="6" t="s">
        <v>24</v>
      </c>
      <c r="E520" s="7">
        <v>78</v>
      </c>
      <c r="F520" s="7">
        <v>2517.46</v>
      </c>
      <c r="G520" s="7">
        <v>5126.4639999999999</v>
      </c>
      <c r="H520" s="4">
        <v>503.49200000000002</v>
      </c>
      <c r="I520" s="5" t="s">
        <v>12</v>
      </c>
    </row>
    <row r="521" spans="1:9" x14ac:dyDescent="0.3">
      <c r="A521" s="2">
        <v>2022</v>
      </c>
      <c r="B521" s="2" t="s">
        <v>41</v>
      </c>
      <c r="C521" s="2" t="s">
        <v>23</v>
      </c>
      <c r="D521" s="6" t="s">
        <v>25</v>
      </c>
      <c r="E521" s="7">
        <v>76</v>
      </c>
      <c r="F521" s="7">
        <v>2288.4499999999998</v>
      </c>
      <c r="G521" s="7">
        <v>5126.1279999999997</v>
      </c>
      <c r="H521" s="4">
        <v>457.69</v>
      </c>
      <c r="I521" s="5" t="s">
        <v>12</v>
      </c>
    </row>
    <row r="522" spans="1:9" x14ac:dyDescent="0.3">
      <c r="A522" s="2">
        <v>2022</v>
      </c>
      <c r="B522" s="2" t="s">
        <v>41</v>
      </c>
      <c r="C522" s="2" t="s">
        <v>23</v>
      </c>
      <c r="D522" s="6" t="s">
        <v>26</v>
      </c>
      <c r="E522" s="7">
        <v>46</v>
      </c>
      <c r="F522" s="7">
        <v>100</v>
      </c>
      <c r="G522" s="7">
        <v>224</v>
      </c>
      <c r="H522" s="4">
        <v>20</v>
      </c>
      <c r="I522" s="5" t="s">
        <v>12</v>
      </c>
    </row>
    <row r="523" spans="1:9" x14ac:dyDescent="0.3">
      <c r="A523" s="2">
        <v>2022</v>
      </c>
      <c r="B523" s="2" t="s">
        <v>41</v>
      </c>
      <c r="C523" s="2" t="s">
        <v>23</v>
      </c>
      <c r="D523" s="6" t="s">
        <v>27</v>
      </c>
      <c r="E523" s="7">
        <v>34</v>
      </c>
      <c r="F523" s="7">
        <v>2288.4</v>
      </c>
      <c r="G523" s="7">
        <v>5126.0160000000005</v>
      </c>
      <c r="H523" s="4">
        <v>457.68000000000006</v>
      </c>
      <c r="I523" s="5" t="s">
        <v>33</v>
      </c>
    </row>
    <row r="524" spans="1:9" x14ac:dyDescent="0.3">
      <c r="A524" s="2">
        <v>2022</v>
      </c>
      <c r="B524" s="2" t="s">
        <v>41</v>
      </c>
      <c r="C524" s="2" t="s">
        <v>14</v>
      </c>
      <c r="D524" s="3" t="s">
        <v>28</v>
      </c>
      <c r="E524" s="4">
        <v>7</v>
      </c>
      <c r="F524" s="4">
        <v>200</v>
      </c>
      <c r="G524" s="4">
        <v>224</v>
      </c>
      <c r="H524" s="4">
        <v>40</v>
      </c>
      <c r="I524" s="5" t="s">
        <v>33</v>
      </c>
    </row>
    <row r="525" spans="1:9" x14ac:dyDescent="0.3">
      <c r="A525" s="2">
        <v>2022</v>
      </c>
      <c r="B525" s="2" t="s">
        <v>41</v>
      </c>
      <c r="C525" s="2" t="s">
        <v>23</v>
      </c>
      <c r="D525" s="6" t="s">
        <v>30</v>
      </c>
      <c r="E525" s="7">
        <v>3</v>
      </c>
      <c r="F525" s="7">
        <v>2288.65</v>
      </c>
      <c r="G525" s="7">
        <v>5126.576</v>
      </c>
      <c r="H525" s="4">
        <v>457.73</v>
      </c>
      <c r="I525" s="5" t="s">
        <v>33</v>
      </c>
    </row>
    <row r="526" spans="1:9" x14ac:dyDescent="0.3">
      <c r="A526" s="2">
        <v>2022</v>
      </c>
      <c r="B526" s="2" t="s">
        <v>41</v>
      </c>
      <c r="C526" s="2" t="s">
        <v>29</v>
      </c>
      <c r="D526" s="6" t="s">
        <v>29</v>
      </c>
      <c r="E526" s="7">
        <v>2</v>
      </c>
      <c r="F526" s="7">
        <v>6600</v>
      </c>
      <c r="G526" s="7">
        <v>7392</v>
      </c>
      <c r="H526" s="4">
        <v>1320</v>
      </c>
      <c r="I526" s="5" t="s">
        <v>33</v>
      </c>
    </row>
    <row r="527" spans="1:9" x14ac:dyDescent="0.3">
      <c r="A527" s="2">
        <v>2022</v>
      </c>
      <c r="B527" s="2" t="s">
        <v>42</v>
      </c>
      <c r="C527" s="2" t="s">
        <v>10</v>
      </c>
      <c r="D527" s="3" t="s">
        <v>11</v>
      </c>
      <c r="E527" s="4">
        <v>3566</v>
      </c>
      <c r="F527" s="4">
        <v>4577.3</v>
      </c>
      <c r="G527" s="4">
        <v>5126.576</v>
      </c>
      <c r="H527" s="4">
        <v>915.46</v>
      </c>
      <c r="I527" s="5" t="s">
        <v>33</v>
      </c>
    </row>
    <row r="528" spans="1:9" x14ac:dyDescent="0.3">
      <c r="A528" s="2">
        <v>2022</v>
      </c>
      <c r="B528" s="2" t="s">
        <v>42</v>
      </c>
      <c r="C528" s="2" t="s">
        <v>10</v>
      </c>
      <c r="D528" s="3" t="s">
        <v>13</v>
      </c>
      <c r="E528" s="4">
        <v>2498</v>
      </c>
      <c r="F528" s="4">
        <v>8000</v>
      </c>
      <c r="G528" s="4">
        <v>8960</v>
      </c>
      <c r="H528" s="4">
        <v>1600</v>
      </c>
      <c r="I528" s="5" t="s">
        <v>33</v>
      </c>
    </row>
    <row r="529" spans="1:9" x14ac:dyDescent="0.3">
      <c r="A529" s="2">
        <v>2022</v>
      </c>
      <c r="B529" s="2" t="s">
        <v>42</v>
      </c>
      <c r="C529" s="2" t="s">
        <v>14</v>
      </c>
      <c r="D529" s="3" t="s">
        <v>15</v>
      </c>
      <c r="E529" s="4">
        <v>1245</v>
      </c>
      <c r="F529" s="4">
        <v>4577.2</v>
      </c>
      <c r="G529" s="4">
        <v>5126.4639999999999</v>
      </c>
      <c r="H529" s="4">
        <v>915.44</v>
      </c>
      <c r="I529" s="5" t="s">
        <v>33</v>
      </c>
    </row>
    <row r="530" spans="1:9" x14ac:dyDescent="0.3">
      <c r="A530" s="2">
        <v>2022</v>
      </c>
      <c r="B530" s="2" t="s">
        <v>42</v>
      </c>
      <c r="C530" s="2" t="s">
        <v>16</v>
      </c>
      <c r="D530" s="6" t="s">
        <v>17</v>
      </c>
      <c r="E530" s="7">
        <v>644</v>
      </c>
      <c r="F530" s="7">
        <v>5743.5</v>
      </c>
      <c r="G530" s="7">
        <v>6432.72</v>
      </c>
      <c r="H530" s="4">
        <v>1148.7</v>
      </c>
      <c r="I530" s="5" t="s">
        <v>33</v>
      </c>
    </row>
    <row r="531" spans="1:9" x14ac:dyDescent="0.3">
      <c r="A531" s="2">
        <v>2022</v>
      </c>
      <c r="B531" s="2" t="s">
        <v>42</v>
      </c>
      <c r="C531" s="2" t="s">
        <v>18</v>
      </c>
      <c r="D531" s="6" t="s">
        <v>19</v>
      </c>
      <c r="E531" s="7">
        <v>643</v>
      </c>
      <c r="F531" s="7">
        <v>7000</v>
      </c>
      <c r="G531" s="7">
        <v>7840</v>
      </c>
      <c r="H531" s="4">
        <v>1400</v>
      </c>
      <c r="I531" s="5" t="s">
        <v>33</v>
      </c>
    </row>
    <row r="532" spans="1:9" x14ac:dyDescent="0.3">
      <c r="A532" s="2">
        <v>2022</v>
      </c>
      <c r="B532" s="2" t="s">
        <v>42</v>
      </c>
      <c r="C532" s="2" t="s">
        <v>16</v>
      </c>
      <c r="D532" s="6" t="s">
        <v>20</v>
      </c>
      <c r="E532" s="7">
        <v>455</v>
      </c>
      <c r="F532" s="7">
        <v>4578.6000000000004</v>
      </c>
      <c r="G532" s="7">
        <v>5128.0320000000002</v>
      </c>
      <c r="H532" s="4">
        <v>915.72000000000014</v>
      </c>
      <c r="I532" s="5" t="s">
        <v>33</v>
      </c>
    </row>
    <row r="533" spans="1:9" x14ac:dyDescent="0.3">
      <c r="A533" s="2">
        <v>2022</v>
      </c>
      <c r="B533" s="2" t="s">
        <v>42</v>
      </c>
      <c r="C533" s="2" t="s">
        <v>18</v>
      </c>
      <c r="D533" s="6" t="s">
        <v>21</v>
      </c>
      <c r="E533" s="8">
        <v>345</v>
      </c>
      <c r="F533" s="8">
        <v>7000</v>
      </c>
      <c r="G533" s="8">
        <v>7840</v>
      </c>
      <c r="H533" s="4">
        <v>1400</v>
      </c>
      <c r="I533" s="5" t="s">
        <v>33</v>
      </c>
    </row>
    <row r="534" spans="1:9" x14ac:dyDescent="0.3">
      <c r="A534" s="2">
        <v>2022</v>
      </c>
      <c r="B534" s="2" t="s">
        <v>42</v>
      </c>
      <c r="C534" s="2" t="s">
        <v>14</v>
      </c>
      <c r="D534" s="3" t="s">
        <v>22</v>
      </c>
      <c r="E534" s="4">
        <v>122</v>
      </c>
      <c r="F534" s="4">
        <v>100</v>
      </c>
      <c r="G534" s="4">
        <v>112</v>
      </c>
      <c r="H534" s="4">
        <v>20</v>
      </c>
      <c r="I534" s="5" t="s">
        <v>33</v>
      </c>
    </row>
    <row r="535" spans="1:9" x14ac:dyDescent="0.3">
      <c r="A535" s="2">
        <v>2022</v>
      </c>
      <c r="B535" s="2" t="s">
        <v>42</v>
      </c>
      <c r="C535" s="2" t="s">
        <v>23</v>
      </c>
      <c r="D535" s="6" t="s">
        <v>24</v>
      </c>
      <c r="E535" s="7">
        <v>78</v>
      </c>
      <c r="F535" s="7">
        <v>2288.6</v>
      </c>
      <c r="G535" s="7">
        <v>5126.4639999999999</v>
      </c>
      <c r="H535" s="4">
        <v>457.72</v>
      </c>
      <c r="I535" s="5" t="s">
        <v>33</v>
      </c>
    </row>
    <row r="536" spans="1:9" x14ac:dyDescent="0.3">
      <c r="A536" s="2">
        <v>2022</v>
      </c>
      <c r="B536" s="2" t="s">
        <v>42</v>
      </c>
      <c r="C536" s="2" t="s">
        <v>23</v>
      </c>
      <c r="D536" s="6" t="s">
        <v>25</v>
      </c>
      <c r="E536" s="7">
        <v>76</v>
      </c>
      <c r="F536" s="7">
        <v>2288.4499999999998</v>
      </c>
      <c r="G536" s="7">
        <v>5126.1279999999997</v>
      </c>
      <c r="H536" s="4">
        <v>457.69</v>
      </c>
      <c r="I536" s="5" t="s">
        <v>33</v>
      </c>
    </row>
    <row r="537" spans="1:9" x14ac:dyDescent="0.3">
      <c r="A537" s="2">
        <v>2022</v>
      </c>
      <c r="B537" s="2" t="s">
        <v>42</v>
      </c>
      <c r="C537" s="2" t="s">
        <v>23</v>
      </c>
      <c r="D537" s="6" t="s">
        <v>26</v>
      </c>
      <c r="E537" s="7">
        <v>46</v>
      </c>
      <c r="F537" s="7">
        <v>100</v>
      </c>
      <c r="G537" s="7">
        <v>224</v>
      </c>
      <c r="H537" s="4">
        <v>20</v>
      </c>
      <c r="I537" s="5" t="s">
        <v>33</v>
      </c>
    </row>
    <row r="538" spans="1:9" x14ac:dyDescent="0.3">
      <c r="A538" s="2">
        <v>2022</v>
      </c>
      <c r="B538" s="2" t="s">
        <v>42</v>
      </c>
      <c r="C538" s="2" t="s">
        <v>23</v>
      </c>
      <c r="D538" s="6" t="s">
        <v>27</v>
      </c>
      <c r="E538" s="7">
        <v>34</v>
      </c>
      <c r="F538" s="7">
        <v>2288.4</v>
      </c>
      <c r="G538" s="7">
        <v>5126.0160000000005</v>
      </c>
      <c r="H538" s="4">
        <v>457.68000000000006</v>
      </c>
      <c r="I538" s="5" t="s">
        <v>33</v>
      </c>
    </row>
    <row r="539" spans="1:9" x14ac:dyDescent="0.3">
      <c r="A539" s="2">
        <v>2022</v>
      </c>
      <c r="B539" s="2" t="s">
        <v>42</v>
      </c>
      <c r="C539" s="2" t="s">
        <v>14</v>
      </c>
      <c r="D539" s="3" t="s">
        <v>28</v>
      </c>
      <c r="E539" s="4">
        <v>7</v>
      </c>
      <c r="F539" s="4">
        <v>200</v>
      </c>
      <c r="G539" s="4">
        <v>224</v>
      </c>
      <c r="H539" s="4">
        <v>40</v>
      </c>
      <c r="I539" s="5" t="s">
        <v>33</v>
      </c>
    </row>
    <row r="540" spans="1:9" x14ac:dyDescent="0.3">
      <c r="A540" s="2">
        <v>2022</v>
      </c>
      <c r="B540" s="2" t="s">
        <v>42</v>
      </c>
      <c r="C540" s="2" t="s">
        <v>23</v>
      </c>
      <c r="D540" s="6" t="s">
        <v>30</v>
      </c>
      <c r="E540" s="7">
        <v>3</v>
      </c>
      <c r="F540" s="7">
        <v>2288.65</v>
      </c>
      <c r="G540" s="7">
        <v>5126.576</v>
      </c>
      <c r="H540" s="4">
        <v>457.73</v>
      </c>
      <c r="I540" s="5" t="s">
        <v>33</v>
      </c>
    </row>
    <row r="541" spans="1:9" x14ac:dyDescent="0.3">
      <c r="A541" s="2">
        <v>2022</v>
      </c>
      <c r="B541" s="2" t="s">
        <v>42</v>
      </c>
      <c r="C541" s="2" t="s">
        <v>29</v>
      </c>
      <c r="D541" s="6" t="s">
        <v>29</v>
      </c>
      <c r="E541" s="7">
        <v>2</v>
      </c>
      <c r="F541" s="7">
        <v>6600</v>
      </c>
      <c r="G541" s="7">
        <v>7392</v>
      </c>
      <c r="H541" s="4">
        <v>1320</v>
      </c>
      <c r="I541" s="5" t="s">
        <v>33</v>
      </c>
    </row>
    <row r="542" spans="1:9" x14ac:dyDescent="0.3">
      <c r="A542" s="2">
        <v>2023</v>
      </c>
      <c r="B542" s="2" t="s">
        <v>9</v>
      </c>
      <c r="C542" s="2" t="s">
        <v>10</v>
      </c>
      <c r="D542" s="3" t="s">
        <v>11</v>
      </c>
      <c r="E542" s="4">
        <v>3566</v>
      </c>
      <c r="F542" s="4">
        <v>5492.76</v>
      </c>
      <c r="G542" s="4">
        <v>5126.576</v>
      </c>
      <c r="H542" s="4">
        <v>1098.5520000000001</v>
      </c>
      <c r="I542" s="5" t="s">
        <v>33</v>
      </c>
    </row>
    <row r="543" spans="1:9" x14ac:dyDescent="0.3">
      <c r="A543" s="2">
        <v>2023</v>
      </c>
      <c r="B543" s="2" t="s">
        <v>9</v>
      </c>
      <c r="C543" s="2" t="s">
        <v>10</v>
      </c>
      <c r="D543" s="3" t="s">
        <v>13</v>
      </c>
      <c r="E543" s="4">
        <v>2498</v>
      </c>
      <c r="F543" s="4">
        <v>9600</v>
      </c>
      <c r="G543" s="4">
        <v>8960</v>
      </c>
      <c r="H543" s="4">
        <v>1920</v>
      </c>
      <c r="I543" s="5" t="s">
        <v>33</v>
      </c>
    </row>
    <row r="544" spans="1:9" x14ac:dyDescent="0.3">
      <c r="A544" s="2">
        <v>2023</v>
      </c>
      <c r="B544" s="2" t="s">
        <v>9</v>
      </c>
      <c r="C544" s="2" t="s">
        <v>14</v>
      </c>
      <c r="D544" s="3" t="s">
        <v>15</v>
      </c>
      <c r="E544" s="4">
        <v>1245</v>
      </c>
      <c r="F544" s="4">
        <v>5492.6399999999994</v>
      </c>
      <c r="G544" s="4">
        <v>5126.4639999999999</v>
      </c>
      <c r="H544" s="4">
        <v>1098.528</v>
      </c>
      <c r="I544" s="5" t="s">
        <v>33</v>
      </c>
    </row>
    <row r="545" spans="1:9" x14ac:dyDescent="0.3">
      <c r="A545" s="2">
        <v>2023</v>
      </c>
      <c r="B545" s="2" t="s">
        <v>9</v>
      </c>
      <c r="C545" s="2" t="s">
        <v>16</v>
      </c>
      <c r="D545" s="6" t="s">
        <v>17</v>
      </c>
      <c r="E545" s="7">
        <v>644</v>
      </c>
      <c r="F545" s="7">
        <v>6892.2</v>
      </c>
      <c r="G545" s="7">
        <v>6432.72</v>
      </c>
      <c r="H545" s="4">
        <v>1378.44</v>
      </c>
      <c r="I545" s="5" t="s">
        <v>33</v>
      </c>
    </row>
    <row r="546" spans="1:9" x14ac:dyDescent="0.3">
      <c r="A546" s="2">
        <v>2023</v>
      </c>
      <c r="B546" s="2" t="s">
        <v>9</v>
      </c>
      <c r="C546" s="2" t="s">
        <v>18</v>
      </c>
      <c r="D546" s="6" t="s">
        <v>19</v>
      </c>
      <c r="E546" s="7">
        <v>643</v>
      </c>
      <c r="F546" s="7">
        <v>8400</v>
      </c>
      <c r="G546" s="7">
        <v>7840</v>
      </c>
      <c r="H546" s="4">
        <v>1680</v>
      </c>
      <c r="I546" s="5" t="s">
        <v>12</v>
      </c>
    </row>
    <row r="547" spans="1:9" x14ac:dyDescent="0.3">
      <c r="A547" s="2">
        <v>2023</v>
      </c>
      <c r="B547" s="2" t="s">
        <v>9</v>
      </c>
      <c r="C547" s="2" t="s">
        <v>16</v>
      </c>
      <c r="D547" s="6" t="s">
        <v>20</v>
      </c>
      <c r="E547" s="7">
        <v>455</v>
      </c>
      <c r="F547" s="7">
        <v>5494.3200000000006</v>
      </c>
      <c r="G547" s="7">
        <v>5128.0320000000002</v>
      </c>
      <c r="H547" s="4">
        <v>1098.8640000000003</v>
      </c>
      <c r="I547" s="5" t="s">
        <v>12</v>
      </c>
    </row>
    <row r="548" spans="1:9" x14ac:dyDescent="0.3">
      <c r="A548" s="2">
        <v>2023</v>
      </c>
      <c r="B548" s="2" t="s">
        <v>9</v>
      </c>
      <c r="C548" s="2" t="s">
        <v>18</v>
      </c>
      <c r="D548" s="6" t="s">
        <v>21</v>
      </c>
      <c r="E548" s="8">
        <v>345</v>
      </c>
      <c r="F548" s="8">
        <v>8400</v>
      </c>
      <c r="G548" s="8">
        <v>7840</v>
      </c>
      <c r="H548" s="4">
        <v>1680</v>
      </c>
      <c r="I548" s="5" t="s">
        <v>12</v>
      </c>
    </row>
    <row r="549" spans="1:9" x14ac:dyDescent="0.3">
      <c r="A549" s="2">
        <v>2023</v>
      </c>
      <c r="B549" s="2" t="s">
        <v>9</v>
      </c>
      <c r="C549" s="2" t="s">
        <v>14</v>
      </c>
      <c r="D549" s="3" t="s">
        <v>22</v>
      </c>
      <c r="E549" s="4">
        <v>122</v>
      </c>
      <c r="F549" s="4">
        <v>120</v>
      </c>
      <c r="G549" s="4">
        <v>112</v>
      </c>
      <c r="H549" s="4">
        <v>24</v>
      </c>
      <c r="I549" s="5" t="s">
        <v>12</v>
      </c>
    </row>
    <row r="550" spans="1:9" x14ac:dyDescent="0.3">
      <c r="A550" s="2">
        <v>2023</v>
      </c>
      <c r="B550" s="2" t="s">
        <v>9</v>
      </c>
      <c r="C550" s="2" t="s">
        <v>23</v>
      </c>
      <c r="D550" s="6" t="s">
        <v>24</v>
      </c>
      <c r="E550" s="7">
        <v>78</v>
      </c>
      <c r="F550" s="7">
        <v>2288.6</v>
      </c>
      <c r="G550" s="7">
        <v>5126.4639999999999</v>
      </c>
      <c r="H550" s="4">
        <v>457.72</v>
      </c>
      <c r="I550" s="5" t="s">
        <v>12</v>
      </c>
    </row>
    <row r="551" spans="1:9" x14ac:dyDescent="0.3">
      <c r="A551" s="2">
        <v>2023</v>
      </c>
      <c r="B551" s="2" t="s">
        <v>9</v>
      </c>
      <c r="C551" s="2" t="s">
        <v>23</v>
      </c>
      <c r="D551" s="6" t="s">
        <v>25</v>
      </c>
      <c r="E551" s="7">
        <v>76</v>
      </c>
      <c r="F551" s="7">
        <v>2288.4499999999998</v>
      </c>
      <c r="G551" s="7">
        <v>5126.1279999999997</v>
      </c>
      <c r="H551" s="4">
        <v>457.69</v>
      </c>
      <c r="I551" s="5" t="s">
        <v>12</v>
      </c>
    </row>
    <row r="552" spans="1:9" x14ac:dyDescent="0.3">
      <c r="A552" s="2">
        <v>2023</v>
      </c>
      <c r="B552" s="2" t="s">
        <v>9</v>
      </c>
      <c r="C552" s="2" t="s">
        <v>23</v>
      </c>
      <c r="D552" s="6" t="s">
        <v>26</v>
      </c>
      <c r="E552" s="7">
        <v>46</v>
      </c>
      <c r="F552" s="7">
        <v>100</v>
      </c>
      <c r="G552" s="7">
        <v>224</v>
      </c>
      <c r="H552" s="4">
        <v>20</v>
      </c>
      <c r="I552" s="5" t="s">
        <v>12</v>
      </c>
    </row>
    <row r="553" spans="1:9" x14ac:dyDescent="0.3">
      <c r="A553" s="2">
        <v>2023</v>
      </c>
      <c r="B553" s="2" t="s">
        <v>9</v>
      </c>
      <c r="C553" s="2" t="s">
        <v>23</v>
      </c>
      <c r="D553" s="6" t="s">
        <v>27</v>
      </c>
      <c r="E553" s="7">
        <v>34</v>
      </c>
      <c r="F553" s="7">
        <v>2288.4</v>
      </c>
      <c r="G553" s="7">
        <v>5126.0160000000005</v>
      </c>
      <c r="H553" s="4">
        <v>457.68000000000006</v>
      </c>
      <c r="I553" s="5" t="s">
        <v>12</v>
      </c>
    </row>
    <row r="554" spans="1:9" x14ac:dyDescent="0.3">
      <c r="A554" s="2">
        <v>2023</v>
      </c>
      <c r="B554" s="2" t="s">
        <v>9</v>
      </c>
      <c r="C554" s="2" t="s">
        <v>14</v>
      </c>
      <c r="D554" s="3" t="s">
        <v>28</v>
      </c>
      <c r="E554" s="4">
        <v>7</v>
      </c>
      <c r="F554" s="4">
        <v>200</v>
      </c>
      <c r="G554" s="4">
        <v>224</v>
      </c>
      <c r="H554" s="4">
        <v>40</v>
      </c>
      <c r="I554" s="5" t="s">
        <v>12</v>
      </c>
    </row>
    <row r="555" spans="1:9" x14ac:dyDescent="0.3">
      <c r="A555" s="2">
        <v>2023</v>
      </c>
      <c r="B555" s="2" t="s">
        <v>9</v>
      </c>
      <c r="C555" s="2" t="s">
        <v>29</v>
      </c>
      <c r="D555" s="6" t="s">
        <v>29</v>
      </c>
      <c r="E555" s="7">
        <v>3</v>
      </c>
      <c r="F555" s="7">
        <v>4577.3</v>
      </c>
      <c r="G555" s="7">
        <v>7392</v>
      </c>
      <c r="H555" s="4">
        <v>915.46</v>
      </c>
      <c r="I555" s="5" t="s">
        <v>12</v>
      </c>
    </row>
    <row r="556" spans="1:9" x14ac:dyDescent="0.3">
      <c r="A556" s="2">
        <v>2023</v>
      </c>
      <c r="B556" s="2" t="s">
        <v>9</v>
      </c>
      <c r="C556" s="2" t="s">
        <v>23</v>
      </c>
      <c r="D556" s="6" t="s">
        <v>30</v>
      </c>
      <c r="E556" s="7">
        <v>3</v>
      </c>
      <c r="F556" s="7">
        <v>3300</v>
      </c>
      <c r="G556" s="7">
        <v>5126.576</v>
      </c>
      <c r="H556" s="4">
        <v>660</v>
      </c>
      <c r="I556" s="5" t="s">
        <v>12</v>
      </c>
    </row>
    <row r="557" spans="1:9" x14ac:dyDescent="0.3">
      <c r="A557" s="2">
        <v>2023</v>
      </c>
      <c r="B557" s="2" t="s">
        <v>31</v>
      </c>
      <c r="C557" s="2" t="s">
        <v>10</v>
      </c>
      <c r="D557" s="3" t="s">
        <v>11</v>
      </c>
      <c r="E557" s="4">
        <v>3566</v>
      </c>
      <c r="F557" s="4">
        <v>4577.3</v>
      </c>
      <c r="G557" s="4">
        <v>5126.576</v>
      </c>
      <c r="H557" s="4">
        <v>915.46</v>
      </c>
      <c r="I557" s="5" t="s">
        <v>12</v>
      </c>
    </row>
    <row r="558" spans="1:9" x14ac:dyDescent="0.3">
      <c r="A558" s="2">
        <v>2023</v>
      </c>
      <c r="B558" s="2" t="s">
        <v>31</v>
      </c>
      <c r="C558" s="2" t="s">
        <v>10</v>
      </c>
      <c r="D558" s="3" t="s">
        <v>13</v>
      </c>
      <c r="E558" s="4">
        <v>2498</v>
      </c>
      <c r="F558" s="4">
        <v>8000</v>
      </c>
      <c r="G558" s="4">
        <v>8960</v>
      </c>
      <c r="H558" s="4">
        <v>1600</v>
      </c>
      <c r="I558" s="5" t="s">
        <v>12</v>
      </c>
    </row>
    <row r="559" spans="1:9" x14ac:dyDescent="0.3">
      <c r="A559" s="2">
        <v>2023</v>
      </c>
      <c r="B559" s="2" t="s">
        <v>31</v>
      </c>
      <c r="C559" s="2" t="s">
        <v>14</v>
      </c>
      <c r="D559" s="3" t="s">
        <v>15</v>
      </c>
      <c r="E559" s="4">
        <v>1245</v>
      </c>
      <c r="F559" s="4">
        <v>4577.2</v>
      </c>
      <c r="G559" s="4">
        <v>5126.4639999999999</v>
      </c>
      <c r="H559" s="4">
        <v>915.44</v>
      </c>
      <c r="I559" s="5" t="s">
        <v>12</v>
      </c>
    </row>
    <row r="560" spans="1:9" x14ac:dyDescent="0.3">
      <c r="A560" s="2">
        <v>2023</v>
      </c>
      <c r="B560" s="2" t="s">
        <v>31</v>
      </c>
      <c r="C560" s="2" t="s">
        <v>16</v>
      </c>
      <c r="D560" s="6" t="s">
        <v>17</v>
      </c>
      <c r="E560" s="7">
        <v>644</v>
      </c>
      <c r="F560" s="7">
        <v>5743.5</v>
      </c>
      <c r="G560" s="7">
        <v>6432.72</v>
      </c>
      <c r="H560" s="4">
        <v>1148.7</v>
      </c>
      <c r="I560" s="5" t="s">
        <v>12</v>
      </c>
    </row>
    <row r="561" spans="1:9" x14ac:dyDescent="0.3">
      <c r="A561" s="2">
        <v>2023</v>
      </c>
      <c r="B561" s="2" t="s">
        <v>31</v>
      </c>
      <c r="C561" s="2" t="s">
        <v>18</v>
      </c>
      <c r="D561" s="6" t="s">
        <v>19</v>
      </c>
      <c r="E561" s="7">
        <v>643</v>
      </c>
      <c r="F561" s="7">
        <v>7000</v>
      </c>
      <c r="G561" s="7">
        <v>7840</v>
      </c>
      <c r="H561" s="4">
        <v>1400</v>
      </c>
      <c r="I561" s="5" t="s">
        <v>12</v>
      </c>
    </row>
    <row r="562" spans="1:9" x14ac:dyDescent="0.3">
      <c r="A562" s="2">
        <v>2023</v>
      </c>
      <c r="B562" s="2" t="s">
        <v>31</v>
      </c>
      <c r="C562" s="2" t="s">
        <v>16</v>
      </c>
      <c r="D562" s="6" t="s">
        <v>20</v>
      </c>
      <c r="E562" s="7">
        <v>455</v>
      </c>
      <c r="F562" s="7">
        <v>4578.6000000000004</v>
      </c>
      <c r="G562" s="7">
        <v>5128.0320000000002</v>
      </c>
      <c r="H562" s="4">
        <v>915.72000000000014</v>
      </c>
      <c r="I562" s="5" t="s">
        <v>12</v>
      </c>
    </row>
    <row r="563" spans="1:9" x14ac:dyDescent="0.3">
      <c r="A563" s="2">
        <v>2023</v>
      </c>
      <c r="B563" s="2" t="s">
        <v>31</v>
      </c>
      <c r="C563" s="2" t="s">
        <v>18</v>
      </c>
      <c r="D563" s="6" t="s">
        <v>21</v>
      </c>
      <c r="E563" s="8">
        <v>345</v>
      </c>
      <c r="F563" s="8">
        <v>7000</v>
      </c>
      <c r="G563" s="8">
        <v>7840</v>
      </c>
      <c r="H563" s="4">
        <v>1400</v>
      </c>
      <c r="I563" s="5" t="s">
        <v>12</v>
      </c>
    </row>
    <row r="564" spans="1:9" x14ac:dyDescent="0.3">
      <c r="A564" s="2">
        <v>2023</v>
      </c>
      <c r="B564" s="2" t="s">
        <v>31</v>
      </c>
      <c r="C564" s="2" t="s">
        <v>14</v>
      </c>
      <c r="D564" s="3" t="s">
        <v>22</v>
      </c>
      <c r="E564" s="4">
        <v>122</v>
      </c>
      <c r="F564" s="4">
        <v>100</v>
      </c>
      <c r="G564" s="4">
        <v>112</v>
      </c>
      <c r="H564" s="4">
        <v>20</v>
      </c>
      <c r="I564" s="5" t="s">
        <v>12</v>
      </c>
    </row>
    <row r="565" spans="1:9" x14ac:dyDescent="0.3">
      <c r="A565" s="2">
        <v>2023</v>
      </c>
      <c r="B565" s="2" t="s">
        <v>31</v>
      </c>
      <c r="C565" s="2" t="s">
        <v>23</v>
      </c>
      <c r="D565" s="6" t="s">
        <v>24</v>
      </c>
      <c r="E565" s="7">
        <v>78</v>
      </c>
      <c r="F565" s="7">
        <v>2288.6</v>
      </c>
      <c r="G565" s="7">
        <v>5126.4639999999999</v>
      </c>
      <c r="H565" s="4">
        <v>457.72</v>
      </c>
      <c r="I565" s="5" t="s">
        <v>12</v>
      </c>
    </row>
    <row r="566" spans="1:9" x14ac:dyDescent="0.3">
      <c r="A566" s="2">
        <v>2023</v>
      </c>
      <c r="B566" s="2" t="s">
        <v>31</v>
      </c>
      <c r="C566" s="2" t="s">
        <v>23</v>
      </c>
      <c r="D566" s="6" t="s">
        <v>25</v>
      </c>
      <c r="E566" s="7">
        <v>76</v>
      </c>
      <c r="F566" s="7">
        <v>2288.4499999999998</v>
      </c>
      <c r="G566" s="7">
        <v>5126.1279999999997</v>
      </c>
      <c r="H566" s="4">
        <v>457.69</v>
      </c>
      <c r="I566" s="5" t="s">
        <v>12</v>
      </c>
    </row>
    <row r="567" spans="1:9" x14ac:dyDescent="0.3">
      <c r="A567" s="2">
        <v>2023</v>
      </c>
      <c r="B567" s="2" t="s">
        <v>31</v>
      </c>
      <c r="C567" s="2" t="s">
        <v>23</v>
      </c>
      <c r="D567" s="6" t="s">
        <v>26</v>
      </c>
      <c r="E567" s="7">
        <v>46</v>
      </c>
      <c r="F567" s="7">
        <v>100</v>
      </c>
      <c r="G567" s="7">
        <v>224</v>
      </c>
      <c r="H567" s="4">
        <v>20</v>
      </c>
      <c r="I567" s="5" t="s">
        <v>12</v>
      </c>
    </row>
    <row r="568" spans="1:9" x14ac:dyDescent="0.3">
      <c r="A568" s="2">
        <v>2023</v>
      </c>
      <c r="B568" s="2" t="s">
        <v>31</v>
      </c>
      <c r="C568" s="2" t="s">
        <v>23</v>
      </c>
      <c r="D568" s="6" t="s">
        <v>27</v>
      </c>
      <c r="E568" s="7">
        <v>34</v>
      </c>
      <c r="F568" s="7">
        <v>2288.4</v>
      </c>
      <c r="G568" s="7">
        <v>5126.0160000000005</v>
      </c>
      <c r="H568" s="4">
        <v>457.68000000000006</v>
      </c>
      <c r="I568" s="5" t="s">
        <v>12</v>
      </c>
    </row>
    <row r="569" spans="1:9" x14ac:dyDescent="0.3">
      <c r="A569" s="2">
        <v>2023</v>
      </c>
      <c r="B569" s="2" t="s">
        <v>31</v>
      </c>
      <c r="C569" s="2" t="s">
        <v>14</v>
      </c>
      <c r="D569" s="3" t="s">
        <v>28</v>
      </c>
      <c r="E569" s="4">
        <v>7</v>
      </c>
      <c r="F569" s="4">
        <v>200</v>
      </c>
      <c r="G569" s="4">
        <v>224</v>
      </c>
      <c r="H569" s="4">
        <v>40</v>
      </c>
      <c r="I569" s="5" t="s">
        <v>12</v>
      </c>
    </row>
    <row r="570" spans="1:9" x14ac:dyDescent="0.3">
      <c r="A570" s="2">
        <v>2023</v>
      </c>
      <c r="B570" s="2" t="s">
        <v>31</v>
      </c>
      <c r="C570" s="2" t="s">
        <v>23</v>
      </c>
      <c r="D570" s="6" t="s">
        <v>30</v>
      </c>
      <c r="E570" s="7">
        <v>3</v>
      </c>
      <c r="F570" s="7">
        <v>3300</v>
      </c>
      <c r="G570" s="7">
        <v>5126.576</v>
      </c>
      <c r="H570" s="4">
        <v>660</v>
      </c>
      <c r="I570" s="5" t="s">
        <v>12</v>
      </c>
    </row>
    <row r="571" spans="1:9" x14ac:dyDescent="0.3">
      <c r="A571" s="2">
        <v>2023</v>
      </c>
      <c r="B571" s="2" t="s">
        <v>31</v>
      </c>
      <c r="C571" s="2" t="s">
        <v>29</v>
      </c>
      <c r="D571" s="6" t="s">
        <v>29</v>
      </c>
      <c r="E571" s="7">
        <v>2</v>
      </c>
      <c r="F571" s="7">
        <v>6600</v>
      </c>
      <c r="G571" s="7">
        <v>7392</v>
      </c>
      <c r="H571" s="4">
        <v>1320</v>
      </c>
      <c r="I571" s="5" t="s">
        <v>12</v>
      </c>
    </row>
    <row r="572" spans="1:9" x14ac:dyDescent="0.3">
      <c r="A572" s="2">
        <v>2023</v>
      </c>
      <c r="B572" s="2" t="s">
        <v>32</v>
      </c>
      <c r="C572" s="2" t="s">
        <v>10</v>
      </c>
      <c r="D572" s="3" t="s">
        <v>11</v>
      </c>
      <c r="E572" s="4">
        <v>3566</v>
      </c>
      <c r="F572" s="4">
        <v>4577.3</v>
      </c>
      <c r="G572" s="4">
        <v>5126.576</v>
      </c>
      <c r="H572" s="4">
        <v>915.46</v>
      </c>
      <c r="I572" s="5" t="s">
        <v>12</v>
      </c>
    </row>
    <row r="573" spans="1:9" x14ac:dyDescent="0.3">
      <c r="A573" s="2">
        <v>2023</v>
      </c>
      <c r="B573" s="2" t="s">
        <v>32</v>
      </c>
      <c r="C573" s="2" t="s">
        <v>10</v>
      </c>
      <c r="D573" s="3" t="s">
        <v>13</v>
      </c>
      <c r="E573" s="4">
        <v>2498</v>
      </c>
      <c r="F573" s="4">
        <v>8000</v>
      </c>
      <c r="G573" s="4">
        <v>8960</v>
      </c>
      <c r="H573" s="4">
        <v>1600</v>
      </c>
      <c r="I573" s="5" t="s">
        <v>12</v>
      </c>
    </row>
    <row r="574" spans="1:9" x14ac:dyDescent="0.3">
      <c r="A574" s="2">
        <v>2023</v>
      </c>
      <c r="B574" s="2" t="s">
        <v>32</v>
      </c>
      <c r="C574" s="2" t="s">
        <v>14</v>
      </c>
      <c r="D574" s="3" t="s">
        <v>15</v>
      </c>
      <c r="E574" s="4">
        <v>1245</v>
      </c>
      <c r="F574" s="4">
        <v>4577.2</v>
      </c>
      <c r="G574" s="4">
        <v>5126.4639999999999</v>
      </c>
      <c r="H574" s="4">
        <v>915.44</v>
      </c>
      <c r="I574" s="5" t="s">
        <v>12</v>
      </c>
    </row>
    <row r="575" spans="1:9" x14ac:dyDescent="0.3">
      <c r="A575" s="2">
        <v>2023</v>
      </c>
      <c r="B575" s="2" t="s">
        <v>32</v>
      </c>
      <c r="C575" s="2" t="s">
        <v>16</v>
      </c>
      <c r="D575" s="6" t="s">
        <v>17</v>
      </c>
      <c r="E575" s="7">
        <v>644</v>
      </c>
      <c r="F575" s="7">
        <v>10000</v>
      </c>
      <c r="G575" s="7">
        <v>6432.72</v>
      </c>
      <c r="H575" s="4">
        <v>2000</v>
      </c>
      <c r="I575" s="5" t="s">
        <v>12</v>
      </c>
    </row>
    <row r="576" spans="1:9" x14ac:dyDescent="0.3">
      <c r="A576" s="2">
        <v>2023</v>
      </c>
      <c r="B576" s="2" t="s">
        <v>32</v>
      </c>
      <c r="C576" s="2" t="s">
        <v>18</v>
      </c>
      <c r="D576" s="6" t="s">
        <v>19</v>
      </c>
      <c r="E576" s="7">
        <v>643</v>
      </c>
      <c r="F576" s="7">
        <v>7000</v>
      </c>
      <c r="G576" s="7">
        <v>7840</v>
      </c>
      <c r="H576" s="4">
        <v>1400</v>
      </c>
      <c r="I576" s="5" t="s">
        <v>12</v>
      </c>
    </row>
    <row r="577" spans="1:9" x14ac:dyDescent="0.3">
      <c r="A577" s="2">
        <v>2023</v>
      </c>
      <c r="B577" s="2" t="s">
        <v>32</v>
      </c>
      <c r="C577" s="2" t="s">
        <v>16</v>
      </c>
      <c r="D577" s="6" t="s">
        <v>20</v>
      </c>
      <c r="E577" s="7">
        <v>455</v>
      </c>
      <c r="F577" s="7">
        <v>4578.6000000000004</v>
      </c>
      <c r="G577" s="7">
        <v>5128.0320000000002</v>
      </c>
      <c r="H577" s="4">
        <v>915.72000000000014</v>
      </c>
      <c r="I577" s="5" t="s">
        <v>12</v>
      </c>
    </row>
    <row r="578" spans="1:9" x14ac:dyDescent="0.3">
      <c r="A578" s="2">
        <v>2023</v>
      </c>
      <c r="B578" s="2" t="s">
        <v>32</v>
      </c>
      <c r="C578" s="2" t="s">
        <v>18</v>
      </c>
      <c r="D578" s="6" t="s">
        <v>21</v>
      </c>
      <c r="E578" s="8">
        <v>345</v>
      </c>
      <c r="F578" s="8">
        <v>7000</v>
      </c>
      <c r="G578" s="8">
        <v>7840</v>
      </c>
      <c r="H578" s="4">
        <v>1400</v>
      </c>
      <c r="I578" s="5" t="s">
        <v>12</v>
      </c>
    </row>
    <row r="579" spans="1:9" x14ac:dyDescent="0.3">
      <c r="A579" s="2">
        <v>2023</v>
      </c>
      <c r="B579" s="2" t="s">
        <v>32</v>
      </c>
      <c r="C579" s="2" t="s">
        <v>14</v>
      </c>
      <c r="D579" s="3" t="s">
        <v>22</v>
      </c>
      <c r="E579" s="4">
        <v>122</v>
      </c>
      <c r="F579" s="4">
        <v>100</v>
      </c>
      <c r="G579" s="4">
        <v>112</v>
      </c>
      <c r="H579" s="4">
        <v>20</v>
      </c>
      <c r="I579" s="5" t="s">
        <v>12</v>
      </c>
    </row>
    <row r="580" spans="1:9" x14ac:dyDescent="0.3">
      <c r="A580" s="2">
        <v>2023</v>
      </c>
      <c r="B580" s="2" t="s">
        <v>32</v>
      </c>
      <c r="C580" s="2" t="s">
        <v>23</v>
      </c>
      <c r="D580" s="6" t="s">
        <v>24</v>
      </c>
      <c r="E580" s="7">
        <v>78</v>
      </c>
      <c r="F580" s="7">
        <v>2288.6</v>
      </c>
      <c r="G580" s="7">
        <v>5126.4639999999999</v>
      </c>
      <c r="H580" s="4">
        <v>457.72</v>
      </c>
      <c r="I580" s="5" t="s">
        <v>12</v>
      </c>
    </row>
    <row r="581" spans="1:9" x14ac:dyDescent="0.3">
      <c r="A581" s="2">
        <v>2023</v>
      </c>
      <c r="B581" s="2" t="s">
        <v>32</v>
      </c>
      <c r="C581" s="2" t="s">
        <v>23</v>
      </c>
      <c r="D581" s="6" t="s">
        <v>25</v>
      </c>
      <c r="E581" s="7">
        <v>76</v>
      </c>
      <c r="F581" s="7">
        <v>2288.4499999999998</v>
      </c>
      <c r="G581" s="7">
        <v>5126.1279999999997</v>
      </c>
      <c r="H581" s="4">
        <v>457.69</v>
      </c>
      <c r="I581" s="5" t="s">
        <v>12</v>
      </c>
    </row>
    <row r="582" spans="1:9" x14ac:dyDescent="0.3">
      <c r="A582" s="2">
        <v>2023</v>
      </c>
      <c r="B582" s="2" t="s">
        <v>32</v>
      </c>
      <c r="C582" s="2" t="s">
        <v>23</v>
      </c>
      <c r="D582" s="6" t="s">
        <v>26</v>
      </c>
      <c r="E582" s="7">
        <v>46</v>
      </c>
      <c r="F582" s="7">
        <v>100</v>
      </c>
      <c r="G582" s="7">
        <v>224</v>
      </c>
      <c r="H582" s="4">
        <v>20</v>
      </c>
      <c r="I582" s="5" t="s">
        <v>12</v>
      </c>
    </row>
    <row r="583" spans="1:9" x14ac:dyDescent="0.3">
      <c r="A583" s="2">
        <v>2023</v>
      </c>
      <c r="B583" s="2" t="s">
        <v>32</v>
      </c>
      <c r="C583" s="2" t="s">
        <v>23</v>
      </c>
      <c r="D583" s="6" t="s">
        <v>27</v>
      </c>
      <c r="E583" s="7">
        <v>34</v>
      </c>
      <c r="F583" s="7">
        <v>2288.4</v>
      </c>
      <c r="G583" s="7">
        <v>5126.0160000000005</v>
      </c>
      <c r="H583" s="4">
        <v>457.68000000000006</v>
      </c>
      <c r="I583" s="5" t="s">
        <v>12</v>
      </c>
    </row>
    <row r="584" spans="1:9" x14ac:dyDescent="0.3">
      <c r="A584" s="2">
        <v>2023</v>
      </c>
      <c r="B584" s="2" t="s">
        <v>32</v>
      </c>
      <c r="C584" s="2" t="s">
        <v>14</v>
      </c>
      <c r="D584" s="3" t="s">
        <v>28</v>
      </c>
      <c r="E584" s="4">
        <v>7</v>
      </c>
      <c r="F584" s="4">
        <v>200</v>
      </c>
      <c r="G584" s="4">
        <v>224</v>
      </c>
      <c r="H584" s="4">
        <v>40</v>
      </c>
      <c r="I584" s="5" t="s">
        <v>12</v>
      </c>
    </row>
    <row r="585" spans="1:9" x14ac:dyDescent="0.3">
      <c r="A585" s="2">
        <v>2023</v>
      </c>
      <c r="B585" s="2" t="s">
        <v>32</v>
      </c>
      <c r="C585" s="2" t="s">
        <v>23</v>
      </c>
      <c r="D585" s="6" t="s">
        <v>30</v>
      </c>
      <c r="E585" s="7">
        <v>3</v>
      </c>
      <c r="F585" s="7">
        <v>2288.65</v>
      </c>
      <c r="G585" s="7">
        <v>5126.576</v>
      </c>
      <c r="H585" s="4">
        <v>457.73</v>
      </c>
      <c r="I585" s="5" t="s">
        <v>12</v>
      </c>
    </row>
    <row r="586" spans="1:9" x14ac:dyDescent="0.3">
      <c r="A586" s="2">
        <v>2023</v>
      </c>
      <c r="B586" s="2" t="s">
        <v>32</v>
      </c>
      <c r="C586" s="2" t="s">
        <v>29</v>
      </c>
      <c r="D586" s="6" t="s">
        <v>29</v>
      </c>
      <c r="E586" s="7">
        <v>2</v>
      </c>
      <c r="F586" s="7">
        <v>6600</v>
      </c>
      <c r="G586" s="7">
        <v>7392</v>
      </c>
      <c r="H586" s="4">
        <v>1320</v>
      </c>
      <c r="I586" s="5" t="s">
        <v>12</v>
      </c>
    </row>
    <row r="587" spans="1:9" x14ac:dyDescent="0.3">
      <c r="A587" s="2">
        <v>2023</v>
      </c>
      <c r="B587" s="2" t="s">
        <v>34</v>
      </c>
      <c r="C587" s="2" t="s">
        <v>10</v>
      </c>
      <c r="D587" s="3" t="s">
        <v>11</v>
      </c>
      <c r="E587" s="4">
        <v>3566</v>
      </c>
      <c r="F587" s="4">
        <v>4577.3</v>
      </c>
      <c r="G587" s="4">
        <v>5126.576</v>
      </c>
      <c r="H587" s="4">
        <v>915.46</v>
      </c>
      <c r="I587" s="5" t="s">
        <v>12</v>
      </c>
    </row>
    <row r="588" spans="1:9" x14ac:dyDescent="0.3">
      <c r="A588" s="2">
        <v>2023</v>
      </c>
      <c r="B588" s="2" t="s">
        <v>34</v>
      </c>
      <c r="C588" s="2" t="s">
        <v>10</v>
      </c>
      <c r="D588" s="3" t="s">
        <v>13</v>
      </c>
      <c r="E588" s="4">
        <v>2498</v>
      </c>
      <c r="F588" s="4">
        <v>8000</v>
      </c>
      <c r="G588" s="4">
        <v>8960</v>
      </c>
      <c r="H588" s="4">
        <v>1600</v>
      </c>
      <c r="I588" s="5" t="s">
        <v>33</v>
      </c>
    </row>
    <row r="589" spans="1:9" x14ac:dyDescent="0.3">
      <c r="A589" s="2">
        <v>2023</v>
      </c>
      <c r="B589" s="2" t="s">
        <v>34</v>
      </c>
      <c r="C589" s="2" t="s">
        <v>14</v>
      </c>
      <c r="D589" s="3" t="s">
        <v>15</v>
      </c>
      <c r="E589" s="4">
        <v>1245</v>
      </c>
      <c r="F589" s="4">
        <v>4577.2</v>
      </c>
      <c r="G589" s="4">
        <v>5126.4639999999999</v>
      </c>
      <c r="H589" s="4">
        <v>915.44</v>
      </c>
      <c r="I589" s="5" t="s">
        <v>33</v>
      </c>
    </row>
    <row r="590" spans="1:9" x14ac:dyDescent="0.3">
      <c r="A590" s="2">
        <v>2023</v>
      </c>
      <c r="B590" s="2" t="s">
        <v>34</v>
      </c>
      <c r="C590" s="2" t="s">
        <v>16</v>
      </c>
      <c r="D590" s="6" t="s">
        <v>17</v>
      </c>
      <c r="E590" s="7">
        <v>644</v>
      </c>
      <c r="F590" s="7">
        <v>15000</v>
      </c>
      <c r="G590" s="7">
        <v>6432.72</v>
      </c>
      <c r="H590" s="4">
        <v>3000</v>
      </c>
      <c r="I590" s="5" t="s">
        <v>33</v>
      </c>
    </row>
    <row r="591" spans="1:9" x14ac:dyDescent="0.3">
      <c r="A591" s="2">
        <v>2023</v>
      </c>
      <c r="B591" s="2" t="s">
        <v>34</v>
      </c>
      <c r="C591" s="2" t="s">
        <v>18</v>
      </c>
      <c r="D591" s="6" t="s">
        <v>19</v>
      </c>
      <c r="E591" s="7">
        <v>643</v>
      </c>
      <c r="F591" s="7">
        <v>7000</v>
      </c>
      <c r="G591" s="7">
        <v>7840</v>
      </c>
      <c r="H591" s="4">
        <v>1400</v>
      </c>
      <c r="I591" s="5" t="s">
        <v>33</v>
      </c>
    </row>
    <row r="592" spans="1:9" x14ac:dyDescent="0.3">
      <c r="A592" s="2">
        <v>2023</v>
      </c>
      <c r="B592" s="2" t="s">
        <v>34</v>
      </c>
      <c r="C592" s="2" t="s">
        <v>16</v>
      </c>
      <c r="D592" s="6" t="s">
        <v>20</v>
      </c>
      <c r="E592" s="7">
        <v>455</v>
      </c>
      <c r="F592" s="7">
        <v>14000</v>
      </c>
      <c r="G592" s="7">
        <v>5128.0320000000002</v>
      </c>
      <c r="H592" s="4">
        <v>2800</v>
      </c>
      <c r="I592" s="5" t="s">
        <v>33</v>
      </c>
    </row>
    <row r="593" spans="1:9" x14ac:dyDescent="0.3">
      <c r="A593" s="2">
        <v>2023</v>
      </c>
      <c r="B593" s="2" t="s">
        <v>34</v>
      </c>
      <c r="C593" s="2" t="s">
        <v>18</v>
      </c>
      <c r="D593" s="6" t="s">
        <v>21</v>
      </c>
      <c r="E593" s="8">
        <v>345</v>
      </c>
      <c r="F593" s="8">
        <v>7000</v>
      </c>
      <c r="G593" s="8">
        <v>7840</v>
      </c>
      <c r="H593" s="4">
        <v>1400</v>
      </c>
      <c r="I593" s="5" t="s">
        <v>33</v>
      </c>
    </row>
    <row r="594" spans="1:9" x14ac:dyDescent="0.3">
      <c r="A594" s="2">
        <v>2023</v>
      </c>
      <c r="B594" s="2" t="s">
        <v>34</v>
      </c>
      <c r="C594" s="2" t="s">
        <v>14</v>
      </c>
      <c r="D594" s="3" t="s">
        <v>22</v>
      </c>
      <c r="E594" s="4">
        <v>122</v>
      </c>
      <c r="F594" s="4">
        <v>100</v>
      </c>
      <c r="G594" s="4">
        <v>112</v>
      </c>
      <c r="H594" s="4">
        <v>20</v>
      </c>
      <c r="I594" s="5" t="s">
        <v>33</v>
      </c>
    </row>
    <row r="595" spans="1:9" x14ac:dyDescent="0.3">
      <c r="A595" s="2">
        <v>2023</v>
      </c>
      <c r="B595" s="2" t="s">
        <v>34</v>
      </c>
      <c r="C595" s="2" t="s">
        <v>23</v>
      </c>
      <c r="D595" s="6" t="s">
        <v>24</v>
      </c>
      <c r="E595" s="7">
        <v>78</v>
      </c>
      <c r="F595" s="7">
        <v>2288.6</v>
      </c>
      <c r="G595" s="7">
        <v>5126.4639999999999</v>
      </c>
      <c r="H595" s="4">
        <v>457.72</v>
      </c>
      <c r="I595" s="5" t="s">
        <v>33</v>
      </c>
    </row>
    <row r="596" spans="1:9" x14ac:dyDescent="0.3">
      <c r="A596" s="2">
        <v>2023</v>
      </c>
      <c r="B596" s="2" t="s">
        <v>34</v>
      </c>
      <c r="C596" s="2" t="s">
        <v>23</v>
      </c>
      <c r="D596" s="6" t="s">
        <v>25</v>
      </c>
      <c r="E596" s="7">
        <v>76</v>
      </c>
      <c r="F596" s="7">
        <v>2288.4499999999998</v>
      </c>
      <c r="G596" s="7">
        <v>5126.1279999999997</v>
      </c>
      <c r="H596" s="4">
        <v>457.69</v>
      </c>
      <c r="I596" s="5" t="s">
        <v>33</v>
      </c>
    </row>
    <row r="597" spans="1:9" x14ac:dyDescent="0.3">
      <c r="A597" s="2">
        <v>2023</v>
      </c>
      <c r="B597" s="2" t="s">
        <v>34</v>
      </c>
      <c r="C597" s="2" t="s">
        <v>23</v>
      </c>
      <c r="D597" s="6" t="s">
        <v>26</v>
      </c>
      <c r="E597" s="7">
        <v>46</v>
      </c>
      <c r="F597" s="7">
        <v>100</v>
      </c>
      <c r="G597" s="7">
        <v>224</v>
      </c>
      <c r="H597" s="4">
        <v>20</v>
      </c>
      <c r="I597" s="5" t="s">
        <v>33</v>
      </c>
    </row>
    <row r="598" spans="1:9" x14ac:dyDescent="0.3">
      <c r="A598" s="2">
        <v>2023</v>
      </c>
      <c r="B598" s="2" t="s">
        <v>34</v>
      </c>
      <c r="C598" s="2" t="s">
        <v>23</v>
      </c>
      <c r="D598" s="6" t="s">
        <v>27</v>
      </c>
      <c r="E598" s="7">
        <v>34</v>
      </c>
      <c r="F598" s="7">
        <v>2288.4</v>
      </c>
      <c r="G598" s="7">
        <v>5126.0160000000005</v>
      </c>
      <c r="H598" s="4">
        <v>457.68000000000006</v>
      </c>
      <c r="I598" s="5" t="s">
        <v>33</v>
      </c>
    </row>
    <row r="599" spans="1:9" x14ac:dyDescent="0.3">
      <c r="A599" s="2">
        <v>2023</v>
      </c>
      <c r="B599" s="2" t="s">
        <v>34</v>
      </c>
      <c r="C599" s="2" t="s">
        <v>14</v>
      </c>
      <c r="D599" s="3" t="s">
        <v>28</v>
      </c>
      <c r="E599" s="4">
        <v>7</v>
      </c>
      <c r="F599" s="4">
        <v>200</v>
      </c>
      <c r="G599" s="4">
        <v>224</v>
      </c>
      <c r="H599" s="4">
        <v>40</v>
      </c>
      <c r="I599" s="5" t="s">
        <v>33</v>
      </c>
    </row>
    <row r="600" spans="1:9" x14ac:dyDescent="0.3">
      <c r="A600" s="2">
        <v>2023</v>
      </c>
      <c r="B600" s="2" t="s">
        <v>34</v>
      </c>
      <c r="C600" s="2" t="s">
        <v>23</v>
      </c>
      <c r="D600" s="6" t="s">
        <v>30</v>
      </c>
      <c r="E600" s="7">
        <v>3</v>
      </c>
      <c r="F600" s="7">
        <v>2288.65</v>
      </c>
      <c r="G600" s="7">
        <v>5126.576</v>
      </c>
      <c r="H600" s="4">
        <v>457.73</v>
      </c>
      <c r="I600" s="5" t="s">
        <v>33</v>
      </c>
    </row>
    <row r="601" spans="1:9" x14ac:dyDescent="0.3">
      <c r="A601" s="2">
        <v>2023</v>
      </c>
      <c r="B601" s="2" t="s">
        <v>34</v>
      </c>
      <c r="C601" s="2" t="s">
        <v>29</v>
      </c>
      <c r="D601" s="6" t="s">
        <v>29</v>
      </c>
      <c r="E601" s="7">
        <v>2</v>
      </c>
      <c r="F601" s="7">
        <v>7920</v>
      </c>
      <c r="G601" s="7">
        <v>7392</v>
      </c>
      <c r="H601" s="4">
        <v>1584</v>
      </c>
      <c r="I601" s="5" t="s">
        <v>33</v>
      </c>
    </row>
    <row r="602" spans="1:9" x14ac:dyDescent="0.3">
      <c r="A602" s="2">
        <v>2023</v>
      </c>
      <c r="B602" s="2" t="s">
        <v>35</v>
      </c>
      <c r="C602" s="2" t="s">
        <v>10</v>
      </c>
      <c r="D602" s="3" t="s">
        <v>11</v>
      </c>
      <c r="E602" s="4">
        <v>3566</v>
      </c>
      <c r="F602" s="4">
        <v>4577.3</v>
      </c>
      <c r="G602" s="4">
        <v>5126.576</v>
      </c>
      <c r="H602" s="4">
        <v>915.46</v>
      </c>
      <c r="I602" s="5" t="s">
        <v>33</v>
      </c>
    </row>
    <row r="603" spans="1:9" x14ac:dyDescent="0.3">
      <c r="A603" s="2">
        <v>2023</v>
      </c>
      <c r="B603" s="2" t="s">
        <v>35</v>
      </c>
      <c r="C603" s="2" t="s">
        <v>10</v>
      </c>
      <c r="D603" s="3" t="s">
        <v>13</v>
      </c>
      <c r="E603" s="4">
        <v>2498</v>
      </c>
      <c r="F603" s="4">
        <v>8800</v>
      </c>
      <c r="G603" s="4">
        <v>8960</v>
      </c>
      <c r="H603" s="4">
        <v>1760</v>
      </c>
      <c r="I603" s="5" t="s">
        <v>33</v>
      </c>
    </row>
    <row r="604" spans="1:9" x14ac:dyDescent="0.3">
      <c r="A604" s="2">
        <v>2023</v>
      </c>
      <c r="B604" s="2" t="s">
        <v>35</v>
      </c>
      <c r="C604" s="2" t="s">
        <v>14</v>
      </c>
      <c r="D604" s="3" t="s">
        <v>15</v>
      </c>
      <c r="E604" s="4">
        <v>1245</v>
      </c>
      <c r="F604" s="4">
        <v>5034.92</v>
      </c>
      <c r="G604" s="4">
        <v>5126.4639999999999</v>
      </c>
      <c r="H604" s="4">
        <v>1006.984</v>
      </c>
      <c r="I604" s="5" t="s">
        <v>33</v>
      </c>
    </row>
    <row r="605" spans="1:9" x14ac:dyDescent="0.3">
      <c r="A605" s="2">
        <v>2023</v>
      </c>
      <c r="B605" s="2" t="s">
        <v>35</v>
      </c>
      <c r="C605" s="2" t="s">
        <v>16</v>
      </c>
      <c r="D605" s="6" t="s">
        <v>17</v>
      </c>
      <c r="E605" s="7">
        <v>644</v>
      </c>
      <c r="F605" s="7">
        <v>6317.85</v>
      </c>
      <c r="G605" s="7">
        <v>6432.72</v>
      </c>
      <c r="H605" s="4">
        <v>1263.5700000000002</v>
      </c>
      <c r="I605" s="5" t="s">
        <v>33</v>
      </c>
    </row>
    <row r="606" spans="1:9" x14ac:dyDescent="0.3">
      <c r="A606" s="2">
        <v>2023</v>
      </c>
      <c r="B606" s="2" t="s">
        <v>35</v>
      </c>
      <c r="C606" s="2" t="s">
        <v>18</v>
      </c>
      <c r="D606" s="6" t="s">
        <v>19</v>
      </c>
      <c r="E606" s="7">
        <v>643</v>
      </c>
      <c r="F606" s="7">
        <v>7700</v>
      </c>
      <c r="G606" s="7">
        <v>7840</v>
      </c>
      <c r="H606" s="4">
        <v>1540</v>
      </c>
      <c r="I606" s="5" t="s">
        <v>33</v>
      </c>
    </row>
    <row r="607" spans="1:9" x14ac:dyDescent="0.3">
      <c r="A607" s="2">
        <v>2023</v>
      </c>
      <c r="B607" s="2" t="s">
        <v>35</v>
      </c>
      <c r="C607" s="2" t="s">
        <v>16</v>
      </c>
      <c r="D607" s="6" t="s">
        <v>20</v>
      </c>
      <c r="E607" s="7">
        <v>455</v>
      </c>
      <c r="F607" s="7">
        <v>5036.46</v>
      </c>
      <c r="G607" s="7">
        <v>5128.0320000000002</v>
      </c>
      <c r="H607" s="4">
        <v>1007.292</v>
      </c>
      <c r="I607" s="5" t="s">
        <v>33</v>
      </c>
    </row>
    <row r="608" spans="1:9" x14ac:dyDescent="0.3">
      <c r="A608" s="2">
        <v>2023</v>
      </c>
      <c r="B608" s="2" t="s">
        <v>35</v>
      </c>
      <c r="C608" s="2" t="s">
        <v>18</v>
      </c>
      <c r="D608" s="6" t="s">
        <v>21</v>
      </c>
      <c r="E608" s="8">
        <v>345</v>
      </c>
      <c r="F608" s="8">
        <v>7700</v>
      </c>
      <c r="G608" s="8">
        <v>7840</v>
      </c>
      <c r="H608" s="4">
        <v>1540</v>
      </c>
      <c r="I608" s="5" t="s">
        <v>33</v>
      </c>
    </row>
    <row r="609" spans="1:9" x14ac:dyDescent="0.3">
      <c r="A609" s="2">
        <v>2023</v>
      </c>
      <c r="B609" s="2" t="s">
        <v>35</v>
      </c>
      <c r="C609" s="2" t="s">
        <v>14</v>
      </c>
      <c r="D609" s="3" t="s">
        <v>22</v>
      </c>
      <c r="E609" s="4">
        <v>122</v>
      </c>
      <c r="F609" s="4">
        <v>110</v>
      </c>
      <c r="G609" s="4">
        <v>112</v>
      </c>
      <c r="H609" s="4">
        <v>22</v>
      </c>
      <c r="I609" s="5" t="s">
        <v>33</v>
      </c>
    </row>
    <row r="610" spans="1:9" x14ac:dyDescent="0.3">
      <c r="A610" s="2">
        <v>2023</v>
      </c>
      <c r="B610" s="2" t="s">
        <v>35</v>
      </c>
      <c r="C610" s="2" t="s">
        <v>23</v>
      </c>
      <c r="D610" s="6" t="s">
        <v>24</v>
      </c>
      <c r="E610" s="7">
        <v>78</v>
      </c>
      <c r="F610" s="7">
        <v>2517.46</v>
      </c>
      <c r="G610" s="7">
        <v>5126.4639999999999</v>
      </c>
      <c r="H610" s="4">
        <v>503.49200000000002</v>
      </c>
      <c r="I610" s="5" t="s">
        <v>33</v>
      </c>
    </row>
    <row r="611" spans="1:9" x14ac:dyDescent="0.3">
      <c r="A611" s="2">
        <v>2023</v>
      </c>
      <c r="B611" s="2" t="s">
        <v>35</v>
      </c>
      <c r="C611" s="2" t="s">
        <v>23</v>
      </c>
      <c r="D611" s="6" t="s">
        <v>25</v>
      </c>
      <c r="E611" s="7">
        <v>76</v>
      </c>
      <c r="F611" s="7">
        <v>2288.4499999999998</v>
      </c>
      <c r="G611" s="7">
        <v>5126.1279999999997</v>
      </c>
      <c r="H611" s="4">
        <v>457.69</v>
      </c>
      <c r="I611" s="5" t="s">
        <v>33</v>
      </c>
    </row>
    <row r="612" spans="1:9" x14ac:dyDescent="0.3">
      <c r="A612" s="2">
        <v>2023</v>
      </c>
      <c r="B612" s="2" t="s">
        <v>35</v>
      </c>
      <c r="C612" s="2" t="s">
        <v>23</v>
      </c>
      <c r="D612" s="6" t="s">
        <v>26</v>
      </c>
      <c r="E612" s="7">
        <v>46</v>
      </c>
      <c r="F612" s="7">
        <v>100</v>
      </c>
      <c r="G612" s="7">
        <v>224</v>
      </c>
      <c r="H612" s="4">
        <v>20</v>
      </c>
      <c r="I612" s="5" t="s">
        <v>33</v>
      </c>
    </row>
    <row r="613" spans="1:9" x14ac:dyDescent="0.3">
      <c r="A613" s="2">
        <v>2023</v>
      </c>
      <c r="B613" s="2" t="s">
        <v>35</v>
      </c>
      <c r="C613" s="2" t="s">
        <v>23</v>
      </c>
      <c r="D613" s="6" t="s">
        <v>27</v>
      </c>
      <c r="E613" s="7">
        <v>34</v>
      </c>
      <c r="F613" s="7">
        <v>2288.4</v>
      </c>
      <c r="G613" s="7">
        <v>5126.0160000000005</v>
      </c>
      <c r="H613" s="4">
        <v>457.68000000000006</v>
      </c>
      <c r="I613" s="5" t="s">
        <v>12</v>
      </c>
    </row>
    <row r="614" spans="1:9" x14ac:dyDescent="0.3">
      <c r="A614" s="2">
        <v>2023</v>
      </c>
      <c r="B614" s="2" t="s">
        <v>35</v>
      </c>
      <c r="C614" s="2" t="s">
        <v>14</v>
      </c>
      <c r="D614" s="3" t="s">
        <v>28</v>
      </c>
      <c r="E614" s="4">
        <v>7</v>
      </c>
      <c r="F614" s="4">
        <v>200</v>
      </c>
      <c r="G614" s="4">
        <v>224</v>
      </c>
      <c r="H614" s="4">
        <v>40</v>
      </c>
      <c r="I614" s="5" t="s">
        <v>12</v>
      </c>
    </row>
    <row r="615" spans="1:9" x14ac:dyDescent="0.3">
      <c r="A615" s="2">
        <v>2023</v>
      </c>
      <c r="B615" s="2" t="s">
        <v>35</v>
      </c>
      <c r="C615" s="2" t="s">
        <v>23</v>
      </c>
      <c r="D615" s="6" t="s">
        <v>30</v>
      </c>
      <c r="E615" s="7">
        <v>3</v>
      </c>
      <c r="F615" s="7">
        <v>3300</v>
      </c>
      <c r="G615" s="7">
        <v>5126.576</v>
      </c>
      <c r="H615" s="4">
        <v>660</v>
      </c>
      <c r="I615" s="5" t="s">
        <v>12</v>
      </c>
    </row>
    <row r="616" spans="1:9" x14ac:dyDescent="0.3">
      <c r="A616" s="2">
        <v>2023</v>
      </c>
      <c r="B616" s="2" t="s">
        <v>35</v>
      </c>
      <c r="C616" s="2" t="s">
        <v>29</v>
      </c>
      <c r="D616" s="6" t="s">
        <v>29</v>
      </c>
      <c r="E616" s="7">
        <v>2</v>
      </c>
      <c r="F616" s="7">
        <v>4577.3</v>
      </c>
      <c r="G616" s="7">
        <v>7392</v>
      </c>
      <c r="H616" s="4">
        <v>915.46</v>
      </c>
      <c r="I616" s="5" t="s">
        <v>12</v>
      </c>
    </row>
    <row r="617" spans="1:9" x14ac:dyDescent="0.3">
      <c r="A617" s="2">
        <v>2023</v>
      </c>
      <c r="B617" s="2" t="s">
        <v>36</v>
      </c>
      <c r="C617" s="2" t="s">
        <v>10</v>
      </c>
      <c r="D617" s="3" t="s">
        <v>11</v>
      </c>
      <c r="E617" s="4">
        <v>3566</v>
      </c>
      <c r="F617" s="4">
        <v>4577.3</v>
      </c>
      <c r="G617" s="4">
        <v>5126.576</v>
      </c>
      <c r="H617" s="4">
        <v>915.46</v>
      </c>
      <c r="I617" s="5" t="s">
        <v>12</v>
      </c>
    </row>
    <row r="618" spans="1:9" x14ac:dyDescent="0.3">
      <c r="A618" s="2">
        <v>2023</v>
      </c>
      <c r="B618" s="2" t="s">
        <v>36</v>
      </c>
      <c r="C618" s="2" t="s">
        <v>10</v>
      </c>
      <c r="D618" s="3" t="s">
        <v>13</v>
      </c>
      <c r="E618" s="4">
        <v>2498</v>
      </c>
      <c r="F618" s="4">
        <v>8000</v>
      </c>
      <c r="G618" s="4">
        <v>8960</v>
      </c>
      <c r="H618" s="4">
        <v>1600</v>
      </c>
      <c r="I618" s="5" t="s">
        <v>12</v>
      </c>
    </row>
    <row r="619" spans="1:9" x14ac:dyDescent="0.3">
      <c r="A619" s="2">
        <v>2023</v>
      </c>
      <c r="B619" s="2" t="s">
        <v>36</v>
      </c>
      <c r="C619" s="2" t="s">
        <v>14</v>
      </c>
      <c r="D619" s="3" t="s">
        <v>15</v>
      </c>
      <c r="E619" s="4">
        <v>1245</v>
      </c>
      <c r="F619" s="4">
        <v>4577.2</v>
      </c>
      <c r="G619" s="4">
        <v>5126.4639999999999</v>
      </c>
      <c r="H619" s="4">
        <v>915.44</v>
      </c>
      <c r="I619" s="5" t="s">
        <v>12</v>
      </c>
    </row>
    <row r="620" spans="1:9" x14ac:dyDescent="0.3">
      <c r="A620" s="2">
        <v>2023</v>
      </c>
      <c r="B620" s="2" t="s">
        <v>36</v>
      </c>
      <c r="C620" s="2" t="s">
        <v>16</v>
      </c>
      <c r="D620" s="6" t="s">
        <v>17</v>
      </c>
      <c r="E620" s="7">
        <v>644</v>
      </c>
      <c r="F620" s="7">
        <v>10000</v>
      </c>
      <c r="G620" s="7">
        <v>6432.72</v>
      </c>
      <c r="H620" s="4">
        <v>2000</v>
      </c>
      <c r="I620" s="5" t="s">
        <v>12</v>
      </c>
    </row>
    <row r="621" spans="1:9" x14ac:dyDescent="0.3">
      <c r="A621" s="2">
        <v>2023</v>
      </c>
      <c r="B621" s="2" t="s">
        <v>36</v>
      </c>
      <c r="C621" s="2" t="s">
        <v>18</v>
      </c>
      <c r="D621" s="6" t="s">
        <v>19</v>
      </c>
      <c r="E621" s="7">
        <v>643</v>
      </c>
      <c r="F621" s="7">
        <v>7000</v>
      </c>
      <c r="G621" s="7">
        <v>7840</v>
      </c>
      <c r="H621" s="4">
        <v>1400</v>
      </c>
      <c r="I621" s="5" t="s">
        <v>12</v>
      </c>
    </row>
    <row r="622" spans="1:9" x14ac:dyDescent="0.3">
      <c r="A622" s="2">
        <v>2023</v>
      </c>
      <c r="B622" s="2" t="s">
        <v>36</v>
      </c>
      <c r="C622" s="2" t="s">
        <v>16</v>
      </c>
      <c r="D622" s="6" t="s">
        <v>20</v>
      </c>
      <c r="E622" s="7">
        <v>455</v>
      </c>
      <c r="F622" s="7">
        <v>8000</v>
      </c>
      <c r="G622" s="7">
        <v>5128.0320000000002</v>
      </c>
      <c r="H622" s="4">
        <v>1600</v>
      </c>
      <c r="I622" s="5" t="s">
        <v>12</v>
      </c>
    </row>
    <row r="623" spans="1:9" x14ac:dyDescent="0.3">
      <c r="A623" s="2">
        <v>2023</v>
      </c>
      <c r="B623" s="2" t="s">
        <v>36</v>
      </c>
      <c r="C623" s="2" t="s">
        <v>18</v>
      </c>
      <c r="D623" s="6" t="s">
        <v>21</v>
      </c>
      <c r="E623" s="8">
        <v>345</v>
      </c>
      <c r="F623" s="8">
        <v>7000</v>
      </c>
      <c r="G623" s="8">
        <v>7840</v>
      </c>
      <c r="H623" s="4">
        <v>1400</v>
      </c>
      <c r="I623" s="5" t="s">
        <v>12</v>
      </c>
    </row>
    <row r="624" spans="1:9" x14ac:dyDescent="0.3">
      <c r="A624" s="2">
        <v>2023</v>
      </c>
      <c r="B624" s="2" t="s">
        <v>36</v>
      </c>
      <c r="C624" s="2" t="s">
        <v>14</v>
      </c>
      <c r="D624" s="3" t="s">
        <v>22</v>
      </c>
      <c r="E624" s="4">
        <v>122</v>
      </c>
      <c r="F624" s="4">
        <v>100</v>
      </c>
      <c r="G624" s="4">
        <v>112</v>
      </c>
      <c r="H624" s="4">
        <v>20</v>
      </c>
      <c r="I624" s="5" t="s">
        <v>12</v>
      </c>
    </row>
    <row r="625" spans="1:9" x14ac:dyDescent="0.3">
      <c r="A625" s="2">
        <v>2023</v>
      </c>
      <c r="B625" s="2" t="s">
        <v>36</v>
      </c>
      <c r="C625" s="2" t="s">
        <v>23</v>
      </c>
      <c r="D625" s="6" t="s">
        <v>24</v>
      </c>
      <c r="E625" s="7">
        <v>78</v>
      </c>
      <c r="F625" s="7">
        <v>2288.6</v>
      </c>
      <c r="G625" s="7">
        <v>5126.4639999999999</v>
      </c>
      <c r="H625" s="4">
        <v>457.72</v>
      </c>
      <c r="I625" s="5" t="s">
        <v>12</v>
      </c>
    </row>
    <row r="626" spans="1:9" x14ac:dyDescent="0.3">
      <c r="A626" s="2">
        <v>2023</v>
      </c>
      <c r="B626" s="2" t="s">
        <v>36</v>
      </c>
      <c r="C626" s="2" t="s">
        <v>23</v>
      </c>
      <c r="D626" s="6" t="s">
        <v>25</v>
      </c>
      <c r="E626" s="7">
        <v>76</v>
      </c>
      <c r="F626" s="7">
        <v>2288.4499999999998</v>
      </c>
      <c r="G626" s="7">
        <v>5126.1279999999997</v>
      </c>
      <c r="H626" s="4">
        <v>457.69</v>
      </c>
      <c r="I626" s="5" t="s">
        <v>12</v>
      </c>
    </row>
    <row r="627" spans="1:9" x14ac:dyDescent="0.3">
      <c r="A627" s="2">
        <v>2023</v>
      </c>
      <c r="B627" s="2" t="s">
        <v>36</v>
      </c>
      <c r="C627" s="2" t="s">
        <v>23</v>
      </c>
      <c r="D627" s="6" t="s">
        <v>26</v>
      </c>
      <c r="E627" s="7">
        <v>46</v>
      </c>
      <c r="F627" s="7">
        <v>100</v>
      </c>
      <c r="G627" s="7">
        <v>224</v>
      </c>
      <c r="H627" s="4">
        <v>20</v>
      </c>
      <c r="I627" s="5" t="s">
        <v>12</v>
      </c>
    </row>
    <row r="628" spans="1:9" x14ac:dyDescent="0.3">
      <c r="A628" s="2">
        <v>2023</v>
      </c>
      <c r="B628" s="2" t="s">
        <v>36</v>
      </c>
      <c r="C628" s="2" t="s">
        <v>23</v>
      </c>
      <c r="D628" s="6" t="s">
        <v>27</v>
      </c>
      <c r="E628" s="7">
        <v>34</v>
      </c>
      <c r="F628" s="7">
        <v>2288.4</v>
      </c>
      <c r="G628" s="7">
        <v>5126.0160000000005</v>
      </c>
      <c r="H628" s="4">
        <v>457.68000000000006</v>
      </c>
      <c r="I628" s="5" t="s">
        <v>12</v>
      </c>
    </row>
    <row r="629" spans="1:9" x14ac:dyDescent="0.3">
      <c r="A629" s="2">
        <v>2023</v>
      </c>
      <c r="B629" s="2" t="s">
        <v>36</v>
      </c>
      <c r="C629" s="2" t="s">
        <v>14</v>
      </c>
      <c r="D629" s="3" t="s">
        <v>28</v>
      </c>
      <c r="E629" s="4">
        <v>7</v>
      </c>
      <c r="F629" s="4">
        <v>200</v>
      </c>
      <c r="G629" s="4">
        <v>224</v>
      </c>
      <c r="H629" s="4">
        <v>40</v>
      </c>
      <c r="I629" s="5" t="s">
        <v>12</v>
      </c>
    </row>
    <row r="630" spans="1:9" x14ac:dyDescent="0.3">
      <c r="A630" s="2">
        <v>2023</v>
      </c>
      <c r="B630" s="2" t="s">
        <v>36</v>
      </c>
      <c r="C630" s="2" t="s">
        <v>29</v>
      </c>
      <c r="D630" s="6" t="s">
        <v>29</v>
      </c>
      <c r="E630" s="7">
        <v>3</v>
      </c>
      <c r="F630" s="7">
        <v>4577.3</v>
      </c>
      <c r="G630" s="7">
        <v>7392</v>
      </c>
      <c r="H630" s="4">
        <v>915.46</v>
      </c>
      <c r="I630" s="5" t="s">
        <v>33</v>
      </c>
    </row>
    <row r="631" spans="1:9" x14ac:dyDescent="0.3">
      <c r="A631" s="2">
        <v>2023</v>
      </c>
      <c r="B631" s="2" t="s">
        <v>36</v>
      </c>
      <c r="C631" s="2" t="s">
        <v>23</v>
      </c>
      <c r="D631" s="6" t="s">
        <v>30</v>
      </c>
      <c r="E631" s="7">
        <v>3</v>
      </c>
      <c r="F631" s="7">
        <v>2288.65</v>
      </c>
      <c r="G631" s="7">
        <v>5126.576</v>
      </c>
      <c r="H631" s="4">
        <v>457.73</v>
      </c>
      <c r="I631" s="5" t="s">
        <v>33</v>
      </c>
    </row>
    <row r="632" spans="1:9" x14ac:dyDescent="0.3">
      <c r="A632" s="2">
        <v>2023</v>
      </c>
      <c r="B632" s="2" t="s">
        <v>37</v>
      </c>
      <c r="C632" s="2" t="s">
        <v>10</v>
      </c>
      <c r="D632" s="3" t="s">
        <v>11</v>
      </c>
      <c r="E632" s="4">
        <v>3566</v>
      </c>
      <c r="F632" s="4">
        <v>4577.3</v>
      </c>
      <c r="G632" s="4">
        <v>5126.576</v>
      </c>
      <c r="H632" s="4">
        <v>915.46</v>
      </c>
      <c r="I632" s="5" t="s">
        <v>33</v>
      </c>
    </row>
    <row r="633" spans="1:9" x14ac:dyDescent="0.3">
      <c r="A633" s="2">
        <v>2023</v>
      </c>
      <c r="B633" s="2" t="s">
        <v>37</v>
      </c>
      <c r="C633" s="2" t="s">
        <v>10</v>
      </c>
      <c r="D633" s="3" t="s">
        <v>13</v>
      </c>
      <c r="E633" s="4">
        <v>2498</v>
      </c>
      <c r="F633" s="4">
        <v>8000</v>
      </c>
      <c r="G633" s="4">
        <v>8960</v>
      </c>
      <c r="H633" s="4">
        <v>1600</v>
      </c>
      <c r="I633" s="5" t="s">
        <v>33</v>
      </c>
    </row>
    <row r="634" spans="1:9" x14ac:dyDescent="0.3">
      <c r="A634" s="2">
        <v>2023</v>
      </c>
      <c r="B634" s="2" t="s">
        <v>37</v>
      </c>
      <c r="C634" s="2" t="s">
        <v>14</v>
      </c>
      <c r="D634" s="3" t="s">
        <v>15</v>
      </c>
      <c r="E634" s="4">
        <v>1245</v>
      </c>
      <c r="F634" s="4">
        <v>4577.2</v>
      </c>
      <c r="G634" s="4">
        <v>5126.4639999999999</v>
      </c>
      <c r="H634" s="4">
        <v>915.44</v>
      </c>
      <c r="I634" s="5" t="s">
        <v>33</v>
      </c>
    </row>
    <row r="635" spans="1:9" x14ac:dyDescent="0.3">
      <c r="A635" s="2">
        <v>2023</v>
      </c>
      <c r="B635" s="2" t="s">
        <v>37</v>
      </c>
      <c r="C635" s="2" t="s">
        <v>16</v>
      </c>
      <c r="D635" s="6" t="s">
        <v>17</v>
      </c>
      <c r="E635" s="7">
        <v>644</v>
      </c>
      <c r="F635" s="7">
        <v>5743.5</v>
      </c>
      <c r="G635" s="7">
        <v>6432.72</v>
      </c>
      <c r="H635" s="4">
        <v>1148.7</v>
      </c>
      <c r="I635" s="5" t="s">
        <v>33</v>
      </c>
    </row>
    <row r="636" spans="1:9" x14ac:dyDescent="0.3">
      <c r="A636" s="2">
        <v>2023</v>
      </c>
      <c r="B636" s="2" t="s">
        <v>37</v>
      </c>
      <c r="C636" s="2" t="s">
        <v>18</v>
      </c>
      <c r="D636" s="6" t="s">
        <v>19</v>
      </c>
      <c r="E636" s="7">
        <v>643</v>
      </c>
      <c r="F636" s="7">
        <v>7000</v>
      </c>
      <c r="G636" s="7">
        <v>7840</v>
      </c>
      <c r="H636" s="4">
        <v>1400</v>
      </c>
      <c r="I636" s="5" t="s">
        <v>33</v>
      </c>
    </row>
    <row r="637" spans="1:9" x14ac:dyDescent="0.3">
      <c r="A637" s="2">
        <v>2023</v>
      </c>
      <c r="B637" s="2" t="s">
        <v>37</v>
      </c>
      <c r="C637" s="2" t="s">
        <v>16</v>
      </c>
      <c r="D637" s="6" t="s">
        <v>20</v>
      </c>
      <c r="E637" s="7">
        <v>455</v>
      </c>
      <c r="F637" s="7">
        <v>4578.6000000000004</v>
      </c>
      <c r="G637" s="7">
        <v>5128.0320000000002</v>
      </c>
      <c r="H637" s="4">
        <v>915.72000000000014</v>
      </c>
      <c r="I637" s="5" t="s">
        <v>33</v>
      </c>
    </row>
    <row r="638" spans="1:9" x14ac:dyDescent="0.3">
      <c r="A638" s="2">
        <v>2023</v>
      </c>
      <c r="B638" s="2" t="s">
        <v>37</v>
      </c>
      <c r="C638" s="2" t="s">
        <v>18</v>
      </c>
      <c r="D638" s="6" t="s">
        <v>21</v>
      </c>
      <c r="E638" s="8">
        <v>345</v>
      </c>
      <c r="F638" s="8">
        <v>7000</v>
      </c>
      <c r="G638" s="8">
        <v>7840</v>
      </c>
      <c r="H638" s="4">
        <v>1400</v>
      </c>
      <c r="I638" s="5" t="s">
        <v>33</v>
      </c>
    </row>
    <row r="639" spans="1:9" x14ac:dyDescent="0.3">
      <c r="A639" s="2">
        <v>2023</v>
      </c>
      <c r="B639" s="2" t="s">
        <v>37</v>
      </c>
      <c r="C639" s="2" t="s">
        <v>14</v>
      </c>
      <c r="D639" s="3" t="s">
        <v>22</v>
      </c>
      <c r="E639" s="4">
        <v>122</v>
      </c>
      <c r="F639" s="4">
        <v>100</v>
      </c>
      <c r="G639" s="4">
        <v>112</v>
      </c>
      <c r="H639" s="4">
        <v>20</v>
      </c>
      <c r="I639" s="5" t="s">
        <v>33</v>
      </c>
    </row>
    <row r="640" spans="1:9" x14ac:dyDescent="0.3">
      <c r="A640" s="2">
        <v>2023</v>
      </c>
      <c r="B640" s="2" t="s">
        <v>37</v>
      </c>
      <c r="C640" s="2" t="s">
        <v>23</v>
      </c>
      <c r="D640" s="6" t="s">
        <v>24</v>
      </c>
      <c r="E640" s="7">
        <v>78</v>
      </c>
      <c r="F640" s="7">
        <v>2288.6</v>
      </c>
      <c r="G640" s="7">
        <v>5126.4639999999999</v>
      </c>
      <c r="H640" s="4">
        <v>457.72</v>
      </c>
      <c r="I640" s="5" t="s">
        <v>33</v>
      </c>
    </row>
    <row r="641" spans="1:9" x14ac:dyDescent="0.3">
      <c r="A641" s="2">
        <v>2023</v>
      </c>
      <c r="B641" s="2" t="s">
        <v>37</v>
      </c>
      <c r="C641" s="2" t="s">
        <v>23</v>
      </c>
      <c r="D641" s="6" t="s">
        <v>25</v>
      </c>
      <c r="E641" s="7">
        <v>76</v>
      </c>
      <c r="F641" s="7">
        <v>2288.4499999999998</v>
      </c>
      <c r="G641" s="7">
        <v>5126.1279999999997</v>
      </c>
      <c r="H641" s="4">
        <v>457.69</v>
      </c>
      <c r="I641" s="5" t="s">
        <v>33</v>
      </c>
    </row>
    <row r="642" spans="1:9" x14ac:dyDescent="0.3">
      <c r="A642" s="2">
        <v>2023</v>
      </c>
      <c r="B642" s="2" t="s">
        <v>37</v>
      </c>
      <c r="C642" s="2" t="s">
        <v>23</v>
      </c>
      <c r="D642" s="6" t="s">
        <v>26</v>
      </c>
      <c r="E642" s="7">
        <v>46</v>
      </c>
      <c r="F642" s="7">
        <v>100</v>
      </c>
      <c r="G642" s="7">
        <v>224</v>
      </c>
      <c r="H642" s="4">
        <v>20</v>
      </c>
      <c r="I642" s="5" t="s">
        <v>33</v>
      </c>
    </row>
    <row r="643" spans="1:9" x14ac:dyDescent="0.3">
      <c r="A643" s="2">
        <v>2023</v>
      </c>
      <c r="B643" s="2" t="s">
        <v>37</v>
      </c>
      <c r="C643" s="2" t="s">
        <v>23</v>
      </c>
      <c r="D643" s="6" t="s">
        <v>27</v>
      </c>
      <c r="E643" s="7">
        <v>34</v>
      </c>
      <c r="F643" s="7">
        <v>2288.4</v>
      </c>
      <c r="G643" s="7">
        <v>5126.0160000000005</v>
      </c>
      <c r="H643" s="4">
        <v>457.68000000000006</v>
      </c>
      <c r="I643" s="5" t="s">
        <v>33</v>
      </c>
    </row>
    <row r="644" spans="1:9" x14ac:dyDescent="0.3">
      <c r="A644" s="2">
        <v>2023</v>
      </c>
      <c r="B644" s="2" t="s">
        <v>37</v>
      </c>
      <c r="C644" s="2" t="s">
        <v>14</v>
      </c>
      <c r="D644" s="3" t="s">
        <v>28</v>
      </c>
      <c r="E644" s="4">
        <v>7</v>
      </c>
      <c r="F644" s="4">
        <v>200</v>
      </c>
      <c r="G644" s="4">
        <v>224</v>
      </c>
      <c r="H644" s="4">
        <v>40</v>
      </c>
      <c r="I644" s="5" t="s">
        <v>33</v>
      </c>
    </row>
    <row r="645" spans="1:9" x14ac:dyDescent="0.3">
      <c r="A645" s="2">
        <v>2023</v>
      </c>
      <c r="B645" s="2" t="s">
        <v>37</v>
      </c>
      <c r="C645" s="2" t="s">
        <v>23</v>
      </c>
      <c r="D645" s="6" t="s">
        <v>30</v>
      </c>
      <c r="E645" s="7">
        <v>3</v>
      </c>
      <c r="F645" s="7">
        <v>2288.65</v>
      </c>
      <c r="G645" s="7">
        <v>5126.576</v>
      </c>
      <c r="H645" s="4">
        <v>457.73</v>
      </c>
      <c r="I645" s="5" t="s">
        <v>33</v>
      </c>
    </row>
    <row r="646" spans="1:9" x14ac:dyDescent="0.3">
      <c r="A646" s="2">
        <v>2023</v>
      </c>
      <c r="B646" s="2" t="s">
        <v>37</v>
      </c>
      <c r="C646" s="2" t="s">
        <v>29</v>
      </c>
      <c r="D646" s="6" t="s">
        <v>29</v>
      </c>
      <c r="E646" s="7">
        <v>2</v>
      </c>
      <c r="F646" s="7">
        <v>6600</v>
      </c>
      <c r="G646" s="7">
        <v>7392</v>
      </c>
      <c r="H646" s="4">
        <v>1320</v>
      </c>
      <c r="I646" s="5" t="s">
        <v>12</v>
      </c>
    </row>
    <row r="647" spans="1:9" x14ac:dyDescent="0.3">
      <c r="A647" s="2">
        <v>2023</v>
      </c>
      <c r="B647" s="2" t="s">
        <v>38</v>
      </c>
      <c r="C647" s="2" t="s">
        <v>10</v>
      </c>
      <c r="D647" s="3" t="s">
        <v>11</v>
      </c>
      <c r="E647" s="4">
        <v>3566</v>
      </c>
      <c r="F647" s="4">
        <v>4577.3</v>
      </c>
      <c r="G647" s="4">
        <v>5126.576</v>
      </c>
      <c r="H647" s="4">
        <v>915.46</v>
      </c>
      <c r="I647" s="5" t="s">
        <v>12</v>
      </c>
    </row>
    <row r="648" spans="1:9" x14ac:dyDescent="0.3">
      <c r="A648" s="2">
        <v>2023</v>
      </c>
      <c r="B648" s="2" t="s">
        <v>38</v>
      </c>
      <c r="C648" s="2" t="s">
        <v>10</v>
      </c>
      <c r="D648" s="3" t="s">
        <v>13</v>
      </c>
      <c r="E648" s="4">
        <v>2498</v>
      </c>
      <c r="F648" s="4">
        <v>8000</v>
      </c>
      <c r="G648" s="4">
        <v>8960</v>
      </c>
      <c r="H648" s="4">
        <v>1600</v>
      </c>
      <c r="I648" s="5" t="s">
        <v>12</v>
      </c>
    </row>
    <row r="649" spans="1:9" x14ac:dyDescent="0.3">
      <c r="A649" s="2">
        <v>2023</v>
      </c>
      <c r="B649" s="2" t="s">
        <v>38</v>
      </c>
      <c r="C649" s="2" t="s">
        <v>14</v>
      </c>
      <c r="D649" s="3" t="s">
        <v>15</v>
      </c>
      <c r="E649" s="4">
        <v>1245</v>
      </c>
      <c r="F649" s="4">
        <v>4577.2</v>
      </c>
      <c r="G649" s="4">
        <v>5126.4639999999999</v>
      </c>
      <c r="H649" s="4">
        <v>915.44</v>
      </c>
      <c r="I649" s="5" t="s">
        <v>12</v>
      </c>
    </row>
    <row r="650" spans="1:9" x14ac:dyDescent="0.3">
      <c r="A650" s="2">
        <v>2023</v>
      </c>
      <c r="B650" s="2" t="s">
        <v>38</v>
      </c>
      <c r="C650" s="2" t="s">
        <v>16</v>
      </c>
      <c r="D650" s="6" t="s">
        <v>17</v>
      </c>
      <c r="E650" s="7">
        <v>644</v>
      </c>
      <c r="F650" s="7">
        <v>5743.5</v>
      </c>
      <c r="G650" s="7">
        <v>6432.72</v>
      </c>
      <c r="H650" s="4">
        <v>1148.7</v>
      </c>
      <c r="I650" s="5" t="s">
        <v>12</v>
      </c>
    </row>
    <row r="651" spans="1:9" x14ac:dyDescent="0.3">
      <c r="A651" s="2">
        <v>2023</v>
      </c>
      <c r="B651" s="2" t="s">
        <v>38</v>
      </c>
      <c r="C651" s="2" t="s">
        <v>18</v>
      </c>
      <c r="D651" s="6" t="s">
        <v>19</v>
      </c>
      <c r="E651" s="7">
        <v>643</v>
      </c>
      <c r="F651" s="7">
        <v>7000</v>
      </c>
      <c r="G651" s="7">
        <v>7840</v>
      </c>
      <c r="H651" s="4">
        <v>1400</v>
      </c>
      <c r="I651" s="5" t="s">
        <v>33</v>
      </c>
    </row>
    <row r="652" spans="1:9" x14ac:dyDescent="0.3">
      <c r="A652" s="2">
        <v>2023</v>
      </c>
      <c r="B652" s="2" t="s">
        <v>38</v>
      </c>
      <c r="C652" s="2" t="s">
        <v>16</v>
      </c>
      <c r="D652" s="6" t="s">
        <v>20</v>
      </c>
      <c r="E652" s="7">
        <v>455</v>
      </c>
      <c r="F652" s="7">
        <v>5036.46</v>
      </c>
      <c r="G652" s="7">
        <v>5128.0320000000002</v>
      </c>
      <c r="H652" s="4">
        <v>1007.292</v>
      </c>
      <c r="I652" s="5" t="s">
        <v>33</v>
      </c>
    </row>
    <row r="653" spans="1:9" x14ac:dyDescent="0.3">
      <c r="A653" s="2">
        <v>2023</v>
      </c>
      <c r="B653" s="2" t="s">
        <v>38</v>
      </c>
      <c r="C653" s="2" t="s">
        <v>18</v>
      </c>
      <c r="D653" s="6" t="s">
        <v>21</v>
      </c>
      <c r="E653" s="8">
        <v>345</v>
      </c>
      <c r="F653" s="8">
        <v>7700</v>
      </c>
      <c r="G653" s="8">
        <v>7840</v>
      </c>
      <c r="H653" s="4">
        <v>1540</v>
      </c>
      <c r="I653" s="5" t="s">
        <v>33</v>
      </c>
    </row>
    <row r="654" spans="1:9" x14ac:dyDescent="0.3">
      <c r="A654" s="2">
        <v>2023</v>
      </c>
      <c r="B654" s="2" t="s">
        <v>38</v>
      </c>
      <c r="C654" s="2" t="s">
        <v>14</v>
      </c>
      <c r="D654" s="3" t="s">
        <v>22</v>
      </c>
      <c r="E654" s="4">
        <v>122</v>
      </c>
      <c r="F654" s="4">
        <v>110</v>
      </c>
      <c r="G654" s="4">
        <v>112</v>
      </c>
      <c r="H654" s="4">
        <v>22</v>
      </c>
      <c r="I654" s="5" t="s">
        <v>33</v>
      </c>
    </row>
    <row r="655" spans="1:9" x14ac:dyDescent="0.3">
      <c r="A655" s="2">
        <v>2023</v>
      </c>
      <c r="B655" s="2" t="s">
        <v>38</v>
      </c>
      <c r="C655" s="2" t="s">
        <v>23</v>
      </c>
      <c r="D655" s="6" t="s">
        <v>24</v>
      </c>
      <c r="E655" s="7">
        <v>78</v>
      </c>
      <c r="F655" s="7">
        <v>2517.46</v>
      </c>
      <c r="G655" s="7">
        <v>5126.4639999999999</v>
      </c>
      <c r="H655" s="4">
        <v>503.49200000000002</v>
      </c>
      <c r="I655" s="5" t="s">
        <v>33</v>
      </c>
    </row>
    <row r="656" spans="1:9" x14ac:dyDescent="0.3">
      <c r="A656" s="2">
        <v>2023</v>
      </c>
      <c r="B656" s="2" t="s">
        <v>38</v>
      </c>
      <c r="C656" s="2" t="s">
        <v>23</v>
      </c>
      <c r="D656" s="6" t="s">
        <v>25</v>
      </c>
      <c r="E656" s="7">
        <v>76</v>
      </c>
      <c r="F656" s="7">
        <v>2517.2949999999996</v>
      </c>
      <c r="G656" s="7">
        <v>5126.1279999999997</v>
      </c>
      <c r="H656" s="4">
        <v>503.45899999999995</v>
      </c>
      <c r="I656" s="5" t="s">
        <v>33</v>
      </c>
    </row>
    <row r="657" spans="1:9" x14ac:dyDescent="0.3">
      <c r="A657" s="2">
        <v>2023</v>
      </c>
      <c r="B657" s="2" t="s">
        <v>38</v>
      </c>
      <c r="C657" s="2" t="s">
        <v>23</v>
      </c>
      <c r="D657" s="6" t="s">
        <v>26</v>
      </c>
      <c r="E657" s="7">
        <v>46</v>
      </c>
      <c r="F657" s="7">
        <v>115</v>
      </c>
      <c r="G657" s="7">
        <v>224</v>
      </c>
      <c r="H657" s="4">
        <v>23</v>
      </c>
      <c r="I657" s="5" t="s">
        <v>33</v>
      </c>
    </row>
    <row r="658" spans="1:9" x14ac:dyDescent="0.3">
      <c r="A658" s="2">
        <v>2023</v>
      </c>
      <c r="B658" s="2" t="s">
        <v>38</v>
      </c>
      <c r="C658" s="2" t="s">
        <v>23</v>
      </c>
      <c r="D658" s="6" t="s">
        <v>27</v>
      </c>
      <c r="E658" s="7">
        <v>34</v>
      </c>
      <c r="F658" s="7">
        <v>2631.66</v>
      </c>
      <c r="G658" s="7">
        <v>5126.0160000000005</v>
      </c>
      <c r="H658" s="4">
        <v>526.33199999999999</v>
      </c>
      <c r="I658" s="5" t="s">
        <v>33</v>
      </c>
    </row>
    <row r="659" spans="1:9" x14ac:dyDescent="0.3">
      <c r="A659" s="2">
        <v>2023</v>
      </c>
      <c r="B659" s="2" t="s">
        <v>38</v>
      </c>
      <c r="C659" s="2" t="s">
        <v>14</v>
      </c>
      <c r="D659" s="3" t="s">
        <v>28</v>
      </c>
      <c r="E659" s="4">
        <v>7</v>
      </c>
      <c r="F659" s="4">
        <v>230</v>
      </c>
      <c r="G659" s="4">
        <v>224</v>
      </c>
      <c r="H659" s="4">
        <v>46</v>
      </c>
      <c r="I659" s="5" t="s">
        <v>33</v>
      </c>
    </row>
    <row r="660" spans="1:9" x14ac:dyDescent="0.3">
      <c r="A660" s="2">
        <v>2023</v>
      </c>
      <c r="B660" s="2" t="s">
        <v>38</v>
      </c>
      <c r="C660" s="2" t="s">
        <v>23</v>
      </c>
      <c r="D660" s="6" t="s">
        <v>30</v>
      </c>
      <c r="E660" s="7">
        <v>3</v>
      </c>
      <c r="F660" s="7">
        <v>2631.9475000000002</v>
      </c>
      <c r="G660" s="7">
        <v>5126.576</v>
      </c>
      <c r="H660" s="4">
        <v>526.38950000000011</v>
      </c>
      <c r="I660" s="5" t="s">
        <v>12</v>
      </c>
    </row>
    <row r="661" spans="1:9" x14ac:dyDescent="0.3">
      <c r="A661" s="2">
        <v>2023</v>
      </c>
      <c r="B661" s="2" t="s">
        <v>38</v>
      </c>
      <c r="C661" s="2" t="s">
        <v>29</v>
      </c>
      <c r="D661" s="6" t="s">
        <v>29</v>
      </c>
      <c r="E661" s="7">
        <v>2</v>
      </c>
      <c r="F661" s="7">
        <v>7590</v>
      </c>
      <c r="G661" s="7">
        <v>7392</v>
      </c>
      <c r="H661" s="4">
        <v>1518</v>
      </c>
      <c r="I661" s="5" t="s">
        <v>33</v>
      </c>
    </row>
    <row r="662" spans="1:9" x14ac:dyDescent="0.3">
      <c r="A662" s="2">
        <v>2023</v>
      </c>
      <c r="B662" s="2" t="s">
        <v>39</v>
      </c>
      <c r="C662" s="2" t="s">
        <v>10</v>
      </c>
      <c r="D662" s="3" t="s">
        <v>11</v>
      </c>
      <c r="E662" s="4">
        <v>3566</v>
      </c>
      <c r="F662" s="4">
        <v>4577.3</v>
      </c>
      <c r="G662" s="4">
        <v>5126.576</v>
      </c>
      <c r="H662" s="4">
        <v>915.46</v>
      </c>
      <c r="I662" s="5" t="s">
        <v>33</v>
      </c>
    </row>
    <row r="663" spans="1:9" x14ac:dyDescent="0.3">
      <c r="A663" s="2">
        <v>2023</v>
      </c>
      <c r="B663" s="2" t="s">
        <v>39</v>
      </c>
      <c r="C663" s="2" t="s">
        <v>10</v>
      </c>
      <c r="D663" s="3" t="s">
        <v>13</v>
      </c>
      <c r="E663" s="4">
        <v>2498</v>
      </c>
      <c r="F663" s="4">
        <v>8000</v>
      </c>
      <c r="G663" s="4">
        <v>8960</v>
      </c>
      <c r="H663" s="4">
        <v>1600</v>
      </c>
      <c r="I663" s="5" t="s">
        <v>33</v>
      </c>
    </row>
    <row r="664" spans="1:9" x14ac:dyDescent="0.3">
      <c r="A664" s="2">
        <v>2023</v>
      </c>
      <c r="B664" s="2" t="s">
        <v>39</v>
      </c>
      <c r="C664" s="2" t="s">
        <v>14</v>
      </c>
      <c r="D664" s="3" t="s">
        <v>15</v>
      </c>
      <c r="E664" s="4">
        <v>1245</v>
      </c>
      <c r="F664" s="4">
        <v>4577.2</v>
      </c>
      <c r="G664" s="4">
        <v>5126.4639999999999</v>
      </c>
      <c r="H664" s="4">
        <v>915.44</v>
      </c>
      <c r="I664" s="5" t="s">
        <v>33</v>
      </c>
    </row>
    <row r="665" spans="1:9" x14ac:dyDescent="0.3">
      <c r="A665" s="2">
        <v>2023</v>
      </c>
      <c r="B665" s="2" t="s">
        <v>39</v>
      </c>
      <c r="C665" s="2" t="s">
        <v>16</v>
      </c>
      <c r="D665" s="6" t="s">
        <v>17</v>
      </c>
      <c r="E665" s="7">
        <v>644</v>
      </c>
      <c r="F665" s="7">
        <v>5743.5</v>
      </c>
      <c r="G665" s="7">
        <v>6432.72</v>
      </c>
      <c r="H665" s="4">
        <v>1148.7</v>
      </c>
      <c r="I665" s="5" t="s">
        <v>33</v>
      </c>
    </row>
    <row r="666" spans="1:9" x14ac:dyDescent="0.3">
      <c r="A666" s="2">
        <v>2023</v>
      </c>
      <c r="B666" s="2" t="s">
        <v>39</v>
      </c>
      <c r="C666" s="2" t="s">
        <v>18</v>
      </c>
      <c r="D666" s="6" t="s">
        <v>19</v>
      </c>
      <c r="E666" s="7">
        <v>643</v>
      </c>
      <c r="F666" s="7">
        <v>7000</v>
      </c>
      <c r="G666" s="7">
        <v>7840</v>
      </c>
      <c r="H666" s="4">
        <v>1400</v>
      </c>
      <c r="I666" s="5" t="s">
        <v>33</v>
      </c>
    </row>
    <row r="667" spans="1:9" x14ac:dyDescent="0.3">
      <c r="A667" s="2">
        <v>2023</v>
      </c>
      <c r="B667" s="2" t="s">
        <v>39</v>
      </c>
      <c r="C667" s="2" t="s">
        <v>16</v>
      </c>
      <c r="D667" s="6" t="s">
        <v>20</v>
      </c>
      <c r="E667" s="7">
        <v>455</v>
      </c>
      <c r="F667" s="7">
        <v>4578.6000000000004</v>
      </c>
      <c r="G667" s="7">
        <v>5128.0320000000002</v>
      </c>
      <c r="H667" s="4">
        <v>915.72000000000014</v>
      </c>
      <c r="I667" s="5" t="s">
        <v>33</v>
      </c>
    </row>
    <row r="668" spans="1:9" x14ac:dyDescent="0.3">
      <c r="A668" s="2">
        <v>2023</v>
      </c>
      <c r="B668" s="2" t="s">
        <v>39</v>
      </c>
      <c r="C668" s="2" t="s">
        <v>18</v>
      </c>
      <c r="D668" s="6" t="s">
        <v>21</v>
      </c>
      <c r="E668" s="8">
        <v>345</v>
      </c>
      <c r="F668" s="8">
        <v>7000</v>
      </c>
      <c r="G668" s="8">
        <v>7840</v>
      </c>
      <c r="H668" s="4">
        <v>1400</v>
      </c>
      <c r="I668" s="5" t="s">
        <v>33</v>
      </c>
    </row>
    <row r="669" spans="1:9" x14ac:dyDescent="0.3">
      <c r="A669" s="2">
        <v>2023</v>
      </c>
      <c r="B669" s="2" t="s">
        <v>39</v>
      </c>
      <c r="C669" s="2" t="s">
        <v>14</v>
      </c>
      <c r="D669" s="3" t="s">
        <v>22</v>
      </c>
      <c r="E669" s="4">
        <v>122</v>
      </c>
      <c r="F669" s="4">
        <v>100</v>
      </c>
      <c r="G669" s="4">
        <v>112</v>
      </c>
      <c r="H669" s="4">
        <v>20</v>
      </c>
      <c r="I669" s="5" t="s">
        <v>33</v>
      </c>
    </row>
    <row r="670" spans="1:9" x14ac:dyDescent="0.3">
      <c r="A670" s="2">
        <v>2023</v>
      </c>
      <c r="B670" s="2" t="s">
        <v>39</v>
      </c>
      <c r="C670" s="2" t="s">
        <v>23</v>
      </c>
      <c r="D670" s="6" t="s">
        <v>24</v>
      </c>
      <c r="E670" s="7">
        <v>78</v>
      </c>
      <c r="F670" s="7">
        <v>2288.6</v>
      </c>
      <c r="G670" s="7">
        <v>5126.4639999999999</v>
      </c>
      <c r="H670" s="4">
        <v>457.72</v>
      </c>
      <c r="I670" s="5" t="s">
        <v>33</v>
      </c>
    </row>
    <row r="671" spans="1:9" x14ac:dyDescent="0.3">
      <c r="A671" s="2">
        <v>2023</v>
      </c>
      <c r="B671" s="2" t="s">
        <v>39</v>
      </c>
      <c r="C671" s="2" t="s">
        <v>23</v>
      </c>
      <c r="D671" s="6" t="s">
        <v>25</v>
      </c>
      <c r="E671" s="7">
        <v>76</v>
      </c>
      <c r="F671" s="7">
        <v>2288.4499999999998</v>
      </c>
      <c r="G671" s="7">
        <v>5126.1279999999997</v>
      </c>
      <c r="H671" s="4">
        <v>457.69</v>
      </c>
      <c r="I671" s="5" t="s">
        <v>33</v>
      </c>
    </row>
    <row r="672" spans="1:9" x14ac:dyDescent="0.3">
      <c r="A672" s="2">
        <v>2023</v>
      </c>
      <c r="B672" s="2" t="s">
        <v>39</v>
      </c>
      <c r="C672" s="2" t="s">
        <v>23</v>
      </c>
      <c r="D672" s="6" t="s">
        <v>26</v>
      </c>
      <c r="E672" s="7">
        <v>46</v>
      </c>
      <c r="F672" s="7">
        <v>100</v>
      </c>
      <c r="G672" s="7">
        <v>224</v>
      </c>
      <c r="H672" s="4">
        <v>20</v>
      </c>
      <c r="I672" s="5" t="s">
        <v>33</v>
      </c>
    </row>
    <row r="673" spans="1:9" x14ac:dyDescent="0.3">
      <c r="A673" s="2">
        <v>2023</v>
      </c>
      <c r="B673" s="2" t="s">
        <v>39</v>
      </c>
      <c r="C673" s="2" t="s">
        <v>23</v>
      </c>
      <c r="D673" s="6" t="s">
        <v>27</v>
      </c>
      <c r="E673" s="7">
        <v>34</v>
      </c>
      <c r="F673" s="7">
        <v>2746.08</v>
      </c>
      <c r="G673" s="7">
        <v>5126.0160000000005</v>
      </c>
      <c r="H673" s="4">
        <v>549.21600000000001</v>
      </c>
      <c r="I673" s="5" t="s">
        <v>33</v>
      </c>
    </row>
    <row r="674" spans="1:9" x14ac:dyDescent="0.3">
      <c r="A674" s="2">
        <v>2023</v>
      </c>
      <c r="B674" s="2" t="s">
        <v>39</v>
      </c>
      <c r="C674" s="2" t="s">
        <v>14</v>
      </c>
      <c r="D674" s="3" t="s">
        <v>28</v>
      </c>
      <c r="E674" s="4">
        <v>7</v>
      </c>
      <c r="F674" s="4">
        <v>240</v>
      </c>
      <c r="G674" s="4">
        <v>224</v>
      </c>
      <c r="H674" s="4">
        <v>48</v>
      </c>
      <c r="I674" s="5" t="s">
        <v>33</v>
      </c>
    </row>
    <row r="675" spans="1:9" x14ac:dyDescent="0.3">
      <c r="A675" s="2">
        <v>2023</v>
      </c>
      <c r="B675" s="2" t="s">
        <v>39</v>
      </c>
      <c r="C675" s="2" t="s">
        <v>23</v>
      </c>
      <c r="D675" s="6" t="s">
        <v>30</v>
      </c>
      <c r="E675" s="7">
        <v>3</v>
      </c>
      <c r="F675" s="7">
        <v>2746.38</v>
      </c>
      <c r="G675" s="7">
        <v>5126.576</v>
      </c>
      <c r="H675" s="4">
        <v>549.27600000000007</v>
      </c>
      <c r="I675" s="5" t="s">
        <v>33</v>
      </c>
    </row>
    <row r="676" spans="1:9" x14ac:dyDescent="0.3">
      <c r="A676" s="2">
        <v>2023</v>
      </c>
      <c r="B676" s="2" t="s">
        <v>39</v>
      </c>
      <c r="C676" s="2" t="s">
        <v>29</v>
      </c>
      <c r="D676" s="6" t="s">
        <v>29</v>
      </c>
      <c r="E676" s="7">
        <v>2</v>
      </c>
      <c r="F676" s="7">
        <v>7920</v>
      </c>
      <c r="G676" s="7">
        <v>7392</v>
      </c>
      <c r="H676" s="4">
        <v>1584</v>
      </c>
      <c r="I676" s="5" t="s">
        <v>33</v>
      </c>
    </row>
    <row r="677" spans="1:9" x14ac:dyDescent="0.3">
      <c r="A677" s="2">
        <v>2023</v>
      </c>
      <c r="B677" s="2" t="s">
        <v>40</v>
      </c>
      <c r="C677" s="2" t="s">
        <v>10</v>
      </c>
      <c r="D677" s="3" t="s">
        <v>11</v>
      </c>
      <c r="E677" s="4">
        <v>3566</v>
      </c>
      <c r="F677" s="4">
        <v>5035.0300000000007</v>
      </c>
      <c r="G677" s="4">
        <v>5126.576</v>
      </c>
      <c r="H677" s="4">
        <v>1007.0060000000002</v>
      </c>
      <c r="I677" s="5" t="s">
        <v>33</v>
      </c>
    </row>
    <row r="678" spans="1:9" x14ac:dyDescent="0.3">
      <c r="A678" s="2">
        <v>2023</v>
      </c>
      <c r="B678" s="2" t="s">
        <v>40</v>
      </c>
      <c r="C678" s="2" t="s">
        <v>10</v>
      </c>
      <c r="D678" s="3" t="s">
        <v>13</v>
      </c>
      <c r="E678" s="4">
        <v>2498</v>
      </c>
      <c r="F678" s="4">
        <v>9200</v>
      </c>
      <c r="G678" s="4">
        <v>8960</v>
      </c>
      <c r="H678" s="4">
        <v>1840</v>
      </c>
      <c r="I678" s="5" t="s">
        <v>33</v>
      </c>
    </row>
    <row r="679" spans="1:9" x14ac:dyDescent="0.3">
      <c r="A679" s="2">
        <v>2023</v>
      </c>
      <c r="B679" s="2" t="s">
        <v>40</v>
      </c>
      <c r="C679" s="2" t="s">
        <v>14</v>
      </c>
      <c r="D679" s="3" t="s">
        <v>15</v>
      </c>
      <c r="E679" s="4">
        <v>1245</v>
      </c>
      <c r="F679" s="4">
        <v>5263.78</v>
      </c>
      <c r="G679" s="4">
        <v>5126.4639999999999</v>
      </c>
      <c r="H679" s="4">
        <v>1052.7560000000001</v>
      </c>
      <c r="I679" s="5" t="s">
        <v>33</v>
      </c>
    </row>
    <row r="680" spans="1:9" x14ac:dyDescent="0.3">
      <c r="A680" s="2">
        <v>2023</v>
      </c>
      <c r="B680" s="2" t="s">
        <v>40</v>
      </c>
      <c r="C680" s="2" t="s">
        <v>16</v>
      </c>
      <c r="D680" s="6" t="s">
        <v>17</v>
      </c>
      <c r="E680" s="7">
        <v>644</v>
      </c>
      <c r="F680" s="7">
        <v>6605.0249999999996</v>
      </c>
      <c r="G680" s="7">
        <v>6432.72</v>
      </c>
      <c r="H680" s="4">
        <v>1321.0050000000001</v>
      </c>
      <c r="I680" s="5" t="s">
        <v>33</v>
      </c>
    </row>
    <row r="681" spans="1:9" x14ac:dyDescent="0.3">
      <c r="A681" s="2">
        <v>2023</v>
      </c>
      <c r="B681" s="2" t="s">
        <v>40</v>
      </c>
      <c r="C681" s="2" t="s">
        <v>18</v>
      </c>
      <c r="D681" s="6" t="s">
        <v>19</v>
      </c>
      <c r="E681" s="7">
        <v>643</v>
      </c>
      <c r="F681" s="7">
        <v>8400</v>
      </c>
      <c r="G681" s="7">
        <v>7840</v>
      </c>
      <c r="H681" s="4">
        <v>1680</v>
      </c>
      <c r="I681" s="5" t="s">
        <v>33</v>
      </c>
    </row>
    <row r="682" spans="1:9" x14ac:dyDescent="0.3">
      <c r="A682" s="2">
        <v>2023</v>
      </c>
      <c r="B682" s="2" t="s">
        <v>40</v>
      </c>
      <c r="C682" s="2" t="s">
        <v>16</v>
      </c>
      <c r="D682" s="6" t="s">
        <v>20</v>
      </c>
      <c r="E682" s="7">
        <v>455</v>
      </c>
      <c r="F682" s="7">
        <v>5494.3200000000006</v>
      </c>
      <c r="G682" s="7">
        <v>5128.0320000000002</v>
      </c>
      <c r="H682" s="4">
        <v>1098.8640000000003</v>
      </c>
      <c r="I682" s="5" t="s">
        <v>33</v>
      </c>
    </row>
    <row r="683" spans="1:9" x14ac:dyDescent="0.3">
      <c r="A683" s="2">
        <v>2023</v>
      </c>
      <c r="B683" s="2" t="s">
        <v>40</v>
      </c>
      <c r="C683" s="2" t="s">
        <v>18</v>
      </c>
      <c r="D683" s="6" t="s">
        <v>21</v>
      </c>
      <c r="E683" s="8">
        <v>345</v>
      </c>
      <c r="F683" s="8">
        <v>8400</v>
      </c>
      <c r="G683" s="8">
        <v>7840</v>
      </c>
      <c r="H683" s="4">
        <v>1680</v>
      </c>
      <c r="I683" s="5" t="s">
        <v>33</v>
      </c>
    </row>
    <row r="684" spans="1:9" x14ac:dyDescent="0.3">
      <c r="A684" s="2">
        <v>2023</v>
      </c>
      <c r="B684" s="2" t="s">
        <v>40</v>
      </c>
      <c r="C684" s="2" t="s">
        <v>14</v>
      </c>
      <c r="D684" s="3" t="s">
        <v>22</v>
      </c>
      <c r="E684" s="4">
        <v>122</v>
      </c>
      <c r="F684" s="4">
        <v>120</v>
      </c>
      <c r="G684" s="4">
        <v>112</v>
      </c>
      <c r="H684" s="4">
        <v>24</v>
      </c>
      <c r="I684" s="5" t="s">
        <v>33</v>
      </c>
    </row>
    <row r="685" spans="1:9" x14ac:dyDescent="0.3">
      <c r="A685" s="2">
        <v>2023</v>
      </c>
      <c r="B685" s="2" t="s">
        <v>40</v>
      </c>
      <c r="C685" s="2" t="s">
        <v>23</v>
      </c>
      <c r="D685" s="6" t="s">
        <v>24</v>
      </c>
      <c r="E685" s="7">
        <v>78</v>
      </c>
      <c r="F685" s="7">
        <v>2517.46</v>
      </c>
      <c r="G685" s="7">
        <v>5126.4639999999999</v>
      </c>
      <c r="H685" s="4">
        <v>503.49200000000002</v>
      </c>
      <c r="I685" s="5" t="s">
        <v>33</v>
      </c>
    </row>
    <row r="686" spans="1:9" x14ac:dyDescent="0.3">
      <c r="A686" s="2">
        <v>2023</v>
      </c>
      <c r="B686" s="2" t="s">
        <v>40</v>
      </c>
      <c r="C686" s="2" t="s">
        <v>23</v>
      </c>
      <c r="D686" s="6" t="s">
        <v>25</v>
      </c>
      <c r="E686" s="7">
        <v>76</v>
      </c>
      <c r="F686" s="7">
        <v>2517.2949999999996</v>
      </c>
      <c r="G686" s="7">
        <v>5126.1279999999997</v>
      </c>
      <c r="H686" s="4">
        <v>503.45899999999995</v>
      </c>
      <c r="I686" s="5" t="s">
        <v>33</v>
      </c>
    </row>
    <row r="687" spans="1:9" x14ac:dyDescent="0.3">
      <c r="A687" s="2">
        <v>2023</v>
      </c>
      <c r="B687" s="2" t="s">
        <v>40</v>
      </c>
      <c r="C687" s="2" t="s">
        <v>23</v>
      </c>
      <c r="D687" s="6" t="s">
        <v>26</v>
      </c>
      <c r="E687" s="7">
        <v>46</v>
      </c>
      <c r="F687" s="7">
        <v>110</v>
      </c>
      <c r="G687" s="7">
        <v>224</v>
      </c>
      <c r="H687" s="4">
        <v>22</v>
      </c>
      <c r="I687" s="5" t="s">
        <v>33</v>
      </c>
    </row>
    <row r="688" spans="1:9" x14ac:dyDescent="0.3">
      <c r="A688" s="2">
        <v>2023</v>
      </c>
      <c r="B688" s="2" t="s">
        <v>40</v>
      </c>
      <c r="C688" s="2" t="s">
        <v>23</v>
      </c>
      <c r="D688" s="6" t="s">
        <v>27</v>
      </c>
      <c r="E688" s="7">
        <v>34</v>
      </c>
      <c r="F688" s="7">
        <v>2517.2400000000002</v>
      </c>
      <c r="G688" s="7">
        <v>5126.0160000000005</v>
      </c>
      <c r="H688" s="4">
        <v>503.44800000000009</v>
      </c>
      <c r="I688" s="5" t="s">
        <v>33</v>
      </c>
    </row>
    <row r="689" spans="1:9" x14ac:dyDescent="0.3">
      <c r="A689" s="2">
        <v>2023</v>
      </c>
      <c r="B689" s="2" t="s">
        <v>40</v>
      </c>
      <c r="C689" s="2" t="s">
        <v>14</v>
      </c>
      <c r="D689" s="3" t="s">
        <v>28</v>
      </c>
      <c r="E689" s="4">
        <v>7</v>
      </c>
      <c r="F689" s="4">
        <v>220</v>
      </c>
      <c r="G689" s="4">
        <v>224</v>
      </c>
      <c r="H689" s="4">
        <v>44</v>
      </c>
      <c r="I689" s="5" t="s">
        <v>33</v>
      </c>
    </row>
    <row r="690" spans="1:9" x14ac:dyDescent="0.3">
      <c r="A690" s="2">
        <v>2023</v>
      </c>
      <c r="B690" s="2" t="s">
        <v>40</v>
      </c>
      <c r="C690" s="2" t="s">
        <v>23</v>
      </c>
      <c r="D690" s="6" t="s">
        <v>30</v>
      </c>
      <c r="E690" s="7">
        <v>3</v>
      </c>
      <c r="F690" s="7">
        <v>2517.5150000000003</v>
      </c>
      <c r="G690" s="7">
        <v>5126.576</v>
      </c>
      <c r="H690" s="4">
        <v>503.5030000000001</v>
      </c>
      <c r="I690" s="5" t="s">
        <v>33</v>
      </c>
    </row>
    <row r="691" spans="1:9" x14ac:dyDescent="0.3">
      <c r="A691" s="2">
        <v>2023</v>
      </c>
      <c r="B691" s="2" t="s">
        <v>40</v>
      </c>
      <c r="C691" s="2" t="s">
        <v>29</v>
      </c>
      <c r="D691" s="6" t="s">
        <v>29</v>
      </c>
      <c r="E691" s="7">
        <v>2</v>
      </c>
      <c r="F691" s="7">
        <v>7260</v>
      </c>
      <c r="G691" s="7">
        <v>7392</v>
      </c>
      <c r="H691" s="4">
        <v>1452</v>
      </c>
      <c r="I691" s="5" t="s">
        <v>33</v>
      </c>
    </row>
    <row r="692" spans="1:9" x14ac:dyDescent="0.3">
      <c r="A692" s="2">
        <v>2023</v>
      </c>
      <c r="B692" s="2" t="s">
        <v>41</v>
      </c>
      <c r="C692" s="2" t="s">
        <v>10</v>
      </c>
      <c r="D692" s="3" t="s">
        <v>11</v>
      </c>
      <c r="E692" s="4">
        <v>3566</v>
      </c>
      <c r="F692" s="4">
        <v>5263.8950000000004</v>
      </c>
      <c r="G692" s="4">
        <v>5126.576</v>
      </c>
      <c r="H692" s="4">
        <v>1052.7790000000002</v>
      </c>
      <c r="I692" s="5" t="s">
        <v>33</v>
      </c>
    </row>
    <row r="693" spans="1:9" x14ac:dyDescent="0.3">
      <c r="A693" s="2">
        <v>2023</v>
      </c>
      <c r="B693" s="2" t="s">
        <v>41</v>
      </c>
      <c r="C693" s="2" t="s">
        <v>10</v>
      </c>
      <c r="D693" s="3" t="s">
        <v>13</v>
      </c>
      <c r="E693" s="4">
        <v>2498</v>
      </c>
      <c r="F693" s="4">
        <v>8800</v>
      </c>
      <c r="G693" s="4">
        <v>8960</v>
      </c>
      <c r="H693" s="4">
        <v>1760</v>
      </c>
      <c r="I693" s="5" t="s">
        <v>33</v>
      </c>
    </row>
    <row r="694" spans="1:9" x14ac:dyDescent="0.3">
      <c r="A694" s="2">
        <v>2023</v>
      </c>
      <c r="B694" s="2" t="s">
        <v>41</v>
      </c>
      <c r="C694" s="2" t="s">
        <v>14</v>
      </c>
      <c r="D694" s="3" t="s">
        <v>15</v>
      </c>
      <c r="E694" s="4">
        <v>1245</v>
      </c>
      <c r="F694" s="4">
        <v>5034.92</v>
      </c>
      <c r="G694" s="4">
        <v>5126.4639999999999</v>
      </c>
      <c r="H694" s="4">
        <v>1006.984</v>
      </c>
      <c r="I694" s="5" t="s">
        <v>33</v>
      </c>
    </row>
    <row r="695" spans="1:9" x14ac:dyDescent="0.3">
      <c r="A695" s="2">
        <v>2023</v>
      </c>
      <c r="B695" s="2" t="s">
        <v>41</v>
      </c>
      <c r="C695" s="2" t="s">
        <v>16</v>
      </c>
      <c r="D695" s="6" t="s">
        <v>17</v>
      </c>
      <c r="E695" s="7">
        <v>644</v>
      </c>
      <c r="F695" s="7">
        <v>22000</v>
      </c>
      <c r="G695" s="7">
        <v>6432.72</v>
      </c>
      <c r="H695" s="4">
        <v>4400</v>
      </c>
      <c r="I695" s="5" t="s">
        <v>33</v>
      </c>
    </row>
    <row r="696" spans="1:9" x14ac:dyDescent="0.3">
      <c r="A696" s="2">
        <v>2023</v>
      </c>
      <c r="B696" s="2" t="s">
        <v>41</v>
      </c>
      <c r="C696" s="2" t="s">
        <v>18</v>
      </c>
      <c r="D696" s="6" t="s">
        <v>19</v>
      </c>
      <c r="E696" s="7">
        <v>643</v>
      </c>
      <c r="F696" s="7">
        <v>7700</v>
      </c>
      <c r="G696" s="7">
        <v>7840</v>
      </c>
      <c r="H696" s="4">
        <v>1540</v>
      </c>
      <c r="I696" s="5" t="s">
        <v>33</v>
      </c>
    </row>
    <row r="697" spans="1:9" x14ac:dyDescent="0.3">
      <c r="A697" s="2">
        <v>2023</v>
      </c>
      <c r="B697" s="2" t="s">
        <v>41</v>
      </c>
      <c r="C697" s="2" t="s">
        <v>16</v>
      </c>
      <c r="D697" s="6" t="s">
        <v>20</v>
      </c>
      <c r="E697" s="7">
        <v>455</v>
      </c>
      <c r="F697" s="7">
        <v>11111</v>
      </c>
      <c r="G697" s="7">
        <v>5128.0320000000002</v>
      </c>
      <c r="H697" s="4">
        <v>2222.2000000000003</v>
      </c>
      <c r="I697" s="5" t="s">
        <v>33</v>
      </c>
    </row>
    <row r="698" spans="1:9" x14ac:dyDescent="0.3">
      <c r="A698" s="2">
        <v>2023</v>
      </c>
      <c r="B698" s="2" t="s">
        <v>41</v>
      </c>
      <c r="C698" s="2" t="s">
        <v>18</v>
      </c>
      <c r="D698" s="6" t="s">
        <v>21</v>
      </c>
      <c r="E698" s="8">
        <v>345</v>
      </c>
      <c r="F698" s="8">
        <v>7700</v>
      </c>
      <c r="G698" s="8">
        <v>7840</v>
      </c>
      <c r="H698" s="4">
        <v>1540</v>
      </c>
      <c r="I698" s="5" t="s">
        <v>33</v>
      </c>
    </row>
    <row r="699" spans="1:9" x14ac:dyDescent="0.3">
      <c r="A699" s="2">
        <v>2023</v>
      </c>
      <c r="B699" s="2" t="s">
        <v>41</v>
      </c>
      <c r="C699" s="2" t="s">
        <v>14</v>
      </c>
      <c r="D699" s="3" t="s">
        <v>22</v>
      </c>
      <c r="E699" s="4">
        <v>122</v>
      </c>
      <c r="F699" s="4">
        <v>110</v>
      </c>
      <c r="G699" s="4">
        <v>112</v>
      </c>
      <c r="H699" s="4">
        <v>22</v>
      </c>
      <c r="I699" s="5" t="s">
        <v>33</v>
      </c>
    </row>
    <row r="700" spans="1:9" x14ac:dyDescent="0.3">
      <c r="A700" s="2">
        <v>2023</v>
      </c>
      <c r="B700" s="2" t="s">
        <v>41</v>
      </c>
      <c r="C700" s="2" t="s">
        <v>23</v>
      </c>
      <c r="D700" s="6" t="s">
        <v>24</v>
      </c>
      <c r="E700" s="7">
        <v>78</v>
      </c>
      <c r="F700" s="7">
        <v>2517.46</v>
      </c>
      <c r="G700" s="7">
        <v>5126.4639999999999</v>
      </c>
      <c r="H700" s="4">
        <v>503.49200000000002</v>
      </c>
      <c r="I700" s="5" t="s">
        <v>33</v>
      </c>
    </row>
    <row r="701" spans="1:9" x14ac:dyDescent="0.3">
      <c r="A701" s="2">
        <v>2023</v>
      </c>
      <c r="B701" s="2" t="s">
        <v>41</v>
      </c>
      <c r="C701" s="2" t="s">
        <v>23</v>
      </c>
      <c r="D701" s="6" t="s">
        <v>25</v>
      </c>
      <c r="E701" s="7">
        <v>76</v>
      </c>
      <c r="F701" s="7">
        <v>2288.4499999999998</v>
      </c>
      <c r="G701" s="7">
        <v>5126.1279999999997</v>
      </c>
      <c r="H701" s="4">
        <v>457.69</v>
      </c>
      <c r="I701" s="5" t="s">
        <v>33</v>
      </c>
    </row>
    <row r="702" spans="1:9" x14ac:dyDescent="0.3">
      <c r="A702" s="2">
        <v>2023</v>
      </c>
      <c r="B702" s="2" t="s">
        <v>41</v>
      </c>
      <c r="C702" s="2" t="s">
        <v>23</v>
      </c>
      <c r="D702" s="6" t="s">
        <v>26</v>
      </c>
      <c r="E702" s="7">
        <v>46</v>
      </c>
      <c r="F702" s="7">
        <v>100</v>
      </c>
      <c r="G702" s="7">
        <v>224</v>
      </c>
      <c r="H702" s="4">
        <v>20</v>
      </c>
      <c r="I702" s="5" t="s">
        <v>33</v>
      </c>
    </row>
    <row r="703" spans="1:9" x14ac:dyDescent="0.3">
      <c r="A703" s="2">
        <v>2023</v>
      </c>
      <c r="B703" s="2" t="s">
        <v>41</v>
      </c>
      <c r="C703" s="2" t="s">
        <v>23</v>
      </c>
      <c r="D703" s="6" t="s">
        <v>27</v>
      </c>
      <c r="E703" s="7">
        <v>34</v>
      </c>
      <c r="F703" s="7">
        <v>2288.4</v>
      </c>
      <c r="G703" s="7">
        <v>5126.0160000000005</v>
      </c>
      <c r="H703" s="4">
        <v>457.68000000000006</v>
      </c>
      <c r="I703" s="5" t="s">
        <v>33</v>
      </c>
    </row>
    <row r="704" spans="1:9" x14ac:dyDescent="0.3">
      <c r="A704" s="2">
        <v>2023</v>
      </c>
      <c r="B704" s="2" t="s">
        <v>41</v>
      </c>
      <c r="C704" s="2" t="s">
        <v>14</v>
      </c>
      <c r="D704" s="3" t="s">
        <v>28</v>
      </c>
      <c r="E704" s="4">
        <v>7</v>
      </c>
      <c r="F704" s="4">
        <v>200</v>
      </c>
      <c r="G704" s="4">
        <v>224</v>
      </c>
      <c r="H704" s="4">
        <v>40</v>
      </c>
      <c r="I704" s="5" t="s">
        <v>33</v>
      </c>
    </row>
    <row r="705" spans="1:9" x14ac:dyDescent="0.3">
      <c r="A705" s="2">
        <v>2023</v>
      </c>
      <c r="B705" s="2" t="s">
        <v>41</v>
      </c>
      <c r="C705" s="2" t="s">
        <v>23</v>
      </c>
      <c r="D705" s="6" t="s">
        <v>30</v>
      </c>
      <c r="E705" s="7">
        <v>3</v>
      </c>
      <c r="F705" s="7">
        <v>2288.65</v>
      </c>
      <c r="G705" s="7">
        <v>5126.576</v>
      </c>
      <c r="H705" s="4">
        <v>457.73</v>
      </c>
      <c r="I705" s="5" t="s">
        <v>33</v>
      </c>
    </row>
    <row r="706" spans="1:9" x14ac:dyDescent="0.3">
      <c r="A706" s="2">
        <v>2023</v>
      </c>
      <c r="B706" s="2" t="s">
        <v>41</v>
      </c>
      <c r="C706" s="2" t="s">
        <v>29</v>
      </c>
      <c r="D706" s="6" t="s">
        <v>29</v>
      </c>
      <c r="E706" s="7">
        <v>2</v>
      </c>
      <c r="F706" s="7">
        <v>6600</v>
      </c>
      <c r="G706" s="7">
        <v>7392</v>
      </c>
      <c r="H706" s="4">
        <v>1320</v>
      </c>
      <c r="I706" s="5" t="s">
        <v>33</v>
      </c>
    </row>
    <row r="707" spans="1:9" x14ac:dyDescent="0.3">
      <c r="A707" s="2">
        <v>2023</v>
      </c>
      <c r="B707" s="2" t="s">
        <v>42</v>
      </c>
      <c r="C707" s="2" t="s">
        <v>10</v>
      </c>
      <c r="D707" s="3" t="s">
        <v>11</v>
      </c>
      <c r="E707" s="4">
        <v>3566</v>
      </c>
      <c r="F707" s="4">
        <v>4577.3</v>
      </c>
      <c r="G707" s="4">
        <v>5126.576</v>
      </c>
      <c r="H707" s="4">
        <v>915.46</v>
      </c>
      <c r="I707" s="5" t="s">
        <v>33</v>
      </c>
    </row>
    <row r="708" spans="1:9" x14ac:dyDescent="0.3">
      <c r="A708" s="2">
        <v>2023</v>
      </c>
      <c r="B708" s="2" t="s">
        <v>42</v>
      </c>
      <c r="C708" s="2" t="s">
        <v>10</v>
      </c>
      <c r="D708" s="3" t="s">
        <v>13</v>
      </c>
      <c r="E708" s="4">
        <v>2498</v>
      </c>
      <c r="F708" s="4">
        <v>8000</v>
      </c>
      <c r="G708" s="4">
        <v>8960</v>
      </c>
      <c r="H708" s="4">
        <v>1600</v>
      </c>
      <c r="I708" s="5" t="s">
        <v>33</v>
      </c>
    </row>
    <row r="709" spans="1:9" x14ac:dyDescent="0.3">
      <c r="A709" s="2">
        <v>2023</v>
      </c>
      <c r="B709" s="2" t="s">
        <v>42</v>
      </c>
      <c r="C709" s="2" t="s">
        <v>14</v>
      </c>
      <c r="D709" s="3" t="s">
        <v>15</v>
      </c>
      <c r="E709" s="4">
        <v>1245</v>
      </c>
      <c r="F709" s="4">
        <v>4577.2</v>
      </c>
      <c r="G709" s="4">
        <v>5126.4639999999999</v>
      </c>
      <c r="H709" s="4">
        <v>915.44</v>
      </c>
      <c r="I709" s="5" t="s">
        <v>33</v>
      </c>
    </row>
    <row r="710" spans="1:9" x14ac:dyDescent="0.3">
      <c r="A710" s="2">
        <v>2023</v>
      </c>
      <c r="B710" s="2" t="s">
        <v>42</v>
      </c>
      <c r="C710" s="2" t="s">
        <v>16</v>
      </c>
      <c r="D710" s="6" t="s">
        <v>17</v>
      </c>
      <c r="E710" s="7">
        <v>644</v>
      </c>
      <c r="F710" s="7">
        <v>5743.5</v>
      </c>
      <c r="G710" s="7">
        <v>6432.72</v>
      </c>
      <c r="H710" s="4">
        <v>1148.7</v>
      </c>
      <c r="I710" s="5" t="s">
        <v>33</v>
      </c>
    </row>
    <row r="711" spans="1:9" x14ac:dyDescent="0.3">
      <c r="A711" s="2">
        <v>2023</v>
      </c>
      <c r="B711" s="2" t="s">
        <v>42</v>
      </c>
      <c r="C711" s="2" t="s">
        <v>18</v>
      </c>
      <c r="D711" s="6" t="s">
        <v>19</v>
      </c>
      <c r="E711" s="7">
        <v>643</v>
      </c>
      <c r="F711" s="7">
        <v>7000</v>
      </c>
      <c r="G711" s="7">
        <v>7840</v>
      </c>
      <c r="H711" s="4">
        <v>1400</v>
      </c>
      <c r="I711" s="5" t="s">
        <v>33</v>
      </c>
    </row>
    <row r="712" spans="1:9" x14ac:dyDescent="0.3">
      <c r="A712" s="2">
        <v>2023</v>
      </c>
      <c r="B712" s="2" t="s">
        <v>42</v>
      </c>
      <c r="C712" s="2" t="s">
        <v>16</v>
      </c>
      <c r="D712" s="6" t="s">
        <v>20</v>
      </c>
      <c r="E712" s="7">
        <v>455</v>
      </c>
      <c r="F712" s="7">
        <v>4578.6000000000004</v>
      </c>
      <c r="G712" s="7">
        <v>5128.0320000000002</v>
      </c>
      <c r="H712" s="4">
        <v>915.72000000000014</v>
      </c>
      <c r="I712" s="5" t="s">
        <v>33</v>
      </c>
    </row>
    <row r="713" spans="1:9" x14ac:dyDescent="0.3">
      <c r="A713" s="2">
        <v>2023</v>
      </c>
      <c r="B713" s="2" t="s">
        <v>42</v>
      </c>
      <c r="C713" s="2" t="s">
        <v>18</v>
      </c>
      <c r="D713" s="6" t="s">
        <v>21</v>
      </c>
      <c r="E713" s="8">
        <v>345</v>
      </c>
      <c r="F713" s="8">
        <v>7000</v>
      </c>
      <c r="G713" s="8">
        <v>7840</v>
      </c>
      <c r="H713" s="4">
        <v>1400</v>
      </c>
      <c r="I713" s="5" t="s">
        <v>33</v>
      </c>
    </row>
    <row r="714" spans="1:9" x14ac:dyDescent="0.3">
      <c r="A714" s="2">
        <v>2023</v>
      </c>
      <c r="B714" s="2" t="s">
        <v>42</v>
      </c>
      <c r="C714" s="2" t="s">
        <v>14</v>
      </c>
      <c r="D714" s="3" t="s">
        <v>22</v>
      </c>
      <c r="E714" s="4">
        <v>122</v>
      </c>
      <c r="F714" s="4">
        <v>100</v>
      </c>
      <c r="G714" s="4">
        <v>112</v>
      </c>
      <c r="H714" s="4">
        <v>20</v>
      </c>
      <c r="I714" s="5" t="s">
        <v>33</v>
      </c>
    </row>
    <row r="715" spans="1:9" x14ac:dyDescent="0.3">
      <c r="A715" s="2">
        <v>2023</v>
      </c>
      <c r="B715" s="2" t="s">
        <v>42</v>
      </c>
      <c r="C715" s="2" t="s">
        <v>23</v>
      </c>
      <c r="D715" s="6" t="s">
        <v>24</v>
      </c>
      <c r="E715" s="7">
        <v>78</v>
      </c>
      <c r="F715" s="7">
        <v>2288.6</v>
      </c>
      <c r="G715" s="7">
        <v>5126.4639999999999</v>
      </c>
      <c r="H715" s="4">
        <v>457.72</v>
      </c>
      <c r="I715" s="5" t="s">
        <v>33</v>
      </c>
    </row>
    <row r="716" spans="1:9" x14ac:dyDescent="0.3">
      <c r="A716" s="2">
        <v>2023</v>
      </c>
      <c r="B716" s="2" t="s">
        <v>42</v>
      </c>
      <c r="C716" s="2" t="s">
        <v>23</v>
      </c>
      <c r="D716" s="6" t="s">
        <v>25</v>
      </c>
      <c r="E716" s="7">
        <v>76</v>
      </c>
      <c r="F716" s="7">
        <v>2288.4499999999998</v>
      </c>
      <c r="G716" s="7">
        <v>5126.1279999999997</v>
      </c>
      <c r="H716" s="4">
        <v>457.69</v>
      </c>
      <c r="I716" s="5" t="s">
        <v>33</v>
      </c>
    </row>
    <row r="717" spans="1:9" x14ac:dyDescent="0.3">
      <c r="A717" s="2">
        <v>2023</v>
      </c>
      <c r="B717" s="2" t="s">
        <v>42</v>
      </c>
      <c r="C717" s="2" t="s">
        <v>23</v>
      </c>
      <c r="D717" s="6" t="s">
        <v>26</v>
      </c>
      <c r="E717" s="7">
        <v>46</v>
      </c>
      <c r="F717" s="7">
        <v>100</v>
      </c>
      <c r="G717" s="7">
        <v>224</v>
      </c>
      <c r="H717" s="4">
        <v>20</v>
      </c>
      <c r="I717" s="5" t="s">
        <v>33</v>
      </c>
    </row>
    <row r="718" spans="1:9" x14ac:dyDescent="0.3">
      <c r="A718" s="2">
        <v>2023</v>
      </c>
      <c r="B718" s="2" t="s">
        <v>42</v>
      </c>
      <c r="C718" s="2" t="s">
        <v>23</v>
      </c>
      <c r="D718" s="6" t="s">
        <v>27</v>
      </c>
      <c r="E718" s="7">
        <v>34</v>
      </c>
      <c r="F718" s="7">
        <v>2288.4</v>
      </c>
      <c r="G718" s="7">
        <v>5126.0160000000005</v>
      </c>
      <c r="H718" s="4">
        <v>457.68000000000006</v>
      </c>
      <c r="I718" s="5" t="s">
        <v>33</v>
      </c>
    </row>
    <row r="719" spans="1:9" x14ac:dyDescent="0.3">
      <c r="A719" s="2">
        <v>2023</v>
      </c>
      <c r="B719" s="2" t="s">
        <v>42</v>
      </c>
      <c r="C719" s="2" t="s">
        <v>14</v>
      </c>
      <c r="D719" s="3" t="s">
        <v>28</v>
      </c>
      <c r="E719" s="4">
        <v>7</v>
      </c>
      <c r="F719" s="4">
        <v>200</v>
      </c>
      <c r="G719" s="4">
        <v>224</v>
      </c>
      <c r="H719" s="4">
        <v>40</v>
      </c>
      <c r="I719" s="5" t="s">
        <v>33</v>
      </c>
    </row>
    <row r="720" spans="1:9" x14ac:dyDescent="0.3">
      <c r="A720" s="2">
        <v>2023</v>
      </c>
      <c r="B720" s="2" t="s">
        <v>42</v>
      </c>
      <c r="C720" s="2" t="s">
        <v>23</v>
      </c>
      <c r="D720" s="6" t="s">
        <v>30</v>
      </c>
      <c r="E720" s="7">
        <v>3</v>
      </c>
      <c r="F720" s="7">
        <v>2288.65</v>
      </c>
      <c r="G720" s="7">
        <v>5126.576</v>
      </c>
      <c r="H720" s="4">
        <v>457.73</v>
      </c>
      <c r="I720" s="5" t="s">
        <v>33</v>
      </c>
    </row>
    <row r="721" spans="1:9" x14ac:dyDescent="0.3">
      <c r="A721" s="2">
        <v>2023</v>
      </c>
      <c r="B721" s="2" t="s">
        <v>42</v>
      </c>
      <c r="C721" s="2" t="s">
        <v>29</v>
      </c>
      <c r="D721" s="6" t="s">
        <v>29</v>
      </c>
      <c r="E721" s="7">
        <v>2</v>
      </c>
      <c r="F721" s="7">
        <v>6600</v>
      </c>
      <c r="G721" s="7">
        <v>7392</v>
      </c>
      <c r="H721" s="4">
        <v>1320</v>
      </c>
      <c r="I721" s="5" t="s">
        <v>33</v>
      </c>
    </row>
    <row r="722" spans="1:9" x14ac:dyDescent="0.3">
      <c r="A722" s="2">
        <v>2024</v>
      </c>
      <c r="B722" s="2" t="s">
        <v>9</v>
      </c>
      <c r="C722" s="2" t="s">
        <v>10</v>
      </c>
      <c r="D722" s="3" t="s">
        <v>11</v>
      </c>
      <c r="E722" s="4">
        <v>3566</v>
      </c>
      <c r="F722" s="4">
        <v>4577.3</v>
      </c>
      <c r="G722" s="4">
        <v>5126.576</v>
      </c>
      <c r="H722" s="4">
        <v>915.46</v>
      </c>
      <c r="I722" s="5" t="s">
        <v>33</v>
      </c>
    </row>
    <row r="723" spans="1:9" x14ac:dyDescent="0.3">
      <c r="A723" s="2">
        <v>2024</v>
      </c>
      <c r="B723" s="2" t="s">
        <v>9</v>
      </c>
      <c r="C723" s="2" t="s">
        <v>10</v>
      </c>
      <c r="D723" s="3" t="s">
        <v>13</v>
      </c>
      <c r="E723" s="4">
        <v>2498</v>
      </c>
      <c r="F723" s="4">
        <v>8000</v>
      </c>
      <c r="G723" s="4">
        <v>8960</v>
      </c>
      <c r="H723" s="4">
        <v>1600</v>
      </c>
      <c r="I723" s="5" t="s">
        <v>33</v>
      </c>
    </row>
    <row r="724" spans="1:9" x14ac:dyDescent="0.3">
      <c r="A724" s="2">
        <v>2024</v>
      </c>
      <c r="B724" s="2" t="s">
        <v>9</v>
      </c>
      <c r="C724" s="2" t="s">
        <v>14</v>
      </c>
      <c r="D724" s="3" t="s">
        <v>15</v>
      </c>
      <c r="E724" s="4">
        <v>1245</v>
      </c>
      <c r="F724" s="4">
        <v>4577.2</v>
      </c>
      <c r="G724" s="4">
        <v>5126.4639999999999</v>
      </c>
      <c r="H724" s="4">
        <v>915.44</v>
      </c>
      <c r="I724" s="5" t="s">
        <v>33</v>
      </c>
    </row>
    <row r="725" spans="1:9" x14ac:dyDescent="0.3">
      <c r="A725" s="2">
        <v>2024</v>
      </c>
      <c r="B725" s="2" t="s">
        <v>9</v>
      </c>
      <c r="C725" s="2" t="s">
        <v>16</v>
      </c>
      <c r="D725" s="6" t="s">
        <v>17</v>
      </c>
      <c r="E725" s="7">
        <v>644</v>
      </c>
      <c r="F725" s="7">
        <v>5743.5</v>
      </c>
      <c r="G725" s="7">
        <v>6432.72</v>
      </c>
      <c r="H725" s="4">
        <v>1148.7</v>
      </c>
      <c r="I725" s="5" t="s">
        <v>33</v>
      </c>
    </row>
    <row r="726" spans="1:9" x14ac:dyDescent="0.3">
      <c r="A726" s="2">
        <v>2024</v>
      </c>
      <c r="B726" s="2" t="s">
        <v>9</v>
      </c>
      <c r="C726" s="2" t="s">
        <v>18</v>
      </c>
      <c r="D726" s="6" t="s">
        <v>19</v>
      </c>
      <c r="E726" s="7">
        <v>643</v>
      </c>
      <c r="F726" s="7">
        <v>7000</v>
      </c>
      <c r="G726" s="7">
        <v>7840</v>
      </c>
      <c r="H726" s="4">
        <v>1400</v>
      </c>
      <c r="I726" s="5" t="s">
        <v>33</v>
      </c>
    </row>
    <row r="727" spans="1:9" x14ac:dyDescent="0.3">
      <c r="A727" s="2">
        <v>2024</v>
      </c>
      <c r="B727" s="2" t="s">
        <v>9</v>
      </c>
      <c r="C727" s="2" t="s">
        <v>16</v>
      </c>
      <c r="D727" s="6" t="s">
        <v>20</v>
      </c>
      <c r="E727" s="7">
        <v>455</v>
      </c>
      <c r="F727" s="7">
        <v>4578.6000000000004</v>
      </c>
      <c r="G727" s="7">
        <v>5128.0320000000002</v>
      </c>
      <c r="H727" s="4">
        <v>915.72000000000014</v>
      </c>
      <c r="I727" s="5" t="s">
        <v>33</v>
      </c>
    </row>
    <row r="728" spans="1:9" x14ac:dyDescent="0.3">
      <c r="A728" s="2">
        <v>2024</v>
      </c>
      <c r="B728" s="2" t="s">
        <v>9</v>
      </c>
      <c r="C728" s="2" t="s">
        <v>18</v>
      </c>
      <c r="D728" s="6" t="s">
        <v>21</v>
      </c>
      <c r="E728" s="8">
        <v>345</v>
      </c>
      <c r="F728" s="8">
        <v>7000</v>
      </c>
      <c r="G728" s="8">
        <v>7840</v>
      </c>
      <c r="H728" s="4">
        <v>1400</v>
      </c>
      <c r="I728" s="5" t="s">
        <v>33</v>
      </c>
    </row>
    <row r="729" spans="1:9" x14ac:dyDescent="0.3">
      <c r="A729" s="2">
        <v>2024</v>
      </c>
      <c r="B729" s="2" t="s">
        <v>9</v>
      </c>
      <c r="C729" s="2" t="s">
        <v>14</v>
      </c>
      <c r="D729" s="3" t="s">
        <v>22</v>
      </c>
      <c r="E729" s="4">
        <v>122</v>
      </c>
      <c r="F729" s="4">
        <v>100</v>
      </c>
      <c r="G729" s="4">
        <v>112</v>
      </c>
      <c r="H729" s="4">
        <v>20</v>
      </c>
      <c r="I729" s="5" t="s">
        <v>33</v>
      </c>
    </row>
    <row r="730" spans="1:9" x14ac:dyDescent="0.3">
      <c r="A730" s="2">
        <v>2024</v>
      </c>
      <c r="B730" s="2" t="s">
        <v>9</v>
      </c>
      <c r="C730" s="2" t="s">
        <v>23</v>
      </c>
      <c r="D730" s="6" t="s">
        <v>24</v>
      </c>
      <c r="E730" s="7">
        <v>78</v>
      </c>
      <c r="F730" s="7">
        <v>4577.2</v>
      </c>
      <c r="G730" s="7">
        <v>5126.4639999999999</v>
      </c>
      <c r="H730" s="4">
        <v>915.44</v>
      </c>
      <c r="I730" s="5" t="s">
        <v>33</v>
      </c>
    </row>
    <row r="731" spans="1:9" x14ac:dyDescent="0.3">
      <c r="A731" s="2">
        <v>2024</v>
      </c>
      <c r="B731" s="2" t="s">
        <v>9</v>
      </c>
      <c r="C731" s="2" t="s">
        <v>23</v>
      </c>
      <c r="D731" s="6" t="s">
        <v>25</v>
      </c>
      <c r="E731" s="7">
        <v>76</v>
      </c>
      <c r="F731" s="7">
        <v>4576.8999999999996</v>
      </c>
      <c r="G731" s="7">
        <v>5126.1279999999997</v>
      </c>
      <c r="H731" s="4">
        <v>915.38</v>
      </c>
      <c r="I731" s="5" t="s">
        <v>33</v>
      </c>
    </row>
    <row r="732" spans="1:9" x14ac:dyDescent="0.3">
      <c r="A732" s="2">
        <v>2024</v>
      </c>
      <c r="B732" s="2" t="s">
        <v>9</v>
      </c>
      <c r="C732" s="2" t="s">
        <v>23</v>
      </c>
      <c r="D732" s="6" t="s">
        <v>26</v>
      </c>
      <c r="E732" s="7">
        <v>46</v>
      </c>
      <c r="F732" s="7">
        <v>200</v>
      </c>
      <c r="G732" s="7">
        <v>224</v>
      </c>
      <c r="H732" s="4">
        <v>40</v>
      </c>
      <c r="I732" s="5" t="s">
        <v>33</v>
      </c>
    </row>
    <row r="733" spans="1:9" x14ac:dyDescent="0.3">
      <c r="A733" s="2">
        <v>2024</v>
      </c>
      <c r="B733" s="2" t="s">
        <v>9</v>
      </c>
      <c r="C733" s="2" t="s">
        <v>23</v>
      </c>
      <c r="D733" s="6" t="s">
        <v>27</v>
      </c>
      <c r="E733" s="7">
        <v>34</v>
      </c>
      <c r="F733" s="7">
        <v>4576.8</v>
      </c>
      <c r="G733" s="7">
        <v>5126.0160000000005</v>
      </c>
      <c r="H733" s="4">
        <v>915.36000000000013</v>
      </c>
      <c r="I733" s="5" t="s">
        <v>33</v>
      </c>
    </row>
    <row r="734" spans="1:9" x14ac:dyDescent="0.3">
      <c r="A734" s="2">
        <v>2024</v>
      </c>
      <c r="B734" s="2" t="s">
        <v>9</v>
      </c>
      <c r="C734" s="2" t="s">
        <v>14</v>
      </c>
      <c r="D734" s="3" t="s">
        <v>28</v>
      </c>
      <c r="E734" s="4">
        <v>7</v>
      </c>
      <c r="F734" s="4">
        <v>200</v>
      </c>
      <c r="G734" s="4">
        <v>224</v>
      </c>
      <c r="H734" s="4">
        <v>40</v>
      </c>
      <c r="I734" s="5" t="s">
        <v>33</v>
      </c>
    </row>
    <row r="735" spans="1:9" x14ac:dyDescent="0.3">
      <c r="A735" s="2">
        <v>2024</v>
      </c>
      <c r="B735" s="2" t="s">
        <v>9</v>
      </c>
      <c r="C735" s="2" t="s">
        <v>29</v>
      </c>
      <c r="D735" s="6" t="s">
        <v>29</v>
      </c>
      <c r="E735" s="7">
        <v>3</v>
      </c>
      <c r="F735" s="7">
        <v>6600</v>
      </c>
      <c r="G735" s="7">
        <v>7392</v>
      </c>
      <c r="H735" s="4">
        <v>1320</v>
      </c>
      <c r="I735" s="5" t="s">
        <v>33</v>
      </c>
    </row>
    <row r="736" spans="1:9" x14ac:dyDescent="0.3">
      <c r="A736" s="2">
        <v>2024</v>
      </c>
      <c r="B736" s="2" t="s">
        <v>9</v>
      </c>
      <c r="C736" s="2" t="s">
        <v>23</v>
      </c>
      <c r="D736" s="6" t="s">
        <v>30</v>
      </c>
      <c r="E736" s="7">
        <v>3</v>
      </c>
      <c r="F736" s="7">
        <v>4577.3</v>
      </c>
      <c r="G736" s="7">
        <v>5126.576</v>
      </c>
      <c r="H736" s="4">
        <v>915.46</v>
      </c>
      <c r="I736" s="5" t="s">
        <v>33</v>
      </c>
    </row>
    <row r="737" spans="1:9" x14ac:dyDescent="0.3">
      <c r="A737" s="2">
        <v>2024</v>
      </c>
      <c r="B737" s="2" t="s">
        <v>31</v>
      </c>
      <c r="C737" s="2" t="s">
        <v>10</v>
      </c>
      <c r="D737" s="3" t="s">
        <v>11</v>
      </c>
      <c r="E737" s="4">
        <v>3566</v>
      </c>
      <c r="F737" s="4">
        <v>4577.3</v>
      </c>
      <c r="G737" s="4">
        <v>5126.576</v>
      </c>
      <c r="H737" s="4">
        <v>915.46</v>
      </c>
      <c r="I737" s="5" t="s">
        <v>33</v>
      </c>
    </row>
    <row r="738" spans="1:9" x14ac:dyDescent="0.3">
      <c r="A738" s="2">
        <v>2024</v>
      </c>
      <c r="B738" s="2" t="s">
        <v>31</v>
      </c>
      <c r="C738" s="2" t="s">
        <v>10</v>
      </c>
      <c r="D738" s="3" t="s">
        <v>13</v>
      </c>
      <c r="E738" s="4">
        <v>2498</v>
      </c>
      <c r="F738" s="4">
        <v>8000</v>
      </c>
      <c r="G738" s="4">
        <v>8960</v>
      </c>
      <c r="H738" s="4">
        <v>1600</v>
      </c>
      <c r="I738" s="5" t="s">
        <v>33</v>
      </c>
    </row>
    <row r="739" spans="1:9" x14ac:dyDescent="0.3">
      <c r="A739" s="2">
        <v>2024</v>
      </c>
      <c r="B739" s="2" t="s">
        <v>31</v>
      </c>
      <c r="C739" s="2" t="s">
        <v>14</v>
      </c>
      <c r="D739" s="3" t="s">
        <v>15</v>
      </c>
      <c r="E739" s="4">
        <v>1245</v>
      </c>
      <c r="F739" s="4">
        <v>4577.2</v>
      </c>
      <c r="G739" s="4">
        <v>5126.4639999999999</v>
      </c>
      <c r="H739" s="4">
        <v>915.44</v>
      </c>
      <c r="I739" s="5" t="s">
        <v>33</v>
      </c>
    </row>
    <row r="740" spans="1:9" x14ac:dyDescent="0.3">
      <c r="A740" s="2">
        <v>2024</v>
      </c>
      <c r="B740" s="2" t="s">
        <v>31</v>
      </c>
      <c r="C740" s="2" t="s">
        <v>16</v>
      </c>
      <c r="D740" s="6" t="s">
        <v>17</v>
      </c>
      <c r="E740" s="7">
        <v>644</v>
      </c>
      <c r="F740" s="7">
        <v>5743.5</v>
      </c>
      <c r="G740" s="7">
        <v>6432.72</v>
      </c>
      <c r="H740" s="4">
        <v>1148.7</v>
      </c>
      <c r="I740" s="5" t="s">
        <v>33</v>
      </c>
    </row>
    <row r="741" spans="1:9" x14ac:dyDescent="0.3">
      <c r="A741" s="2">
        <v>2024</v>
      </c>
      <c r="B741" s="2" t="s">
        <v>31</v>
      </c>
      <c r="C741" s="2" t="s">
        <v>18</v>
      </c>
      <c r="D741" s="6" t="s">
        <v>19</v>
      </c>
      <c r="E741" s="7">
        <v>643</v>
      </c>
      <c r="F741" s="7">
        <v>7000</v>
      </c>
      <c r="G741" s="7">
        <v>7840</v>
      </c>
      <c r="H741" s="4">
        <v>1400</v>
      </c>
      <c r="I741" s="5" t="s">
        <v>33</v>
      </c>
    </row>
    <row r="742" spans="1:9" x14ac:dyDescent="0.3">
      <c r="A742" s="2">
        <v>2024</v>
      </c>
      <c r="B742" s="2" t="s">
        <v>31</v>
      </c>
      <c r="C742" s="2" t="s">
        <v>16</v>
      </c>
      <c r="D742" s="6" t="s">
        <v>20</v>
      </c>
      <c r="E742" s="7">
        <v>455</v>
      </c>
      <c r="F742" s="7">
        <v>4578.6000000000004</v>
      </c>
      <c r="G742" s="7">
        <v>5128.0320000000002</v>
      </c>
      <c r="H742" s="4">
        <v>915.72000000000014</v>
      </c>
      <c r="I742" s="5" t="s">
        <v>33</v>
      </c>
    </row>
    <row r="743" spans="1:9" x14ac:dyDescent="0.3">
      <c r="A743" s="2">
        <v>2024</v>
      </c>
      <c r="B743" s="2" t="s">
        <v>31</v>
      </c>
      <c r="C743" s="2" t="s">
        <v>18</v>
      </c>
      <c r="D743" s="6" t="s">
        <v>21</v>
      </c>
      <c r="E743" s="8">
        <v>345</v>
      </c>
      <c r="F743" s="8">
        <v>7000</v>
      </c>
      <c r="G743" s="8">
        <v>7840</v>
      </c>
      <c r="H743" s="4">
        <v>1400</v>
      </c>
      <c r="I743" s="5" t="s">
        <v>33</v>
      </c>
    </row>
    <row r="744" spans="1:9" x14ac:dyDescent="0.3">
      <c r="A744" s="2">
        <v>2024</v>
      </c>
      <c r="B744" s="2" t="s">
        <v>31</v>
      </c>
      <c r="C744" s="2" t="s">
        <v>14</v>
      </c>
      <c r="D744" s="3" t="s">
        <v>22</v>
      </c>
      <c r="E744" s="4">
        <v>122</v>
      </c>
      <c r="F744" s="4">
        <v>100</v>
      </c>
      <c r="G744" s="4">
        <v>112</v>
      </c>
      <c r="H744" s="4">
        <v>20</v>
      </c>
      <c r="I744" s="5" t="s">
        <v>33</v>
      </c>
    </row>
    <row r="745" spans="1:9" x14ac:dyDescent="0.3">
      <c r="A745" s="2">
        <v>2024</v>
      </c>
      <c r="B745" s="2" t="s">
        <v>31</v>
      </c>
      <c r="C745" s="2" t="s">
        <v>23</v>
      </c>
      <c r="D745" s="6" t="s">
        <v>24</v>
      </c>
      <c r="E745" s="7">
        <v>78</v>
      </c>
      <c r="F745" s="7">
        <v>4577.2</v>
      </c>
      <c r="G745" s="7">
        <v>5126.4639999999999</v>
      </c>
      <c r="H745" s="4">
        <v>915.44</v>
      </c>
      <c r="I745" s="5" t="s">
        <v>33</v>
      </c>
    </row>
    <row r="746" spans="1:9" x14ac:dyDescent="0.3">
      <c r="A746" s="2">
        <v>2024</v>
      </c>
      <c r="B746" s="2" t="s">
        <v>31</v>
      </c>
      <c r="C746" s="2" t="s">
        <v>23</v>
      </c>
      <c r="D746" s="6" t="s">
        <v>25</v>
      </c>
      <c r="E746" s="7">
        <v>76</v>
      </c>
      <c r="F746" s="7">
        <v>4576.8999999999996</v>
      </c>
      <c r="G746" s="7">
        <v>5126.1279999999997</v>
      </c>
      <c r="H746" s="4">
        <v>915.38</v>
      </c>
      <c r="I746" s="5" t="s">
        <v>33</v>
      </c>
    </row>
    <row r="747" spans="1:9" x14ac:dyDescent="0.3">
      <c r="A747" s="2">
        <v>2024</v>
      </c>
      <c r="B747" s="2" t="s">
        <v>31</v>
      </c>
      <c r="C747" s="2" t="s">
        <v>23</v>
      </c>
      <c r="D747" s="6" t="s">
        <v>26</v>
      </c>
      <c r="E747" s="7">
        <v>46</v>
      </c>
      <c r="F747" s="7">
        <v>200</v>
      </c>
      <c r="G747" s="7">
        <v>224</v>
      </c>
      <c r="H747" s="4">
        <v>40</v>
      </c>
      <c r="I747" s="5" t="s">
        <v>33</v>
      </c>
    </row>
    <row r="748" spans="1:9" x14ac:dyDescent="0.3">
      <c r="A748" s="2">
        <v>2024</v>
      </c>
      <c r="B748" s="2" t="s">
        <v>31</v>
      </c>
      <c r="C748" s="2" t="s">
        <v>23</v>
      </c>
      <c r="D748" s="6" t="s">
        <v>27</v>
      </c>
      <c r="E748" s="7">
        <v>34</v>
      </c>
      <c r="F748" s="7">
        <v>4576.8</v>
      </c>
      <c r="G748" s="7">
        <v>5126.0160000000005</v>
      </c>
      <c r="H748" s="4">
        <v>915.36000000000013</v>
      </c>
      <c r="I748" s="5" t="s">
        <v>33</v>
      </c>
    </row>
    <row r="749" spans="1:9" x14ac:dyDescent="0.3">
      <c r="A749" s="2">
        <v>2024</v>
      </c>
      <c r="B749" s="2" t="s">
        <v>31</v>
      </c>
      <c r="C749" s="2" t="s">
        <v>14</v>
      </c>
      <c r="D749" s="3" t="s">
        <v>28</v>
      </c>
      <c r="E749" s="4">
        <v>7</v>
      </c>
      <c r="F749" s="4">
        <v>200</v>
      </c>
      <c r="G749" s="4">
        <v>224</v>
      </c>
      <c r="H749" s="4">
        <v>40</v>
      </c>
      <c r="I749" s="5" t="s">
        <v>33</v>
      </c>
    </row>
    <row r="750" spans="1:9" x14ac:dyDescent="0.3">
      <c r="A750" s="2">
        <v>2024</v>
      </c>
      <c r="B750" s="2" t="s">
        <v>31</v>
      </c>
      <c r="C750" s="2" t="s">
        <v>23</v>
      </c>
      <c r="D750" s="6" t="s">
        <v>30</v>
      </c>
      <c r="E750" s="7">
        <v>3</v>
      </c>
      <c r="F750" s="7">
        <v>4577.3</v>
      </c>
      <c r="G750" s="7">
        <v>5126.576</v>
      </c>
      <c r="H750" s="4">
        <v>915.46</v>
      </c>
      <c r="I750" s="5" t="s">
        <v>33</v>
      </c>
    </row>
    <row r="751" spans="1:9" x14ac:dyDescent="0.3">
      <c r="A751" s="2">
        <v>2024</v>
      </c>
      <c r="B751" s="2" t="s">
        <v>31</v>
      </c>
      <c r="C751" s="2" t="s">
        <v>29</v>
      </c>
      <c r="D751" s="6" t="s">
        <v>29</v>
      </c>
      <c r="E751" s="7">
        <v>2</v>
      </c>
      <c r="F751" s="7">
        <v>6600</v>
      </c>
      <c r="G751" s="7">
        <v>7392</v>
      </c>
      <c r="H751" s="4">
        <v>1320</v>
      </c>
      <c r="I751" s="5" t="s">
        <v>33</v>
      </c>
    </row>
    <row r="752" spans="1:9" x14ac:dyDescent="0.3">
      <c r="A752" s="2">
        <v>2024</v>
      </c>
      <c r="B752" s="2" t="s">
        <v>32</v>
      </c>
      <c r="C752" s="2" t="s">
        <v>10</v>
      </c>
      <c r="D752" s="3" t="s">
        <v>11</v>
      </c>
      <c r="E752" s="4">
        <v>3566</v>
      </c>
      <c r="F752" s="4">
        <v>4577.3</v>
      </c>
      <c r="G752" s="4">
        <v>5126.576</v>
      </c>
      <c r="H752" s="4">
        <v>915.46</v>
      </c>
      <c r="I752" s="5" t="s">
        <v>33</v>
      </c>
    </row>
    <row r="753" spans="1:9" x14ac:dyDescent="0.3">
      <c r="A753" s="2">
        <v>2024</v>
      </c>
      <c r="B753" s="2" t="s">
        <v>32</v>
      </c>
      <c r="C753" s="2" t="s">
        <v>10</v>
      </c>
      <c r="D753" s="3" t="s">
        <v>13</v>
      </c>
      <c r="E753" s="4">
        <v>2498</v>
      </c>
      <c r="F753" s="4">
        <v>8000</v>
      </c>
      <c r="G753" s="4">
        <v>8960</v>
      </c>
      <c r="H753" s="4">
        <v>1600</v>
      </c>
      <c r="I753" s="5" t="s">
        <v>33</v>
      </c>
    </row>
    <row r="754" spans="1:9" x14ac:dyDescent="0.3">
      <c r="A754" s="2">
        <v>2024</v>
      </c>
      <c r="B754" s="2" t="s">
        <v>32</v>
      </c>
      <c r="C754" s="2" t="s">
        <v>14</v>
      </c>
      <c r="D754" s="3" t="s">
        <v>15</v>
      </c>
      <c r="E754" s="4">
        <v>1245</v>
      </c>
      <c r="F754" s="4">
        <v>4577.2</v>
      </c>
      <c r="G754" s="4">
        <v>5126.4639999999999</v>
      </c>
      <c r="H754" s="4">
        <v>915.44</v>
      </c>
      <c r="I754" s="5" t="s">
        <v>33</v>
      </c>
    </row>
    <row r="755" spans="1:9" x14ac:dyDescent="0.3">
      <c r="A755" s="2">
        <v>2024</v>
      </c>
      <c r="B755" s="2" t="s">
        <v>32</v>
      </c>
      <c r="C755" s="2" t="s">
        <v>16</v>
      </c>
      <c r="D755" s="6" t="s">
        <v>17</v>
      </c>
      <c r="E755" s="7">
        <v>644</v>
      </c>
      <c r="F755" s="7">
        <v>5743.5</v>
      </c>
      <c r="G755" s="7">
        <v>6432.72</v>
      </c>
      <c r="H755" s="4">
        <v>1148.7</v>
      </c>
      <c r="I755" s="5" t="s">
        <v>12</v>
      </c>
    </row>
    <row r="756" spans="1:9" x14ac:dyDescent="0.3">
      <c r="A756" s="2">
        <v>2024</v>
      </c>
      <c r="B756" s="2" t="s">
        <v>32</v>
      </c>
      <c r="C756" s="2" t="s">
        <v>18</v>
      </c>
      <c r="D756" s="6" t="s">
        <v>19</v>
      </c>
      <c r="E756" s="7">
        <v>643</v>
      </c>
      <c r="F756" s="7">
        <v>7000</v>
      </c>
      <c r="G756" s="7">
        <v>7840</v>
      </c>
      <c r="H756" s="4">
        <v>1400</v>
      </c>
      <c r="I756" s="5" t="s">
        <v>12</v>
      </c>
    </row>
    <row r="757" spans="1:9" x14ac:dyDescent="0.3">
      <c r="A757" s="2">
        <v>2024</v>
      </c>
      <c r="B757" s="2" t="s">
        <v>32</v>
      </c>
      <c r="C757" s="2" t="s">
        <v>16</v>
      </c>
      <c r="D757" s="6" t="s">
        <v>20</v>
      </c>
      <c r="E757" s="7">
        <v>455</v>
      </c>
      <c r="F757" s="7">
        <v>4578.6000000000004</v>
      </c>
      <c r="G757" s="7">
        <v>5128.0320000000002</v>
      </c>
      <c r="H757" s="4">
        <v>915.72000000000014</v>
      </c>
      <c r="I757" s="5" t="s">
        <v>12</v>
      </c>
    </row>
    <row r="758" spans="1:9" x14ac:dyDescent="0.3">
      <c r="A758" s="2">
        <v>2024</v>
      </c>
      <c r="B758" s="2" t="s">
        <v>32</v>
      </c>
      <c r="C758" s="2" t="s">
        <v>18</v>
      </c>
      <c r="D758" s="6" t="s">
        <v>21</v>
      </c>
      <c r="E758" s="8">
        <v>345</v>
      </c>
      <c r="F758" s="8">
        <v>7000</v>
      </c>
      <c r="G758" s="8">
        <v>7840</v>
      </c>
      <c r="H758" s="4">
        <v>1400</v>
      </c>
      <c r="I758" s="5" t="s">
        <v>12</v>
      </c>
    </row>
    <row r="759" spans="1:9" x14ac:dyDescent="0.3">
      <c r="A759" s="2">
        <v>2024</v>
      </c>
      <c r="B759" s="2" t="s">
        <v>32</v>
      </c>
      <c r="C759" s="2" t="s">
        <v>14</v>
      </c>
      <c r="D759" s="3" t="s">
        <v>22</v>
      </c>
      <c r="E759" s="4">
        <v>122</v>
      </c>
      <c r="F759" s="4">
        <v>100</v>
      </c>
      <c r="G759" s="4">
        <v>112</v>
      </c>
      <c r="H759" s="4">
        <v>20</v>
      </c>
      <c r="I759" s="5" t="s">
        <v>12</v>
      </c>
    </row>
    <row r="760" spans="1:9" x14ac:dyDescent="0.3">
      <c r="A760" s="2">
        <v>2024</v>
      </c>
      <c r="B760" s="2" t="s">
        <v>32</v>
      </c>
      <c r="C760" s="2" t="s">
        <v>23</v>
      </c>
      <c r="D760" s="6" t="s">
        <v>24</v>
      </c>
      <c r="E760" s="7">
        <v>78</v>
      </c>
      <c r="F760" s="7">
        <v>4577.2</v>
      </c>
      <c r="G760" s="7">
        <v>5126.4639999999999</v>
      </c>
      <c r="H760" s="4">
        <v>915.44</v>
      </c>
      <c r="I760" s="5" t="s">
        <v>12</v>
      </c>
    </row>
    <row r="761" spans="1:9" x14ac:dyDescent="0.3">
      <c r="A761" s="2">
        <v>2024</v>
      </c>
      <c r="B761" s="2" t="s">
        <v>32</v>
      </c>
      <c r="C761" s="2" t="s">
        <v>23</v>
      </c>
      <c r="D761" s="6" t="s">
        <v>25</v>
      </c>
      <c r="E761" s="7">
        <v>76</v>
      </c>
      <c r="F761" s="7">
        <v>4576.8999999999996</v>
      </c>
      <c r="G761" s="7">
        <v>5126.1279999999997</v>
      </c>
      <c r="H761" s="4">
        <v>915.38</v>
      </c>
      <c r="I761" s="5" t="s">
        <v>12</v>
      </c>
    </row>
    <row r="762" spans="1:9" x14ac:dyDescent="0.3">
      <c r="A762" s="2">
        <v>2024</v>
      </c>
      <c r="B762" s="2" t="s">
        <v>32</v>
      </c>
      <c r="C762" s="2" t="s">
        <v>23</v>
      </c>
      <c r="D762" s="6" t="s">
        <v>26</v>
      </c>
      <c r="E762" s="7">
        <v>46</v>
      </c>
      <c r="F762" s="7">
        <v>200</v>
      </c>
      <c r="G762" s="7">
        <v>224</v>
      </c>
      <c r="H762" s="4">
        <v>40</v>
      </c>
      <c r="I762" s="5" t="s">
        <v>12</v>
      </c>
    </row>
    <row r="763" spans="1:9" x14ac:dyDescent="0.3">
      <c r="A763" s="2">
        <v>2024</v>
      </c>
      <c r="B763" s="2" t="s">
        <v>32</v>
      </c>
      <c r="C763" s="2" t="s">
        <v>23</v>
      </c>
      <c r="D763" s="6" t="s">
        <v>27</v>
      </c>
      <c r="E763" s="7">
        <v>34</v>
      </c>
      <c r="F763" s="7">
        <v>4576.8</v>
      </c>
      <c r="G763" s="7">
        <v>5126.0160000000005</v>
      </c>
      <c r="H763" s="4">
        <v>915.36000000000013</v>
      </c>
      <c r="I763" s="5" t="s">
        <v>12</v>
      </c>
    </row>
    <row r="764" spans="1:9" x14ac:dyDescent="0.3">
      <c r="A764" s="2">
        <v>2024</v>
      </c>
      <c r="B764" s="2" t="s">
        <v>32</v>
      </c>
      <c r="C764" s="2" t="s">
        <v>14</v>
      </c>
      <c r="D764" s="3" t="s">
        <v>28</v>
      </c>
      <c r="E764" s="4">
        <v>7</v>
      </c>
      <c r="F764" s="4">
        <v>200</v>
      </c>
      <c r="G764" s="4">
        <v>224</v>
      </c>
      <c r="H764" s="4">
        <v>40</v>
      </c>
      <c r="I764" s="5" t="s">
        <v>12</v>
      </c>
    </row>
    <row r="765" spans="1:9" x14ac:dyDescent="0.3">
      <c r="A765" s="2">
        <v>2024</v>
      </c>
      <c r="B765" s="2" t="s">
        <v>32</v>
      </c>
      <c r="C765" s="2" t="s">
        <v>23</v>
      </c>
      <c r="D765" s="6" t="s">
        <v>30</v>
      </c>
      <c r="E765" s="7">
        <v>3</v>
      </c>
      <c r="F765" s="7">
        <v>4577.3</v>
      </c>
      <c r="G765" s="7">
        <v>5126.576</v>
      </c>
      <c r="H765" s="4">
        <v>915.46</v>
      </c>
      <c r="I765" s="5" t="s">
        <v>12</v>
      </c>
    </row>
    <row r="766" spans="1:9" x14ac:dyDescent="0.3">
      <c r="A766" s="2">
        <v>2024</v>
      </c>
      <c r="B766" s="2" t="s">
        <v>32</v>
      </c>
      <c r="C766" s="2" t="s">
        <v>29</v>
      </c>
      <c r="D766" s="6" t="s">
        <v>29</v>
      </c>
      <c r="E766" s="7">
        <v>2</v>
      </c>
      <c r="F766" s="7">
        <v>6600</v>
      </c>
      <c r="G766" s="7">
        <v>7392</v>
      </c>
      <c r="H766" s="4">
        <v>1320</v>
      </c>
      <c r="I766" s="5" t="s">
        <v>12</v>
      </c>
    </row>
    <row r="767" spans="1:9" x14ac:dyDescent="0.3">
      <c r="A767" s="2">
        <v>2024</v>
      </c>
      <c r="B767" s="2" t="s">
        <v>34</v>
      </c>
      <c r="C767" s="2" t="s">
        <v>10</v>
      </c>
      <c r="D767" s="3" t="s">
        <v>11</v>
      </c>
      <c r="E767" s="4">
        <v>3566</v>
      </c>
      <c r="F767" s="4">
        <v>4577.3</v>
      </c>
      <c r="G767" s="4">
        <v>5126.576</v>
      </c>
      <c r="H767" s="4">
        <v>915.46</v>
      </c>
      <c r="I767" s="5" t="s">
        <v>12</v>
      </c>
    </row>
    <row r="768" spans="1:9" x14ac:dyDescent="0.3">
      <c r="A768" s="2">
        <v>2024</v>
      </c>
      <c r="B768" s="2" t="s">
        <v>34</v>
      </c>
      <c r="C768" s="2" t="s">
        <v>10</v>
      </c>
      <c r="D768" s="3" t="s">
        <v>13</v>
      </c>
      <c r="E768" s="4">
        <v>2498</v>
      </c>
      <c r="F768" s="4">
        <v>8000</v>
      </c>
      <c r="G768" s="4">
        <v>8960</v>
      </c>
      <c r="H768" s="4">
        <v>1600</v>
      </c>
      <c r="I768" s="5" t="s">
        <v>12</v>
      </c>
    </row>
    <row r="769" spans="1:9" x14ac:dyDescent="0.3">
      <c r="A769" s="2">
        <v>2024</v>
      </c>
      <c r="B769" s="2" t="s">
        <v>34</v>
      </c>
      <c r="C769" s="2" t="s">
        <v>14</v>
      </c>
      <c r="D769" s="3" t="s">
        <v>15</v>
      </c>
      <c r="E769" s="4">
        <v>1245</v>
      </c>
      <c r="F769" s="4">
        <v>4577.2</v>
      </c>
      <c r="G769" s="4">
        <v>5126.4639999999999</v>
      </c>
      <c r="H769" s="4">
        <v>915.44</v>
      </c>
      <c r="I769" s="5" t="s">
        <v>12</v>
      </c>
    </row>
    <row r="770" spans="1:9" x14ac:dyDescent="0.3">
      <c r="A770" s="2">
        <v>2024</v>
      </c>
      <c r="B770" s="2" t="s">
        <v>34</v>
      </c>
      <c r="C770" s="2" t="s">
        <v>16</v>
      </c>
      <c r="D770" s="6" t="s">
        <v>17</v>
      </c>
      <c r="E770" s="7">
        <v>644</v>
      </c>
      <c r="F770" s="7">
        <v>5743.5</v>
      </c>
      <c r="G770" s="7">
        <v>6432.72</v>
      </c>
      <c r="H770" s="4">
        <v>1148.7</v>
      </c>
      <c r="I770" s="5" t="s">
        <v>12</v>
      </c>
    </row>
    <row r="771" spans="1:9" x14ac:dyDescent="0.3">
      <c r="A771" s="2">
        <v>2024</v>
      </c>
      <c r="B771" s="2" t="s">
        <v>34</v>
      </c>
      <c r="C771" s="2" t="s">
        <v>18</v>
      </c>
      <c r="D771" s="6" t="s">
        <v>19</v>
      </c>
      <c r="E771" s="7">
        <v>643</v>
      </c>
      <c r="F771" s="7">
        <v>7000</v>
      </c>
      <c r="G771" s="7">
        <v>7840</v>
      </c>
      <c r="H771" s="4">
        <v>1400</v>
      </c>
      <c r="I771" s="5" t="s">
        <v>12</v>
      </c>
    </row>
    <row r="772" spans="1:9" x14ac:dyDescent="0.3">
      <c r="A772" s="2">
        <v>2024</v>
      </c>
      <c r="B772" s="2" t="s">
        <v>34</v>
      </c>
      <c r="C772" s="2" t="s">
        <v>16</v>
      </c>
      <c r="D772" s="6" t="s">
        <v>20</v>
      </c>
      <c r="E772" s="7">
        <v>455</v>
      </c>
      <c r="F772" s="7">
        <v>4578.6000000000004</v>
      </c>
      <c r="G772" s="7">
        <v>5128.0320000000002</v>
      </c>
      <c r="H772" s="4">
        <v>915.72000000000014</v>
      </c>
      <c r="I772" s="5" t="s">
        <v>12</v>
      </c>
    </row>
    <row r="773" spans="1:9" x14ac:dyDescent="0.3">
      <c r="A773" s="2">
        <v>2024</v>
      </c>
      <c r="B773" s="2" t="s">
        <v>34</v>
      </c>
      <c r="C773" s="2" t="s">
        <v>18</v>
      </c>
      <c r="D773" s="6" t="s">
        <v>21</v>
      </c>
      <c r="E773" s="8">
        <v>345</v>
      </c>
      <c r="F773" s="8">
        <v>7000</v>
      </c>
      <c r="G773" s="8">
        <v>7840</v>
      </c>
      <c r="H773" s="4">
        <v>1400</v>
      </c>
      <c r="I773" s="5" t="s">
        <v>12</v>
      </c>
    </row>
    <row r="774" spans="1:9" x14ac:dyDescent="0.3">
      <c r="A774" s="2">
        <v>2024</v>
      </c>
      <c r="B774" s="2" t="s">
        <v>34</v>
      </c>
      <c r="C774" s="2" t="s">
        <v>14</v>
      </c>
      <c r="D774" s="3" t="s">
        <v>22</v>
      </c>
      <c r="E774" s="4">
        <v>122</v>
      </c>
      <c r="F774" s="4">
        <v>100</v>
      </c>
      <c r="G774" s="4">
        <v>112</v>
      </c>
      <c r="H774" s="4">
        <v>20</v>
      </c>
      <c r="I774" s="5" t="s">
        <v>12</v>
      </c>
    </row>
    <row r="775" spans="1:9" x14ac:dyDescent="0.3">
      <c r="A775" s="2">
        <v>2024</v>
      </c>
      <c r="B775" s="2" t="s">
        <v>34</v>
      </c>
      <c r="C775" s="2" t="s">
        <v>23</v>
      </c>
      <c r="D775" s="6" t="s">
        <v>24</v>
      </c>
      <c r="E775" s="7">
        <v>78</v>
      </c>
      <c r="F775" s="7">
        <v>4577.2</v>
      </c>
      <c r="G775" s="7">
        <v>5126.4639999999999</v>
      </c>
      <c r="H775" s="4">
        <v>915.44</v>
      </c>
      <c r="I775" s="5" t="s">
        <v>12</v>
      </c>
    </row>
    <row r="776" spans="1:9" x14ac:dyDescent="0.3">
      <c r="A776" s="2">
        <v>2024</v>
      </c>
      <c r="B776" s="2" t="s">
        <v>34</v>
      </c>
      <c r="C776" s="2" t="s">
        <v>23</v>
      </c>
      <c r="D776" s="6" t="s">
        <v>25</v>
      </c>
      <c r="E776" s="7">
        <v>76</v>
      </c>
      <c r="F776" s="7">
        <v>4576.8999999999996</v>
      </c>
      <c r="G776" s="7">
        <v>5126.1279999999997</v>
      </c>
      <c r="H776" s="4">
        <v>915.38</v>
      </c>
      <c r="I776" s="5" t="s">
        <v>12</v>
      </c>
    </row>
    <row r="777" spans="1:9" x14ac:dyDescent="0.3">
      <c r="A777" s="2">
        <v>2024</v>
      </c>
      <c r="B777" s="2" t="s">
        <v>34</v>
      </c>
      <c r="C777" s="2" t="s">
        <v>23</v>
      </c>
      <c r="D777" s="6" t="s">
        <v>26</v>
      </c>
      <c r="E777" s="7">
        <v>46</v>
      </c>
      <c r="F777" s="7">
        <v>200</v>
      </c>
      <c r="G777" s="7">
        <v>224</v>
      </c>
      <c r="H777" s="4">
        <v>40</v>
      </c>
      <c r="I777" s="5" t="s">
        <v>12</v>
      </c>
    </row>
    <row r="778" spans="1:9" x14ac:dyDescent="0.3">
      <c r="A778" s="2">
        <v>2024</v>
      </c>
      <c r="B778" s="2" t="s">
        <v>34</v>
      </c>
      <c r="C778" s="2" t="s">
        <v>23</v>
      </c>
      <c r="D778" s="6" t="s">
        <v>27</v>
      </c>
      <c r="E778" s="7">
        <v>34</v>
      </c>
      <c r="F778" s="7">
        <v>4576.8</v>
      </c>
      <c r="G778" s="7">
        <v>5126.0160000000005</v>
      </c>
      <c r="H778" s="4">
        <v>915.36000000000013</v>
      </c>
      <c r="I778" s="5" t="s">
        <v>12</v>
      </c>
    </row>
    <row r="779" spans="1:9" x14ac:dyDescent="0.3">
      <c r="A779" s="2">
        <v>2024</v>
      </c>
      <c r="B779" s="2" t="s">
        <v>34</v>
      </c>
      <c r="C779" s="2" t="s">
        <v>14</v>
      </c>
      <c r="D779" s="3" t="s">
        <v>28</v>
      </c>
      <c r="E779" s="4">
        <v>7</v>
      </c>
      <c r="F779" s="4">
        <v>200</v>
      </c>
      <c r="G779" s="4">
        <v>224</v>
      </c>
      <c r="H779" s="4">
        <v>40</v>
      </c>
      <c r="I779" s="5" t="s">
        <v>12</v>
      </c>
    </row>
    <row r="780" spans="1:9" x14ac:dyDescent="0.3">
      <c r="A780" s="2">
        <v>2024</v>
      </c>
      <c r="B780" s="2" t="s">
        <v>34</v>
      </c>
      <c r="C780" s="2" t="s">
        <v>23</v>
      </c>
      <c r="D780" s="6" t="s">
        <v>30</v>
      </c>
      <c r="E780" s="7">
        <v>3</v>
      </c>
      <c r="F780" s="7">
        <v>4577.3</v>
      </c>
      <c r="G780" s="7">
        <v>5126.576</v>
      </c>
      <c r="H780" s="4">
        <v>915.46</v>
      </c>
      <c r="I780" s="5" t="s">
        <v>12</v>
      </c>
    </row>
    <row r="781" spans="1:9" x14ac:dyDescent="0.3">
      <c r="A781" s="2">
        <v>2024</v>
      </c>
      <c r="B781" s="2" t="s">
        <v>34</v>
      </c>
      <c r="C781" s="2" t="s">
        <v>29</v>
      </c>
      <c r="D781" s="6" t="s">
        <v>29</v>
      </c>
      <c r="E781" s="7">
        <v>2</v>
      </c>
      <c r="F781" s="7">
        <v>6600</v>
      </c>
      <c r="G781" s="7">
        <v>7392</v>
      </c>
      <c r="H781" s="4">
        <v>1320</v>
      </c>
      <c r="I781" s="5" t="s">
        <v>12</v>
      </c>
    </row>
    <row r="782" spans="1:9" x14ac:dyDescent="0.3">
      <c r="A782" s="2">
        <v>2024</v>
      </c>
      <c r="B782" s="2" t="s">
        <v>35</v>
      </c>
      <c r="C782" s="2" t="s">
        <v>10</v>
      </c>
      <c r="D782" s="3" t="s">
        <v>11</v>
      </c>
      <c r="E782" s="4">
        <v>3566</v>
      </c>
      <c r="F782" s="4">
        <v>4577.3</v>
      </c>
      <c r="G782" s="4">
        <v>5126.576</v>
      </c>
      <c r="H782" s="4">
        <v>915.46</v>
      </c>
      <c r="I782" s="5" t="s">
        <v>12</v>
      </c>
    </row>
    <row r="783" spans="1:9" x14ac:dyDescent="0.3">
      <c r="A783" s="2">
        <v>2024</v>
      </c>
      <c r="B783" s="2" t="s">
        <v>35</v>
      </c>
      <c r="C783" s="2" t="s">
        <v>10</v>
      </c>
      <c r="D783" s="3" t="s">
        <v>13</v>
      </c>
      <c r="E783" s="4">
        <v>2498</v>
      </c>
      <c r="F783" s="4">
        <v>8000</v>
      </c>
      <c r="G783" s="4">
        <v>8960</v>
      </c>
      <c r="H783" s="4">
        <v>1600</v>
      </c>
      <c r="I783" s="5" t="s">
        <v>12</v>
      </c>
    </row>
    <row r="784" spans="1:9" x14ac:dyDescent="0.3">
      <c r="A784" s="2">
        <v>2024</v>
      </c>
      <c r="B784" s="2" t="s">
        <v>35</v>
      </c>
      <c r="C784" s="2" t="s">
        <v>14</v>
      </c>
      <c r="D784" s="3" t="s">
        <v>15</v>
      </c>
      <c r="E784" s="4">
        <v>1245</v>
      </c>
      <c r="F784" s="4">
        <v>4577.2</v>
      </c>
      <c r="G784" s="4">
        <v>5126.4639999999999</v>
      </c>
      <c r="H784" s="4">
        <v>915.44</v>
      </c>
      <c r="I784" s="5" t="s">
        <v>12</v>
      </c>
    </row>
    <row r="785" spans="1:9" x14ac:dyDescent="0.3">
      <c r="A785" s="2">
        <v>2024</v>
      </c>
      <c r="B785" s="2" t="s">
        <v>35</v>
      </c>
      <c r="C785" s="2" t="s">
        <v>16</v>
      </c>
      <c r="D785" s="6" t="s">
        <v>17</v>
      </c>
      <c r="E785" s="7">
        <v>644</v>
      </c>
      <c r="F785" s="7">
        <v>5743.5</v>
      </c>
      <c r="G785" s="7">
        <v>6432.72</v>
      </c>
      <c r="H785" s="4">
        <v>1148.7</v>
      </c>
      <c r="I785" s="5" t="s">
        <v>12</v>
      </c>
    </row>
    <row r="786" spans="1:9" x14ac:dyDescent="0.3">
      <c r="A786" s="2">
        <v>2024</v>
      </c>
      <c r="B786" s="2" t="s">
        <v>35</v>
      </c>
      <c r="C786" s="2" t="s">
        <v>18</v>
      </c>
      <c r="D786" s="6" t="s">
        <v>19</v>
      </c>
      <c r="E786" s="7">
        <v>643</v>
      </c>
      <c r="F786" s="7">
        <v>7000</v>
      </c>
      <c r="G786" s="7">
        <v>7840</v>
      </c>
      <c r="H786" s="4">
        <v>1400</v>
      </c>
      <c r="I786" s="5" t="s">
        <v>12</v>
      </c>
    </row>
    <row r="787" spans="1:9" x14ac:dyDescent="0.3">
      <c r="A787" s="2">
        <v>2024</v>
      </c>
      <c r="B787" s="2" t="s">
        <v>35</v>
      </c>
      <c r="C787" s="2" t="s">
        <v>16</v>
      </c>
      <c r="D787" s="6" t="s">
        <v>20</v>
      </c>
      <c r="E787" s="7">
        <v>455</v>
      </c>
      <c r="F787" s="7">
        <v>4578.6000000000004</v>
      </c>
      <c r="G787" s="7">
        <v>5128.0320000000002</v>
      </c>
      <c r="H787" s="4">
        <v>915.72000000000014</v>
      </c>
      <c r="I787" s="5" t="s">
        <v>12</v>
      </c>
    </row>
    <row r="788" spans="1:9" x14ac:dyDescent="0.3">
      <c r="A788" s="2">
        <v>2024</v>
      </c>
      <c r="B788" s="2" t="s">
        <v>35</v>
      </c>
      <c r="C788" s="2" t="s">
        <v>18</v>
      </c>
      <c r="D788" s="6" t="s">
        <v>21</v>
      </c>
      <c r="E788" s="8">
        <v>345</v>
      </c>
      <c r="F788" s="8">
        <v>7000</v>
      </c>
      <c r="G788" s="8">
        <v>7840</v>
      </c>
      <c r="H788" s="4">
        <v>1400</v>
      </c>
      <c r="I788" s="5" t="s">
        <v>12</v>
      </c>
    </row>
    <row r="789" spans="1:9" x14ac:dyDescent="0.3">
      <c r="A789" s="2">
        <v>2024</v>
      </c>
      <c r="B789" s="2" t="s">
        <v>35</v>
      </c>
      <c r="C789" s="2" t="s">
        <v>14</v>
      </c>
      <c r="D789" s="3" t="s">
        <v>22</v>
      </c>
      <c r="E789" s="4">
        <v>122</v>
      </c>
      <c r="F789" s="4">
        <v>100</v>
      </c>
      <c r="G789" s="4">
        <v>112</v>
      </c>
      <c r="H789" s="4">
        <v>20</v>
      </c>
      <c r="I789" s="5" t="s">
        <v>12</v>
      </c>
    </row>
    <row r="790" spans="1:9" x14ac:dyDescent="0.3">
      <c r="A790" s="2">
        <v>2024</v>
      </c>
      <c r="B790" s="2" t="s">
        <v>35</v>
      </c>
      <c r="C790" s="2" t="s">
        <v>23</v>
      </c>
      <c r="D790" s="6" t="s">
        <v>24</v>
      </c>
      <c r="E790" s="7">
        <v>78</v>
      </c>
      <c r="F790" s="7">
        <v>4577.2</v>
      </c>
      <c r="G790" s="7">
        <v>5126.4639999999999</v>
      </c>
      <c r="H790" s="4">
        <v>915.44</v>
      </c>
      <c r="I790" s="5" t="s">
        <v>12</v>
      </c>
    </row>
    <row r="791" spans="1:9" x14ac:dyDescent="0.3">
      <c r="A791" s="2">
        <v>2024</v>
      </c>
      <c r="B791" s="2" t="s">
        <v>35</v>
      </c>
      <c r="C791" s="2" t="s">
        <v>23</v>
      </c>
      <c r="D791" s="6" t="s">
        <v>25</v>
      </c>
      <c r="E791" s="7">
        <v>76</v>
      </c>
      <c r="F791" s="7">
        <v>4576.8999999999996</v>
      </c>
      <c r="G791" s="7">
        <v>5126.1279999999997</v>
      </c>
      <c r="H791" s="4">
        <v>915.38</v>
      </c>
      <c r="I791" s="5" t="s">
        <v>12</v>
      </c>
    </row>
    <row r="792" spans="1:9" x14ac:dyDescent="0.3">
      <c r="A792" s="2">
        <v>2024</v>
      </c>
      <c r="B792" s="2" t="s">
        <v>35</v>
      </c>
      <c r="C792" s="2" t="s">
        <v>23</v>
      </c>
      <c r="D792" s="6" t="s">
        <v>26</v>
      </c>
      <c r="E792" s="7">
        <v>46</v>
      </c>
      <c r="F792" s="7">
        <v>200</v>
      </c>
      <c r="G792" s="7">
        <v>224</v>
      </c>
      <c r="H792" s="4">
        <v>40</v>
      </c>
      <c r="I792" s="5" t="s">
        <v>12</v>
      </c>
    </row>
    <row r="793" spans="1:9" x14ac:dyDescent="0.3">
      <c r="A793" s="2">
        <v>2024</v>
      </c>
      <c r="B793" s="2" t="s">
        <v>35</v>
      </c>
      <c r="C793" s="2" t="s">
        <v>23</v>
      </c>
      <c r="D793" s="6" t="s">
        <v>27</v>
      </c>
      <c r="E793" s="7">
        <v>34</v>
      </c>
      <c r="F793" s="7">
        <v>4576.8</v>
      </c>
      <c r="G793" s="7">
        <v>5126.0160000000005</v>
      </c>
      <c r="H793" s="4">
        <v>915.36000000000013</v>
      </c>
      <c r="I793" s="5" t="s">
        <v>12</v>
      </c>
    </row>
    <row r="794" spans="1:9" x14ac:dyDescent="0.3">
      <c r="A794" s="2">
        <v>2024</v>
      </c>
      <c r="B794" s="2" t="s">
        <v>35</v>
      </c>
      <c r="C794" s="2" t="s">
        <v>14</v>
      </c>
      <c r="D794" s="3" t="s">
        <v>28</v>
      </c>
      <c r="E794" s="4">
        <v>7</v>
      </c>
      <c r="F794" s="4">
        <v>200</v>
      </c>
      <c r="G794" s="4">
        <v>224</v>
      </c>
      <c r="H794" s="4">
        <v>40</v>
      </c>
      <c r="I794" s="5" t="s">
        <v>12</v>
      </c>
    </row>
    <row r="795" spans="1:9" x14ac:dyDescent="0.3">
      <c r="A795" s="2">
        <v>2024</v>
      </c>
      <c r="B795" s="2" t="s">
        <v>35</v>
      </c>
      <c r="C795" s="2" t="s">
        <v>23</v>
      </c>
      <c r="D795" s="6" t="s">
        <v>30</v>
      </c>
      <c r="E795" s="7">
        <v>3</v>
      </c>
      <c r="F795" s="7">
        <v>4577.3</v>
      </c>
      <c r="G795" s="7">
        <v>5126.576</v>
      </c>
      <c r="H795" s="4">
        <v>915.46</v>
      </c>
      <c r="I795" s="5" t="s">
        <v>12</v>
      </c>
    </row>
    <row r="796" spans="1:9" x14ac:dyDescent="0.3">
      <c r="A796" s="2">
        <v>2024</v>
      </c>
      <c r="B796" s="2" t="s">
        <v>35</v>
      </c>
      <c r="C796" s="2" t="s">
        <v>29</v>
      </c>
      <c r="D796" s="6" t="s">
        <v>29</v>
      </c>
      <c r="E796" s="7">
        <v>2</v>
      </c>
      <c r="F796" s="7">
        <v>6600</v>
      </c>
      <c r="G796" s="7">
        <v>7392</v>
      </c>
      <c r="H796" s="4">
        <v>1320</v>
      </c>
      <c r="I796" s="5" t="s">
        <v>33</v>
      </c>
    </row>
    <row r="797" spans="1:9" x14ac:dyDescent="0.3">
      <c r="A797" s="2">
        <v>2024</v>
      </c>
      <c r="B797" s="2" t="s">
        <v>36</v>
      </c>
      <c r="C797" s="2" t="s">
        <v>10</v>
      </c>
      <c r="D797" s="3" t="s">
        <v>11</v>
      </c>
      <c r="E797" s="4">
        <v>3566</v>
      </c>
      <c r="F797" s="4">
        <v>4577.3</v>
      </c>
      <c r="G797" s="4">
        <v>5126.576</v>
      </c>
      <c r="H797" s="4">
        <v>915.46</v>
      </c>
      <c r="I797" s="5" t="s">
        <v>33</v>
      </c>
    </row>
    <row r="798" spans="1:9" x14ac:dyDescent="0.3">
      <c r="A798" s="2">
        <v>2024</v>
      </c>
      <c r="B798" s="2" t="s">
        <v>36</v>
      </c>
      <c r="C798" s="2" t="s">
        <v>10</v>
      </c>
      <c r="D798" s="3" t="s">
        <v>13</v>
      </c>
      <c r="E798" s="4">
        <v>2498</v>
      </c>
      <c r="F798" s="4">
        <v>8000</v>
      </c>
      <c r="G798" s="4">
        <v>8960</v>
      </c>
      <c r="H798" s="4">
        <v>1600</v>
      </c>
      <c r="I798" s="5" t="s">
        <v>33</v>
      </c>
    </row>
    <row r="799" spans="1:9" x14ac:dyDescent="0.3">
      <c r="A799" s="2">
        <v>2024</v>
      </c>
      <c r="B799" s="2" t="s">
        <v>36</v>
      </c>
      <c r="C799" s="2" t="s">
        <v>14</v>
      </c>
      <c r="D799" s="3" t="s">
        <v>15</v>
      </c>
      <c r="E799" s="4">
        <v>1245</v>
      </c>
      <c r="F799" s="4">
        <v>4577.2</v>
      </c>
      <c r="G799" s="4">
        <v>5126.4639999999999</v>
      </c>
      <c r="H799" s="4">
        <v>915.44</v>
      </c>
      <c r="I799" s="5" t="s">
        <v>33</v>
      </c>
    </row>
    <row r="800" spans="1:9" x14ac:dyDescent="0.3">
      <c r="A800" s="2">
        <v>2024</v>
      </c>
      <c r="B800" s="2" t="s">
        <v>36</v>
      </c>
      <c r="C800" s="2" t="s">
        <v>16</v>
      </c>
      <c r="D800" s="6" t="s">
        <v>17</v>
      </c>
      <c r="E800" s="7">
        <v>644</v>
      </c>
      <c r="F800" s="7">
        <v>5743.5</v>
      </c>
      <c r="G800" s="7">
        <v>6432.72</v>
      </c>
      <c r="H800" s="4">
        <v>1148.7</v>
      </c>
      <c r="I800" s="5" t="s">
        <v>33</v>
      </c>
    </row>
    <row r="801" spans="1:9" x14ac:dyDescent="0.3">
      <c r="A801" s="2">
        <v>2024</v>
      </c>
      <c r="B801" s="2" t="s">
        <v>36</v>
      </c>
      <c r="C801" s="2" t="s">
        <v>18</v>
      </c>
      <c r="D801" s="6" t="s">
        <v>19</v>
      </c>
      <c r="E801" s="7">
        <v>643</v>
      </c>
      <c r="F801" s="7">
        <v>7000</v>
      </c>
      <c r="G801" s="7">
        <v>7840</v>
      </c>
      <c r="H801" s="4">
        <v>1400</v>
      </c>
      <c r="I801" s="5" t="s">
        <v>33</v>
      </c>
    </row>
    <row r="802" spans="1:9" x14ac:dyDescent="0.3">
      <c r="A802" s="2">
        <v>2024</v>
      </c>
      <c r="B802" s="2" t="s">
        <v>36</v>
      </c>
      <c r="C802" s="2" t="s">
        <v>16</v>
      </c>
      <c r="D802" s="6" t="s">
        <v>20</v>
      </c>
      <c r="E802" s="7">
        <v>455</v>
      </c>
      <c r="F802" s="7">
        <v>4578.6000000000004</v>
      </c>
      <c r="G802" s="7">
        <v>5128.0320000000002</v>
      </c>
      <c r="H802" s="4">
        <v>915.72000000000014</v>
      </c>
      <c r="I802" s="5" t="s">
        <v>33</v>
      </c>
    </row>
    <row r="803" spans="1:9" x14ac:dyDescent="0.3">
      <c r="A803" s="2">
        <v>2024</v>
      </c>
      <c r="B803" s="2" t="s">
        <v>36</v>
      </c>
      <c r="C803" s="2" t="s">
        <v>18</v>
      </c>
      <c r="D803" s="6" t="s">
        <v>21</v>
      </c>
      <c r="E803" s="8">
        <v>345</v>
      </c>
      <c r="F803" s="8">
        <v>7000</v>
      </c>
      <c r="G803" s="8">
        <v>7840</v>
      </c>
      <c r="H803" s="4">
        <v>1400</v>
      </c>
      <c r="I803" s="5" t="s">
        <v>33</v>
      </c>
    </row>
    <row r="804" spans="1:9" x14ac:dyDescent="0.3">
      <c r="A804" s="2">
        <v>2024</v>
      </c>
      <c r="B804" s="2" t="s">
        <v>36</v>
      </c>
      <c r="C804" s="2" t="s">
        <v>14</v>
      </c>
      <c r="D804" s="3" t="s">
        <v>22</v>
      </c>
      <c r="E804" s="4">
        <v>122</v>
      </c>
      <c r="F804" s="4">
        <v>100</v>
      </c>
      <c r="G804" s="4">
        <v>112</v>
      </c>
      <c r="H804" s="4">
        <v>20</v>
      </c>
      <c r="I804" s="5" t="s">
        <v>33</v>
      </c>
    </row>
    <row r="805" spans="1:9" x14ac:dyDescent="0.3">
      <c r="A805" s="2">
        <v>2024</v>
      </c>
      <c r="B805" s="2" t="s">
        <v>36</v>
      </c>
      <c r="C805" s="2" t="s">
        <v>23</v>
      </c>
      <c r="D805" s="6" t="s">
        <v>24</v>
      </c>
      <c r="E805" s="7">
        <v>78</v>
      </c>
      <c r="F805" s="7">
        <v>4577.2</v>
      </c>
      <c r="G805" s="7">
        <v>5126.4639999999999</v>
      </c>
      <c r="H805" s="4">
        <v>915.44</v>
      </c>
      <c r="I805" s="5" t="s">
        <v>33</v>
      </c>
    </row>
    <row r="806" spans="1:9" x14ac:dyDescent="0.3">
      <c r="A806" s="2">
        <v>2024</v>
      </c>
      <c r="B806" s="2" t="s">
        <v>36</v>
      </c>
      <c r="C806" s="2" t="s">
        <v>23</v>
      </c>
      <c r="D806" s="6" t="s">
        <v>25</v>
      </c>
      <c r="E806" s="7">
        <v>76</v>
      </c>
      <c r="F806" s="7">
        <v>4576.8999999999996</v>
      </c>
      <c r="G806" s="7">
        <v>5126.1279999999997</v>
      </c>
      <c r="H806" s="4">
        <v>915.38</v>
      </c>
      <c r="I806" s="5" t="s">
        <v>33</v>
      </c>
    </row>
    <row r="807" spans="1:9" x14ac:dyDescent="0.3">
      <c r="A807" s="2">
        <v>2024</v>
      </c>
      <c r="B807" s="2" t="s">
        <v>36</v>
      </c>
      <c r="C807" s="2" t="s">
        <v>23</v>
      </c>
      <c r="D807" s="6" t="s">
        <v>26</v>
      </c>
      <c r="E807" s="7">
        <v>46</v>
      </c>
      <c r="F807" s="7">
        <v>200</v>
      </c>
      <c r="G807" s="7">
        <v>224</v>
      </c>
      <c r="H807" s="4">
        <v>40</v>
      </c>
      <c r="I807" s="5" t="s">
        <v>33</v>
      </c>
    </row>
    <row r="808" spans="1:9" x14ac:dyDescent="0.3">
      <c r="A808" s="2">
        <v>2024</v>
      </c>
      <c r="B808" s="2" t="s">
        <v>36</v>
      </c>
      <c r="C808" s="2" t="s">
        <v>23</v>
      </c>
      <c r="D808" s="6" t="s">
        <v>27</v>
      </c>
      <c r="E808" s="7">
        <v>34</v>
      </c>
      <c r="F808" s="7">
        <v>4576.8</v>
      </c>
      <c r="G808" s="7">
        <v>5126.0160000000005</v>
      </c>
      <c r="H808" s="4">
        <v>915.36000000000013</v>
      </c>
      <c r="I808" s="5" t="s">
        <v>33</v>
      </c>
    </row>
    <row r="809" spans="1:9" x14ac:dyDescent="0.3">
      <c r="A809" s="2">
        <v>2024</v>
      </c>
      <c r="B809" s="2" t="s">
        <v>36</v>
      </c>
      <c r="C809" s="2" t="s">
        <v>14</v>
      </c>
      <c r="D809" s="3" t="s">
        <v>28</v>
      </c>
      <c r="E809" s="4">
        <v>7</v>
      </c>
      <c r="F809" s="4">
        <v>200</v>
      </c>
      <c r="G809" s="4">
        <v>224</v>
      </c>
      <c r="H809" s="4">
        <v>40</v>
      </c>
      <c r="I809" s="5" t="s">
        <v>33</v>
      </c>
    </row>
    <row r="810" spans="1:9" x14ac:dyDescent="0.3">
      <c r="A810" s="2">
        <v>2024</v>
      </c>
      <c r="B810" s="2" t="s">
        <v>36</v>
      </c>
      <c r="C810" s="2" t="s">
        <v>29</v>
      </c>
      <c r="D810" s="6" t="s">
        <v>29</v>
      </c>
      <c r="E810" s="7">
        <v>3</v>
      </c>
      <c r="F810" s="7">
        <v>6600</v>
      </c>
      <c r="G810" s="7">
        <v>7392</v>
      </c>
      <c r="H810" s="4">
        <v>1320</v>
      </c>
      <c r="I810" s="5" t="s">
        <v>33</v>
      </c>
    </row>
    <row r="811" spans="1:9" x14ac:dyDescent="0.3">
      <c r="A811" s="2">
        <v>2024</v>
      </c>
      <c r="B811" s="2" t="s">
        <v>36</v>
      </c>
      <c r="C811" s="2" t="s">
        <v>23</v>
      </c>
      <c r="D811" s="6" t="s">
        <v>30</v>
      </c>
      <c r="E811" s="7">
        <v>3</v>
      </c>
      <c r="F811" s="7">
        <v>4577.3</v>
      </c>
      <c r="G811" s="7">
        <v>5126.576</v>
      </c>
      <c r="H811" s="4">
        <v>915.46</v>
      </c>
      <c r="I811" s="5" t="s">
        <v>33</v>
      </c>
    </row>
    <row r="812" spans="1:9" x14ac:dyDescent="0.3">
      <c r="A812" s="2">
        <v>2024</v>
      </c>
      <c r="B812" s="2" t="s">
        <v>37</v>
      </c>
      <c r="C812" s="2" t="s">
        <v>10</v>
      </c>
      <c r="D812" s="3" t="s">
        <v>11</v>
      </c>
      <c r="E812" s="4">
        <v>3566</v>
      </c>
      <c r="F812" s="4">
        <v>4577.3</v>
      </c>
      <c r="G812" s="4">
        <v>5126.576</v>
      </c>
      <c r="H812" s="4">
        <v>915.46</v>
      </c>
      <c r="I812" s="5" t="s">
        <v>33</v>
      </c>
    </row>
    <row r="813" spans="1:9" x14ac:dyDescent="0.3">
      <c r="A813" s="2">
        <v>2024</v>
      </c>
      <c r="B813" s="2" t="s">
        <v>37</v>
      </c>
      <c r="C813" s="2" t="s">
        <v>10</v>
      </c>
      <c r="D813" s="3" t="s">
        <v>13</v>
      </c>
      <c r="E813" s="4">
        <v>2498</v>
      </c>
      <c r="F813" s="4">
        <v>8000</v>
      </c>
      <c r="G813" s="4">
        <v>8960</v>
      </c>
      <c r="H813" s="4">
        <v>1600</v>
      </c>
      <c r="I813" s="5" t="s">
        <v>33</v>
      </c>
    </row>
    <row r="814" spans="1:9" x14ac:dyDescent="0.3">
      <c r="A814" s="2">
        <v>2024</v>
      </c>
      <c r="B814" s="2" t="s">
        <v>37</v>
      </c>
      <c r="C814" s="2" t="s">
        <v>14</v>
      </c>
      <c r="D814" s="3" t="s">
        <v>15</v>
      </c>
      <c r="E814" s="4">
        <v>1245</v>
      </c>
      <c r="F814" s="4">
        <v>4577.2</v>
      </c>
      <c r="G814" s="4">
        <v>5126.4639999999999</v>
      </c>
      <c r="H814" s="4">
        <v>915.44</v>
      </c>
      <c r="I814" s="5" t="s">
        <v>33</v>
      </c>
    </row>
    <row r="815" spans="1:9" x14ac:dyDescent="0.3">
      <c r="A815" s="2">
        <v>2024</v>
      </c>
      <c r="B815" s="2" t="s">
        <v>37</v>
      </c>
      <c r="C815" s="2" t="s">
        <v>16</v>
      </c>
      <c r="D815" s="6" t="s">
        <v>17</v>
      </c>
      <c r="E815" s="7">
        <v>644</v>
      </c>
      <c r="F815" s="7">
        <v>5743.5</v>
      </c>
      <c r="G815" s="7">
        <v>6432.72</v>
      </c>
      <c r="H815" s="4">
        <v>1148.7</v>
      </c>
      <c r="I815" s="5" t="s">
        <v>33</v>
      </c>
    </row>
    <row r="816" spans="1:9" x14ac:dyDescent="0.3">
      <c r="A816" s="2">
        <v>2024</v>
      </c>
      <c r="B816" s="2" t="s">
        <v>37</v>
      </c>
      <c r="C816" s="2" t="s">
        <v>18</v>
      </c>
      <c r="D816" s="6" t="s">
        <v>19</v>
      </c>
      <c r="E816" s="7">
        <v>643</v>
      </c>
      <c r="F816" s="7">
        <v>7000</v>
      </c>
      <c r="G816" s="7">
        <v>7840</v>
      </c>
      <c r="H816" s="4">
        <v>1400</v>
      </c>
      <c r="I816" s="5" t="s">
        <v>33</v>
      </c>
    </row>
    <row r="817" spans="1:9" x14ac:dyDescent="0.3">
      <c r="A817" s="2">
        <v>2024</v>
      </c>
      <c r="B817" s="2" t="s">
        <v>37</v>
      </c>
      <c r="C817" s="2" t="s">
        <v>16</v>
      </c>
      <c r="D817" s="6" t="s">
        <v>20</v>
      </c>
      <c r="E817" s="7">
        <v>455</v>
      </c>
      <c r="F817" s="7">
        <v>4578.6000000000004</v>
      </c>
      <c r="G817" s="7">
        <v>5128.0320000000002</v>
      </c>
      <c r="H817" s="4">
        <v>915.72000000000014</v>
      </c>
      <c r="I817" s="5" t="s">
        <v>33</v>
      </c>
    </row>
    <row r="818" spans="1:9" x14ac:dyDescent="0.3">
      <c r="A818" s="2">
        <v>2024</v>
      </c>
      <c r="B818" s="2" t="s">
        <v>37</v>
      </c>
      <c r="C818" s="2" t="s">
        <v>18</v>
      </c>
      <c r="D818" s="6" t="s">
        <v>21</v>
      </c>
      <c r="E818" s="8">
        <v>345</v>
      </c>
      <c r="F818" s="8">
        <v>7000</v>
      </c>
      <c r="G818" s="8">
        <v>7840</v>
      </c>
      <c r="H818" s="4">
        <v>1400</v>
      </c>
      <c r="I818" s="5" t="s">
        <v>33</v>
      </c>
    </row>
    <row r="819" spans="1:9" x14ac:dyDescent="0.3">
      <c r="A819" s="2">
        <v>2024</v>
      </c>
      <c r="B819" s="2" t="s">
        <v>37</v>
      </c>
      <c r="C819" s="2" t="s">
        <v>14</v>
      </c>
      <c r="D819" s="3" t="s">
        <v>22</v>
      </c>
      <c r="E819" s="4">
        <v>122</v>
      </c>
      <c r="F819" s="4">
        <v>100</v>
      </c>
      <c r="G819" s="4">
        <v>112</v>
      </c>
      <c r="H819" s="4">
        <v>20</v>
      </c>
      <c r="I819" s="5" t="s">
        <v>12</v>
      </c>
    </row>
    <row r="820" spans="1:9" x14ac:dyDescent="0.3">
      <c r="A820" s="2">
        <v>2024</v>
      </c>
      <c r="B820" s="2" t="s">
        <v>37</v>
      </c>
      <c r="C820" s="2" t="s">
        <v>23</v>
      </c>
      <c r="D820" s="6" t="s">
        <v>24</v>
      </c>
      <c r="E820" s="7">
        <v>78</v>
      </c>
      <c r="F820" s="7">
        <v>4577.2</v>
      </c>
      <c r="G820" s="7">
        <v>5126.4639999999999</v>
      </c>
      <c r="H820" s="4">
        <v>915.44</v>
      </c>
      <c r="I820" s="5" t="s">
        <v>12</v>
      </c>
    </row>
    <row r="821" spans="1:9" x14ac:dyDescent="0.3">
      <c r="A821" s="2">
        <v>2024</v>
      </c>
      <c r="B821" s="2" t="s">
        <v>37</v>
      </c>
      <c r="C821" s="2" t="s">
        <v>23</v>
      </c>
      <c r="D821" s="6" t="s">
        <v>25</v>
      </c>
      <c r="E821" s="7">
        <v>76</v>
      </c>
      <c r="F821" s="7">
        <v>4576.8999999999996</v>
      </c>
      <c r="G821" s="7">
        <v>5126.1279999999997</v>
      </c>
      <c r="H821" s="4">
        <v>915.38</v>
      </c>
      <c r="I821" s="5" t="s">
        <v>12</v>
      </c>
    </row>
    <row r="822" spans="1:9" x14ac:dyDescent="0.3">
      <c r="A822" s="2">
        <v>2024</v>
      </c>
      <c r="B822" s="2" t="s">
        <v>37</v>
      </c>
      <c r="C822" s="2" t="s">
        <v>23</v>
      </c>
      <c r="D822" s="6" t="s">
        <v>26</v>
      </c>
      <c r="E822" s="7">
        <v>46</v>
      </c>
      <c r="F822" s="7">
        <v>200</v>
      </c>
      <c r="G822" s="7">
        <v>224</v>
      </c>
      <c r="H822" s="4">
        <v>40</v>
      </c>
      <c r="I822" s="5" t="s">
        <v>12</v>
      </c>
    </row>
    <row r="823" spans="1:9" x14ac:dyDescent="0.3">
      <c r="A823" s="2">
        <v>2024</v>
      </c>
      <c r="B823" s="2" t="s">
        <v>37</v>
      </c>
      <c r="C823" s="2" t="s">
        <v>23</v>
      </c>
      <c r="D823" s="6" t="s">
        <v>27</v>
      </c>
      <c r="E823" s="7">
        <v>34</v>
      </c>
      <c r="F823" s="7">
        <v>4576.8</v>
      </c>
      <c r="G823" s="7">
        <v>5126.0160000000005</v>
      </c>
      <c r="H823" s="4">
        <v>915.36000000000013</v>
      </c>
      <c r="I823" s="5" t="s">
        <v>12</v>
      </c>
    </row>
    <row r="824" spans="1:9" x14ac:dyDescent="0.3">
      <c r="A824" s="2">
        <v>2024</v>
      </c>
      <c r="B824" s="2" t="s">
        <v>37</v>
      </c>
      <c r="C824" s="2" t="s">
        <v>14</v>
      </c>
      <c r="D824" s="3" t="s">
        <v>28</v>
      </c>
      <c r="E824" s="4">
        <v>7</v>
      </c>
      <c r="F824" s="4">
        <v>200</v>
      </c>
      <c r="G824" s="4">
        <v>224</v>
      </c>
      <c r="H824" s="4">
        <v>40</v>
      </c>
      <c r="I824" s="5" t="s">
        <v>12</v>
      </c>
    </row>
    <row r="825" spans="1:9" x14ac:dyDescent="0.3">
      <c r="A825" s="2">
        <v>2024</v>
      </c>
      <c r="B825" s="2" t="s">
        <v>37</v>
      </c>
      <c r="C825" s="2" t="s">
        <v>23</v>
      </c>
      <c r="D825" s="6" t="s">
        <v>30</v>
      </c>
      <c r="E825" s="7">
        <v>3</v>
      </c>
      <c r="F825" s="7">
        <v>4577.3</v>
      </c>
      <c r="G825" s="7">
        <v>5126.576</v>
      </c>
      <c r="H825" s="4">
        <v>915.46</v>
      </c>
      <c r="I825" s="5" t="s">
        <v>12</v>
      </c>
    </row>
    <row r="826" spans="1:9" x14ac:dyDescent="0.3">
      <c r="A826" s="2">
        <v>2024</v>
      </c>
      <c r="B826" s="2" t="s">
        <v>37</v>
      </c>
      <c r="C826" s="2" t="s">
        <v>29</v>
      </c>
      <c r="D826" s="6" t="s">
        <v>29</v>
      </c>
      <c r="E826" s="7">
        <v>2</v>
      </c>
      <c r="F826" s="7">
        <v>6600</v>
      </c>
      <c r="G826" s="7">
        <v>7392</v>
      </c>
      <c r="H826" s="4">
        <v>1320</v>
      </c>
      <c r="I826" s="5" t="s">
        <v>12</v>
      </c>
    </row>
    <row r="827" spans="1:9" x14ac:dyDescent="0.3">
      <c r="A827" s="2">
        <v>2024</v>
      </c>
      <c r="B827" s="2" t="s">
        <v>38</v>
      </c>
      <c r="C827" s="2" t="s">
        <v>10</v>
      </c>
      <c r="D827" s="3" t="s">
        <v>11</v>
      </c>
      <c r="E827" s="4">
        <v>3566</v>
      </c>
      <c r="F827" s="4">
        <v>4577.3</v>
      </c>
      <c r="G827" s="4">
        <v>5126.576</v>
      </c>
      <c r="H827" s="4">
        <v>915.46</v>
      </c>
      <c r="I827" s="5" t="s">
        <v>12</v>
      </c>
    </row>
    <row r="828" spans="1:9" x14ac:dyDescent="0.3">
      <c r="A828" s="2">
        <v>2024</v>
      </c>
      <c r="B828" s="2" t="s">
        <v>38</v>
      </c>
      <c r="C828" s="2" t="s">
        <v>10</v>
      </c>
      <c r="D828" s="3" t="s">
        <v>13</v>
      </c>
      <c r="E828" s="4">
        <v>2498</v>
      </c>
      <c r="F828" s="4">
        <v>8000</v>
      </c>
      <c r="G828" s="4">
        <v>8960</v>
      </c>
      <c r="H828" s="4">
        <v>1600</v>
      </c>
      <c r="I828" s="5" t="s">
        <v>12</v>
      </c>
    </row>
    <row r="829" spans="1:9" x14ac:dyDescent="0.3">
      <c r="A829" s="2">
        <v>2024</v>
      </c>
      <c r="B829" s="2" t="s">
        <v>38</v>
      </c>
      <c r="C829" s="2" t="s">
        <v>14</v>
      </c>
      <c r="D829" s="3" t="s">
        <v>15</v>
      </c>
      <c r="E829" s="4">
        <v>1245</v>
      </c>
      <c r="F829" s="4">
        <v>4577.2</v>
      </c>
      <c r="G829" s="4">
        <v>5126.4639999999999</v>
      </c>
      <c r="H829" s="4">
        <v>915.44</v>
      </c>
      <c r="I829" s="5" t="s">
        <v>12</v>
      </c>
    </row>
    <row r="830" spans="1:9" x14ac:dyDescent="0.3">
      <c r="A830" s="2">
        <v>2024</v>
      </c>
      <c r="B830" s="2" t="s">
        <v>38</v>
      </c>
      <c r="C830" s="2" t="s">
        <v>16</v>
      </c>
      <c r="D830" s="6" t="s">
        <v>17</v>
      </c>
      <c r="E830" s="7">
        <v>644</v>
      </c>
      <c r="F830" s="7">
        <v>5743.5</v>
      </c>
      <c r="G830" s="7">
        <v>6432.72</v>
      </c>
      <c r="H830" s="4">
        <v>1148.7</v>
      </c>
      <c r="I830" s="5" t="s">
        <v>12</v>
      </c>
    </row>
    <row r="831" spans="1:9" x14ac:dyDescent="0.3">
      <c r="A831" s="2">
        <v>2024</v>
      </c>
      <c r="B831" s="2" t="s">
        <v>38</v>
      </c>
      <c r="C831" s="2" t="s">
        <v>18</v>
      </c>
      <c r="D831" s="6" t="s">
        <v>19</v>
      </c>
      <c r="E831" s="7">
        <v>643</v>
      </c>
      <c r="F831" s="7">
        <v>7000</v>
      </c>
      <c r="G831" s="7">
        <v>7840</v>
      </c>
      <c r="H831" s="4">
        <v>1400</v>
      </c>
      <c r="I831" s="5" t="s">
        <v>12</v>
      </c>
    </row>
    <row r="832" spans="1:9" x14ac:dyDescent="0.3">
      <c r="A832" s="2">
        <v>2024</v>
      </c>
      <c r="B832" s="2" t="s">
        <v>38</v>
      </c>
      <c r="C832" s="2" t="s">
        <v>16</v>
      </c>
      <c r="D832" s="6" t="s">
        <v>20</v>
      </c>
      <c r="E832" s="7">
        <v>455</v>
      </c>
      <c r="F832" s="7">
        <v>4578.6000000000004</v>
      </c>
      <c r="G832" s="7">
        <v>5128.0320000000002</v>
      </c>
      <c r="H832" s="4">
        <v>915.72000000000014</v>
      </c>
      <c r="I832" s="5" t="s">
        <v>12</v>
      </c>
    </row>
    <row r="833" spans="1:9" x14ac:dyDescent="0.3">
      <c r="A833" s="2">
        <v>2024</v>
      </c>
      <c r="B833" s="2" t="s">
        <v>38</v>
      </c>
      <c r="C833" s="2" t="s">
        <v>18</v>
      </c>
      <c r="D833" s="6" t="s">
        <v>21</v>
      </c>
      <c r="E833" s="8">
        <v>345</v>
      </c>
      <c r="F833" s="8">
        <v>7000</v>
      </c>
      <c r="G833" s="8">
        <v>7840</v>
      </c>
      <c r="H833" s="4">
        <v>1400</v>
      </c>
      <c r="I833" s="5" t="s">
        <v>12</v>
      </c>
    </row>
    <row r="834" spans="1:9" x14ac:dyDescent="0.3">
      <c r="A834" s="2">
        <v>2024</v>
      </c>
      <c r="B834" s="2" t="s">
        <v>38</v>
      </c>
      <c r="C834" s="2" t="s">
        <v>14</v>
      </c>
      <c r="D834" s="3" t="s">
        <v>22</v>
      </c>
      <c r="E834" s="4">
        <v>122</v>
      </c>
      <c r="F834" s="4">
        <v>100</v>
      </c>
      <c r="G834" s="4">
        <v>112</v>
      </c>
      <c r="H834" s="4">
        <v>20</v>
      </c>
      <c r="I834" s="5" t="s">
        <v>12</v>
      </c>
    </row>
    <row r="835" spans="1:9" x14ac:dyDescent="0.3">
      <c r="A835" s="2">
        <v>2024</v>
      </c>
      <c r="B835" s="2" t="s">
        <v>38</v>
      </c>
      <c r="C835" s="2" t="s">
        <v>23</v>
      </c>
      <c r="D835" s="6" t="s">
        <v>24</v>
      </c>
      <c r="E835" s="7">
        <v>78</v>
      </c>
      <c r="F835" s="7">
        <v>4577.2</v>
      </c>
      <c r="G835" s="7">
        <v>5126.4639999999999</v>
      </c>
      <c r="H835" s="4">
        <v>915.44</v>
      </c>
      <c r="I835" s="5" t="s">
        <v>12</v>
      </c>
    </row>
    <row r="836" spans="1:9" x14ac:dyDescent="0.3">
      <c r="A836" s="2">
        <v>2024</v>
      </c>
      <c r="B836" s="2" t="s">
        <v>38</v>
      </c>
      <c r="C836" s="2" t="s">
        <v>23</v>
      </c>
      <c r="D836" s="6" t="s">
        <v>25</v>
      </c>
      <c r="E836" s="7">
        <v>76</v>
      </c>
      <c r="F836" s="7">
        <v>4576.8999999999996</v>
      </c>
      <c r="G836" s="7">
        <v>5126.1279999999997</v>
      </c>
      <c r="H836" s="4">
        <v>915.38</v>
      </c>
      <c r="I836" s="5" t="s">
        <v>12</v>
      </c>
    </row>
    <row r="837" spans="1:9" x14ac:dyDescent="0.3">
      <c r="A837" s="2">
        <v>2024</v>
      </c>
      <c r="B837" s="2" t="s">
        <v>38</v>
      </c>
      <c r="C837" s="2" t="s">
        <v>23</v>
      </c>
      <c r="D837" s="6" t="s">
        <v>26</v>
      </c>
      <c r="E837" s="7">
        <v>46</v>
      </c>
      <c r="F837" s="7">
        <v>200</v>
      </c>
      <c r="G837" s="7">
        <v>224</v>
      </c>
      <c r="H837" s="4">
        <v>40</v>
      </c>
      <c r="I837" s="5" t="s">
        <v>12</v>
      </c>
    </row>
    <row r="838" spans="1:9" x14ac:dyDescent="0.3">
      <c r="A838" s="2">
        <v>2024</v>
      </c>
      <c r="B838" s="2" t="s">
        <v>38</v>
      </c>
      <c r="C838" s="2" t="s">
        <v>23</v>
      </c>
      <c r="D838" s="6" t="s">
        <v>27</v>
      </c>
      <c r="E838" s="7">
        <v>34</v>
      </c>
      <c r="F838" s="7">
        <v>4576.8</v>
      </c>
      <c r="G838" s="7">
        <v>5126.0160000000005</v>
      </c>
      <c r="H838" s="4">
        <v>915.36000000000013</v>
      </c>
      <c r="I838" s="5" t="s">
        <v>12</v>
      </c>
    </row>
    <row r="839" spans="1:9" x14ac:dyDescent="0.3">
      <c r="A839" s="2">
        <v>2024</v>
      </c>
      <c r="B839" s="2" t="s">
        <v>38</v>
      </c>
      <c r="C839" s="2" t="s">
        <v>14</v>
      </c>
      <c r="D839" s="3" t="s">
        <v>28</v>
      </c>
      <c r="E839" s="4">
        <v>7</v>
      </c>
      <c r="F839" s="4">
        <v>200</v>
      </c>
      <c r="G839" s="4">
        <v>224</v>
      </c>
      <c r="H839" s="4">
        <v>40</v>
      </c>
      <c r="I839" s="5" t="s">
        <v>12</v>
      </c>
    </row>
    <row r="840" spans="1:9" x14ac:dyDescent="0.3">
      <c r="A840" s="2">
        <v>2024</v>
      </c>
      <c r="B840" s="2" t="s">
        <v>38</v>
      </c>
      <c r="C840" s="2" t="s">
        <v>23</v>
      </c>
      <c r="D840" s="6" t="s">
        <v>30</v>
      </c>
      <c r="E840" s="7">
        <v>3</v>
      </c>
      <c r="F840" s="7">
        <v>4577.3</v>
      </c>
      <c r="G840" s="7">
        <v>5126.576</v>
      </c>
      <c r="H840" s="4">
        <v>915.46</v>
      </c>
      <c r="I840" s="5" t="s">
        <v>12</v>
      </c>
    </row>
    <row r="841" spans="1:9" x14ac:dyDescent="0.3">
      <c r="A841" s="2">
        <v>2024</v>
      </c>
      <c r="B841" s="2" t="s">
        <v>38</v>
      </c>
      <c r="C841" s="2" t="s">
        <v>29</v>
      </c>
      <c r="D841" s="6" t="s">
        <v>29</v>
      </c>
      <c r="E841" s="7">
        <v>2</v>
      </c>
      <c r="F841" s="7">
        <v>6600</v>
      </c>
      <c r="G841" s="7">
        <v>7392</v>
      </c>
      <c r="H841" s="4">
        <v>1320</v>
      </c>
      <c r="I841" s="5" t="s">
        <v>12</v>
      </c>
    </row>
    <row r="842" spans="1:9" x14ac:dyDescent="0.3">
      <c r="A842" s="2">
        <v>2024</v>
      </c>
      <c r="B842" s="2" t="s">
        <v>39</v>
      </c>
      <c r="C842" s="2" t="s">
        <v>10</v>
      </c>
      <c r="D842" s="3" t="s">
        <v>11</v>
      </c>
      <c r="E842" s="4">
        <v>3566</v>
      </c>
      <c r="F842" s="4">
        <v>4577.3</v>
      </c>
      <c r="G842" s="4">
        <v>5126.576</v>
      </c>
      <c r="H842" s="4">
        <v>915.46</v>
      </c>
      <c r="I842" s="5" t="s">
        <v>12</v>
      </c>
    </row>
    <row r="843" spans="1:9" x14ac:dyDescent="0.3">
      <c r="A843" s="2">
        <v>2024</v>
      </c>
      <c r="B843" s="2" t="s">
        <v>39</v>
      </c>
      <c r="C843" s="2" t="s">
        <v>10</v>
      </c>
      <c r="D843" s="3" t="s">
        <v>13</v>
      </c>
      <c r="E843" s="4">
        <v>2498</v>
      </c>
      <c r="F843" s="4">
        <v>8000</v>
      </c>
      <c r="G843" s="4">
        <v>8960</v>
      </c>
      <c r="H843" s="4">
        <v>1600</v>
      </c>
      <c r="I843" s="5" t="s">
        <v>12</v>
      </c>
    </row>
    <row r="844" spans="1:9" x14ac:dyDescent="0.3">
      <c r="A844" s="2">
        <v>2024</v>
      </c>
      <c r="B844" s="2" t="s">
        <v>39</v>
      </c>
      <c r="C844" s="2" t="s">
        <v>14</v>
      </c>
      <c r="D844" s="3" t="s">
        <v>15</v>
      </c>
      <c r="E844" s="4">
        <v>1245</v>
      </c>
      <c r="F844" s="4">
        <v>4577.2</v>
      </c>
      <c r="G844" s="4">
        <v>5126.4639999999999</v>
      </c>
      <c r="H844" s="4">
        <v>915.44</v>
      </c>
      <c r="I844" s="5" t="s">
        <v>12</v>
      </c>
    </row>
    <row r="845" spans="1:9" x14ac:dyDescent="0.3">
      <c r="A845" s="2">
        <v>2024</v>
      </c>
      <c r="B845" s="2" t="s">
        <v>39</v>
      </c>
      <c r="C845" s="2" t="s">
        <v>16</v>
      </c>
      <c r="D845" s="6" t="s">
        <v>17</v>
      </c>
      <c r="E845" s="7">
        <v>644</v>
      </c>
      <c r="F845" s="7">
        <v>5743.5</v>
      </c>
      <c r="G845" s="7">
        <v>6432.72</v>
      </c>
      <c r="H845" s="4">
        <v>1148.7</v>
      </c>
      <c r="I845" s="5" t="s">
        <v>12</v>
      </c>
    </row>
    <row r="846" spans="1:9" x14ac:dyDescent="0.3">
      <c r="A846" s="2">
        <v>2024</v>
      </c>
      <c r="B846" s="2" t="s">
        <v>39</v>
      </c>
      <c r="C846" s="2" t="s">
        <v>18</v>
      </c>
      <c r="D846" s="6" t="s">
        <v>19</v>
      </c>
      <c r="E846" s="7">
        <v>643</v>
      </c>
      <c r="F846" s="7">
        <v>7000</v>
      </c>
      <c r="G846" s="7">
        <v>7840</v>
      </c>
      <c r="H846" s="4">
        <v>1400</v>
      </c>
      <c r="I846" s="5" t="s">
        <v>12</v>
      </c>
    </row>
    <row r="847" spans="1:9" x14ac:dyDescent="0.3">
      <c r="A847" s="2">
        <v>2024</v>
      </c>
      <c r="B847" s="2" t="s">
        <v>39</v>
      </c>
      <c r="C847" s="2" t="s">
        <v>16</v>
      </c>
      <c r="D847" s="6" t="s">
        <v>20</v>
      </c>
      <c r="E847" s="7">
        <v>455</v>
      </c>
      <c r="F847" s="7">
        <v>4578.6000000000004</v>
      </c>
      <c r="G847" s="7">
        <v>5128.0320000000002</v>
      </c>
      <c r="H847" s="4">
        <v>915.72000000000014</v>
      </c>
      <c r="I847" s="5" t="s">
        <v>12</v>
      </c>
    </row>
    <row r="848" spans="1:9" x14ac:dyDescent="0.3">
      <c r="A848" s="2">
        <v>2024</v>
      </c>
      <c r="B848" s="2" t="s">
        <v>39</v>
      </c>
      <c r="C848" s="2" t="s">
        <v>18</v>
      </c>
      <c r="D848" s="6" t="s">
        <v>21</v>
      </c>
      <c r="E848" s="8">
        <v>345</v>
      </c>
      <c r="F848" s="8">
        <v>7000</v>
      </c>
      <c r="G848" s="8">
        <v>7840</v>
      </c>
      <c r="H848" s="4">
        <v>1400</v>
      </c>
      <c r="I848" s="5" t="s">
        <v>12</v>
      </c>
    </row>
    <row r="849" spans="1:9" x14ac:dyDescent="0.3">
      <c r="A849" s="2">
        <v>2024</v>
      </c>
      <c r="B849" s="2" t="s">
        <v>39</v>
      </c>
      <c r="C849" s="2" t="s">
        <v>14</v>
      </c>
      <c r="D849" s="3" t="s">
        <v>22</v>
      </c>
      <c r="E849" s="4">
        <v>122</v>
      </c>
      <c r="F849" s="4">
        <v>100</v>
      </c>
      <c r="G849" s="4">
        <v>112</v>
      </c>
      <c r="H849" s="4">
        <v>20</v>
      </c>
      <c r="I849" s="5" t="s">
        <v>12</v>
      </c>
    </row>
    <row r="850" spans="1:9" x14ac:dyDescent="0.3">
      <c r="A850" s="2">
        <v>2024</v>
      </c>
      <c r="B850" s="2" t="s">
        <v>39</v>
      </c>
      <c r="C850" s="2" t="s">
        <v>23</v>
      </c>
      <c r="D850" s="6" t="s">
        <v>24</v>
      </c>
      <c r="E850" s="7">
        <v>78</v>
      </c>
      <c r="F850" s="7">
        <v>4577.2</v>
      </c>
      <c r="G850" s="7">
        <v>5126.4639999999999</v>
      </c>
      <c r="H850" s="4">
        <v>915.44</v>
      </c>
      <c r="I850" s="5" t="s">
        <v>12</v>
      </c>
    </row>
    <row r="851" spans="1:9" x14ac:dyDescent="0.3">
      <c r="A851" s="2">
        <v>2024</v>
      </c>
      <c r="B851" s="2" t="s">
        <v>39</v>
      </c>
      <c r="C851" s="2" t="s">
        <v>23</v>
      </c>
      <c r="D851" s="6" t="s">
        <v>25</v>
      </c>
      <c r="E851" s="7">
        <v>76</v>
      </c>
      <c r="F851" s="7">
        <v>4576.8999999999996</v>
      </c>
      <c r="G851" s="7">
        <v>5126.1279999999997</v>
      </c>
      <c r="H851" s="4">
        <v>915.38</v>
      </c>
      <c r="I851" s="5" t="s">
        <v>12</v>
      </c>
    </row>
    <row r="852" spans="1:9" x14ac:dyDescent="0.3">
      <c r="A852" s="2">
        <v>2024</v>
      </c>
      <c r="B852" s="2" t="s">
        <v>39</v>
      </c>
      <c r="C852" s="2" t="s">
        <v>23</v>
      </c>
      <c r="D852" s="6" t="s">
        <v>26</v>
      </c>
      <c r="E852" s="7">
        <v>46</v>
      </c>
      <c r="F852" s="7">
        <v>200</v>
      </c>
      <c r="G852" s="7">
        <v>224</v>
      </c>
      <c r="H852" s="4">
        <v>40</v>
      </c>
      <c r="I852" s="5" t="s">
        <v>12</v>
      </c>
    </row>
    <row r="853" spans="1:9" x14ac:dyDescent="0.3">
      <c r="A853" s="2">
        <v>2024</v>
      </c>
      <c r="B853" s="2" t="s">
        <v>39</v>
      </c>
      <c r="C853" s="2" t="s">
        <v>23</v>
      </c>
      <c r="D853" s="6" t="s">
        <v>27</v>
      </c>
      <c r="E853" s="7">
        <v>34</v>
      </c>
      <c r="F853" s="7">
        <v>4576.8</v>
      </c>
      <c r="G853" s="7">
        <v>5126.0160000000005</v>
      </c>
      <c r="H853" s="4">
        <v>915.36000000000013</v>
      </c>
      <c r="I853" s="5" t="s">
        <v>12</v>
      </c>
    </row>
    <row r="854" spans="1:9" x14ac:dyDescent="0.3">
      <c r="A854" s="2">
        <v>2024</v>
      </c>
      <c r="B854" s="2" t="s">
        <v>39</v>
      </c>
      <c r="C854" s="2" t="s">
        <v>14</v>
      </c>
      <c r="D854" s="3" t="s">
        <v>28</v>
      </c>
      <c r="E854" s="4">
        <v>7</v>
      </c>
      <c r="F854" s="4">
        <v>200</v>
      </c>
      <c r="G854" s="4">
        <v>224</v>
      </c>
      <c r="H854" s="4">
        <v>40</v>
      </c>
      <c r="I854" s="5" t="s">
        <v>12</v>
      </c>
    </row>
    <row r="855" spans="1:9" x14ac:dyDescent="0.3">
      <c r="A855" s="2">
        <v>2024</v>
      </c>
      <c r="B855" s="2" t="s">
        <v>39</v>
      </c>
      <c r="C855" s="2" t="s">
        <v>23</v>
      </c>
      <c r="D855" s="6" t="s">
        <v>30</v>
      </c>
      <c r="E855" s="7">
        <v>3</v>
      </c>
      <c r="F855" s="7">
        <v>4577.3</v>
      </c>
      <c r="G855" s="7">
        <v>5126.576</v>
      </c>
      <c r="H855" s="4">
        <v>915.46</v>
      </c>
      <c r="I855" s="5" t="s">
        <v>12</v>
      </c>
    </row>
    <row r="856" spans="1:9" x14ac:dyDescent="0.3">
      <c r="A856" s="2">
        <v>2024</v>
      </c>
      <c r="B856" s="2" t="s">
        <v>39</v>
      </c>
      <c r="C856" s="2" t="s">
        <v>29</v>
      </c>
      <c r="D856" s="6" t="s">
        <v>29</v>
      </c>
      <c r="E856" s="7">
        <v>2</v>
      </c>
      <c r="F856" s="7">
        <v>6600</v>
      </c>
      <c r="G856" s="7">
        <v>7392</v>
      </c>
      <c r="H856" s="4">
        <v>1320</v>
      </c>
      <c r="I856" s="5" t="s">
        <v>12</v>
      </c>
    </row>
    <row r="857" spans="1:9" x14ac:dyDescent="0.3">
      <c r="A857" s="2">
        <v>2024</v>
      </c>
      <c r="B857" s="2" t="s">
        <v>40</v>
      </c>
      <c r="C857" s="2" t="s">
        <v>10</v>
      </c>
      <c r="D857" s="3" t="s">
        <v>11</v>
      </c>
      <c r="E857" s="4">
        <v>3566</v>
      </c>
      <c r="F857" s="4">
        <v>4577.3</v>
      </c>
      <c r="G857" s="4">
        <v>5126.576</v>
      </c>
      <c r="H857" s="4">
        <v>915.46</v>
      </c>
      <c r="I857" s="5" t="s">
        <v>12</v>
      </c>
    </row>
    <row r="858" spans="1:9" x14ac:dyDescent="0.3">
      <c r="A858" s="2">
        <v>2024</v>
      </c>
      <c r="B858" s="2" t="s">
        <v>40</v>
      </c>
      <c r="C858" s="2" t="s">
        <v>10</v>
      </c>
      <c r="D858" s="3" t="s">
        <v>13</v>
      </c>
      <c r="E858" s="4">
        <v>2498</v>
      </c>
      <c r="F858" s="4">
        <v>8000</v>
      </c>
      <c r="G858" s="4">
        <v>8960</v>
      </c>
      <c r="H858" s="4">
        <v>1600</v>
      </c>
      <c r="I858" s="5" t="s">
        <v>12</v>
      </c>
    </row>
    <row r="859" spans="1:9" x14ac:dyDescent="0.3">
      <c r="A859" s="2">
        <v>2024</v>
      </c>
      <c r="B859" s="2" t="s">
        <v>40</v>
      </c>
      <c r="C859" s="2" t="s">
        <v>14</v>
      </c>
      <c r="D859" s="3" t="s">
        <v>15</v>
      </c>
      <c r="E859" s="4">
        <v>1245</v>
      </c>
      <c r="F859" s="4">
        <v>4577.2</v>
      </c>
      <c r="G859" s="4">
        <v>5126.4639999999999</v>
      </c>
      <c r="H859" s="4">
        <v>915.44</v>
      </c>
      <c r="I859" s="5" t="s">
        <v>12</v>
      </c>
    </row>
    <row r="860" spans="1:9" x14ac:dyDescent="0.3">
      <c r="A860" s="2">
        <v>2024</v>
      </c>
      <c r="B860" s="2" t="s">
        <v>40</v>
      </c>
      <c r="C860" s="2" t="s">
        <v>16</v>
      </c>
      <c r="D860" s="6" t="s">
        <v>17</v>
      </c>
      <c r="E860" s="7">
        <v>644</v>
      </c>
      <c r="F860" s="7">
        <v>5743.5</v>
      </c>
      <c r="G860" s="7">
        <v>6432.72</v>
      </c>
      <c r="H860" s="4">
        <v>1148.7</v>
      </c>
      <c r="I860" s="5" t="s">
        <v>12</v>
      </c>
    </row>
    <row r="861" spans="1:9" x14ac:dyDescent="0.3">
      <c r="A861" s="2">
        <v>2024</v>
      </c>
      <c r="B861" s="2" t="s">
        <v>40</v>
      </c>
      <c r="C861" s="2" t="s">
        <v>18</v>
      </c>
      <c r="D861" s="6" t="s">
        <v>19</v>
      </c>
      <c r="E861" s="7">
        <v>643</v>
      </c>
      <c r="F861" s="7">
        <v>7000</v>
      </c>
      <c r="G861" s="7">
        <v>7840</v>
      </c>
      <c r="H861" s="4">
        <v>1400</v>
      </c>
      <c r="I861" s="5" t="s">
        <v>33</v>
      </c>
    </row>
    <row r="862" spans="1:9" x14ac:dyDescent="0.3">
      <c r="A862" s="2">
        <v>2024</v>
      </c>
      <c r="B862" s="2" t="s">
        <v>40</v>
      </c>
      <c r="C862" s="2" t="s">
        <v>16</v>
      </c>
      <c r="D862" s="6" t="s">
        <v>20</v>
      </c>
      <c r="E862" s="7">
        <v>455</v>
      </c>
      <c r="F862" s="7">
        <v>4578.6000000000004</v>
      </c>
      <c r="G862" s="7">
        <v>5128.0320000000002</v>
      </c>
      <c r="H862" s="4">
        <v>915.72000000000014</v>
      </c>
      <c r="I862" s="5" t="s">
        <v>33</v>
      </c>
    </row>
    <row r="863" spans="1:9" x14ac:dyDescent="0.3">
      <c r="A863" s="2">
        <v>2024</v>
      </c>
      <c r="B863" s="2" t="s">
        <v>40</v>
      </c>
      <c r="C863" s="2" t="s">
        <v>18</v>
      </c>
      <c r="D863" s="6" t="s">
        <v>21</v>
      </c>
      <c r="E863" s="8">
        <v>345</v>
      </c>
      <c r="F863" s="8">
        <v>7000</v>
      </c>
      <c r="G863" s="8">
        <v>7840</v>
      </c>
      <c r="H863" s="4">
        <v>1400</v>
      </c>
      <c r="I863" s="5" t="s">
        <v>33</v>
      </c>
    </row>
    <row r="864" spans="1:9" x14ac:dyDescent="0.3">
      <c r="A864" s="2">
        <v>2024</v>
      </c>
      <c r="B864" s="2" t="s">
        <v>40</v>
      </c>
      <c r="C864" s="2" t="s">
        <v>14</v>
      </c>
      <c r="D864" s="3" t="s">
        <v>22</v>
      </c>
      <c r="E864" s="4">
        <v>122</v>
      </c>
      <c r="F864" s="4">
        <v>100</v>
      </c>
      <c r="G864" s="4">
        <v>112</v>
      </c>
      <c r="H864" s="4">
        <v>20</v>
      </c>
      <c r="I864" s="5" t="s">
        <v>33</v>
      </c>
    </row>
    <row r="865" spans="1:9" x14ac:dyDescent="0.3">
      <c r="A865" s="2">
        <v>2024</v>
      </c>
      <c r="B865" s="2" t="s">
        <v>40</v>
      </c>
      <c r="C865" s="2" t="s">
        <v>23</v>
      </c>
      <c r="D865" s="6" t="s">
        <v>24</v>
      </c>
      <c r="E865" s="7">
        <v>78</v>
      </c>
      <c r="F865" s="7">
        <v>4577.2</v>
      </c>
      <c r="G865" s="7">
        <v>5126.4639999999999</v>
      </c>
      <c r="H865" s="4">
        <v>915.44</v>
      </c>
      <c r="I865" s="5" t="s">
        <v>33</v>
      </c>
    </row>
    <row r="866" spans="1:9" x14ac:dyDescent="0.3">
      <c r="A866" s="2">
        <v>2024</v>
      </c>
      <c r="B866" s="2" t="s">
        <v>40</v>
      </c>
      <c r="C866" s="2" t="s">
        <v>23</v>
      </c>
      <c r="D866" s="6" t="s">
        <v>25</v>
      </c>
      <c r="E866" s="7">
        <v>76</v>
      </c>
      <c r="F866" s="7">
        <v>4576.8999999999996</v>
      </c>
      <c r="G866" s="7">
        <v>5126.1279999999997</v>
      </c>
      <c r="H866" s="4">
        <v>915.38</v>
      </c>
      <c r="I866" s="5" t="s">
        <v>33</v>
      </c>
    </row>
    <row r="867" spans="1:9" x14ac:dyDescent="0.3">
      <c r="A867" s="2">
        <v>2024</v>
      </c>
      <c r="B867" s="2" t="s">
        <v>40</v>
      </c>
      <c r="C867" s="2" t="s">
        <v>23</v>
      </c>
      <c r="D867" s="6" t="s">
        <v>26</v>
      </c>
      <c r="E867" s="7">
        <v>46</v>
      </c>
      <c r="F867" s="7">
        <v>200</v>
      </c>
      <c r="G867" s="7">
        <v>224</v>
      </c>
      <c r="H867" s="4">
        <v>40</v>
      </c>
      <c r="I867" s="5" t="s">
        <v>33</v>
      </c>
    </row>
    <row r="868" spans="1:9" x14ac:dyDescent="0.3">
      <c r="A868" s="2">
        <v>2024</v>
      </c>
      <c r="B868" s="2" t="s">
        <v>40</v>
      </c>
      <c r="C868" s="2" t="s">
        <v>23</v>
      </c>
      <c r="D868" s="6" t="s">
        <v>27</v>
      </c>
      <c r="E868" s="7">
        <v>34</v>
      </c>
      <c r="F868" s="7">
        <v>4576.8</v>
      </c>
      <c r="G868" s="7">
        <v>5126.0160000000005</v>
      </c>
      <c r="H868" s="4">
        <v>915.36000000000013</v>
      </c>
      <c r="I868" s="5" t="s">
        <v>33</v>
      </c>
    </row>
    <row r="869" spans="1:9" x14ac:dyDescent="0.3">
      <c r="A869" s="2">
        <v>2024</v>
      </c>
      <c r="B869" s="2" t="s">
        <v>40</v>
      </c>
      <c r="C869" s="2" t="s">
        <v>14</v>
      </c>
      <c r="D869" s="3" t="s">
        <v>28</v>
      </c>
      <c r="E869" s="4">
        <v>7</v>
      </c>
      <c r="F869" s="4">
        <v>200</v>
      </c>
      <c r="G869" s="4">
        <v>224</v>
      </c>
      <c r="H869" s="4">
        <v>40</v>
      </c>
      <c r="I869" s="5" t="s">
        <v>33</v>
      </c>
    </row>
    <row r="870" spans="1:9" x14ac:dyDescent="0.3">
      <c r="A870" s="2">
        <v>2024</v>
      </c>
      <c r="B870" s="2" t="s">
        <v>40</v>
      </c>
      <c r="C870" s="2" t="s">
        <v>23</v>
      </c>
      <c r="D870" s="6" t="s">
        <v>30</v>
      </c>
      <c r="E870" s="7">
        <v>3</v>
      </c>
      <c r="F870" s="7">
        <v>4577.3</v>
      </c>
      <c r="G870" s="7">
        <v>5126.576</v>
      </c>
      <c r="H870" s="4">
        <v>915.46</v>
      </c>
      <c r="I870" s="5" t="s">
        <v>33</v>
      </c>
    </row>
    <row r="871" spans="1:9" x14ac:dyDescent="0.3">
      <c r="A871" s="2">
        <v>2024</v>
      </c>
      <c r="B871" s="2" t="s">
        <v>40</v>
      </c>
      <c r="C871" s="2" t="s">
        <v>29</v>
      </c>
      <c r="D871" s="6" t="s">
        <v>29</v>
      </c>
      <c r="E871" s="7">
        <v>2</v>
      </c>
      <c r="F871" s="7">
        <v>6600</v>
      </c>
      <c r="G871" s="7">
        <v>7392</v>
      </c>
      <c r="H871" s="4">
        <v>1320</v>
      </c>
      <c r="I871" s="5" t="s">
        <v>33</v>
      </c>
    </row>
    <row r="872" spans="1:9" x14ac:dyDescent="0.3">
      <c r="A872" s="2">
        <v>2024</v>
      </c>
      <c r="B872" s="2" t="s">
        <v>41</v>
      </c>
      <c r="C872" s="2" t="s">
        <v>10</v>
      </c>
      <c r="D872" s="3" t="s">
        <v>11</v>
      </c>
      <c r="E872" s="4">
        <v>3566</v>
      </c>
      <c r="F872" s="4">
        <v>4577.3</v>
      </c>
      <c r="G872" s="4">
        <v>5126.576</v>
      </c>
      <c r="H872" s="4">
        <v>915.46</v>
      </c>
      <c r="I872" s="5" t="s">
        <v>33</v>
      </c>
    </row>
    <row r="873" spans="1:9" x14ac:dyDescent="0.3">
      <c r="A873" s="2">
        <v>2024</v>
      </c>
      <c r="B873" s="2" t="s">
        <v>41</v>
      </c>
      <c r="C873" s="2" t="s">
        <v>10</v>
      </c>
      <c r="D873" s="3" t="s">
        <v>13</v>
      </c>
      <c r="E873" s="4">
        <v>2498</v>
      </c>
      <c r="F873" s="4">
        <v>8000</v>
      </c>
      <c r="G873" s="4">
        <v>8960</v>
      </c>
      <c r="H873" s="4">
        <v>1600</v>
      </c>
      <c r="I873" s="5" t="s">
        <v>33</v>
      </c>
    </row>
    <row r="874" spans="1:9" x14ac:dyDescent="0.3">
      <c r="A874" s="2">
        <v>2024</v>
      </c>
      <c r="B874" s="2" t="s">
        <v>41</v>
      </c>
      <c r="C874" s="2" t="s">
        <v>14</v>
      </c>
      <c r="D874" s="3" t="s">
        <v>15</v>
      </c>
      <c r="E874" s="4">
        <v>1245</v>
      </c>
      <c r="F874" s="4">
        <v>4577.2</v>
      </c>
      <c r="G874" s="4">
        <v>5126.4639999999999</v>
      </c>
      <c r="H874" s="4">
        <v>915.44</v>
      </c>
      <c r="I874" s="5" t="s">
        <v>33</v>
      </c>
    </row>
    <row r="875" spans="1:9" x14ac:dyDescent="0.3">
      <c r="A875" s="2">
        <v>2024</v>
      </c>
      <c r="B875" s="2" t="s">
        <v>41</v>
      </c>
      <c r="C875" s="2" t="s">
        <v>16</v>
      </c>
      <c r="D875" s="6" t="s">
        <v>17</v>
      </c>
      <c r="E875" s="7">
        <v>644</v>
      </c>
      <c r="F875" s="7">
        <v>5743.5</v>
      </c>
      <c r="G875" s="7">
        <v>6432.72</v>
      </c>
      <c r="H875" s="4">
        <v>1148.7</v>
      </c>
      <c r="I875" s="5" t="s">
        <v>33</v>
      </c>
    </row>
    <row r="876" spans="1:9" x14ac:dyDescent="0.3">
      <c r="A876" s="2">
        <v>2024</v>
      </c>
      <c r="B876" s="2" t="s">
        <v>41</v>
      </c>
      <c r="C876" s="2" t="s">
        <v>18</v>
      </c>
      <c r="D876" s="6" t="s">
        <v>19</v>
      </c>
      <c r="E876" s="7">
        <v>643</v>
      </c>
      <c r="F876" s="7">
        <v>7000</v>
      </c>
      <c r="G876" s="7">
        <v>7840</v>
      </c>
      <c r="H876" s="4">
        <v>1400</v>
      </c>
      <c r="I876" s="5" t="s">
        <v>33</v>
      </c>
    </row>
    <row r="877" spans="1:9" x14ac:dyDescent="0.3">
      <c r="A877" s="2">
        <v>2024</v>
      </c>
      <c r="B877" s="2" t="s">
        <v>41</v>
      </c>
      <c r="C877" s="2" t="s">
        <v>16</v>
      </c>
      <c r="D877" s="6" t="s">
        <v>20</v>
      </c>
      <c r="E877" s="7">
        <v>455</v>
      </c>
      <c r="F877" s="7">
        <v>4578.6000000000004</v>
      </c>
      <c r="G877" s="7">
        <v>5128.0320000000002</v>
      </c>
      <c r="H877" s="4">
        <v>915.72000000000014</v>
      </c>
      <c r="I877" s="5" t="s">
        <v>33</v>
      </c>
    </row>
    <row r="878" spans="1:9" x14ac:dyDescent="0.3">
      <c r="A878" s="2">
        <v>2024</v>
      </c>
      <c r="B878" s="2" t="s">
        <v>41</v>
      </c>
      <c r="C878" s="2" t="s">
        <v>18</v>
      </c>
      <c r="D878" s="6" t="s">
        <v>21</v>
      </c>
      <c r="E878" s="8">
        <v>345</v>
      </c>
      <c r="F878" s="8">
        <v>7000</v>
      </c>
      <c r="G878" s="8">
        <v>7840</v>
      </c>
      <c r="H878" s="4">
        <v>1400</v>
      </c>
      <c r="I878" s="5" t="s">
        <v>33</v>
      </c>
    </row>
    <row r="879" spans="1:9" x14ac:dyDescent="0.3">
      <c r="A879" s="2">
        <v>2024</v>
      </c>
      <c r="B879" s="2" t="s">
        <v>41</v>
      </c>
      <c r="C879" s="2" t="s">
        <v>14</v>
      </c>
      <c r="D879" s="3" t="s">
        <v>22</v>
      </c>
      <c r="E879" s="4">
        <v>122</v>
      </c>
      <c r="F879" s="4">
        <v>100</v>
      </c>
      <c r="G879" s="4">
        <v>112</v>
      </c>
      <c r="H879" s="4">
        <v>20</v>
      </c>
      <c r="I879" s="5" t="s">
        <v>33</v>
      </c>
    </row>
    <row r="880" spans="1:9" x14ac:dyDescent="0.3">
      <c r="A880" s="2">
        <v>2024</v>
      </c>
      <c r="B880" s="2" t="s">
        <v>41</v>
      </c>
      <c r="C880" s="2" t="s">
        <v>23</v>
      </c>
      <c r="D880" s="6" t="s">
        <v>24</v>
      </c>
      <c r="E880" s="7">
        <v>78</v>
      </c>
      <c r="F880" s="7">
        <v>4577.2</v>
      </c>
      <c r="G880" s="7">
        <v>5126.4639999999999</v>
      </c>
      <c r="H880" s="4">
        <v>915.44</v>
      </c>
      <c r="I880" s="5" t="s">
        <v>33</v>
      </c>
    </row>
    <row r="881" spans="1:9" x14ac:dyDescent="0.3">
      <c r="A881" s="2">
        <v>2024</v>
      </c>
      <c r="B881" s="2" t="s">
        <v>41</v>
      </c>
      <c r="C881" s="2" t="s">
        <v>23</v>
      </c>
      <c r="D881" s="6" t="s">
        <v>25</v>
      </c>
      <c r="E881" s="7">
        <v>76</v>
      </c>
      <c r="F881" s="7">
        <v>4576.8999999999996</v>
      </c>
      <c r="G881" s="7">
        <v>5126.1279999999997</v>
      </c>
      <c r="H881" s="4">
        <v>915.38</v>
      </c>
      <c r="I881" s="5" t="s">
        <v>33</v>
      </c>
    </row>
    <row r="882" spans="1:9" x14ac:dyDescent="0.3">
      <c r="A882" s="2">
        <v>2024</v>
      </c>
      <c r="B882" s="2" t="s">
        <v>41</v>
      </c>
      <c r="C882" s="2" t="s">
        <v>23</v>
      </c>
      <c r="D882" s="6" t="s">
        <v>26</v>
      </c>
      <c r="E882" s="7">
        <v>46</v>
      </c>
      <c r="F882" s="7">
        <v>200</v>
      </c>
      <c r="G882" s="7">
        <v>224</v>
      </c>
      <c r="H882" s="4">
        <v>40</v>
      </c>
      <c r="I882" s="5" t="s">
        <v>33</v>
      </c>
    </row>
    <row r="883" spans="1:9" x14ac:dyDescent="0.3">
      <c r="A883" s="2">
        <v>2024</v>
      </c>
      <c r="B883" s="2" t="s">
        <v>41</v>
      </c>
      <c r="C883" s="2" t="s">
        <v>23</v>
      </c>
      <c r="D883" s="6" t="s">
        <v>27</v>
      </c>
      <c r="E883" s="7">
        <v>34</v>
      </c>
      <c r="F883" s="7">
        <v>4576.8</v>
      </c>
      <c r="G883" s="7">
        <v>5126.0160000000005</v>
      </c>
      <c r="H883" s="4">
        <v>915.36000000000013</v>
      </c>
      <c r="I883" s="5" t="s">
        <v>33</v>
      </c>
    </row>
    <row r="884" spans="1:9" x14ac:dyDescent="0.3">
      <c r="A884" s="2">
        <v>2024</v>
      </c>
      <c r="B884" s="2" t="s">
        <v>41</v>
      </c>
      <c r="C884" s="2" t="s">
        <v>14</v>
      </c>
      <c r="D884" s="3" t="s">
        <v>28</v>
      </c>
      <c r="E884" s="4">
        <v>7</v>
      </c>
      <c r="F884" s="4">
        <v>200</v>
      </c>
      <c r="G884" s="4">
        <v>224</v>
      </c>
      <c r="H884" s="4">
        <v>40</v>
      </c>
      <c r="I884" s="5" t="s">
        <v>33</v>
      </c>
    </row>
    <row r="885" spans="1:9" x14ac:dyDescent="0.3">
      <c r="A885" s="2">
        <v>2024</v>
      </c>
      <c r="B885" s="2" t="s">
        <v>41</v>
      </c>
      <c r="C885" s="2" t="s">
        <v>23</v>
      </c>
      <c r="D885" s="6" t="s">
        <v>30</v>
      </c>
      <c r="E885" s="7">
        <v>3</v>
      </c>
      <c r="F885" s="7">
        <v>4577.3</v>
      </c>
      <c r="G885" s="7">
        <v>5126.576</v>
      </c>
      <c r="H885" s="4">
        <v>915.46</v>
      </c>
      <c r="I885" s="5" t="s">
        <v>33</v>
      </c>
    </row>
    <row r="886" spans="1:9" x14ac:dyDescent="0.3">
      <c r="A886" s="2">
        <v>2024</v>
      </c>
      <c r="B886" s="2" t="s">
        <v>41</v>
      </c>
      <c r="C886" s="2" t="s">
        <v>29</v>
      </c>
      <c r="D886" s="6" t="s">
        <v>29</v>
      </c>
      <c r="E886" s="7">
        <v>2</v>
      </c>
      <c r="F886" s="7">
        <v>6600</v>
      </c>
      <c r="G886" s="7">
        <v>7392</v>
      </c>
      <c r="H886" s="4">
        <v>1320</v>
      </c>
      <c r="I886" s="5" t="s">
        <v>12</v>
      </c>
    </row>
    <row r="887" spans="1:9" x14ac:dyDescent="0.3">
      <c r="A887" s="2">
        <v>2024</v>
      </c>
      <c r="B887" s="2" t="s">
        <v>42</v>
      </c>
      <c r="C887" s="2" t="s">
        <v>10</v>
      </c>
      <c r="D887" s="3" t="s">
        <v>11</v>
      </c>
      <c r="E887" s="4">
        <v>3566</v>
      </c>
      <c r="F887" s="4">
        <v>4577.3</v>
      </c>
      <c r="G887" s="4">
        <v>5126.576</v>
      </c>
      <c r="H887" s="4">
        <v>915.46</v>
      </c>
      <c r="I887" s="5" t="s">
        <v>12</v>
      </c>
    </row>
    <row r="888" spans="1:9" x14ac:dyDescent="0.3">
      <c r="A888" s="2">
        <v>2024</v>
      </c>
      <c r="B888" s="2" t="s">
        <v>42</v>
      </c>
      <c r="C888" s="2" t="s">
        <v>10</v>
      </c>
      <c r="D888" s="3" t="s">
        <v>13</v>
      </c>
      <c r="E888" s="4">
        <v>2498</v>
      </c>
      <c r="F888" s="4">
        <v>8000</v>
      </c>
      <c r="G888" s="4">
        <v>8960</v>
      </c>
      <c r="H888" s="4">
        <v>1600</v>
      </c>
      <c r="I888" s="5" t="s">
        <v>12</v>
      </c>
    </row>
    <row r="889" spans="1:9" x14ac:dyDescent="0.3">
      <c r="A889" s="2">
        <v>2024</v>
      </c>
      <c r="B889" s="2" t="s">
        <v>42</v>
      </c>
      <c r="C889" s="2" t="s">
        <v>14</v>
      </c>
      <c r="D889" s="3" t="s">
        <v>15</v>
      </c>
      <c r="E889" s="4">
        <v>1245</v>
      </c>
      <c r="F889" s="4">
        <v>4577.2</v>
      </c>
      <c r="G889" s="4">
        <v>5126.4639999999999</v>
      </c>
      <c r="H889" s="4">
        <v>915.44</v>
      </c>
      <c r="I889" s="5" t="s">
        <v>12</v>
      </c>
    </row>
    <row r="890" spans="1:9" x14ac:dyDescent="0.3">
      <c r="A890" s="2">
        <v>2024</v>
      </c>
      <c r="B890" s="2" t="s">
        <v>42</v>
      </c>
      <c r="C890" s="2" t="s">
        <v>16</v>
      </c>
      <c r="D890" s="6" t="s">
        <v>17</v>
      </c>
      <c r="E890" s="7">
        <v>644</v>
      </c>
      <c r="F890" s="7">
        <v>5743.5</v>
      </c>
      <c r="G890" s="7">
        <v>6432.72</v>
      </c>
      <c r="H890" s="4">
        <v>1148.7</v>
      </c>
      <c r="I890" s="5" t="s">
        <v>12</v>
      </c>
    </row>
    <row r="891" spans="1:9" x14ac:dyDescent="0.3">
      <c r="A891" s="2">
        <v>2024</v>
      </c>
      <c r="B891" s="2" t="s">
        <v>42</v>
      </c>
      <c r="C891" s="2" t="s">
        <v>18</v>
      </c>
      <c r="D891" s="6" t="s">
        <v>19</v>
      </c>
      <c r="E891" s="7">
        <v>643</v>
      </c>
      <c r="F891" s="7">
        <v>7000</v>
      </c>
      <c r="G891" s="7">
        <v>7840</v>
      </c>
      <c r="H891" s="4">
        <v>1400</v>
      </c>
      <c r="I891" s="5" t="s">
        <v>12</v>
      </c>
    </row>
    <row r="892" spans="1:9" x14ac:dyDescent="0.3">
      <c r="A892" s="2">
        <v>2024</v>
      </c>
      <c r="B892" s="2" t="s">
        <v>42</v>
      </c>
      <c r="C892" s="2" t="s">
        <v>16</v>
      </c>
      <c r="D892" s="6" t="s">
        <v>20</v>
      </c>
      <c r="E892" s="7">
        <v>455</v>
      </c>
      <c r="F892" s="7">
        <v>4578.6000000000004</v>
      </c>
      <c r="G892" s="7">
        <v>5128.0320000000002</v>
      </c>
      <c r="H892" s="4">
        <v>915.72000000000014</v>
      </c>
      <c r="I892" s="5" t="s">
        <v>12</v>
      </c>
    </row>
    <row r="893" spans="1:9" x14ac:dyDescent="0.3">
      <c r="A893" s="2">
        <v>2024</v>
      </c>
      <c r="B893" s="2" t="s">
        <v>42</v>
      </c>
      <c r="C893" s="2" t="s">
        <v>18</v>
      </c>
      <c r="D893" s="6" t="s">
        <v>21</v>
      </c>
      <c r="E893" s="8">
        <v>345</v>
      </c>
      <c r="F893" s="8">
        <v>7000</v>
      </c>
      <c r="G893" s="8">
        <v>7840</v>
      </c>
      <c r="H893" s="4">
        <v>1400</v>
      </c>
      <c r="I893" s="5" t="s">
        <v>12</v>
      </c>
    </row>
    <row r="894" spans="1:9" x14ac:dyDescent="0.3">
      <c r="A894" s="2">
        <v>2024</v>
      </c>
      <c r="B894" s="2" t="s">
        <v>42</v>
      </c>
      <c r="C894" s="2" t="s">
        <v>14</v>
      </c>
      <c r="D894" s="3" t="s">
        <v>22</v>
      </c>
      <c r="E894" s="4">
        <v>122</v>
      </c>
      <c r="F894" s="4">
        <v>100</v>
      </c>
      <c r="G894" s="4">
        <v>112</v>
      </c>
      <c r="H894" s="4">
        <v>20</v>
      </c>
      <c r="I894" s="5" t="s">
        <v>12</v>
      </c>
    </row>
    <row r="895" spans="1:9" x14ac:dyDescent="0.3">
      <c r="A895" s="2">
        <v>2024</v>
      </c>
      <c r="B895" s="2" t="s">
        <v>42</v>
      </c>
      <c r="C895" s="2" t="s">
        <v>23</v>
      </c>
      <c r="D895" s="6" t="s">
        <v>24</v>
      </c>
      <c r="E895" s="7">
        <v>78</v>
      </c>
      <c r="F895" s="7">
        <v>4577.2</v>
      </c>
      <c r="G895" s="7">
        <v>5126.4639999999999</v>
      </c>
      <c r="H895" s="4">
        <v>915.44</v>
      </c>
      <c r="I895" s="5" t="s">
        <v>12</v>
      </c>
    </row>
    <row r="896" spans="1:9" x14ac:dyDescent="0.3">
      <c r="A896" s="2">
        <v>2024</v>
      </c>
      <c r="B896" s="2" t="s">
        <v>42</v>
      </c>
      <c r="C896" s="2" t="s">
        <v>23</v>
      </c>
      <c r="D896" s="6" t="s">
        <v>25</v>
      </c>
      <c r="E896" s="7">
        <v>76</v>
      </c>
      <c r="F896" s="7">
        <v>4576.8999999999996</v>
      </c>
      <c r="G896" s="7">
        <v>5126.1279999999997</v>
      </c>
      <c r="H896" s="4">
        <v>915.38</v>
      </c>
      <c r="I896" s="5" t="s">
        <v>12</v>
      </c>
    </row>
    <row r="897" spans="1:9" x14ac:dyDescent="0.3">
      <c r="A897" s="2">
        <v>2024</v>
      </c>
      <c r="B897" s="2" t="s">
        <v>42</v>
      </c>
      <c r="C897" s="2" t="s">
        <v>23</v>
      </c>
      <c r="D897" s="6" t="s">
        <v>26</v>
      </c>
      <c r="E897" s="7">
        <v>46</v>
      </c>
      <c r="F897" s="7">
        <v>200</v>
      </c>
      <c r="G897" s="7">
        <v>224</v>
      </c>
      <c r="H897" s="4">
        <v>40</v>
      </c>
      <c r="I897" s="5" t="s">
        <v>12</v>
      </c>
    </row>
    <row r="898" spans="1:9" x14ac:dyDescent="0.3">
      <c r="A898" s="2">
        <v>2024</v>
      </c>
      <c r="B898" s="2" t="s">
        <v>42</v>
      </c>
      <c r="C898" s="2" t="s">
        <v>23</v>
      </c>
      <c r="D898" s="6" t="s">
        <v>27</v>
      </c>
      <c r="E898" s="7">
        <v>34</v>
      </c>
      <c r="F898" s="7">
        <v>4576.8</v>
      </c>
      <c r="G898" s="7">
        <v>5126.0160000000005</v>
      </c>
      <c r="H898" s="4">
        <v>915.36000000000013</v>
      </c>
      <c r="I898" s="5" t="s">
        <v>12</v>
      </c>
    </row>
    <row r="899" spans="1:9" x14ac:dyDescent="0.3">
      <c r="A899" s="2">
        <v>2024</v>
      </c>
      <c r="B899" s="2" t="s">
        <v>42</v>
      </c>
      <c r="C899" s="2" t="s">
        <v>14</v>
      </c>
      <c r="D899" s="3" t="s">
        <v>28</v>
      </c>
      <c r="E899" s="4">
        <v>7</v>
      </c>
      <c r="F899" s="4">
        <v>200</v>
      </c>
      <c r="G899" s="4">
        <v>224</v>
      </c>
      <c r="H899" s="4">
        <v>40</v>
      </c>
      <c r="I899" s="5" t="s">
        <v>12</v>
      </c>
    </row>
    <row r="900" spans="1:9" x14ac:dyDescent="0.3">
      <c r="A900" s="2">
        <v>2024</v>
      </c>
      <c r="B900" s="2" t="s">
        <v>42</v>
      </c>
      <c r="C900" s="2" t="s">
        <v>23</v>
      </c>
      <c r="D900" s="6" t="s">
        <v>30</v>
      </c>
      <c r="E900" s="7">
        <v>3</v>
      </c>
      <c r="F900" s="7">
        <v>4577.3</v>
      </c>
      <c r="G900" s="7">
        <v>5126.576</v>
      </c>
      <c r="H900" s="4">
        <v>915.46</v>
      </c>
      <c r="I900" s="5" t="s">
        <v>12</v>
      </c>
    </row>
    <row r="901" spans="1:9" x14ac:dyDescent="0.3">
      <c r="A901" s="2">
        <v>2024</v>
      </c>
      <c r="B901" s="2" t="s">
        <v>42</v>
      </c>
      <c r="C901" s="2" t="s">
        <v>29</v>
      </c>
      <c r="D901" s="6" t="s">
        <v>29</v>
      </c>
      <c r="E901" s="7">
        <v>2</v>
      </c>
      <c r="F901" s="7">
        <v>6600</v>
      </c>
      <c r="G901" s="7">
        <v>7392</v>
      </c>
      <c r="H901" s="4">
        <v>1320</v>
      </c>
      <c r="I901" s="5"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FDFEE-CA4E-48E3-BE28-88B5C70C57B5}">
  <sheetPr>
    <tabColor rgb="FFEA375D"/>
  </sheetPr>
  <dimension ref="B4:AW166"/>
  <sheetViews>
    <sheetView showGridLines="0" topLeftCell="AD4" zoomScale="89" zoomScaleNormal="89" workbookViewId="0">
      <selection activeCell="AO15" sqref="AO15"/>
    </sheetView>
  </sheetViews>
  <sheetFormatPr defaultRowHeight="13.8" x14ac:dyDescent="0.3"/>
  <cols>
    <col min="1" max="1" width="8.88671875" style="16"/>
    <col min="2" max="2" width="13.88671875" style="16" bestFit="1" customWidth="1"/>
    <col min="3" max="4" width="14.21875" style="16" bestFit="1" customWidth="1"/>
    <col min="5" max="5" width="15.33203125" style="16" bestFit="1" customWidth="1"/>
    <col min="6" max="6" width="14.77734375" style="16" customWidth="1"/>
    <col min="7" max="7" width="13.88671875" style="16" bestFit="1" customWidth="1"/>
    <col min="8" max="8" width="14.21875" style="16" bestFit="1" customWidth="1"/>
    <col min="9" max="9" width="15.33203125" style="16" bestFit="1" customWidth="1"/>
    <col min="10" max="10" width="9.88671875" style="16" bestFit="1" customWidth="1"/>
    <col min="11" max="11" width="13.5546875" style="16" customWidth="1"/>
    <col min="12" max="12" width="8.21875" style="16" bestFit="1" customWidth="1"/>
    <col min="13" max="15" width="7.5546875" style="16" bestFit="1" customWidth="1"/>
    <col min="16" max="16" width="22.77734375" style="16" customWidth="1"/>
    <col min="17" max="17" width="13.88671875" style="16" bestFit="1" customWidth="1"/>
    <col min="18" max="18" width="21.44140625" style="16" bestFit="1" customWidth="1"/>
    <col min="19" max="19" width="13.109375" style="16" bestFit="1" customWidth="1"/>
    <col min="20" max="20" width="16.109375" style="16" customWidth="1"/>
    <col min="21" max="21" width="8.88671875" style="16"/>
    <col min="22" max="22" width="13.88671875" style="16" bestFit="1" customWidth="1"/>
    <col min="23" max="23" width="14.21875" style="16" bestFit="1" customWidth="1"/>
    <col min="24" max="24" width="15.33203125" style="16" bestFit="1" customWidth="1"/>
    <col min="25" max="25" width="16.88671875" style="16" customWidth="1"/>
    <col min="26" max="27" width="9.88671875" style="16" bestFit="1" customWidth="1"/>
    <col min="28" max="28" width="16.109375" style="16" customWidth="1"/>
    <col min="29" max="29" width="13.21875" style="16" customWidth="1"/>
    <col min="30" max="30" width="13.88671875" style="16" bestFit="1" customWidth="1"/>
    <col min="31" max="31" width="14.21875" style="16" bestFit="1" customWidth="1"/>
    <col min="32" max="32" width="15.33203125" style="16" bestFit="1" customWidth="1"/>
    <col min="33" max="34" width="8.88671875" style="16"/>
    <col min="35" max="35" width="28.44140625" style="16" bestFit="1" customWidth="1"/>
    <col min="36" max="36" width="14.21875" style="16" bestFit="1" customWidth="1"/>
    <col min="37" max="37" width="15.33203125" style="16" bestFit="1" customWidth="1"/>
    <col min="38" max="39" width="8.88671875" style="16"/>
    <col min="40" max="40" width="25.6640625" style="16" customWidth="1"/>
    <col min="41" max="41" width="12.6640625" style="16" bestFit="1" customWidth="1"/>
    <col min="42" max="16384" width="8.88671875" style="16"/>
  </cols>
  <sheetData>
    <row r="4" spans="2:42" ht="14.4" x14ac:dyDescent="0.3">
      <c r="B4" s="21" t="s">
        <v>52</v>
      </c>
      <c r="C4" s="22" t="s">
        <v>54</v>
      </c>
      <c r="D4" s="22" t="s">
        <v>61</v>
      </c>
      <c r="E4" s="22" t="s">
        <v>62</v>
      </c>
      <c r="F4" s="29"/>
      <c r="G4" s="30" t="s">
        <v>56</v>
      </c>
      <c r="H4" s="30" t="s">
        <v>57</v>
      </c>
      <c r="I4" s="30" t="s">
        <v>44</v>
      </c>
      <c r="J4" s="30" t="s">
        <v>58</v>
      </c>
      <c r="K4" s="30" t="s">
        <v>59</v>
      </c>
      <c r="L4" s="30" t="s">
        <v>63</v>
      </c>
      <c r="M4" s="30" t="s">
        <v>64</v>
      </c>
      <c r="P4" s="20" t="s">
        <v>65</v>
      </c>
      <c r="AA4"/>
      <c r="AB4"/>
      <c r="AC4"/>
    </row>
    <row r="5" spans="2:42" s="18" customFormat="1" ht="14.4" x14ac:dyDescent="0.3">
      <c r="B5" s="25" t="s">
        <v>23</v>
      </c>
      <c r="C5" s="40">
        <v>117541.05249999998</v>
      </c>
      <c r="D5" s="40">
        <v>2844</v>
      </c>
      <c r="E5" s="24">
        <v>2.4272424682085857E-2</v>
      </c>
      <c r="F5" s="19" t="s">
        <v>18</v>
      </c>
      <c r="G5" s="31">
        <v>1</v>
      </c>
      <c r="H5" s="31">
        <v>3</v>
      </c>
      <c r="I5" s="32">
        <f>VLOOKUP(F5,$B$5:$D$10,2,0)</f>
        <v>177100</v>
      </c>
      <c r="J5" s="32" t="str">
        <f>IF(I5=MAX($I$5:$I$10),I5,"")</f>
        <v/>
      </c>
      <c r="K5" s="32">
        <f>IF(I5=MAX($I$5:$I$10),"",I5)</f>
        <v>177100</v>
      </c>
      <c r="L5" s="38">
        <f>VLOOKUP(F5,$B$5:$E$10,3,0)</f>
        <v>11856</v>
      </c>
      <c r="M5" s="33">
        <f>VLOOKUP(F5,$B$5:$E$10,4,0)</f>
        <v>0.10118631048903302</v>
      </c>
      <c r="P5" s="26">
        <f>IFERROR(AVERAGE(H22:H33),"")</f>
        <v>64437.694374999999</v>
      </c>
      <c r="AA5"/>
      <c r="AB5"/>
      <c r="AC5"/>
      <c r="AI5" s="21" t="s">
        <v>52</v>
      </c>
      <c r="AJ5" s="22" t="s">
        <v>54</v>
      </c>
      <c r="AK5" s="22" t="s">
        <v>55</v>
      </c>
    </row>
    <row r="6" spans="2:42" s="18" customFormat="1" ht="14.4" x14ac:dyDescent="0.3">
      <c r="B6" s="25" t="s">
        <v>29</v>
      </c>
      <c r="C6" s="40">
        <v>77421.900000000009</v>
      </c>
      <c r="D6" s="40">
        <v>26</v>
      </c>
      <c r="E6" s="24">
        <v>2.218998037040198E-4</v>
      </c>
      <c r="F6" s="19" t="s">
        <v>10</v>
      </c>
      <c r="G6" s="31">
        <v>2</v>
      </c>
      <c r="H6" s="31">
        <v>8</v>
      </c>
      <c r="I6" s="32">
        <f t="shared" ref="I6:I10" si="0">VLOOKUP(F6,$B$5:$D$10,2,0)</f>
        <v>157387.38500000001</v>
      </c>
      <c r="J6" s="32" t="str">
        <f t="shared" ref="J6:J10" si="1">IF(I6=MAX($I$5:$I$10),I6,"")</f>
        <v/>
      </c>
      <c r="K6" s="32">
        <f t="shared" ref="K6:K10" si="2">IF(I6=MAX($I$5:$I$10),"",I6)</f>
        <v>157387.38500000001</v>
      </c>
      <c r="L6" s="38">
        <f t="shared" ref="L6:L10" si="3">VLOOKUP(F6,$B$5:$E$10,3,0)</f>
        <v>72768</v>
      </c>
      <c r="M6" s="33">
        <f t="shared" ref="M6:M10" si="4">VLOOKUP(F6,$B$5:$E$10,4,0)</f>
        <v>0.62104634292054284</v>
      </c>
      <c r="AA6"/>
      <c r="AB6"/>
      <c r="AC6"/>
      <c r="AI6" s="23" t="s">
        <v>23</v>
      </c>
      <c r="AJ6" s="28">
        <v>117541.05250000002</v>
      </c>
      <c r="AK6" s="24">
        <v>0.15200866206245814</v>
      </c>
      <c r="AN6" s="51" t="s">
        <v>23</v>
      </c>
      <c r="AO6" s="58">
        <f>VLOOKUP(AN6,AI:AK,2,0)</f>
        <v>117541.05250000002</v>
      </c>
      <c r="AP6" s="52">
        <f>VLOOKUP(AO6,AJ:AL,2,0)</f>
        <v>0.15200866206245814</v>
      </c>
    </row>
    <row r="7" spans="2:42" s="18" customFormat="1" ht="14.4" x14ac:dyDescent="0.3">
      <c r="B7" s="25" t="s">
        <v>10</v>
      </c>
      <c r="C7" s="40">
        <v>157387.38500000001</v>
      </c>
      <c r="D7" s="40">
        <v>72768</v>
      </c>
      <c r="E7" s="24">
        <v>0.62104634292054284</v>
      </c>
      <c r="F7" s="19" t="s">
        <v>14</v>
      </c>
      <c r="G7" s="31">
        <v>4</v>
      </c>
      <c r="H7" s="31">
        <v>1</v>
      </c>
      <c r="I7" s="32">
        <f t="shared" si="0"/>
        <v>61203.859999999986</v>
      </c>
      <c r="J7" s="32" t="str">
        <f t="shared" si="1"/>
        <v/>
      </c>
      <c r="K7" s="32">
        <f t="shared" si="2"/>
        <v>61203.859999999986</v>
      </c>
      <c r="L7" s="38">
        <f t="shared" si="3"/>
        <v>16488</v>
      </c>
      <c r="M7" s="33">
        <f t="shared" si="4"/>
        <v>0.14071861397968763</v>
      </c>
      <c r="AA7"/>
      <c r="AB7"/>
      <c r="AC7"/>
      <c r="AI7" s="50" t="s">
        <v>26</v>
      </c>
      <c r="AJ7" s="28">
        <v>1225</v>
      </c>
      <c r="AK7" s="24">
        <v>1.5842176589877922E-3</v>
      </c>
      <c r="AN7" s="53" t="s">
        <v>26</v>
      </c>
      <c r="AO7" s="59">
        <f t="shared" ref="AO7:AP7" si="5">VLOOKUP(AN7,AI:AK,2,0)</f>
        <v>1225</v>
      </c>
      <c r="AP7" s="54">
        <f t="shared" si="5"/>
        <v>1.5842176589877922E-3</v>
      </c>
    </row>
    <row r="8" spans="2:42" s="18" customFormat="1" x14ac:dyDescent="0.3">
      <c r="B8" s="25" t="s">
        <v>14</v>
      </c>
      <c r="C8" s="40">
        <v>61203.859999999986</v>
      </c>
      <c r="D8" s="40">
        <v>16488</v>
      </c>
      <c r="E8" s="24">
        <v>0.14071861397968763</v>
      </c>
      <c r="F8" s="19" t="s">
        <v>29</v>
      </c>
      <c r="G8" s="31">
        <v>5</v>
      </c>
      <c r="H8" s="31">
        <v>9</v>
      </c>
      <c r="I8" s="32">
        <f t="shared" si="0"/>
        <v>77421.900000000009</v>
      </c>
      <c r="J8" s="32" t="str">
        <f t="shared" si="1"/>
        <v/>
      </c>
      <c r="K8" s="32">
        <f t="shared" si="2"/>
        <v>77421.900000000009</v>
      </c>
      <c r="L8" s="38">
        <f t="shared" si="3"/>
        <v>26</v>
      </c>
      <c r="M8" s="33">
        <f t="shared" si="4"/>
        <v>2.218998037040198E-4</v>
      </c>
      <c r="AI8" s="50" t="s">
        <v>24</v>
      </c>
      <c r="AJ8" s="28">
        <v>28378.639999999992</v>
      </c>
      <c r="AK8" s="24">
        <v>3.6700361327393724E-2</v>
      </c>
      <c r="AN8" s="53" t="s">
        <v>24</v>
      </c>
      <c r="AO8" s="59">
        <f t="shared" ref="AO8:AP8" si="6">VLOOKUP(AN8,AI:AK,2,0)</f>
        <v>28378.639999999992</v>
      </c>
      <c r="AP8" s="54">
        <f t="shared" si="6"/>
        <v>3.6700361327393724E-2</v>
      </c>
    </row>
    <row r="9" spans="2:42" s="18" customFormat="1" x14ac:dyDescent="0.3">
      <c r="B9" s="25" t="s">
        <v>16</v>
      </c>
      <c r="C9" s="40">
        <v>182598.13500000007</v>
      </c>
      <c r="D9" s="40">
        <v>13188</v>
      </c>
      <c r="E9" s="24">
        <v>0.11255440812494666</v>
      </c>
      <c r="F9" s="19" t="s">
        <v>23</v>
      </c>
      <c r="G9" s="31">
        <v>6</v>
      </c>
      <c r="H9" s="31">
        <v>6</v>
      </c>
      <c r="I9" s="32">
        <f t="shared" si="0"/>
        <v>117541.05249999998</v>
      </c>
      <c r="J9" s="32" t="str">
        <f t="shared" si="1"/>
        <v/>
      </c>
      <c r="K9" s="32">
        <f t="shared" si="2"/>
        <v>117541.05249999998</v>
      </c>
      <c r="L9" s="38">
        <f t="shared" si="3"/>
        <v>2844</v>
      </c>
      <c r="M9" s="33">
        <f t="shared" si="4"/>
        <v>2.4272424682085857E-2</v>
      </c>
      <c r="AI9" s="50" t="s">
        <v>25</v>
      </c>
      <c r="AJ9" s="28">
        <v>27919.090000000004</v>
      </c>
      <c r="AK9" s="24">
        <v>3.6106053388464891E-2</v>
      </c>
      <c r="AN9" s="53" t="s">
        <v>25</v>
      </c>
      <c r="AO9" s="59">
        <f t="shared" ref="AO9:AP9" si="7">VLOOKUP(AN9,AI:AK,2,0)</f>
        <v>27919.090000000004</v>
      </c>
      <c r="AP9" s="54">
        <f>VLOOKUP(AO9,AJ:AL,2,0)</f>
        <v>3.6106053388464891E-2</v>
      </c>
    </row>
    <row r="10" spans="2:42" s="18" customFormat="1" x14ac:dyDescent="0.3">
      <c r="B10" s="25" t="s">
        <v>18</v>
      </c>
      <c r="C10" s="40">
        <v>177100</v>
      </c>
      <c r="D10" s="40">
        <v>11856</v>
      </c>
      <c r="E10" s="24">
        <v>0.10118631048903302</v>
      </c>
      <c r="F10" s="34" t="s">
        <v>16</v>
      </c>
      <c r="G10" s="35">
        <v>7</v>
      </c>
      <c r="H10" s="35">
        <v>2</v>
      </c>
      <c r="I10" s="36">
        <f t="shared" si="0"/>
        <v>182598.13500000007</v>
      </c>
      <c r="J10" s="36">
        <f t="shared" si="1"/>
        <v>182598.13500000007</v>
      </c>
      <c r="K10" s="36" t="str">
        <f t="shared" si="2"/>
        <v/>
      </c>
      <c r="L10" s="39">
        <f t="shared" si="3"/>
        <v>13188</v>
      </c>
      <c r="M10" s="37">
        <f t="shared" si="4"/>
        <v>0.11255440812494666</v>
      </c>
      <c r="AI10" s="50" t="s">
        <v>30</v>
      </c>
      <c r="AJ10" s="28">
        <v>31527.742500000004</v>
      </c>
      <c r="AK10" s="24">
        <v>4.0772903197159129E-2</v>
      </c>
      <c r="AN10" s="53" t="s">
        <v>30</v>
      </c>
      <c r="AO10" s="59">
        <f t="shared" ref="AO10:AP10" si="8">VLOOKUP(AN10,AI:AK,2,0)</f>
        <v>31527.742500000004</v>
      </c>
      <c r="AP10" s="54">
        <f t="shared" si="8"/>
        <v>4.0772903197159129E-2</v>
      </c>
    </row>
    <row r="11" spans="2:42" s="18" customFormat="1" x14ac:dyDescent="0.3">
      <c r="B11" s="25" t="s">
        <v>53</v>
      </c>
      <c r="C11" s="40">
        <v>773252.33250000002</v>
      </c>
      <c r="D11" s="40">
        <v>117170</v>
      </c>
      <c r="E11" s="24">
        <v>1</v>
      </c>
      <c r="J11" s="26"/>
      <c r="AI11" s="50" t="s">
        <v>27</v>
      </c>
      <c r="AJ11" s="28">
        <v>28490.580000000009</v>
      </c>
      <c r="AK11" s="24">
        <v>3.6845126490452594E-2</v>
      </c>
      <c r="AN11" s="53" t="s">
        <v>27</v>
      </c>
      <c r="AO11" s="59">
        <f t="shared" ref="AO11:AP11" si="9">VLOOKUP(AN11,AI:AK,2,0)</f>
        <v>28490.580000000009</v>
      </c>
      <c r="AP11" s="54">
        <f t="shared" si="9"/>
        <v>3.6845126490452594E-2</v>
      </c>
    </row>
    <row r="12" spans="2:42" s="18" customFormat="1" x14ac:dyDescent="0.3">
      <c r="B12" s="17"/>
      <c r="C12" s="17"/>
      <c r="D12" s="17"/>
      <c r="AI12" s="23" t="s">
        <v>29</v>
      </c>
      <c r="AJ12" s="28">
        <v>77421.900000000009</v>
      </c>
      <c r="AK12" s="24">
        <v>0.10012501320194854</v>
      </c>
      <c r="AN12" s="55" t="s">
        <v>29</v>
      </c>
      <c r="AO12" s="59">
        <f t="shared" ref="AO12:AP12" si="10">VLOOKUP(AN12,AI:AK,2,0)</f>
        <v>77421.900000000009</v>
      </c>
      <c r="AP12" s="54">
        <f t="shared" si="10"/>
        <v>0.10012501320194854</v>
      </c>
    </row>
    <row r="13" spans="2:42" s="18" customFormat="1" x14ac:dyDescent="0.3">
      <c r="B13" s="17"/>
      <c r="C13" s="17"/>
      <c r="D13" s="17"/>
      <c r="AI13" s="50" t="s">
        <v>29</v>
      </c>
      <c r="AJ13" s="28">
        <v>77421.900000000009</v>
      </c>
      <c r="AK13" s="24">
        <v>0.10012501320194854</v>
      </c>
      <c r="AN13" s="53" t="s">
        <v>29</v>
      </c>
      <c r="AO13" s="59">
        <f t="shared" ref="AO13:AP13" si="11">VLOOKUP(AN13,AI:AK,2,0)</f>
        <v>77421.900000000009</v>
      </c>
      <c r="AP13" s="54">
        <f t="shared" si="11"/>
        <v>0.10012501320194854</v>
      </c>
    </row>
    <row r="14" spans="2:42" s="18" customFormat="1" x14ac:dyDescent="0.3">
      <c r="B14" s="17"/>
      <c r="C14" s="17"/>
      <c r="D14" s="17"/>
      <c r="AI14" s="23" t="s">
        <v>10</v>
      </c>
      <c r="AJ14" s="28">
        <v>157387.38500000001</v>
      </c>
      <c r="AK14" s="24">
        <v>0.20353948948482481</v>
      </c>
      <c r="AN14" s="55" t="s">
        <v>10</v>
      </c>
      <c r="AO14" s="59">
        <f t="shared" ref="AO14:AP14" si="12">VLOOKUP(AN14,AI:AK,2,0)</f>
        <v>157387.38500000001</v>
      </c>
      <c r="AP14" s="54">
        <f t="shared" si="12"/>
        <v>0.20353948948482481</v>
      </c>
    </row>
    <row r="15" spans="2:42" s="18" customFormat="1" x14ac:dyDescent="0.3">
      <c r="B15" s="17"/>
      <c r="C15" s="17"/>
      <c r="D15" s="17"/>
      <c r="AI15" s="50" t="s">
        <v>13</v>
      </c>
      <c r="AJ15" s="28">
        <v>100400</v>
      </c>
      <c r="AK15" s="24">
        <v>0.12984118609173415</v>
      </c>
      <c r="AN15" s="53" t="s">
        <v>13</v>
      </c>
      <c r="AO15" s="59">
        <f t="shared" ref="AO15:AP15" si="13">VLOOKUP(AN15,AI:AK,2,0)</f>
        <v>100400</v>
      </c>
      <c r="AP15" s="54">
        <f t="shared" si="13"/>
        <v>0.12984118609173415</v>
      </c>
    </row>
    <row r="16" spans="2:42" x14ac:dyDescent="0.3">
      <c r="B16" s="15"/>
      <c r="C16" s="15"/>
      <c r="D16" s="15"/>
      <c r="AI16" s="50" t="s">
        <v>11</v>
      </c>
      <c r="AJ16" s="28">
        <v>56987.385000000017</v>
      </c>
      <c r="AK16" s="24">
        <v>7.3698303393090664E-2</v>
      </c>
      <c r="AN16" s="53" t="s">
        <v>11</v>
      </c>
      <c r="AO16" s="59">
        <f t="shared" ref="AO16:AP16" si="14">VLOOKUP(AN16,AI:AK,2,0)</f>
        <v>56987.385000000017</v>
      </c>
      <c r="AP16" s="54">
        <f t="shared" si="14"/>
        <v>7.3698303393090664E-2</v>
      </c>
    </row>
    <row r="17" spans="2:49" ht="14.4" x14ac:dyDescent="0.3">
      <c r="B17" s="15"/>
      <c r="C17" s="15"/>
      <c r="D17" s="15"/>
      <c r="G17" s="22" t="s">
        <v>54</v>
      </c>
      <c r="H17" s="22" t="s">
        <v>60</v>
      </c>
      <c r="I17"/>
      <c r="J17" s="20" t="s">
        <v>5</v>
      </c>
      <c r="K17" s="20" t="s">
        <v>45</v>
      </c>
      <c r="AI17" s="23" t="s">
        <v>14</v>
      </c>
      <c r="AJ17" s="28">
        <v>61203.859999999986</v>
      </c>
      <c r="AK17" s="24">
        <v>7.9151212906299229E-2</v>
      </c>
      <c r="AN17" s="55" t="s">
        <v>14</v>
      </c>
      <c r="AO17" s="59">
        <f t="shared" ref="AO17:AP17" si="15">VLOOKUP(AN17,AI:AK,2,0)</f>
        <v>61203.859999999986</v>
      </c>
      <c r="AP17" s="54">
        <f t="shared" si="15"/>
        <v>7.9151212906299229E-2</v>
      </c>
    </row>
    <row r="18" spans="2:49" ht="14.4" x14ac:dyDescent="0.3">
      <c r="B18" s="15"/>
      <c r="C18" s="15"/>
      <c r="D18" s="15"/>
      <c r="G18" s="28">
        <v>773252.3324999999</v>
      </c>
      <c r="H18" s="28">
        <v>898931.71199999994</v>
      </c>
      <c r="I18"/>
      <c r="J18" s="27">
        <f>GETPIVOTDATA("Sum of Income",$G$17)/GETPIVOTDATA("Sum of Target Income",$G$17)</f>
        <v>0.86019029274161363</v>
      </c>
      <c r="K18" s="27">
        <f>100%-J18</f>
        <v>0.13980970725838637</v>
      </c>
      <c r="AI18" s="50" t="s">
        <v>15</v>
      </c>
      <c r="AJ18" s="28">
        <v>57443.859999999986</v>
      </c>
      <c r="AK18" s="24">
        <v>7.4288634622385677E-2</v>
      </c>
      <c r="AN18" s="53" t="s">
        <v>15</v>
      </c>
      <c r="AO18" s="59">
        <f t="shared" ref="AO18:AP18" si="16">VLOOKUP(AN18,AI:AK,2,0)</f>
        <v>57443.859999999986</v>
      </c>
      <c r="AP18" s="54">
        <f t="shared" si="16"/>
        <v>7.4288634622385677E-2</v>
      </c>
    </row>
    <row r="19" spans="2:49" ht="14.4" x14ac:dyDescent="0.3">
      <c r="B19" s="15"/>
      <c r="C19" s="15"/>
      <c r="D19" s="15"/>
      <c r="G19"/>
      <c r="H19"/>
      <c r="I19"/>
      <c r="AI19" s="50" t="s">
        <v>28</v>
      </c>
      <c r="AJ19" s="28">
        <v>2490</v>
      </c>
      <c r="AK19" s="24">
        <v>3.220164874187431E-3</v>
      </c>
      <c r="AN19" s="53" t="s">
        <v>28</v>
      </c>
      <c r="AO19" s="59">
        <f t="shared" ref="AO19:AP19" si="17">VLOOKUP(AN19,AI:AK,2,0)</f>
        <v>2490</v>
      </c>
      <c r="AP19" s="54">
        <f t="shared" si="17"/>
        <v>3.220164874187431E-3</v>
      </c>
    </row>
    <row r="20" spans="2:49" ht="14.4" x14ac:dyDescent="0.3">
      <c r="B20" s="15"/>
      <c r="C20" s="15"/>
      <c r="D20" s="15"/>
      <c r="G20"/>
      <c r="H20"/>
      <c r="I20"/>
      <c r="AI20" s="50" t="s">
        <v>22</v>
      </c>
      <c r="AJ20" s="28">
        <v>1270</v>
      </c>
      <c r="AK20" s="24">
        <v>1.6424134097261193E-3</v>
      </c>
      <c r="AN20" s="53" t="s">
        <v>22</v>
      </c>
      <c r="AO20" s="59">
        <f t="shared" ref="AO20:AP20" si="18">VLOOKUP(AN20,AI:AK,2,0)</f>
        <v>1270</v>
      </c>
      <c r="AP20" s="54">
        <f t="shared" si="18"/>
        <v>1.6424134097261193E-3</v>
      </c>
    </row>
    <row r="21" spans="2:49" ht="14.4" x14ac:dyDescent="0.3">
      <c r="B21" s="15"/>
      <c r="C21" s="15"/>
      <c r="D21" s="15"/>
      <c r="G21" s="21" t="s">
        <v>52</v>
      </c>
      <c r="H21" s="22" t="s">
        <v>54</v>
      </c>
      <c r="I21" s="22" t="s">
        <v>55</v>
      </c>
      <c r="J21"/>
      <c r="K21"/>
      <c r="L21"/>
      <c r="M21"/>
      <c r="N21"/>
      <c r="O21"/>
      <c r="P21"/>
      <c r="Q21" s="21" t="s">
        <v>52</v>
      </c>
      <c r="R21" s="22" t="s">
        <v>66</v>
      </c>
      <c r="S21"/>
      <c r="T21" s="41" t="s">
        <v>67</v>
      </c>
      <c r="V21" s="21" t="s">
        <v>52</v>
      </c>
      <c r="W21" s="22" t="s">
        <v>54</v>
      </c>
      <c r="X21" s="22" t="s">
        <v>55</v>
      </c>
      <c r="AI21" s="23" t="s">
        <v>16</v>
      </c>
      <c r="AJ21" s="28">
        <v>182598.13500000001</v>
      </c>
      <c r="AK21" s="24">
        <v>0.2361430122165199</v>
      </c>
      <c r="AN21" s="55" t="s">
        <v>16</v>
      </c>
      <c r="AO21" s="59">
        <f t="shared" ref="AO21:AP21" si="19">VLOOKUP(AN21,AI:AK,2,0)</f>
        <v>182598.13500000001</v>
      </c>
      <c r="AP21" s="54">
        <f t="shared" si="19"/>
        <v>0.2361430122165199</v>
      </c>
    </row>
    <row r="22" spans="2:49" ht="14.4" x14ac:dyDescent="0.3">
      <c r="G22" s="23" t="s">
        <v>9</v>
      </c>
      <c r="H22" s="40">
        <v>64934.67</v>
      </c>
      <c r="I22" s="40">
        <v>64934.67</v>
      </c>
      <c r="J22"/>
      <c r="K22"/>
      <c r="L22"/>
      <c r="M22"/>
      <c r="N22"/>
      <c r="O22"/>
      <c r="P22"/>
      <c r="Q22" s="23" t="s">
        <v>9</v>
      </c>
      <c r="R22" s="40">
        <v>12986.934000000001</v>
      </c>
      <c r="S22"/>
      <c r="T22" s="43">
        <f>IFERROR(GETPIVOTDATA("operating profit",$Q$21),"")</f>
        <v>154650.46649999998</v>
      </c>
      <c r="V22" s="23" t="s">
        <v>12</v>
      </c>
      <c r="W22" s="28">
        <v>261479.2175</v>
      </c>
      <c r="X22" s="24">
        <v>0.33815509699739565</v>
      </c>
      <c r="Z22" s="44" t="s">
        <v>12</v>
      </c>
      <c r="AA22" s="45">
        <f>W22</f>
        <v>261479.2175</v>
      </c>
      <c r="AB22" s="46">
        <f>X22</f>
        <v>0.33815509699739565</v>
      </c>
      <c r="AD22" s="21" t="s">
        <v>52</v>
      </c>
      <c r="AE22" s="22" t="s">
        <v>54</v>
      </c>
      <c r="AF22" s="22" t="s">
        <v>55</v>
      </c>
      <c r="AI22" s="50" t="s">
        <v>20</v>
      </c>
      <c r="AJ22" s="28">
        <v>77065.560000000012</v>
      </c>
      <c r="AK22" s="24">
        <v>9.9664180450435319E-2</v>
      </c>
      <c r="AN22" s="53" t="s">
        <v>20</v>
      </c>
      <c r="AO22" s="59">
        <f t="shared" ref="AO22:AP22" si="20">VLOOKUP(AN22,AI:AK,2,0)</f>
        <v>77065.560000000012</v>
      </c>
      <c r="AP22" s="54">
        <f t="shared" si="20"/>
        <v>9.9664180450435319E-2</v>
      </c>
    </row>
    <row r="23" spans="2:49" ht="14.4" x14ac:dyDescent="0.3">
      <c r="G23" s="23" t="s">
        <v>31</v>
      </c>
      <c r="H23" s="40">
        <v>58642.049999999996</v>
      </c>
      <c r="I23" s="40">
        <v>58642.049999999996</v>
      </c>
      <c r="J23"/>
      <c r="K23"/>
      <c r="L23"/>
      <c r="M23"/>
      <c r="N23"/>
      <c r="O23"/>
      <c r="P23"/>
      <c r="Q23" s="23" t="s">
        <v>31</v>
      </c>
      <c r="R23" s="40">
        <v>11728.41</v>
      </c>
      <c r="S23"/>
      <c r="V23" s="23" t="s">
        <v>33</v>
      </c>
      <c r="W23" s="28">
        <v>511773.11500000011</v>
      </c>
      <c r="X23" s="24">
        <v>0.66184490300260423</v>
      </c>
      <c r="Z23" s="47" t="s">
        <v>33</v>
      </c>
      <c r="AA23" s="48">
        <f>W23</f>
        <v>511773.11500000011</v>
      </c>
      <c r="AB23" s="49">
        <f>X23</f>
        <v>0.66184490300260423</v>
      </c>
      <c r="AD23" s="23" t="s">
        <v>12</v>
      </c>
      <c r="AE23" s="28">
        <v>261479.2175</v>
      </c>
      <c r="AF23" s="24">
        <v>0.33815509699739565</v>
      </c>
      <c r="AI23" s="50" t="s">
        <v>17</v>
      </c>
      <c r="AJ23" s="28">
        <v>105532.575</v>
      </c>
      <c r="AK23" s="24">
        <v>0.13647883176608458</v>
      </c>
      <c r="AN23" s="53" t="s">
        <v>17</v>
      </c>
      <c r="AO23" s="59">
        <f t="shared" ref="AO23:AP23" si="21">VLOOKUP(AN23,AI:AK,2,0)</f>
        <v>105532.575</v>
      </c>
      <c r="AP23" s="54">
        <f t="shared" si="21"/>
        <v>0.13647883176608458</v>
      </c>
      <c r="AW23" s="42"/>
    </row>
    <row r="24" spans="2:49" ht="14.4" x14ac:dyDescent="0.3">
      <c r="G24" s="23" t="s">
        <v>32</v>
      </c>
      <c r="H24" s="40">
        <v>61887.199999999997</v>
      </c>
      <c r="I24" s="40">
        <v>61887.199999999997</v>
      </c>
      <c r="J24"/>
      <c r="K24"/>
      <c r="L24"/>
      <c r="M24"/>
      <c r="N24"/>
      <c r="O24"/>
      <c r="P24"/>
      <c r="Q24" s="23" t="s">
        <v>32</v>
      </c>
      <c r="R24" s="40">
        <v>12377.440000000002</v>
      </c>
      <c r="S24"/>
      <c r="V24" s="25" t="s">
        <v>53</v>
      </c>
      <c r="W24" s="28">
        <v>773252.33250000014</v>
      </c>
      <c r="X24" s="24">
        <v>1</v>
      </c>
      <c r="AD24" s="23" t="s">
        <v>33</v>
      </c>
      <c r="AE24" s="28">
        <v>511773.11500000011</v>
      </c>
      <c r="AF24" s="24">
        <v>0.66184490300260423</v>
      </c>
      <c r="AI24" s="23" t="s">
        <v>18</v>
      </c>
      <c r="AJ24" s="28">
        <v>177100</v>
      </c>
      <c r="AK24" s="24">
        <v>0.2290326101279494</v>
      </c>
      <c r="AN24" s="55" t="s">
        <v>18</v>
      </c>
      <c r="AO24" s="59">
        <f t="shared" ref="AO24:AP24" si="22">VLOOKUP(AN24,AI:AK,2,0)</f>
        <v>177100</v>
      </c>
      <c r="AP24" s="54">
        <f t="shared" si="22"/>
        <v>0.2290326101279494</v>
      </c>
    </row>
    <row r="25" spans="2:49" ht="14.4" x14ac:dyDescent="0.3">
      <c r="G25" s="23" t="s">
        <v>34</v>
      </c>
      <c r="H25" s="40">
        <v>77628.599999999991</v>
      </c>
      <c r="I25" s="40">
        <v>77628.599999999991</v>
      </c>
      <c r="J25"/>
      <c r="K25"/>
      <c r="L25"/>
      <c r="M25"/>
      <c r="N25"/>
      <c r="O25"/>
      <c r="P25"/>
      <c r="Q25" s="23" t="s">
        <v>34</v>
      </c>
      <c r="R25" s="40">
        <v>15525.720000000001</v>
      </c>
      <c r="S25"/>
      <c r="V25"/>
      <c r="W25"/>
      <c r="AD25" s="25" t="s">
        <v>53</v>
      </c>
      <c r="AE25" s="28">
        <v>773252.33250000014</v>
      </c>
      <c r="AF25" s="24">
        <v>1</v>
      </c>
      <c r="AI25" s="50" t="s">
        <v>21</v>
      </c>
      <c r="AJ25" s="28">
        <v>88900</v>
      </c>
      <c r="AK25" s="24">
        <v>0.11496893868082836</v>
      </c>
      <c r="AN25" s="53" t="s">
        <v>21</v>
      </c>
      <c r="AO25" s="59">
        <f t="shared" ref="AO25:AP25" si="23">VLOOKUP(AN25,AI:AK,2,0)</f>
        <v>88900</v>
      </c>
      <c r="AP25" s="54">
        <f t="shared" si="23"/>
        <v>0.11496893868082836</v>
      </c>
    </row>
    <row r="26" spans="2:49" ht="14.4" x14ac:dyDescent="0.3">
      <c r="G26" s="23" t="s">
        <v>35</v>
      </c>
      <c r="H26" s="40">
        <v>60548.14</v>
      </c>
      <c r="I26" s="40">
        <v>60548.14</v>
      </c>
      <c r="J26"/>
      <c r="K26"/>
      <c r="L26"/>
      <c r="M26"/>
      <c r="N26"/>
      <c r="O26"/>
      <c r="P26"/>
      <c r="Q26" s="23" t="s">
        <v>35</v>
      </c>
      <c r="R26" s="40">
        <v>12109.628000000001</v>
      </c>
      <c r="S26"/>
      <c r="V26"/>
      <c r="W26"/>
      <c r="AI26" s="50" t="s">
        <v>19</v>
      </c>
      <c r="AJ26" s="28">
        <v>88200</v>
      </c>
      <c r="AK26" s="24">
        <v>0.11406367144712104</v>
      </c>
      <c r="AN26" s="56" t="s">
        <v>19</v>
      </c>
      <c r="AO26" s="60">
        <f t="shared" ref="AO26:AP26" si="24">VLOOKUP(AN26,AI:AK,2,0)</f>
        <v>88200</v>
      </c>
      <c r="AP26" s="57">
        <f t="shared" si="24"/>
        <v>0.11406367144712104</v>
      </c>
    </row>
    <row r="27" spans="2:49" ht="14.4" x14ac:dyDescent="0.3">
      <c r="G27" s="23" t="s">
        <v>36</v>
      </c>
      <c r="H27" s="40">
        <v>63285.9</v>
      </c>
      <c r="I27" s="40">
        <v>63285.9</v>
      </c>
      <c r="J27"/>
      <c r="K27"/>
      <c r="L27"/>
      <c r="M27"/>
      <c r="N27"/>
      <c r="O27"/>
      <c r="P27"/>
      <c r="Q27" s="23" t="s">
        <v>36</v>
      </c>
      <c r="R27" s="40">
        <v>12657.18</v>
      </c>
      <c r="S27"/>
      <c r="V27"/>
      <c r="W27"/>
      <c r="AI27" s="25" t="s">
        <v>53</v>
      </c>
      <c r="AJ27" s="28">
        <v>773252.33250000002</v>
      </c>
      <c r="AK27" s="24">
        <v>1</v>
      </c>
    </row>
    <row r="28" spans="2:49" ht="14.4" x14ac:dyDescent="0.3">
      <c r="G28" s="23" t="s">
        <v>37</v>
      </c>
      <c r="H28" s="40">
        <v>57630.7</v>
      </c>
      <c r="I28" s="40">
        <v>57630.7</v>
      </c>
      <c r="J28"/>
      <c r="K28"/>
      <c r="L28"/>
      <c r="M28"/>
      <c r="N28"/>
      <c r="O28"/>
      <c r="P28"/>
      <c r="Q28" s="23" t="s">
        <v>37</v>
      </c>
      <c r="R28" s="40">
        <v>11526.14</v>
      </c>
      <c r="S28"/>
      <c r="V28"/>
      <c r="W28"/>
      <c r="AI28"/>
      <c r="AJ28"/>
      <c r="AK28"/>
    </row>
    <row r="29" spans="2:49" ht="14.4" x14ac:dyDescent="0.3">
      <c r="G29" s="23" t="s">
        <v>38</v>
      </c>
      <c r="H29" s="40">
        <v>60977.822499999995</v>
      </c>
      <c r="I29" s="40">
        <v>60977.822499999995</v>
      </c>
      <c r="J29"/>
      <c r="K29"/>
      <c r="L29"/>
      <c r="M29"/>
      <c r="N29"/>
      <c r="O29"/>
      <c r="P29"/>
      <c r="Q29" s="23" t="s">
        <v>38</v>
      </c>
      <c r="R29" s="40">
        <v>12195.5645</v>
      </c>
      <c r="S29"/>
      <c r="V29"/>
      <c r="W29"/>
      <c r="AI29"/>
      <c r="AJ29"/>
      <c r="AK29"/>
    </row>
    <row r="30" spans="2:49" ht="14.4" x14ac:dyDescent="0.3">
      <c r="G30" s="23" t="s">
        <v>39</v>
      </c>
      <c r="H30" s="40">
        <v>59906.11</v>
      </c>
      <c r="I30" s="40">
        <v>59906.11</v>
      </c>
      <c r="J30"/>
      <c r="K30"/>
      <c r="L30"/>
      <c r="M30"/>
      <c r="N30"/>
      <c r="O30"/>
      <c r="P30"/>
      <c r="Q30" s="23" t="s">
        <v>39</v>
      </c>
      <c r="R30" s="40">
        <v>11981.222000000002</v>
      </c>
      <c r="S30"/>
      <c r="V30"/>
      <c r="W30"/>
      <c r="AI30"/>
      <c r="AJ30"/>
      <c r="AK30"/>
    </row>
    <row r="31" spans="2:49" ht="14.4" x14ac:dyDescent="0.3">
      <c r="G31" s="23" t="s">
        <v>40</v>
      </c>
      <c r="H31" s="40">
        <v>66177.665000000008</v>
      </c>
      <c r="I31" s="40">
        <v>66177.665000000008</v>
      </c>
      <c r="J31"/>
      <c r="K31"/>
      <c r="L31"/>
      <c r="M31"/>
      <c r="N31"/>
      <c r="O31"/>
      <c r="P31"/>
      <c r="Q31" s="23" t="s">
        <v>40</v>
      </c>
      <c r="R31" s="40">
        <v>13235.532999999999</v>
      </c>
      <c r="S31"/>
      <c r="V31"/>
      <c r="W31"/>
      <c r="AI31"/>
      <c r="AJ31"/>
      <c r="AK31"/>
    </row>
    <row r="32" spans="2:49" ht="14.4" x14ac:dyDescent="0.3">
      <c r="G32" s="23" t="s">
        <v>41</v>
      </c>
      <c r="H32" s="40">
        <v>84002.775000000009</v>
      </c>
      <c r="I32" s="40">
        <v>84002.775000000009</v>
      </c>
      <c r="J32"/>
      <c r="K32"/>
      <c r="L32"/>
      <c r="M32"/>
      <c r="N32"/>
      <c r="O32"/>
      <c r="P32"/>
      <c r="Q32" s="23" t="s">
        <v>41</v>
      </c>
      <c r="R32" s="40">
        <v>16800.555</v>
      </c>
      <c r="S32"/>
      <c r="V32"/>
      <c r="W32"/>
      <c r="AI32"/>
      <c r="AJ32"/>
      <c r="AK32"/>
    </row>
    <row r="33" spans="7:37" ht="14.4" x14ac:dyDescent="0.3">
      <c r="G33" s="23" t="s">
        <v>42</v>
      </c>
      <c r="H33" s="40">
        <v>57630.7</v>
      </c>
      <c r="I33" s="40">
        <v>57630.7</v>
      </c>
      <c r="J33"/>
      <c r="K33"/>
      <c r="L33"/>
      <c r="M33"/>
      <c r="N33"/>
      <c r="O33"/>
      <c r="P33"/>
      <c r="Q33" s="23" t="s">
        <v>42</v>
      </c>
      <c r="R33" s="40">
        <v>11526.14</v>
      </c>
      <c r="S33"/>
      <c r="V33"/>
      <c r="W33"/>
      <c r="AI33"/>
      <c r="AJ33"/>
      <c r="AK33"/>
    </row>
    <row r="34" spans="7:37" ht="14.4" x14ac:dyDescent="0.3">
      <c r="G34" s="25" t="s">
        <v>53</v>
      </c>
      <c r="H34" s="40">
        <v>773252.33250000002</v>
      </c>
      <c r="I34" s="40">
        <v>773252.33250000002</v>
      </c>
      <c r="J34"/>
      <c r="K34"/>
      <c r="L34"/>
      <c r="M34"/>
      <c r="N34"/>
      <c r="O34"/>
      <c r="P34"/>
      <c r="Q34" s="25" t="s">
        <v>53</v>
      </c>
      <c r="R34" s="40">
        <v>154650.46649999998</v>
      </c>
      <c r="S34"/>
      <c r="V34"/>
      <c r="W34"/>
      <c r="AI34"/>
      <c r="AJ34"/>
      <c r="AK34"/>
    </row>
    <row r="35" spans="7:37" ht="14.4" x14ac:dyDescent="0.3">
      <c r="G35"/>
      <c r="H35"/>
      <c r="I35"/>
      <c r="J35"/>
      <c r="K35"/>
      <c r="L35"/>
      <c r="M35"/>
      <c r="N35"/>
      <c r="O35"/>
      <c r="P35"/>
      <c r="Q35"/>
      <c r="R35"/>
      <c r="S35"/>
      <c r="AI35"/>
      <c r="AJ35"/>
      <c r="AK35"/>
    </row>
    <row r="36" spans="7:37" ht="14.4" x14ac:dyDescent="0.3">
      <c r="G36"/>
      <c r="H36"/>
      <c r="I36"/>
      <c r="AI36"/>
      <c r="AJ36"/>
      <c r="AK36"/>
    </row>
    <row r="37" spans="7:37" ht="14.4" x14ac:dyDescent="0.3">
      <c r="G37"/>
      <c r="H37"/>
      <c r="I37"/>
      <c r="AI37"/>
      <c r="AJ37"/>
      <c r="AK37"/>
    </row>
    <row r="38" spans="7:37" ht="14.4" x14ac:dyDescent="0.3">
      <c r="G38"/>
      <c r="H38"/>
      <c r="I38"/>
      <c r="AI38"/>
      <c r="AJ38"/>
      <c r="AK38"/>
    </row>
    <row r="39" spans="7:37" ht="14.4" x14ac:dyDescent="0.3">
      <c r="G39"/>
      <c r="H39"/>
      <c r="I39"/>
      <c r="AI39"/>
      <c r="AJ39"/>
      <c r="AK39"/>
    </row>
    <row r="40" spans="7:37" ht="14.4" x14ac:dyDescent="0.3">
      <c r="G40"/>
      <c r="H40"/>
      <c r="I40"/>
      <c r="AI40"/>
      <c r="AJ40"/>
      <c r="AK40"/>
    </row>
    <row r="41" spans="7:37" ht="14.4" x14ac:dyDescent="0.3">
      <c r="G41"/>
      <c r="H41"/>
      <c r="I41"/>
      <c r="AI41"/>
      <c r="AJ41"/>
      <c r="AK41"/>
    </row>
    <row r="42" spans="7:37" ht="14.4" x14ac:dyDescent="0.3">
      <c r="G42"/>
      <c r="H42"/>
      <c r="I42"/>
      <c r="AI42"/>
      <c r="AJ42"/>
      <c r="AK42"/>
    </row>
    <row r="43" spans="7:37" ht="14.4" x14ac:dyDescent="0.3">
      <c r="G43"/>
      <c r="H43"/>
      <c r="I43"/>
      <c r="AI43"/>
      <c r="AJ43"/>
      <c r="AK43"/>
    </row>
    <row r="44" spans="7:37" ht="14.4" x14ac:dyDescent="0.3">
      <c r="G44"/>
      <c r="H44"/>
      <c r="I44"/>
      <c r="AI44"/>
      <c r="AJ44"/>
      <c r="AK44"/>
    </row>
    <row r="45" spans="7:37" ht="14.4" x14ac:dyDescent="0.3">
      <c r="G45"/>
      <c r="H45"/>
      <c r="I45"/>
      <c r="AI45"/>
      <c r="AJ45"/>
      <c r="AK45"/>
    </row>
    <row r="46" spans="7:37" ht="14.4" x14ac:dyDescent="0.3">
      <c r="G46"/>
      <c r="H46"/>
      <c r="I46"/>
      <c r="AI46"/>
      <c r="AJ46"/>
      <c r="AK46"/>
    </row>
    <row r="47" spans="7:37" ht="14.4" x14ac:dyDescent="0.3">
      <c r="G47"/>
      <c r="H47"/>
      <c r="I47"/>
      <c r="AI47"/>
      <c r="AJ47"/>
      <c r="AK47"/>
    </row>
    <row r="48" spans="7:37" ht="14.4" x14ac:dyDescent="0.3">
      <c r="G48"/>
      <c r="H48"/>
      <c r="I48"/>
      <c r="AI48"/>
      <c r="AJ48"/>
      <c r="AK48"/>
    </row>
    <row r="49" spans="7:37" ht="14.4" x14ac:dyDescent="0.3">
      <c r="G49"/>
      <c r="H49"/>
      <c r="I49"/>
      <c r="AI49"/>
      <c r="AJ49"/>
      <c r="AK49"/>
    </row>
    <row r="50" spans="7:37" ht="14.4" x14ac:dyDescent="0.3">
      <c r="G50"/>
      <c r="H50"/>
      <c r="I50"/>
      <c r="AI50"/>
      <c r="AJ50"/>
      <c r="AK50"/>
    </row>
    <row r="51" spans="7:37" ht="14.4" x14ac:dyDescent="0.3">
      <c r="G51"/>
      <c r="H51"/>
      <c r="I51"/>
    </row>
    <row r="52" spans="7:37" ht="14.4" x14ac:dyDescent="0.3">
      <c r="G52"/>
      <c r="H52"/>
      <c r="I52"/>
    </row>
    <row r="53" spans="7:37" ht="14.4" x14ac:dyDescent="0.3">
      <c r="G53"/>
      <c r="H53"/>
      <c r="I53"/>
    </row>
    <row r="54" spans="7:37" ht="14.4" x14ac:dyDescent="0.3">
      <c r="G54"/>
      <c r="H54"/>
      <c r="I54"/>
    </row>
    <row r="55" spans="7:37" ht="14.4" x14ac:dyDescent="0.3">
      <c r="G55"/>
      <c r="H55"/>
      <c r="I55"/>
    </row>
    <row r="56" spans="7:37" ht="14.4" x14ac:dyDescent="0.3">
      <c r="G56"/>
      <c r="H56"/>
      <c r="I56"/>
    </row>
    <row r="57" spans="7:37" ht="14.4" x14ac:dyDescent="0.3">
      <c r="G57"/>
      <c r="H57"/>
      <c r="I57"/>
    </row>
    <row r="58" spans="7:37" ht="14.4" x14ac:dyDescent="0.3">
      <c r="G58"/>
      <c r="H58"/>
      <c r="I58"/>
    </row>
    <row r="59" spans="7:37" ht="14.4" x14ac:dyDescent="0.3">
      <c r="G59"/>
      <c r="H59"/>
      <c r="I59"/>
    </row>
    <row r="60" spans="7:37" ht="14.4" x14ac:dyDescent="0.3">
      <c r="G60"/>
      <c r="H60"/>
      <c r="I60"/>
    </row>
    <row r="61" spans="7:37" ht="14.4" x14ac:dyDescent="0.3">
      <c r="G61"/>
      <c r="H61"/>
      <c r="I61"/>
    </row>
    <row r="62" spans="7:37" ht="14.4" x14ac:dyDescent="0.3">
      <c r="G62"/>
      <c r="H62"/>
      <c r="I62"/>
    </row>
    <row r="63" spans="7:37" ht="14.4" x14ac:dyDescent="0.3">
      <c r="G63"/>
      <c r="H63"/>
      <c r="I63"/>
    </row>
    <row r="64" spans="7:37" ht="14.4" x14ac:dyDescent="0.3">
      <c r="G64"/>
      <c r="H64"/>
      <c r="I64"/>
    </row>
    <row r="65" spans="7:9" ht="14.4" x14ac:dyDescent="0.3">
      <c r="G65"/>
      <c r="H65"/>
      <c r="I65"/>
    </row>
    <row r="66" spans="7:9" ht="14.4" x14ac:dyDescent="0.3">
      <c r="G66"/>
      <c r="H66"/>
      <c r="I66"/>
    </row>
    <row r="67" spans="7:9" ht="14.4" x14ac:dyDescent="0.3">
      <c r="G67"/>
      <c r="H67"/>
      <c r="I67"/>
    </row>
    <row r="68" spans="7:9" ht="14.4" x14ac:dyDescent="0.3">
      <c r="G68"/>
      <c r="H68"/>
      <c r="I68"/>
    </row>
    <row r="69" spans="7:9" ht="14.4" x14ac:dyDescent="0.3">
      <c r="G69"/>
      <c r="H69"/>
      <c r="I69"/>
    </row>
    <row r="70" spans="7:9" ht="14.4" x14ac:dyDescent="0.3">
      <c r="G70"/>
      <c r="H70"/>
      <c r="I70"/>
    </row>
    <row r="71" spans="7:9" ht="14.4" x14ac:dyDescent="0.3">
      <c r="G71"/>
      <c r="H71"/>
      <c r="I71"/>
    </row>
    <row r="72" spans="7:9" ht="14.4" x14ac:dyDescent="0.3">
      <c r="G72"/>
      <c r="H72"/>
      <c r="I72"/>
    </row>
    <row r="73" spans="7:9" ht="14.4" x14ac:dyDescent="0.3">
      <c r="G73"/>
      <c r="H73"/>
      <c r="I73"/>
    </row>
    <row r="74" spans="7:9" ht="14.4" x14ac:dyDescent="0.3">
      <c r="G74"/>
      <c r="H74"/>
      <c r="I74"/>
    </row>
    <row r="75" spans="7:9" ht="14.4" x14ac:dyDescent="0.3">
      <c r="G75"/>
      <c r="H75"/>
      <c r="I75"/>
    </row>
    <row r="76" spans="7:9" ht="14.4" x14ac:dyDescent="0.3">
      <c r="G76"/>
      <c r="H76"/>
      <c r="I76"/>
    </row>
    <row r="77" spans="7:9" ht="14.4" x14ac:dyDescent="0.3">
      <c r="G77"/>
      <c r="H77"/>
      <c r="I77"/>
    </row>
    <row r="78" spans="7:9" ht="14.4" x14ac:dyDescent="0.3">
      <c r="G78"/>
      <c r="H78"/>
      <c r="I78"/>
    </row>
    <row r="79" spans="7:9" ht="14.4" x14ac:dyDescent="0.3">
      <c r="G79"/>
      <c r="H79"/>
      <c r="I79"/>
    </row>
    <row r="80" spans="7:9" ht="14.4" x14ac:dyDescent="0.3">
      <c r="G80"/>
      <c r="H80"/>
      <c r="I80"/>
    </row>
    <row r="81" spans="7:9" ht="14.4" x14ac:dyDescent="0.3">
      <c r="G81"/>
      <c r="H81"/>
      <c r="I81"/>
    </row>
    <row r="82" spans="7:9" ht="14.4" x14ac:dyDescent="0.3">
      <c r="G82"/>
      <c r="H82"/>
      <c r="I82"/>
    </row>
    <row r="83" spans="7:9" ht="14.4" x14ac:dyDescent="0.3">
      <c r="G83"/>
      <c r="H83"/>
      <c r="I83"/>
    </row>
    <row r="84" spans="7:9" ht="14.4" x14ac:dyDescent="0.3">
      <c r="G84"/>
      <c r="H84"/>
      <c r="I84"/>
    </row>
    <row r="85" spans="7:9" ht="14.4" x14ac:dyDescent="0.3">
      <c r="G85"/>
      <c r="H85"/>
      <c r="I85"/>
    </row>
    <row r="86" spans="7:9" ht="14.4" x14ac:dyDescent="0.3">
      <c r="G86"/>
      <c r="H86"/>
      <c r="I86"/>
    </row>
    <row r="87" spans="7:9" ht="14.4" x14ac:dyDescent="0.3">
      <c r="G87"/>
      <c r="H87"/>
      <c r="I87"/>
    </row>
    <row r="88" spans="7:9" ht="14.4" x14ac:dyDescent="0.3">
      <c r="G88"/>
      <c r="H88"/>
      <c r="I88"/>
    </row>
    <row r="89" spans="7:9" ht="14.4" x14ac:dyDescent="0.3">
      <c r="G89"/>
      <c r="H89"/>
      <c r="I89"/>
    </row>
    <row r="90" spans="7:9" ht="14.4" x14ac:dyDescent="0.3">
      <c r="G90"/>
      <c r="H90"/>
      <c r="I90"/>
    </row>
    <row r="91" spans="7:9" ht="14.4" x14ac:dyDescent="0.3">
      <c r="G91"/>
      <c r="H91"/>
      <c r="I91"/>
    </row>
    <row r="92" spans="7:9" ht="14.4" x14ac:dyDescent="0.3">
      <c r="G92"/>
      <c r="H92"/>
      <c r="I92"/>
    </row>
    <row r="93" spans="7:9" ht="14.4" x14ac:dyDescent="0.3">
      <c r="G93"/>
      <c r="H93"/>
      <c r="I93"/>
    </row>
    <row r="94" spans="7:9" ht="14.4" x14ac:dyDescent="0.3">
      <c r="G94"/>
      <c r="H94"/>
      <c r="I94"/>
    </row>
    <row r="95" spans="7:9" ht="14.4" x14ac:dyDescent="0.3">
      <c r="G95"/>
      <c r="H95"/>
      <c r="I95"/>
    </row>
    <row r="96" spans="7:9" ht="14.4" x14ac:dyDescent="0.3">
      <c r="G96"/>
      <c r="H96"/>
      <c r="I96"/>
    </row>
    <row r="97" spans="7:9" ht="14.4" x14ac:dyDescent="0.3">
      <c r="G97"/>
      <c r="H97"/>
      <c r="I97"/>
    </row>
    <row r="98" spans="7:9" ht="14.4" x14ac:dyDescent="0.3">
      <c r="G98"/>
      <c r="H98"/>
      <c r="I98"/>
    </row>
    <row r="99" spans="7:9" ht="14.4" x14ac:dyDescent="0.3">
      <c r="G99"/>
      <c r="H99"/>
      <c r="I99"/>
    </row>
    <row r="100" spans="7:9" ht="14.4" x14ac:dyDescent="0.3">
      <c r="G100"/>
      <c r="H100"/>
      <c r="I100"/>
    </row>
    <row r="101" spans="7:9" ht="14.4" x14ac:dyDescent="0.3">
      <c r="G101"/>
      <c r="H101"/>
      <c r="I101"/>
    </row>
    <row r="102" spans="7:9" ht="14.4" x14ac:dyDescent="0.3">
      <c r="G102"/>
      <c r="H102"/>
      <c r="I102"/>
    </row>
    <row r="103" spans="7:9" ht="14.4" x14ac:dyDescent="0.3">
      <c r="G103"/>
      <c r="H103"/>
      <c r="I103"/>
    </row>
    <row r="104" spans="7:9" ht="14.4" x14ac:dyDescent="0.3">
      <c r="G104"/>
      <c r="H104"/>
      <c r="I104"/>
    </row>
    <row r="105" spans="7:9" ht="14.4" x14ac:dyDescent="0.3">
      <c r="G105"/>
      <c r="H105"/>
      <c r="I105"/>
    </row>
    <row r="106" spans="7:9" ht="14.4" x14ac:dyDescent="0.3">
      <c r="G106"/>
      <c r="H106"/>
      <c r="I106"/>
    </row>
    <row r="107" spans="7:9" ht="14.4" x14ac:dyDescent="0.3">
      <c r="G107"/>
      <c r="H107"/>
      <c r="I107"/>
    </row>
    <row r="108" spans="7:9" ht="14.4" x14ac:dyDescent="0.3">
      <c r="G108"/>
      <c r="H108"/>
      <c r="I108"/>
    </row>
    <row r="109" spans="7:9" ht="14.4" x14ac:dyDescent="0.3">
      <c r="G109"/>
      <c r="H109"/>
      <c r="I109"/>
    </row>
    <row r="110" spans="7:9" ht="14.4" x14ac:dyDescent="0.3">
      <c r="G110"/>
      <c r="H110"/>
      <c r="I110"/>
    </row>
    <row r="111" spans="7:9" ht="14.4" x14ac:dyDescent="0.3">
      <c r="G111"/>
      <c r="H111"/>
      <c r="I111"/>
    </row>
    <row r="112" spans="7:9" ht="14.4" x14ac:dyDescent="0.3">
      <c r="G112"/>
      <c r="H112"/>
      <c r="I112"/>
    </row>
    <row r="113" spans="7:9" ht="14.4" x14ac:dyDescent="0.3">
      <c r="G113"/>
      <c r="H113"/>
      <c r="I113"/>
    </row>
    <row r="114" spans="7:9" ht="14.4" x14ac:dyDescent="0.3">
      <c r="G114"/>
      <c r="H114"/>
      <c r="I114"/>
    </row>
    <row r="115" spans="7:9" ht="14.4" x14ac:dyDescent="0.3">
      <c r="G115"/>
      <c r="H115"/>
      <c r="I115"/>
    </row>
    <row r="116" spans="7:9" ht="14.4" x14ac:dyDescent="0.3">
      <c r="G116"/>
      <c r="H116"/>
      <c r="I116"/>
    </row>
    <row r="117" spans="7:9" ht="14.4" x14ac:dyDescent="0.3">
      <c r="G117"/>
      <c r="H117"/>
      <c r="I117"/>
    </row>
    <row r="118" spans="7:9" ht="14.4" x14ac:dyDescent="0.3">
      <c r="G118"/>
      <c r="H118"/>
      <c r="I118"/>
    </row>
    <row r="119" spans="7:9" ht="14.4" x14ac:dyDescent="0.3">
      <c r="G119"/>
      <c r="H119"/>
      <c r="I119"/>
    </row>
    <row r="120" spans="7:9" ht="14.4" x14ac:dyDescent="0.3">
      <c r="G120"/>
      <c r="H120"/>
      <c r="I120"/>
    </row>
    <row r="121" spans="7:9" ht="14.4" x14ac:dyDescent="0.3">
      <c r="G121"/>
      <c r="H121"/>
      <c r="I121"/>
    </row>
    <row r="122" spans="7:9" ht="14.4" x14ac:dyDescent="0.3">
      <c r="G122"/>
      <c r="H122"/>
      <c r="I122"/>
    </row>
    <row r="123" spans="7:9" ht="14.4" x14ac:dyDescent="0.3">
      <c r="G123"/>
      <c r="H123"/>
      <c r="I123"/>
    </row>
    <row r="124" spans="7:9" ht="14.4" x14ac:dyDescent="0.3">
      <c r="G124"/>
      <c r="H124"/>
      <c r="I124"/>
    </row>
    <row r="125" spans="7:9" ht="14.4" x14ac:dyDescent="0.3">
      <c r="G125"/>
      <c r="H125"/>
      <c r="I125"/>
    </row>
    <row r="126" spans="7:9" ht="14.4" x14ac:dyDescent="0.3">
      <c r="G126"/>
      <c r="H126"/>
      <c r="I126"/>
    </row>
    <row r="127" spans="7:9" ht="14.4" x14ac:dyDescent="0.3">
      <c r="G127"/>
      <c r="H127"/>
      <c r="I127"/>
    </row>
    <row r="128" spans="7:9" ht="14.4" x14ac:dyDescent="0.3">
      <c r="G128"/>
      <c r="H128"/>
      <c r="I128"/>
    </row>
    <row r="129" spans="7:9" ht="14.4" x14ac:dyDescent="0.3">
      <c r="G129"/>
      <c r="H129"/>
      <c r="I129"/>
    </row>
    <row r="130" spans="7:9" ht="14.4" x14ac:dyDescent="0.3">
      <c r="G130"/>
      <c r="H130"/>
      <c r="I130"/>
    </row>
    <row r="131" spans="7:9" ht="14.4" x14ac:dyDescent="0.3">
      <c r="G131"/>
      <c r="H131"/>
      <c r="I131"/>
    </row>
    <row r="132" spans="7:9" ht="14.4" x14ac:dyDescent="0.3">
      <c r="G132"/>
      <c r="H132"/>
      <c r="I132"/>
    </row>
    <row r="133" spans="7:9" ht="14.4" x14ac:dyDescent="0.3">
      <c r="G133"/>
      <c r="H133"/>
      <c r="I133"/>
    </row>
    <row r="134" spans="7:9" ht="14.4" x14ac:dyDescent="0.3">
      <c r="G134"/>
      <c r="H134"/>
      <c r="I134"/>
    </row>
    <row r="135" spans="7:9" ht="14.4" x14ac:dyDescent="0.3">
      <c r="G135"/>
      <c r="H135"/>
      <c r="I135"/>
    </row>
    <row r="136" spans="7:9" ht="14.4" x14ac:dyDescent="0.3">
      <c r="G136"/>
      <c r="H136"/>
      <c r="I136"/>
    </row>
    <row r="137" spans="7:9" ht="14.4" x14ac:dyDescent="0.3">
      <c r="G137"/>
      <c r="H137"/>
      <c r="I137"/>
    </row>
    <row r="138" spans="7:9" ht="14.4" x14ac:dyDescent="0.3">
      <c r="G138"/>
      <c r="H138"/>
      <c r="I138"/>
    </row>
    <row r="139" spans="7:9" ht="14.4" x14ac:dyDescent="0.3">
      <c r="G139"/>
      <c r="H139"/>
      <c r="I139"/>
    </row>
    <row r="140" spans="7:9" ht="14.4" x14ac:dyDescent="0.3">
      <c r="G140"/>
      <c r="H140"/>
      <c r="I140"/>
    </row>
    <row r="141" spans="7:9" ht="14.4" x14ac:dyDescent="0.3">
      <c r="G141"/>
      <c r="H141"/>
      <c r="I141"/>
    </row>
    <row r="142" spans="7:9" ht="14.4" x14ac:dyDescent="0.3">
      <c r="G142"/>
      <c r="H142"/>
      <c r="I142"/>
    </row>
    <row r="143" spans="7:9" ht="14.4" x14ac:dyDescent="0.3">
      <c r="G143"/>
      <c r="H143"/>
      <c r="I143"/>
    </row>
    <row r="144" spans="7:9" ht="14.4" x14ac:dyDescent="0.3">
      <c r="G144"/>
      <c r="H144"/>
      <c r="I144"/>
    </row>
    <row r="145" spans="7:9" ht="14.4" x14ac:dyDescent="0.3">
      <c r="G145"/>
      <c r="H145"/>
      <c r="I145"/>
    </row>
    <row r="146" spans="7:9" ht="14.4" x14ac:dyDescent="0.3">
      <c r="G146"/>
      <c r="H146"/>
      <c r="I146"/>
    </row>
    <row r="147" spans="7:9" ht="14.4" x14ac:dyDescent="0.3">
      <c r="G147"/>
      <c r="H147"/>
      <c r="I147"/>
    </row>
    <row r="148" spans="7:9" ht="14.4" x14ac:dyDescent="0.3">
      <c r="G148"/>
      <c r="H148"/>
      <c r="I148"/>
    </row>
    <row r="149" spans="7:9" ht="14.4" x14ac:dyDescent="0.3">
      <c r="G149"/>
      <c r="H149"/>
      <c r="I149"/>
    </row>
    <row r="150" spans="7:9" ht="14.4" x14ac:dyDescent="0.3">
      <c r="G150"/>
      <c r="H150"/>
      <c r="I150"/>
    </row>
    <row r="151" spans="7:9" ht="14.4" x14ac:dyDescent="0.3">
      <c r="G151"/>
      <c r="H151"/>
      <c r="I151"/>
    </row>
    <row r="152" spans="7:9" ht="14.4" x14ac:dyDescent="0.3">
      <c r="G152"/>
      <c r="H152"/>
      <c r="I152"/>
    </row>
    <row r="153" spans="7:9" ht="14.4" x14ac:dyDescent="0.3">
      <c r="G153"/>
      <c r="H153"/>
      <c r="I153"/>
    </row>
    <row r="154" spans="7:9" ht="14.4" x14ac:dyDescent="0.3">
      <c r="G154"/>
      <c r="H154"/>
      <c r="I154"/>
    </row>
    <row r="155" spans="7:9" ht="14.4" x14ac:dyDescent="0.3">
      <c r="G155"/>
      <c r="H155"/>
      <c r="I155"/>
    </row>
    <row r="156" spans="7:9" ht="14.4" x14ac:dyDescent="0.3">
      <c r="G156"/>
      <c r="H156"/>
      <c r="I156"/>
    </row>
    <row r="157" spans="7:9" ht="14.4" x14ac:dyDescent="0.3">
      <c r="G157"/>
      <c r="H157"/>
      <c r="I157"/>
    </row>
    <row r="158" spans="7:9" ht="14.4" x14ac:dyDescent="0.3">
      <c r="G158"/>
      <c r="H158"/>
      <c r="I158"/>
    </row>
    <row r="159" spans="7:9" ht="14.4" x14ac:dyDescent="0.3">
      <c r="G159"/>
      <c r="H159"/>
      <c r="I159"/>
    </row>
    <row r="160" spans="7:9" ht="14.4" x14ac:dyDescent="0.3">
      <c r="G160"/>
      <c r="H160"/>
      <c r="I160"/>
    </row>
    <row r="161" spans="7:9" ht="14.4" x14ac:dyDescent="0.3">
      <c r="G161"/>
      <c r="H161"/>
      <c r="I161"/>
    </row>
    <row r="162" spans="7:9" ht="14.4" x14ac:dyDescent="0.3">
      <c r="G162"/>
      <c r="H162"/>
      <c r="I162"/>
    </row>
    <row r="163" spans="7:9" ht="14.4" x14ac:dyDescent="0.3">
      <c r="G163"/>
      <c r="H163"/>
      <c r="I163"/>
    </row>
    <row r="164" spans="7:9" ht="14.4" x14ac:dyDescent="0.3">
      <c r="G164"/>
      <c r="H164"/>
      <c r="I164"/>
    </row>
    <row r="165" spans="7:9" ht="14.4" x14ac:dyDescent="0.3">
      <c r="G165"/>
      <c r="H165"/>
      <c r="I165"/>
    </row>
    <row r="166" spans="7:9" ht="14.4" x14ac:dyDescent="0.3">
      <c r="G166"/>
      <c r="H166"/>
      <c r="I166"/>
    </row>
  </sheetData>
  <sortState xmlns:xlrd2="http://schemas.microsoft.com/office/spreadsheetml/2017/richdata2" ref="F5:I10">
    <sortCondition ref="G5:G10"/>
  </sortState>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20C8E-6717-4514-A695-2AA76FDCFA19}">
  <sheetPr>
    <tabColor rgb="FF194AFE"/>
  </sheetPr>
  <dimension ref="A1"/>
  <sheetViews>
    <sheetView showRowColHeaders="0" tabSelected="1" zoomScale="52" zoomScaleNormal="47" workbookViewId="0">
      <selection activeCell="AF27" sqref="AF27"/>
    </sheetView>
  </sheetViews>
  <sheetFormatPr defaultRowHeight="14.4" x14ac:dyDescent="0.3"/>
  <cols>
    <col min="1" max="16384" width="8.8867187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177F6-18FD-4699-AF7F-D85225EEAFEF}">
  <sheetPr>
    <tabColor rgb="FF194AFE"/>
  </sheetPr>
  <dimension ref="A1"/>
  <sheetViews>
    <sheetView showGridLines="0" showRowColHeaders="0" zoomScale="128" zoomScaleNormal="128" workbookViewId="0">
      <selection activeCell="S8" sqref="S8"/>
    </sheetView>
  </sheetViews>
  <sheetFormatPr defaultRowHeight="14.4" x14ac:dyDescent="0.3"/>
  <cols>
    <col min="1" max="16384" width="8.88671875" style="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74141-2065-43F4-AF66-1D17FD90B0C4}">
  <sheetPr>
    <tabColor rgb="FF194AFE"/>
  </sheetPr>
  <dimension ref="A1"/>
  <sheetViews>
    <sheetView showGridLines="0" showRowColHeaders="0" topLeftCell="K1" zoomScale="160" zoomScaleNormal="90" workbookViewId="0">
      <selection activeCell="T6" sqref="T6"/>
    </sheetView>
  </sheetViews>
  <sheetFormatPr defaultRowHeight="14.4" x14ac:dyDescent="0.3"/>
  <cols>
    <col min="1" max="16384" width="8.88671875" style="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C3F56-5FC1-481D-9D91-245DE6453BF6}">
  <sheetPr>
    <tabColor rgb="FF194AFE"/>
  </sheetPr>
  <dimension ref="A1"/>
  <sheetViews>
    <sheetView showGridLines="0" showRowColHeaders="0" topLeftCell="M1" zoomScale="166" zoomScaleNormal="91" workbookViewId="0">
      <selection activeCell="T6" sqref="T6"/>
    </sheetView>
  </sheetViews>
  <sheetFormatPr defaultRowHeight="14.4" x14ac:dyDescent="0.3"/>
  <cols>
    <col min="1" max="16384" width="8.88671875" style="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pivot tables</vt:lpstr>
      <vt:lpstr>Income Sources</vt:lpstr>
      <vt:lpstr>Geographically</vt:lpstr>
      <vt:lpstr>Sales Process</vt:lpstr>
      <vt:lpstr>Project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Avishi Jain</dc:creator>
  <cp:lastModifiedBy>Avishi Jain</cp:lastModifiedBy>
  <dcterms:created xsi:type="dcterms:W3CDTF">2024-05-10T07:45:19Z</dcterms:created>
  <dcterms:modified xsi:type="dcterms:W3CDTF">2024-05-11T17:56:42Z</dcterms:modified>
</cp:coreProperties>
</file>