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cer\Dropbox\My PC (XAVIERMOKHTAR)\Desktop\SPARTA\SP201\"/>
    </mc:Choice>
  </mc:AlternateContent>
  <xr:revisionPtr revIDLastSave="0" documentId="8_{B3C75C04-4F2C-4485-841E-7737F83F2F71}" xr6:coauthVersionLast="47" xr6:coauthVersionMax="47" xr10:uidLastSave="{00000000-0000-0000-0000-000000000000}"/>
  <bookViews>
    <workbookView xWindow="-120" yWindow="-120" windowWidth="20730" windowHeight="11160" activeTab="3" xr2:uid="{E0F32F1D-FE9E-42BC-90F9-F0633956E381}"/>
  </bookViews>
  <sheets>
    <sheet name="Week-1" sheetId="1" r:id="rId1"/>
    <sheet name="Week-2" sheetId="2" r:id="rId2"/>
    <sheet name="Week-3" sheetId="3" r:id="rId3"/>
    <sheet name="Week-4" sheetId="5" r:id="rId4"/>
  </sheets>
  <definedNames>
    <definedName name="_xlnm._FilterDatabase" localSheetId="3" hidden="1">'Week-4'!$V$2:$V$44</definedName>
    <definedName name="_xlnm.Extract" localSheetId="3">'Week-4'!$W$2:$W$43</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 i="5" l="1"/>
  <c r="T2" i="5"/>
  <c r="T3" i="5"/>
  <c r="T4" i="5"/>
  <c r="T5" i="5"/>
  <c r="T6" i="5"/>
  <c r="T7" i="5"/>
  <c r="T8" i="5"/>
  <c r="D3" i="5"/>
  <c r="D4" i="5"/>
  <c r="D5" i="5"/>
  <c r="D6" i="5"/>
  <c r="D7" i="5"/>
  <c r="Y3" i="5"/>
  <c r="Y4" i="5"/>
  <c r="Y5" i="5"/>
  <c r="Y6" i="5"/>
  <c r="X3" i="5"/>
  <c r="X4" i="5"/>
  <c r="X5" i="5"/>
  <c r="X6" i="5"/>
  <c r="X2" i="5"/>
  <c r="S3" i="5"/>
  <c r="S4" i="5"/>
  <c r="S5" i="5"/>
  <c r="S6" i="5"/>
  <c r="S7" i="5"/>
  <c r="S8" i="5"/>
  <c r="S2" i="5"/>
  <c r="O2" i="5"/>
  <c r="L2" i="5"/>
  <c r="H3" i="5"/>
  <c r="H4" i="5"/>
  <c r="H5" i="5"/>
  <c r="H6" i="5"/>
  <c r="H7" i="5"/>
  <c r="H8" i="5"/>
  <c r="H9" i="5"/>
  <c r="H10" i="5"/>
  <c r="H11" i="5"/>
  <c r="H12" i="5"/>
  <c r="H13" i="5"/>
  <c r="H14" i="5"/>
  <c r="H15" i="5"/>
  <c r="H16" i="5"/>
  <c r="H17" i="5"/>
  <c r="H18" i="5"/>
  <c r="H2" i="5"/>
  <c r="C3" i="5"/>
  <c r="C4" i="5"/>
  <c r="C5" i="5"/>
  <c r="C6" i="5"/>
  <c r="C7" i="5"/>
  <c r="C2" i="5"/>
  <c r="F96"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52" i="3"/>
  <c r="G46" i="3"/>
  <c r="F46" i="3"/>
  <c r="E46" i="3"/>
  <c r="D46" i="3"/>
  <c r="C46" i="3"/>
  <c r="A46" i="3"/>
  <c r="H13" i="3"/>
  <c r="I16" i="5" l="1"/>
  <c r="I12" i="5"/>
  <c r="I8" i="5"/>
  <c r="I4" i="5"/>
  <c r="D2" i="5"/>
  <c r="I5" i="5"/>
  <c r="I2" i="5"/>
  <c r="I15" i="5"/>
  <c r="I11" i="5"/>
  <c r="I7" i="5"/>
  <c r="I3" i="5"/>
  <c r="I18" i="5"/>
  <c r="I14" i="5"/>
  <c r="I10" i="5"/>
  <c r="I6" i="5"/>
  <c r="I17" i="5"/>
  <c r="I13" i="5"/>
  <c r="I9" i="5"/>
</calcChain>
</file>

<file path=xl/sharedStrings.xml><?xml version="1.0" encoding="utf-8"?>
<sst xmlns="http://schemas.openxmlformats.org/spreadsheetml/2006/main" count="597" uniqueCount="72">
  <si>
    <t>Full-time Employee</t>
  </si>
  <si>
    <t>Mandaluyong</t>
  </si>
  <si>
    <t>Grab/Taxi, Jeepney, Tricycle, Angkas/Joyride, Walking</t>
  </si>
  <si>
    <t>Traffic Congestion</t>
  </si>
  <si>
    <t>Very stressed</t>
  </si>
  <si>
    <t>Caloocan</t>
  </si>
  <si>
    <t>Train (MRT/LRT/PNR), Tricycle</t>
  </si>
  <si>
    <t>Slightly stressed</t>
  </si>
  <si>
    <t>Las Piñas</t>
  </si>
  <si>
    <t>Own Motorcycle</t>
  </si>
  <si>
    <t>Poor road conditions</t>
  </si>
  <si>
    <t>Moderately stressed</t>
  </si>
  <si>
    <t>Makati</t>
  </si>
  <si>
    <t>Company service</t>
  </si>
  <si>
    <t>Contract Worker</t>
  </si>
  <si>
    <t>Tricycle</t>
  </si>
  <si>
    <t>High Transportation Costs</t>
  </si>
  <si>
    <t>Manila</t>
  </si>
  <si>
    <t>Limited Public Transportation Options</t>
  </si>
  <si>
    <t>Not at all</t>
  </si>
  <si>
    <t>Marikina</t>
  </si>
  <si>
    <t>Jeepney, Tricycle</t>
  </si>
  <si>
    <t>Traffic</t>
  </si>
  <si>
    <t>Ebike</t>
  </si>
  <si>
    <t>Part- time Employee</t>
  </si>
  <si>
    <t>Malabon</t>
  </si>
  <si>
    <t>Bus</t>
  </si>
  <si>
    <t>Muntinlupa</t>
  </si>
  <si>
    <t>Train (MRT/LRT/PNR)</t>
  </si>
  <si>
    <t xml:space="preserve">Long queue </t>
  </si>
  <si>
    <t>Self-employed</t>
  </si>
  <si>
    <t>Bike, Own Car, Own Motorcycle, Angkas/Joyride</t>
  </si>
  <si>
    <t>Navotas</t>
  </si>
  <si>
    <t>Jeepney</t>
  </si>
  <si>
    <t>Unemployed</t>
  </si>
  <si>
    <t>Pasig</t>
  </si>
  <si>
    <t>Grab/Taxi, Jeepney, Train (MRT/LRT/PNR), Tricycle</t>
  </si>
  <si>
    <t>Walking</t>
  </si>
  <si>
    <t>Extremely stressed</t>
  </si>
  <si>
    <t>How would you describe your current employment status?</t>
  </si>
  <si>
    <t>Location</t>
  </si>
  <si>
    <t>Mode of Transportation:</t>
  </si>
  <si>
    <t>How much it costs you to travel?</t>
  </si>
  <si>
    <t>Travel Duration:</t>
  </si>
  <si>
    <t>What time do you arrive at your office?</t>
  </si>
  <si>
    <t>Common Travel Problems Encountered:</t>
  </si>
  <si>
    <t>How does your transportation experience impact your work productivity?</t>
  </si>
  <si>
    <t>How stressed are you due to daily traffic?</t>
  </si>
  <si>
    <t>Current employment status</t>
  </si>
  <si>
    <t>Travel Cost</t>
  </si>
  <si>
    <t>Travel Duration(mins.)</t>
  </si>
  <si>
    <t>Common Travel Problems Encountered</t>
  </si>
  <si>
    <t>Very stressed due to daily traffic</t>
  </si>
  <si>
    <t>Positive impact of transportation experience on productivity</t>
  </si>
  <si>
    <t>Mode of Transportation</t>
  </si>
  <si>
    <t>Grab/Taxi</t>
  </si>
  <si>
    <t>Train</t>
  </si>
  <si>
    <t>Bike</t>
  </si>
  <si>
    <t>Safety and Security Concerns</t>
  </si>
  <si>
    <t>Unemployed-Student</t>
  </si>
  <si>
    <t>Parañaque</t>
  </si>
  <si>
    <t>Pasay</t>
  </si>
  <si>
    <t>Quezon</t>
  </si>
  <si>
    <t>San Juan</t>
  </si>
  <si>
    <t>Taguig</t>
  </si>
  <si>
    <t>Pateros</t>
  </si>
  <si>
    <t>Valenzuela</t>
  </si>
  <si>
    <t>Percentage</t>
  </si>
  <si>
    <t>No. of Respondents</t>
  </si>
  <si>
    <t>Criteria</t>
  </si>
  <si>
    <t>Median</t>
  </si>
  <si>
    <t>Rank highest to lowest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</si>
</sst>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1"/>
      <color theme="1"/>
      <name val="Calibri"/>
      <family val="2"/>
      <scheme val="minor"/>
    </font>
    <font>
      <sz val="10"/>
      <color rgb="FF000000"/>
      <name val="Calibri"/>
      <family val="2"/>
      <scheme val="minor"/>
    </font>
    <font>
      <sz val="10"/>
      <color theme="1" tint="4.9989318521683403E-2"/>
      <name val="Calibri"/>
      <family val="2"/>
      <scheme val="minor"/>
    </font>
    <font>
      <sz val="11"/>
      <color theme="1" tint="4.9989318521683403E-2"/>
      <name val="Calibri"/>
      <family val="2"/>
      <scheme val="minor"/>
    </font>
    <font>
      <sz val="11"/>
      <color rgb="FF000000"/>
      <name val="Calibri"/>
      <family val="2"/>
      <scheme val="minor"/>
    </font>
    <font>
      <b/>
      <sz val="11"/>
      <color theme="1" tint="4.9989318521683403E-2"/>
      <name val="Calibri"/>
      <family val="2"/>
      <scheme val="minor"/>
    </font>
    <font>
      <b/>
      <sz val="11"/>
      <color theme="1"/>
      <name val="Calibri"/>
      <family val="2"/>
      <scheme val="minor"/>
    </font>
  </fonts>
  <fills count="20">
    <fill>
      <patternFill patternType="none"/>
    </fill>
    <fill>
      <patternFill patternType="gray125"/>
    </fill>
    <fill>
      <patternFill patternType="solid">
        <fgColor rgb="FF0BF586"/>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99FF"/>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00B0F0"/>
        <bgColor indexed="64"/>
      </patternFill>
    </fill>
    <fill>
      <patternFill patternType="solid">
        <fgColor theme="9"/>
        <bgColor indexed="64"/>
      </patternFill>
    </fill>
    <fill>
      <patternFill patternType="solid">
        <fgColor rgb="FF00B0F0"/>
        <bgColor theme="4"/>
      </patternFill>
    </fill>
    <fill>
      <patternFill patternType="solid">
        <fgColor theme="6" tint="0.59996337778862885"/>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FF00"/>
        <bgColor theme="4"/>
      </patternFill>
    </fill>
  </fills>
  <borders count="5">
    <border>
      <left/>
      <right/>
      <top/>
      <bottom/>
      <diagonal/>
    </border>
    <border>
      <left/>
      <right style="thin">
        <color theme="4"/>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3">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0" fillId="5" borderId="0" xfId="0" applyFill="1"/>
    <xf numFmtId="164" fontId="0" fillId="6" borderId="0" xfId="0" applyNumberFormat="1" applyFill="1"/>
    <xf numFmtId="0" fontId="0" fillId="7" borderId="0" xfId="0" applyFill="1"/>
    <xf numFmtId="0" fontId="0" fillId="8" borderId="0" xfId="0" applyFill="1"/>
    <xf numFmtId="0" fontId="0" fillId="9" borderId="0" xfId="0" applyFill="1"/>
    <xf numFmtId="0" fontId="2" fillId="2" borderId="0" xfId="0" applyFont="1" applyFill="1"/>
    <xf numFmtId="0" fontId="2" fillId="0" borderId="0" xfId="0" applyFont="1"/>
    <xf numFmtId="0" fontId="2" fillId="3" borderId="0" xfId="0" applyFont="1" applyFill="1"/>
    <xf numFmtId="0" fontId="2" fillId="4" borderId="0" xfId="0" applyFont="1" applyFill="1"/>
    <xf numFmtId="0" fontId="2" fillId="5" borderId="0" xfId="0" applyFont="1" applyFill="1"/>
    <xf numFmtId="164" fontId="2" fillId="6" borderId="0" xfId="0" applyNumberFormat="1" applyFont="1" applyFill="1"/>
    <xf numFmtId="0" fontId="2" fillId="7" borderId="0" xfId="0" applyFont="1" applyFill="1"/>
    <xf numFmtId="0" fontId="2" fillId="8" borderId="0" xfId="0" applyFont="1" applyFill="1"/>
    <xf numFmtId="0" fontId="2" fillId="9" borderId="0" xfId="0" applyFont="1" applyFill="1"/>
    <xf numFmtId="0" fontId="3" fillId="0" borderId="0" xfId="0" applyFont="1"/>
    <xf numFmtId="0" fontId="0" fillId="16" borderId="0" xfId="0" applyFill="1"/>
    <xf numFmtId="0" fontId="4" fillId="0" borderId="0" xfId="0" applyFont="1"/>
    <xf numFmtId="0" fontId="0" fillId="13" borderId="0" xfId="0" applyFill="1"/>
    <xf numFmtId="0" fontId="0" fillId="14" borderId="0" xfId="0" applyFill="1"/>
    <xf numFmtId="0" fontId="0" fillId="15" borderId="0" xfId="0" applyFill="1"/>
    <xf numFmtId="0" fontId="5" fillId="0" borderId="0" xfId="0" applyFont="1"/>
    <xf numFmtId="0" fontId="5" fillId="10" borderId="0" xfId="0" applyFont="1" applyFill="1"/>
    <xf numFmtId="0" fontId="5" fillId="7" borderId="0" xfId="0" applyFont="1" applyFill="1"/>
    <xf numFmtId="0" fontId="5" fillId="11" borderId="0" xfId="0" applyFont="1" applyFill="1"/>
    <xf numFmtId="0" fontId="5" fillId="12" borderId="1" xfId="0" applyFont="1" applyFill="1" applyBorder="1"/>
    <xf numFmtId="0" fontId="0" fillId="17" borderId="0" xfId="0" applyFill="1"/>
    <xf numFmtId="2" fontId="0" fillId="0" borderId="0" xfId="0" applyNumberFormat="1"/>
    <xf numFmtId="2" fontId="0" fillId="16" borderId="0" xfId="0" applyNumberFormat="1" applyFill="1"/>
    <xf numFmtId="0" fontId="0" fillId="16" borderId="3" xfId="0" applyFill="1" applyBorder="1"/>
    <xf numFmtId="0" fontId="0" fillId="18" borderId="3" xfId="0" applyFill="1" applyBorder="1"/>
    <xf numFmtId="0" fontId="0" fillId="17" borderId="3" xfId="0" applyFont="1" applyFill="1" applyBorder="1"/>
    <xf numFmtId="0" fontId="0" fillId="0" borderId="3" xfId="0" applyBorder="1"/>
    <xf numFmtId="0" fontId="6" fillId="18" borderId="3" xfId="0" applyFont="1" applyFill="1" applyBorder="1"/>
    <xf numFmtId="0" fontId="6" fillId="16" borderId="3" xfId="0" applyFont="1" applyFill="1" applyBorder="1"/>
    <xf numFmtId="0" fontId="5" fillId="19" borderId="3" xfId="0" applyFont="1" applyFill="1" applyBorder="1"/>
    <xf numFmtId="0" fontId="0" fillId="10" borderId="3" xfId="0" applyFill="1" applyBorder="1"/>
    <xf numFmtId="0" fontId="5" fillId="16" borderId="2" xfId="0" applyFont="1" applyFill="1" applyBorder="1"/>
    <xf numFmtId="0" fontId="0" fillId="0" borderId="4" xfId="0" applyBorder="1"/>
  </cellXfs>
  <cellStyles count="1">
    <cellStyle name="Normal" xfId="0" builtinId="0"/>
  </cellStyles>
  <dxfs count="64">
    <dxf>
      <font>
        <color rgb="FF9C0006"/>
      </font>
      <fill>
        <patternFill>
          <bgColor rgb="FFFFC7CE"/>
        </patternFill>
      </fill>
    </dxf>
    <dxf>
      <font>
        <b/>
        <i/>
      </font>
    </dxf>
    <dxf>
      <fill>
        <patternFill>
          <bgColor theme="6" tint="0.39994506668294322"/>
        </patternFill>
      </fill>
    </dxf>
    <dxf>
      <font>
        <b/>
        <i/>
      </font>
    </dxf>
    <dxf>
      <font>
        <color rgb="FF9C0006"/>
      </font>
      <fill>
        <patternFill>
          <bgColor rgb="FFFFC7CE"/>
        </patternFill>
      </fill>
    </dxf>
    <dxf>
      <font>
        <b/>
        <i/>
      </font>
      <fill>
        <patternFill>
          <bgColor rgb="FFFFC000"/>
        </patternFill>
      </fill>
    </dxf>
    <dxf>
      <fill>
        <patternFill>
          <bgColor rgb="FFFFFF66"/>
        </patternFill>
      </fill>
    </dxf>
    <dxf>
      <fill>
        <patternFill>
          <bgColor rgb="FFFFFF99"/>
        </patternFill>
      </fill>
    </dxf>
    <dxf>
      <font>
        <color rgb="FF9C0006"/>
      </font>
      <fill>
        <patternFill>
          <bgColor rgb="FFFFC7CE"/>
        </patternFill>
      </fill>
    </dxf>
    <dxf>
      <font>
        <b/>
        <i/>
      </font>
    </dxf>
    <dxf>
      <font>
        <color rgb="FF9C0006"/>
      </font>
      <fill>
        <patternFill>
          <bgColor rgb="FFFFC7CE"/>
        </patternFill>
      </fill>
    </dxf>
    <dxf>
      <font>
        <b/>
        <i/>
      </font>
    </dxf>
    <dxf>
      <fill>
        <patternFill>
          <bgColor theme="6" tint="0.39994506668294322"/>
        </patternFill>
      </fill>
    </dxf>
    <dxf>
      <font>
        <b/>
        <i/>
      </font>
    </dxf>
    <dxf>
      <font>
        <color rgb="FF9C0006"/>
      </font>
      <fill>
        <patternFill>
          <bgColor rgb="FFFFC7CE"/>
        </patternFill>
      </fill>
    </dxf>
    <dxf>
      <font>
        <b/>
        <i/>
      </font>
      <fill>
        <patternFill>
          <bgColor rgb="FFFFC000"/>
        </patternFill>
      </fill>
    </dxf>
    <dxf>
      <fill>
        <patternFill>
          <bgColor rgb="FFFFFF66"/>
        </patternFill>
      </fill>
    </dxf>
    <dxf>
      <fill>
        <patternFill>
          <bgColor rgb="FFFFFF99"/>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fill>
        <patternFill patternType="solid">
          <fgColor indexed="64"/>
          <bgColor theme="6" tint="0.79998168889431442"/>
        </patternFill>
      </fill>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fill>
        <patternFill patternType="solid">
          <fgColor indexed="64"/>
          <bgColor theme="9" tint="0.39994506668294322"/>
        </patternFill>
      </fill>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fill>
        <patternFill patternType="solid">
          <fgColor indexed="64"/>
          <bgColor theme="7" tint="0.39997558519241921"/>
        </patternFill>
      </fill>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fill>
        <patternFill patternType="solid">
          <fgColor indexed="64"/>
          <bgColor theme="6" tint="0.59996337778862885"/>
        </patternFill>
      </fill>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fill>
        <patternFill patternType="solid">
          <fgColor indexed="64"/>
          <bgColor rgb="FF0BF586"/>
        </patternFill>
      </fill>
    </dxf>
    <dxf>
      <font>
        <strike val="0"/>
        <outline val="0"/>
        <shadow val="0"/>
        <u val="none"/>
        <vertAlign val="baseline"/>
        <sz val="11"/>
        <name val="Calibri"/>
        <family val="2"/>
        <scheme val="minor"/>
      </font>
      <fill>
        <patternFill patternType="solid">
          <fgColor indexed="64"/>
          <bgColor rgb="FFFFFF00"/>
        </patternFill>
      </fill>
    </dxf>
    <dxf>
      <font>
        <strike val="0"/>
        <outline val="0"/>
        <shadow val="0"/>
        <u val="none"/>
        <vertAlign val="baseline"/>
        <sz val="11"/>
        <name val="Calibri"/>
        <family val="2"/>
        <scheme val="minor"/>
      </font>
      <fill>
        <patternFill patternType="solid">
          <fgColor indexed="64"/>
          <bgColor rgb="FF0BF586"/>
        </patternFill>
      </fill>
    </dxf>
    <dxf>
      <font>
        <strike val="0"/>
        <outline val="0"/>
        <shadow val="0"/>
        <u val="none"/>
        <vertAlign val="baseline"/>
        <sz val="11"/>
        <name val="Calibri"/>
        <family val="2"/>
        <scheme val="minor"/>
      </font>
      <fill>
        <patternFill>
          <fgColor indexed="64"/>
          <bgColor rgb="FFFFFF00"/>
        </patternFill>
      </fill>
    </dxf>
    <dxf>
      <font>
        <strike val="0"/>
        <outline val="0"/>
        <shadow val="0"/>
        <u val="none"/>
        <vertAlign val="baseline"/>
        <sz val="11"/>
        <name val="Calibri"/>
        <family val="2"/>
        <scheme val="minor"/>
      </font>
    </dxf>
    <dxf>
      <font>
        <b/>
        <strike val="0"/>
        <outline val="0"/>
        <shadow val="0"/>
        <u val="none"/>
        <vertAlign val="baseline"/>
        <sz val="11"/>
        <color theme="1" tint="4.9989318521683403E-2"/>
        <name val="Calibri"/>
        <family val="2"/>
        <scheme val="minor"/>
      </font>
    </dxf>
    <dxf>
      <font>
        <strike val="0"/>
        <outline val="0"/>
        <shadow val="0"/>
        <u val="none"/>
        <vertAlign val="baseline"/>
        <sz val="11"/>
        <name val="Calibri"/>
        <family val="2"/>
        <scheme val="minor"/>
      </font>
      <fill>
        <patternFill patternType="solid">
          <fgColor indexed="64"/>
          <bgColor theme="6" tint="0.39994506668294322"/>
        </patternFill>
      </fill>
    </dxf>
    <dxf>
      <border outline="0">
        <top style="thin">
          <color theme="4"/>
        </top>
      </border>
    </dxf>
    <dxf>
      <font>
        <strike val="0"/>
        <outline val="0"/>
        <shadow val="0"/>
        <u val="none"/>
        <vertAlign val="baseline"/>
        <sz val="11"/>
        <name val="Calibri"/>
        <family val="2"/>
        <scheme val="minor"/>
      </font>
      <fill>
        <patternFill patternType="solid">
          <fgColor indexed="64"/>
          <bgColor theme="6" tint="0.39994506668294322"/>
        </patternFill>
      </fill>
    </dxf>
    <dxf>
      <font>
        <b/>
        <i val="0"/>
        <strike val="0"/>
        <condense val="0"/>
        <extend val="0"/>
        <outline val="0"/>
        <shadow val="0"/>
        <u val="none"/>
        <vertAlign val="baseline"/>
        <sz val="11"/>
        <color theme="1" tint="4.9989318521683403E-2"/>
        <name val="Calibri"/>
        <family val="2"/>
        <scheme val="minor"/>
      </font>
      <fill>
        <patternFill patternType="solid">
          <fgColor theme="4"/>
          <bgColor rgb="FF00B0F0"/>
        </patternFill>
      </fill>
    </dxf>
    <dxf>
      <fill>
        <patternFill patternType="solid">
          <fgColor indexed="64"/>
          <bgColor theme="6" tint="0.79998168889431442"/>
        </patternFill>
      </fill>
    </dxf>
    <dxf>
      <fill>
        <patternFill patternType="solid">
          <fgColor indexed="64"/>
          <bgColor theme="7" tint="0.79998168889431442"/>
        </patternFill>
      </fill>
    </dxf>
    <dxf>
      <fill>
        <patternFill patternType="solid">
          <fgColor indexed="64"/>
          <bgColor theme="4" tint="0.39997558519241921"/>
        </patternFill>
      </fill>
    </dxf>
    <dxf>
      <numFmt numFmtId="164" formatCode="[$-F400]h:mm:ss\ AM/PM"/>
      <fill>
        <patternFill patternType="solid">
          <fgColor indexed="64"/>
          <bgColor rgb="FFFF99FF"/>
        </patternFill>
      </fill>
    </dxf>
    <dxf>
      <fill>
        <patternFill patternType="solid">
          <fgColor indexed="64"/>
          <bgColor theme="7" tint="0.39997558519241921"/>
        </patternFill>
      </fill>
    </dxf>
    <dxf>
      <fill>
        <patternFill patternType="solid">
          <fgColor indexed="64"/>
          <bgColor theme="5" tint="0.39997558519241921"/>
        </patternFill>
      </fill>
    </dxf>
    <dxf>
      <fill>
        <patternFill patternType="solid">
          <fgColor indexed="64"/>
          <bgColor theme="6" tint="0.59999389629810485"/>
        </patternFill>
      </fill>
    </dxf>
    <dxf>
      <fill>
        <patternFill patternType="none">
          <fgColor indexed="64"/>
          <bgColor indexed="65"/>
        </patternFill>
      </fill>
    </dxf>
    <dxf>
      <fill>
        <patternFill patternType="solid">
          <fgColor indexed="64"/>
          <bgColor rgb="FF0BF586"/>
        </patternFill>
      </fill>
    </dxf>
    <dxf>
      <font>
        <strike val="0"/>
        <outline val="0"/>
        <shadow val="0"/>
        <u val="none"/>
        <vertAlign val="baseline"/>
        <sz val="10"/>
        <color theme="1" tint="4.9989318521683403E-2"/>
        <name val="Calibri"/>
        <family val="2"/>
        <scheme val="minor"/>
      </font>
    </dxf>
    <dxf>
      <fill>
        <patternFill patternType="solid">
          <fgColor indexed="64"/>
          <bgColor theme="6" tint="0.79998168889431442"/>
        </patternFill>
      </fill>
    </dxf>
    <dxf>
      <fill>
        <patternFill patternType="solid">
          <fgColor indexed="64"/>
          <bgColor theme="7" tint="0.79998168889431442"/>
        </patternFill>
      </fill>
    </dxf>
    <dxf>
      <fill>
        <patternFill patternType="solid">
          <fgColor indexed="64"/>
          <bgColor theme="4" tint="0.39997558519241921"/>
        </patternFill>
      </fill>
    </dxf>
    <dxf>
      <numFmt numFmtId="164" formatCode="[$-F400]h:mm:ss\ AM/PM"/>
      <fill>
        <patternFill patternType="solid">
          <fgColor indexed="64"/>
          <bgColor rgb="FFFF99FF"/>
        </patternFill>
      </fill>
    </dxf>
    <dxf>
      <fill>
        <patternFill patternType="solid">
          <fgColor indexed="64"/>
          <bgColor theme="7" tint="0.39997558519241921"/>
        </patternFill>
      </fill>
    </dxf>
    <dxf>
      <fill>
        <patternFill patternType="solid">
          <fgColor indexed="64"/>
          <bgColor theme="5" tint="0.39997558519241921"/>
        </patternFill>
      </fill>
    </dxf>
    <dxf>
      <fill>
        <patternFill patternType="solid">
          <fgColor indexed="64"/>
          <bgColor theme="6" tint="0.59999389629810485"/>
        </patternFill>
      </fill>
    </dxf>
    <dxf>
      <fill>
        <patternFill patternType="none">
          <fgColor indexed="64"/>
          <bgColor indexed="65"/>
        </patternFill>
      </fill>
    </dxf>
    <dxf>
      <fill>
        <patternFill patternType="solid">
          <fgColor indexed="64"/>
          <bgColor rgb="FF0BF586"/>
        </patternFill>
      </fill>
    </dxf>
    <dxf>
      <font>
        <strike val="0"/>
        <outline val="0"/>
        <shadow val="0"/>
        <u val="none"/>
        <vertAlign val="baseline"/>
        <sz val="10"/>
        <color theme="1" tint="4.9989318521683403E-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0</xdr:rowOff>
    </xdr:from>
    <xdr:to>
      <xdr:col>1</xdr:col>
      <xdr:colOff>29935</xdr:colOff>
      <xdr:row>23</xdr:row>
      <xdr:rowOff>144576</xdr:rowOff>
    </xdr:to>
    <xdr:sp macro="" textlink="">
      <xdr:nvSpPr>
        <xdr:cNvPr id="2" name="TextBox 1">
          <a:extLst>
            <a:ext uri="{FF2B5EF4-FFF2-40B4-BE49-F238E27FC236}">
              <a16:creationId xmlns:a16="http://schemas.microsoft.com/office/drawing/2014/main" id="{32240229-F3CC-44F3-BB19-28A345E761A3}"/>
            </a:ext>
          </a:extLst>
        </xdr:cNvPr>
        <xdr:cNvSpPr txBox="1"/>
      </xdr:nvSpPr>
      <xdr:spPr>
        <a:xfrm>
          <a:off x="0" y="3429000"/>
          <a:ext cx="3401785" cy="1097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Hypothesis:</a:t>
          </a:r>
        </a:p>
        <a:p>
          <a:endParaRPr lang="en-PH" sz="1100"/>
        </a:p>
        <a:p>
          <a:pPr algn="l"/>
          <a:r>
            <a:rPr lang="en-PH" sz="1100"/>
            <a:t>The majority of Filipino workers in Metro Manila endure daily traffic congestion that increases commute times and stress levels.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0</xdr:rowOff>
    </xdr:from>
    <xdr:to>
      <xdr:col>1</xdr:col>
      <xdr:colOff>29935</xdr:colOff>
      <xdr:row>24</xdr:row>
      <xdr:rowOff>144576</xdr:rowOff>
    </xdr:to>
    <xdr:sp macro="" textlink="">
      <xdr:nvSpPr>
        <xdr:cNvPr id="9" name="TextBox 8">
          <a:extLst>
            <a:ext uri="{FF2B5EF4-FFF2-40B4-BE49-F238E27FC236}">
              <a16:creationId xmlns:a16="http://schemas.microsoft.com/office/drawing/2014/main" id="{B5EA2220-D090-4341-A9B2-A4589EE153A0}"/>
            </a:ext>
          </a:extLst>
        </xdr:cNvPr>
        <xdr:cNvSpPr txBox="1"/>
      </xdr:nvSpPr>
      <xdr:spPr>
        <a:xfrm>
          <a:off x="0" y="3619500"/>
          <a:ext cx="3401785" cy="1097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Hypothesis:</a:t>
          </a:r>
        </a:p>
        <a:p>
          <a:endParaRPr lang="en-PH" sz="1100"/>
        </a:p>
        <a:p>
          <a:pPr algn="l"/>
          <a:r>
            <a:rPr lang="en-PH" sz="1100"/>
            <a:t>The majority of Filipino workers in Metro Manila endure daily traffic congestion that increases commute times and stress levels.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48</xdr:row>
      <xdr:rowOff>57150</xdr:rowOff>
    </xdr:from>
    <xdr:to>
      <xdr:col>2</xdr:col>
      <xdr:colOff>182335</xdr:colOff>
      <xdr:row>54</xdr:row>
      <xdr:rowOff>11226</xdr:rowOff>
    </xdr:to>
    <xdr:sp macro="" textlink="">
      <xdr:nvSpPr>
        <xdr:cNvPr id="2" name="TextBox 1">
          <a:extLst>
            <a:ext uri="{FF2B5EF4-FFF2-40B4-BE49-F238E27FC236}">
              <a16:creationId xmlns:a16="http://schemas.microsoft.com/office/drawing/2014/main" id="{8733AB67-1D71-4351-8982-1B2299218CBC}"/>
            </a:ext>
          </a:extLst>
        </xdr:cNvPr>
        <xdr:cNvSpPr txBox="1"/>
      </xdr:nvSpPr>
      <xdr:spPr>
        <a:xfrm>
          <a:off x="85725" y="9201150"/>
          <a:ext cx="3506560" cy="109707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PH" sz="1100"/>
            <a:t>Hypothesis:</a:t>
          </a:r>
        </a:p>
        <a:p>
          <a:endParaRPr lang="en-PH" sz="1100"/>
        </a:p>
        <a:p>
          <a:pPr algn="l"/>
          <a:r>
            <a:rPr lang="en-PH" sz="1100"/>
            <a:t>The majority of Filipino workers in Metro Manila endure daily traffic congestion that increases commute times and stress levels.</a:t>
          </a:r>
        </a:p>
      </xdr:txBody>
    </xdr:sp>
    <xdr:clientData/>
  </xdr:twoCellAnchor>
  <xdr:oneCellAnchor>
    <xdr:from>
      <xdr:col>0</xdr:col>
      <xdr:colOff>76200</xdr:colOff>
      <xdr:row>55</xdr:row>
      <xdr:rowOff>0</xdr:rowOff>
    </xdr:from>
    <xdr:ext cx="4895849" cy="2390775"/>
    <xdr:sp macro="" textlink="">
      <xdr:nvSpPr>
        <xdr:cNvPr id="3" name="TextBox 2">
          <a:extLst>
            <a:ext uri="{FF2B5EF4-FFF2-40B4-BE49-F238E27FC236}">
              <a16:creationId xmlns:a16="http://schemas.microsoft.com/office/drawing/2014/main" id="{E5ACC47F-EB05-4741-804E-2E78DC87B75D}"/>
            </a:ext>
          </a:extLst>
        </xdr:cNvPr>
        <xdr:cNvSpPr txBox="1"/>
      </xdr:nvSpPr>
      <xdr:spPr>
        <a:xfrm>
          <a:off x="76200" y="10477500"/>
          <a:ext cx="4895849" cy="23907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PH" sz="1100" b="1" i="1">
              <a:solidFill>
                <a:schemeClr val="tx1"/>
              </a:solidFill>
              <a:effectLst/>
              <a:latin typeface="+mn-lt"/>
              <a:ea typeface="+mn-ea"/>
              <a:cs typeface="+mn-cs"/>
            </a:rPr>
            <a:t>Question:</a:t>
          </a:r>
          <a:r>
            <a:rPr lang="en-PH" sz="1100" b="1" i="1" baseline="0">
              <a:solidFill>
                <a:schemeClr val="tx1"/>
              </a:solidFill>
              <a:effectLst/>
              <a:latin typeface="+mn-lt"/>
              <a:ea typeface="+mn-ea"/>
              <a:cs typeface="+mn-cs"/>
            </a:rPr>
            <a:t> </a:t>
          </a:r>
          <a:r>
            <a:rPr lang="en-PH" sz="1100" b="1" i="1">
              <a:solidFill>
                <a:schemeClr val="tx1"/>
              </a:solidFill>
              <a:effectLst/>
              <a:latin typeface="+mn-lt"/>
              <a:ea typeface="+mn-ea"/>
              <a:cs typeface="+mn-cs"/>
            </a:rPr>
            <a:t>What other functions are valuable to your survey?</a:t>
          </a:r>
        </a:p>
        <a:p>
          <a:pPr marL="0" marR="0" lvl="0" indent="0" defTabSz="914400" eaLnBrk="1" fontAlgn="auto" latinLnBrk="0" hangingPunct="1">
            <a:lnSpc>
              <a:spcPct val="100000"/>
            </a:lnSpc>
            <a:spcBef>
              <a:spcPts val="0"/>
            </a:spcBef>
            <a:spcAft>
              <a:spcPts val="0"/>
            </a:spcAft>
            <a:buClrTx/>
            <a:buSzTx/>
            <a:buFontTx/>
            <a:buNone/>
            <a:tabLst/>
            <a:defRPr/>
          </a:pPr>
          <a:endParaRPr lang="en-PH" sz="1100" b="1"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100" b="1" i="1">
              <a:solidFill>
                <a:schemeClr val="tx1"/>
              </a:solidFill>
              <a:effectLst/>
              <a:latin typeface="+mn-lt"/>
              <a:ea typeface="+mn-ea"/>
              <a:cs typeface="+mn-cs"/>
            </a:rPr>
            <a:t>Answer:</a:t>
          </a:r>
          <a:r>
            <a:rPr lang="en-PH" sz="1100" b="1" i="1" baseline="0">
              <a:solidFill>
                <a:schemeClr val="tx1"/>
              </a:solidFill>
              <a:effectLst/>
              <a:latin typeface="+mn-lt"/>
              <a:ea typeface="+mn-ea"/>
              <a:cs typeface="+mn-cs"/>
            </a:rPr>
            <a:t> </a:t>
          </a:r>
          <a:r>
            <a:rPr lang="en-PH" sz="1100" b="0" i="1" baseline="0">
              <a:solidFill>
                <a:schemeClr val="tx1"/>
              </a:solidFill>
              <a:effectLst/>
              <a:latin typeface="+mn-lt"/>
              <a:ea typeface="+mn-ea"/>
              <a:cs typeface="+mn-cs"/>
            </a:rPr>
            <a:t>Other fuctions that are valuable to my survey are unique,mode,max and min functions. </a:t>
          </a:r>
          <a:endParaRPr lang="en-PH" sz="1100" b="0"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PH" sz="1100" b="1"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100" b="1" i="1">
              <a:solidFill>
                <a:schemeClr val="tx1"/>
              </a:solidFill>
              <a:effectLst/>
              <a:latin typeface="+mn-lt"/>
              <a:ea typeface="+mn-ea"/>
              <a:cs typeface="+mn-cs"/>
            </a:rPr>
            <a:t>Question: How long do they take to get to work?</a:t>
          </a:r>
        </a:p>
        <a:p>
          <a:pPr marL="0" marR="0" lvl="0" indent="0" defTabSz="914400" eaLnBrk="1" fontAlgn="auto" latinLnBrk="0" hangingPunct="1">
            <a:lnSpc>
              <a:spcPct val="100000"/>
            </a:lnSpc>
            <a:spcBef>
              <a:spcPts val="0"/>
            </a:spcBef>
            <a:spcAft>
              <a:spcPts val="0"/>
            </a:spcAft>
            <a:buClrTx/>
            <a:buSzTx/>
            <a:buFontTx/>
            <a:buNone/>
            <a:tabLst/>
            <a:defRPr/>
          </a:pPr>
          <a:endParaRPr lang="en-PH" sz="1100" b="1" i="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100" b="1" i="1">
              <a:solidFill>
                <a:schemeClr val="tx1"/>
              </a:solidFill>
              <a:effectLst/>
              <a:latin typeface="+mn-lt"/>
              <a:ea typeface="+mn-ea"/>
              <a:cs typeface="+mn-cs"/>
            </a:rPr>
            <a:t>Answer</a:t>
          </a:r>
          <a:r>
            <a:rPr lang="en-PH" sz="1100" b="0" i="1">
              <a:solidFill>
                <a:schemeClr val="tx1"/>
              </a:solidFill>
              <a:effectLst/>
              <a:latin typeface="+mn-lt"/>
              <a:ea typeface="+mn-ea"/>
              <a:cs typeface="+mn-cs"/>
            </a:rPr>
            <a:t>: It</a:t>
          </a:r>
          <a:r>
            <a:rPr lang="en-PH" sz="1100" b="0" i="1" baseline="0">
              <a:solidFill>
                <a:schemeClr val="tx1"/>
              </a:solidFill>
              <a:effectLst/>
              <a:latin typeface="+mn-lt"/>
              <a:ea typeface="+mn-ea"/>
              <a:cs typeface="+mn-cs"/>
            </a:rPr>
            <a:t> takes them 58.5 minutes of average time to get to work.</a:t>
          </a:r>
          <a:endParaRPr lang="en-PH"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PH"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100" b="1" i="1">
              <a:solidFill>
                <a:schemeClr val="tx1"/>
              </a:solidFill>
              <a:effectLst/>
              <a:latin typeface="+mn-lt"/>
              <a:ea typeface="+mn-ea"/>
              <a:cs typeface="+mn-cs"/>
            </a:rPr>
            <a:t>Question: What is the percentage of time in a day they spend traveling?</a:t>
          </a:r>
          <a:endParaRPr lang="en-PH"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PH" sz="1100" b="0" i="0">
            <a:solidFill>
              <a:schemeClr val="tx1"/>
            </a:solidFill>
            <a:effectLst/>
            <a:latin typeface="+mn-lt"/>
            <a:ea typeface="+mn-ea"/>
            <a:cs typeface="+mn-cs"/>
          </a:endParaRPr>
        </a:p>
        <a:p>
          <a:r>
            <a:rPr lang="en-PH" sz="1100" b="1" i="1">
              <a:solidFill>
                <a:schemeClr val="tx1"/>
              </a:solidFill>
              <a:effectLst/>
              <a:latin typeface="+mn-lt"/>
              <a:ea typeface="+mn-ea"/>
              <a:cs typeface="+mn-cs"/>
            </a:rPr>
            <a:t>Answer</a:t>
          </a:r>
          <a:r>
            <a:rPr lang="en-PH" sz="1100" b="0" i="1">
              <a:solidFill>
                <a:schemeClr val="tx1"/>
              </a:solidFill>
              <a:effectLst/>
              <a:latin typeface="+mn-lt"/>
              <a:ea typeface="+mn-ea"/>
              <a:cs typeface="+mn-cs"/>
            </a:rPr>
            <a:t>: The percentage</a:t>
          </a:r>
          <a:r>
            <a:rPr lang="en-PH" sz="1100" b="0" i="1" baseline="0">
              <a:solidFill>
                <a:schemeClr val="tx1"/>
              </a:solidFill>
              <a:effectLst/>
              <a:latin typeface="+mn-lt"/>
              <a:ea typeface="+mn-ea"/>
              <a:cs typeface="+mn-cs"/>
            </a:rPr>
            <a:t> of time in a day they spend traveling is 4.06%. </a:t>
          </a:r>
          <a:endParaRPr lang="en-PH"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47625</xdr:colOff>
      <xdr:row>46</xdr:row>
      <xdr:rowOff>133350</xdr:rowOff>
    </xdr:from>
    <xdr:to>
      <xdr:col>2</xdr:col>
      <xdr:colOff>468085</xdr:colOff>
      <xdr:row>52</xdr:row>
      <xdr:rowOff>87426</xdr:rowOff>
    </xdr:to>
    <xdr:sp macro="" textlink="">
      <xdr:nvSpPr>
        <xdr:cNvPr id="2" name="TextBox 1">
          <a:extLst>
            <a:ext uri="{FF2B5EF4-FFF2-40B4-BE49-F238E27FC236}">
              <a16:creationId xmlns:a16="http://schemas.microsoft.com/office/drawing/2014/main" id="{9A0A759B-2D5F-40C3-BB75-43CE16614A8B}"/>
            </a:ext>
          </a:extLst>
        </xdr:cNvPr>
        <xdr:cNvSpPr txBox="1"/>
      </xdr:nvSpPr>
      <xdr:spPr>
        <a:xfrm>
          <a:off x="47625" y="8896350"/>
          <a:ext cx="3506560" cy="109707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PH" sz="1100" b="1"/>
            <a:t>Hypothesis:</a:t>
          </a:r>
        </a:p>
        <a:p>
          <a:endParaRPr lang="en-PH" sz="1100"/>
        </a:p>
        <a:p>
          <a:pPr algn="l"/>
          <a:r>
            <a:rPr lang="en-PH" sz="1100"/>
            <a:t>The majority of Filipino workers in Metro Manila endure daily traffic congestion that increases commute times and stress levels.</a:t>
          </a:r>
        </a:p>
      </xdr:txBody>
    </xdr:sp>
    <xdr:clientData/>
  </xdr:twoCellAnchor>
  <xdr:oneCellAnchor>
    <xdr:from>
      <xdr:col>0</xdr:col>
      <xdr:colOff>19050</xdr:colOff>
      <xdr:row>52</xdr:row>
      <xdr:rowOff>171450</xdr:rowOff>
    </xdr:from>
    <xdr:ext cx="5657850" cy="1657350"/>
    <xdr:sp macro="" textlink="">
      <xdr:nvSpPr>
        <xdr:cNvPr id="3" name="TextBox 2">
          <a:extLst>
            <a:ext uri="{FF2B5EF4-FFF2-40B4-BE49-F238E27FC236}">
              <a16:creationId xmlns:a16="http://schemas.microsoft.com/office/drawing/2014/main" id="{DFB323A4-0C64-E08E-57A5-7CE1BCDDC813}"/>
            </a:ext>
          </a:extLst>
        </xdr:cNvPr>
        <xdr:cNvSpPr txBox="1"/>
      </xdr:nvSpPr>
      <xdr:spPr>
        <a:xfrm>
          <a:off x="19050" y="10077450"/>
          <a:ext cx="5657850" cy="16573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PH" sz="1100" b="1"/>
            <a:t>Question:  </a:t>
          </a:r>
          <a:r>
            <a:rPr lang="en-PH" sz="1100"/>
            <a:t>For example, try gathering data only from people at your school or work. You can also try gathering data from your neighbors on your street or barangay. How does this affect your data? </a:t>
          </a:r>
        </a:p>
        <a:p>
          <a:endParaRPr lang="en-PH" sz="1100"/>
        </a:p>
        <a:p>
          <a:r>
            <a:rPr lang="en-PH" sz="1100" b="1">
              <a:solidFill>
                <a:schemeClr val="tx1"/>
              </a:solidFill>
              <a:effectLst/>
              <a:latin typeface="+mn-lt"/>
              <a:ea typeface="+mn-ea"/>
              <a:cs typeface="+mn-cs"/>
            </a:rPr>
            <a:t>Answer:  </a:t>
          </a:r>
          <a:r>
            <a:rPr lang="en-PH" sz="1100" b="0">
              <a:solidFill>
                <a:schemeClr val="tx1"/>
              </a:solidFill>
              <a:effectLst/>
              <a:latin typeface="+mn-lt"/>
              <a:ea typeface="+mn-ea"/>
              <a:cs typeface="+mn-cs"/>
            </a:rPr>
            <a:t>When data is gathered only from a specific group, such as people from my school or work, or my neighbors, it introduces bias. The findings may not accurately represent the larger population's experiences and preferences. To obtain more reliable results, a diverse and representative sample is necessary.</a:t>
          </a:r>
          <a:endParaRPr lang="en-PH" sz="1100" b="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1E76B9-19F8-49FA-A59E-D0D9E2AFBB07}" name="Table1" displayName="Table1" ref="A1:I17" totalsRowShown="0" headerRowDxfId="63" headerRowCellStyle="Normal" dataCellStyle="Normal">
  <autoFilter ref="A1:I17" xr:uid="{4D1E76B9-19F8-49FA-A59E-D0D9E2AFBB07}"/>
  <tableColumns count="9">
    <tableColumn id="1" xr3:uid="{EB2258EA-109F-4918-84A6-B218BE01863A}" name="How would you describe your current employment status?" dataDxfId="62" dataCellStyle="Normal"/>
    <tableColumn id="2" xr3:uid="{453D0DF0-7069-4485-A007-E1A3FDAA5FCF}" name="Location" dataDxfId="61" dataCellStyle="Normal"/>
    <tableColumn id="5" xr3:uid="{1EF710C6-89DB-4C28-8EF6-AFB0E2B6AAB6}" name="Mode of Transportation:" dataDxfId="60" dataCellStyle="Normal"/>
    <tableColumn id="7" xr3:uid="{51AA7C7C-58AE-45D8-871E-109BCE9C5A65}" name="How much it costs you to travel?" dataDxfId="59" dataCellStyle="Normal"/>
    <tableColumn id="8" xr3:uid="{65205D7E-AB54-4416-9992-6E08C8FB78FB}" name="Travel Duration:" dataDxfId="58" dataCellStyle="Normal"/>
    <tableColumn id="6" xr3:uid="{31A4170E-AA7C-4D91-A4CF-D0BCD55197CB}" name="What time do you arrive at your office?" dataDxfId="57" dataCellStyle="Normal"/>
    <tableColumn id="9" xr3:uid="{44064FCA-5DCA-443C-999B-0593691E25C3}" name="Common Travel Problems Encountered:" dataDxfId="56" dataCellStyle="Normal"/>
    <tableColumn id="10" xr3:uid="{B4E96944-92E3-4049-BC75-F72376365B66}" name="How does your transportation experience impact your work productivity?" dataDxfId="55" dataCellStyle="Normal"/>
    <tableColumn id="11" xr3:uid="{BC468C62-CA12-4AEC-997C-47B36B87655B}" name="How stressed are you due to daily traffic?" dataDxfId="54" dataCellStyle="Normal"/>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115AA5-BD69-4274-991C-03704AF23966}" name="Table15" displayName="Table15" ref="A1:I17" totalsRowShown="0" headerRowDxfId="53" headerRowCellStyle="Normal" dataCellStyle="Normal">
  <autoFilter ref="A1:I17" xr:uid="{C8115AA5-BD69-4274-991C-03704AF23966}"/>
  <tableColumns count="9">
    <tableColumn id="1" xr3:uid="{5BC0889F-0810-43B5-955B-97671E8968D2}" name="How would you describe your current employment status?" dataDxfId="52" dataCellStyle="Normal"/>
    <tableColumn id="2" xr3:uid="{557459A5-B942-4B7F-84BF-3DBD7F0ECA06}" name="Location" dataDxfId="51" dataCellStyle="Normal"/>
    <tableColumn id="5" xr3:uid="{B4A41BC7-3398-4A2B-B5A5-37925A26CEC3}" name="Mode of Transportation:" dataDxfId="50" dataCellStyle="Normal"/>
    <tableColumn id="7" xr3:uid="{DB736C28-65C2-4742-9271-BD37D8B8A137}" name="How much it costs you to travel?" dataDxfId="49" dataCellStyle="Normal"/>
    <tableColumn id="8" xr3:uid="{FB08BDB4-3901-460A-9CBF-FD817B9D6F09}" name="Travel Duration:" dataDxfId="48" dataCellStyle="Normal"/>
    <tableColumn id="6" xr3:uid="{6EDF8CE4-5749-4ABF-8719-D8A239ACD547}" name="What time do you arrive at your office?" dataDxfId="47" dataCellStyle="Normal"/>
    <tableColumn id="9" xr3:uid="{D291816F-53F3-46F9-8F64-98C23D2D388D}" name="Common Travel Problems Encountered:" dataDxfId="46" dataCellStyle="Normal"/>
    <tableColumn id="10" xr3:uid="{368B6B16-A376-431E-8356-9FACFA5039E8}" name="How does your transportation experience impact your work productivity?" dataDxfId="45" dataCellStyle="Normal"/>
    <tableColumn id="11" xr3:uid="{CC6174C7-E643-458D-AAE8-7C166597144F}" name="How stressed are you due to daily traffic?" dataDxfId="44" dataCellStyle="Normal"/>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DCB0B8-2CF4-43AD-8DBF-6E3B12694372}" name="Table46" displayName="Table46" ref="H1:H11" totalsRowShown="0" headerRowDxfId="43" dataDxfId="42" tableBorderDxfId="41">
  <autoFilter ref="H1:H11" xr:uid="{B6DCB0B8-2CF4-43AD-8DBF-6E3B12694372}"/>
  <tableColumns count="1">
    <tableColumn id="1" xr3:uid="{68117007-680E-4294-9D4B-2DDA3CBD436F}" name="Mode of Transportation" dataDxfId="40"/>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2FA05C-FFC9-4A07-8A7A-263E38ACF8FA}" name="Table134" displayName="Table134" ref="A1:G46" totalsRowCount="1" headerRowDxfId="39" dataDxfId="38" totalsRowDxfId="37" headerRowCellStyle="Normal" dataCellStyle="Normal">
  <autoFilter ref="A1:G45" xr:uid="{312FA05C-FFC9-4A07-8A7A-263E38ACF8FA}"/>
  <tableColumns count="7">
    <tableColumn id="1" xr3:uid="{1D59E86D-74E3-4416-B542-B52479F8994E}" name="Current employment status" totalsRowFunction="custom" dataDxfId="36" totalsRowDxfId="35" dataCellStyle="Normal">
      <totalsRowFormula>COUNTIF(A2:A44,"Full-time Employee")</totalsRowFormula>
    </tableColumn>
    <tableColumn id="2" xr3:uid="{BED8975B-2ED5-443D-81EB-3160475BBC1C}" name="Location" dataDxfId="34" totalsRowDxfId="33"/>
    <tableColumn id="7" xr3:uid="{5F6F5F92-2365-4FF1-8191-C5B3557D0B15}" name="Travel Cost" totalsRowFunction="custom" dataDxfId="32" totalsRowDxfId="31" dataCellStyle="Normal">
      <totalsRowFormula>_xlfn.MODE.MULT(C2:C45)</totalsRowFormula>
    </tableColumn>
    <tableColumn id="8" xr3:uid="{05CCFE74-7861-41DD-A2FD-15A79548B419}" name="Travel Duration(mins.)" totalsRowFunction="custom" dataDxfId="30" totalsRowDxfId="29" dataCellStyle="Normal">
      <totalsRowFormula>AVERAGE(D2:D44)</totalsRowFormula>
    </tableColumn>
    <tableColumn id="9" xr3:uid="{A213CB91-F0F1-4C4E-B009-16E2F68701AE}" name="Common Travel Problems Encountered" totalsRowFunction="custom" dataDxfId="28" totalsRowDxfId="27" dataCellStyle="Normal">
      <totalsRowFormula>COUNTIF(E2:E44,"traffic congestion")</totalsRowFormula>
    </tableColumn>
    <tableColumn id="11" xr3:uid="{E51401E1-7C17-48B1-B96A-2682CAA094A0}" name="Very stressed due to daily traffic" totalsRowFunction="custom" dataDxfId="26" totalsRowDxfId="25" dataCellStyle="Normal">
      <totalsRowFormula>COUNTIF(F2:F44,"very stressed")</totalsRowFormula>
    </tableColumn>
    <tableColumn id="5" xr3:uid="{766276C8-76B1-4B89-B3BE-6374DCF1F58E}" name="Positive impact of transportation experience on productivity" totalsRowFunction="custom" dataDxfId="24" totalsRowDxfId="23" dataCellStyle="Normal">
      <totalsRowFormula>_xlfn.MODE.MULT(G2:G44)</totalsRow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7E6E7-F836-4BA5-B5CA-9F6972EBCD33}">
  <dimension ref="A1:I17"/>
  <sheetViews>
    <sheetView workbookViewId="0">
      <selection sqref="A1:I17"/>
    </sheetView>
  </sheetViews>
  <sheetFormatPr defaultRowHeight="15" x14ac:dyDescent="0.25"/>
  <cols>
    <col min="1" max="1" width="50.5703125" bestFit="1" customWidth="1"/>
    <col min="2" max="2" width="11.85546875" bestFit="1" customWidth="1"/>
    <col min="3" max="3" width="49.7109375" bestFit="1" customWidth="1"/>
    <col min="4" max="4" width="29.28515625" bestFit="1" customWidth="1"/>
    <col min="5" max="5" width="16" bestFit="1" customWidth="1"/>
    <col min="6" max="6" width="34.7109375" bestFit="1" customWidth="1"/>
    <col min="7" max="7" width="35.28515625" bestFit="1" customWidth="1"/>
    <col min="8" max="8" width="62.5703125" bestFit="1" customWidth="1"/>
    <col min="9" max="9" width="36.42578125" bestFit="1" customWidth="1"/>
  </cols>
  <sheetData>
    <row r="1" spans="1:9" s="19" customFormat="1" x14ac:dyDescent="0.25">
      <c r="A1" s="10" t="s">
        <v>39</v>
      </c>
      <c r="B1" s="11" t="s">
        <v>40</v>
      </c>
      <c r="C1" s="12" t="s">
        <v>41</v>
      </c>
      <c r="D1" s="13" t="s">
        <v>42</v>
      </c>
      <c r="E1" s="14" t="s">
        <v>43</v>
      </c>
      <c r="F1" s="15" t="s">
        <v>44</v>
      </c>
      <c r="G1" s="16" t="s">
        <v>45</v>
      </c>
      <c r="H1" s="17" t="s">
        <v>46</v>
      </c>
      <c r="I1" s="18" t="s">
        <v>47</v>
      </c>
    </row>
    <row r="2" spans="1:9" x14ac:dyDescent="0.25">
      <c r="A2" s="1" t="s">
        <v>0</v>
      </c>
      <c r="B2" s="2" t="s">
        <v>1</v>
      </c>
      <c r="C2" s="3" t="s">
        <v>2</v>
      </c>
      <c r="D2" s="4">
        <v>150</v>
      </c>
      <c r="E2" s="5">
        <v>60</v>
      </c>
      <c r="F2" s="6">
        <v>0.33333333333575865</v>
      </c>
      <c r="G2" s="7" t="s">
        <v>3</v>
      </c>
      <c r="H2" s="8">
        <v>4</v>
      </c>
      <c r="I2" s="9" t="s">
        <v>4</v>
      </c>
    </row>
    <row r="3" spans="1:9" x14ac:dyDescent="0.25">
      <c r="A3" s="1" t="s">
        <v>0</v>
      </c>
      <c r="B3" s="2" t="s">
        <v>5</v>
      </c>
      <c r="C3" s="3" t="s">
        <v>6</v>
      </c>
      <c r="D3" s="4">
        <v>140</v>
      </c>
      <c r="E3" s="5">
        <v>45</v>
      </c>
      <c r="F3" s="6">
        <v>0.375</v>
      </c>
      <c r="G3" s="7" t="s">
        <v>3</v>
      </c>
      <c r="H3" s="8">
        <v>5</v>
      </c>
      <c r="I3" s="9" t="s">
        <v>7</v>
      </c>
    </row>
    <row r="4" spans="1:9" x14ac:dyDescent="0.25">
      <c r="A4" s="1" t="s">
        <v>0</v>
      </c>
      <c r="B4" s="2" t="s">
        <v>8</v>
      </c>
      <c r="C4" s="3" t="s">
        <v>9</v>
      </c>
      <c r="D4" s="4">
        <v>100</v>
      </c>
      <c r="E4" s="5">
        <v>40</v>
      </c>
      <c r="F4" s="6">
        <v>0.33333333333575865</v>
      </c>
      <c r="G4" s="7" t="s">
        <v>10</v>
      </c>
      <c r="H4" s="8">
        <v>5</v>
      </c>
      <c r="I4" s="9" t="s">
        <v>11</v>
      </c>
    </row>
    <row r="5" spans="1:9" x14ac:dyDescent="0.25">
      <c r="A5" s="1" t="s">
        <v>0</v>
      </c>
      <c r="B5" s="2" t="s">
        <v>12</v>
      </c>
      <c r="C5" s="3" t="s">
        <v>13</v>
      </c>
      <c r="D5" s="4">
        <v>0</v>
      </c>
      <c r="E5" s="5">
        <v>35</v>
      </c>
      <c r="F5" s="6">
        <v>0.33333333333575865</v>
      </c>
      <c r="G5" s="7" t="s">
        <v>3</v>
      </c>
      <c r="H5" s="8">
        <v>3</v>
      </c>
      <c r="I5" s="9" t="s">
        <v>7</v>
      </c>
    </row>
    <row r="6" spans="1:9" x14ac:dyDescent="0.25">
      <c r="A6" s="1" t="s">
        <v>14</v>
      </c>
      <c r="B6" s="2" t="s">
        <v>1</v>
      </c>
      <c r="C6" s="3" t="s">
        <v>15</v>
      </c>
      <c r="D6" s="4">
        <v>25</v>
      </c>
      <c r="E6" s="5">
        <v>45</v>
      </c>
      <c r="F6" s="6">
        <v>0.29166666666424135</v>
      </c>
      <c r="G6" s="7" t="s">
        <v>16</v>
      </c>
      <c r="H6" s="8">
        <v>1</v>
      </c>
      <c r="I6" s="9" t="s">
        <v>4</v>
      </c>
    </row>
    <row r="7" spans="1:9" x14ac:dyDescent="0.25">
      <c r="A7" s="1" t="s">
        <v>0</v>
      </c>
      <c r="B7" s="2" t="s">
        <v>17</v>
      </c>
      <c r="C7" s="3" t="s">
        <v>15</v>
      </c>
      <c r="D7" s="4">
        <v>50</v>
      </c>
      <c r="E7" s="5">
        <v>45</v>
      </c>
      <c r="F7" s="6">
        <v>0.33333333333575865</v>
      </c>
      <c r="G7" s="7" t="s">
        <v>18</v>
      </c>
      <c r="H7" s="8">
        <v>5</v>
      </c>
      <c r="I7" s="9" t="s">
        <v>19</v>
      </c>
    </row>
    <row r="8" spans="1:9" x14ac:dyDescent="0.25">
      <c r="A8" s="1" t="s">
        <v>0</v>
      </c>
      <c r="B8" s="2" t="s">
        <v>20</v>
      </c>
      <c r="C8" s="3" t="s">
        <v>21</v>
      </c>
      <c r="D8" s="4">
        <v>100</v>
      </c>
      <c r="E8" s="5">
        <v>45</v>
      </c>
      <c r="F8" s="6">
        <v>0.33333333333575865</v>
      </c>
      <c r="G8" s="7" t="s">
        <v>22</v>
      </c>
      <c r="H8" s="8">
        <v>4</v>
      </c>
      <c r="I8" s="9" t="s">
        <v>11</v>
      </c>
    </row>
    <row r="9" spans="1:9" x14ac:dyDescent="0.25">
      <c r="A9" s="1" t="s">
        <v>0</v>
      </c>
      <c r="B9" s="2" t="s">
        <v>1</v>
      </c>
      <c r="C9" s="3" t="s">
        <v>23</v>
      </c>
      <c r="D9" s="4">
        <v>0</v>
      </c>
      <c r="E9" s="5">
        <v>40</v>
      </c>
      <c r="F9" s="6">
        <v>0.36805555555474712</v>
      </c>
      <c r="G9" s="7" t="s">
        <v>10</v>
      </c>
      <c r="H9" s="8">
        <v>5</v>
      </c>
      <c r="I9" s="9" t="s">
        <v>19</v>
      </c>
    </row>
    <row r="10" spans="1:9" x14ac:dyDescent="0.25">
      <c r="A10" s="1" t="s">
        <v>24</v>
      </c>
      <c r="B10" s="2" t="s">
        <v>25</v>
      </c>
      <c r="C10" s="3" t="s">
        <v>26</v>
      </c>
      <c r="D10" s="4">
        <v>100</v>
      </c>
      <c r="E10" s="5">
        <v>25</v>
      </c>
      <c r="F10" s="6">
        <v>0.33333333333575865</v>
      </c>
      <c r="G10" s="7" t="s">
        <v>18</v>
      </c>
      <c r="H10" s="8">
        <v>3</v>
      </c>
      <c r="I10" s="9" t="s">
        <v>11</v>
      </c>
    </row>
    <row r="11" spans="1:9" x14ac:dyDescent="0.25">
      <c r="A11" s="1" t="s">
        <v>0</v>
      </c>
      <c r="B11" s="2" t="s">
        <v>27</v>
      </c>
      <c r="C11" s="3" t="s">
        <v>28</v>
      </c>
      <c r="D11" s="4">
        <v>25</v>
      </c>
      <c r="E11" s="5">
        <v>25</v>
      </c>
      <c r="F11" s="6">
        <v>0.32638888889050577</v>
      </c>
      <c r="G11" s="7" t="s">
        <v>29</v>
      </c>
      <c r="H11" s="8">
        <v>4</v>
      </c>
      <c r="I11" s="9" t="s">
        <v>11</v>
      </c>
    </row>
    <row r="12" spans="1:9" x14ac:dyDescent="0.25">
      <c r="A12" s="1" t="s">
        <v>30</v>
      </c>
      <c r="B12" s="2" t="s">
        <v>12</v>
      </c>
      <c r="C12" s="3" t="s">
        <v>31</v>
      </c>
      <c r="D12" s="4">
        <v>70</v>
      </c>
      <c r="E12" s="5">
        <v>25</v>
      </c>
      <c r="F12" s="6">
        <v>0.41319444444525288</v>
      </c>
      <c r="G12" s="7" t="s">
        <v>3</v>
      </c>
      <c r="H12" s="8">
        <v>1</v>
      </c>
      <c r="I12" s="9" t="s">
        <v>7</v>
      </c>
    </row>
    <row r="13" spans="1:9" x14ac:dyDescent="0.25">
      <c r="A13" s="1" t="s">
        <v>0</v>
      </c>
      <c r="B13" s="2" t="s">
        <v>32</v>
      </c>
      <c r="C13" s="3" t="s">
        <v>33</v>
      </c>
      <c r="D13" s="4">
        <v>25</v>
      </c>
      <c r="E13" s="5">
        <v>30</v>
      </c>
      <c r="F13" s="6">
        <v>0.29166666666424135</v>
      </c>
      <c r="G13" s="7" t="s">
        <v>3</v>
      </c>
      <c r="H13" s="8">
        <v>3</v>
      </c>
      <c r="I13" s="9" t="s">
        <v>4</v>
      </c>
    </row>
    <row r="14" spans="1:9" x14ac:dyDescent="0.25">
      <c r="A14" s="1" t="s">
        <v>34</v>
      </c>
      <c r="B14" s="2" t="s">
        <v>35</v>
      </c>
      <c r="C14" s="3" t="s">
        <v>36</v>
      </c>
      <c r="D14" s="4">
        <v>300</v>
      </c>
      <c r="E14" s="5">
        <v>120</v>
      </c>
      <c r="F14" s="6">
        <v>0.47916666666424135</v>
      </c>
      <c r="G14" s="7" t="s">
        <v>3</v>
      </c>
      <c r="H14" s="8">
        <v>2</v>
      </c>
      <c r="I14" s="9" t="s">
        <v>4</v>
      </c>
    </row>
    <row r="15" spans="1:9" x14ac:dyDescent="0.25">
      <c r="A15" s="1" t="s">
        <v>0</v>
      </c>
      <c r="B15" s="2" t="s">
        <v>35</v>
      </c>
      <c r="C15" s="3" t="s">
        <v>2</v>
      </c>
      <c r="D15" s="4">
        <v>300</v>
      </c>
      <c r="E15" s="5">
        <v>120</v>
      </c>
      <c r="F15" s="6">
        <v>0.33333333333575865</v>
      </c>
      <c r="G15" s="7" t="s">
        <v>3</v>
      </c>
      <c r="H15" s="8">
        <v>3</v>
      </c>
      <c r="I15" s="9" t="s">
        <v>11</v>
      </c>
    </row>
    <row r="16" spans="1:9" x14ac:dyDescent="0.25">
      <c r="A16" s="1" t="s">
        <v>0</v>
      </c>
      <c r="B16" s="2" t="s">
        <v>1</v>
      </c>
      <c r="C16" s="3" t="s">
        <v>37</v>
      </c>
      <c r="D16" s="4">
        <v>0</v>
      </c>
      <c r="E16" s="5">
        <v>20</v>
      </c>
      <c r="F16" s="6">
        <v>0.33333333333575865</v>
      </c>
      <c r="G16" s="7" t="s">
        <v>10</v>
      </c>
      <c r="H16" s="8">
        <v>3</v>
      </c>
      <c r="I16" s="9" t="s">
        <v>11</v>
      </c>
    </row>
    <row r="17" spans="1:9" x14ac:dyDescent="0.25">
      <c r="A17" s="1" t="s">
        <v>34</v>
      </c>
      <c r="B17" s="2" t="s">
        <v>12</v>
      </c>
      <c r="C17" s="3" t="s">
        <v>26</v>
      </c>
      <c r="D17" s="4">
        <v>20</v>
      </c>
      <c r="E17" s="5">
        <v>35</v>
      </c>
      <c r="F17" s="6">
        <v>0.33333333333575865</v>
      </c>
      <c r="G17" s="7" t="s">
        <v>18</v>
      </c>
      <c r="H17" s="8">
        <v>1</v>
      </c>
      <c r="I17" s="9" t="s">
        <v>38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A8C43-1D8A-439C-88B0-8FB9DEDCD688}">
  <dimension ref="A1:I17"/>
  <sheetViews>
    <sheetView workbookViewId="0">
      <selection activeCell="B2" sqref="B2:B17"/>
    </sheetView>
  </sheetViews>
  <sheetFormatPr defaultRowHeight="15" x14ac:dyDescent="0.25"/>
  <cols>
    <col min="1" max="1" width="50.5703125" bestFit="1" customWidth="1"/>
    <col min="2" max="2" width="11.85546875" bestFit="1" customWidth="1"/>
    <col min="3" max="3" width="49.7109375" bestFit="1" customWidth="1"/>
    <col min="4" max="4" width="29.28515625" bestFit="1" customWidth="1"/>
    <col min="5" max="5" width="16" bestFit="1" customWidth="1"/>
    <col min="6" max="6" width="34.7109375" bestFit="1" customWidth="1"/>
    <col min="7" max="7" width="35.28515625" bestFit="1" customWidth="1"/>
    <col min="8" max="8" width="62.5703125" bestFit="1" customWidth="1"/>
    <col min="9" max="9" width="36.42578125" bestFit="1" customWidth="1"/>
  </cols>
  <sheetData>
    <row r="1" spans="1:9" x14ac:dyDescent="0.25">
      <c r="A1" s="10" t="s">
        <v>39</v>
      </c>
      <c r="B1" s="11" t="s">
        <v>40</v>
      </c>
      <c r="C1" s="12" t="s">
        <v>41</v>
      </c>
      <c r="D1" s="13" t="s">
        <v>42</v>
      </c>
      <c r="E1" s="14" t="s">
        <v>43</v>
      </c>
      <c r="F1" s="15" t="s">
        <v>44</v>
      </c>
      <c r="G1" s="16" t="s">
        <v>45</v>
      </c>
      <c r="H1" s="17" t="s">
        <v>46</v>
      </c>
      <c r="I1" s="18" t="s">
        <v>47</v>
      </c>
    </row>
    <row r="2" spans="1:9" x14ac:dyDescent="0.25">
      <c r="A2" s="1" t="s">
        <v>0</v>
      </c>
      <c r="B2" s="2" t="s">
        <v>1</v>
      </c>
      <c r="C2" s="3" t="s">
        <v>2</v>
      </c>
      <c r="D2" s="4">
        <v>150</v>
      </c>
      <c r="E2" s="5">
        <v>60</v>
      </c>
      <c r="F2" s="6">
        <v>0.33333333333575865</v>
      </c>
      <c r="G2" s="7" t="s">
        <v>3</v>
      </c>
      <c r="H2" s="8">
        <v>4</v>
      </c>
      <c r="I2" s="9" t="s">
        <v>4</v>
      </c>
    </row>
    <row r="3" spans="1:9" x14ac:dyDescent="0.25">
      <c r="A3" s="1" t="s">
        <v>0</v>
      </c>
      <c r="B3" s="2" t="s">
        <v>5</v>
      </c>
      <c r="C3" s="3" t="s">
        <v>6</v>
      </c>
      <c r="D3" s="4">
        <v>140</v>
      </c>
      <c r="E3" s="5">
        <v>45</v>
      </c>
      <c r="F3" s="6">
        <v>0.375</v>
      </c>
      <c r="G3" s="7" t="s">
        <v>3</v>
      </c>
      <c r="H3" s="8">
        <v>5</v>
      </c>
      <c r="I3" s="9" t="s">
        <v>7</v>
      </c>
    </row>
    <row r="4" spans="1:9" x14ac:dyDescent="0.25">
      <c r="A4" s="1" t="s">
        <v>0</v>
      </c>
      <c r="B4" s="2" t="s">
        <v>8</v>
      </c>
      <c r="C4" s="3" t="s">
        <v>9</v>
      </c>
      <c r="D4" s="4">
        <v>100</v>
      </c>
      <c r="E4" s="5">
        <v>40</v>
      </c>
      <c r="F4" s="6">
        <v>0.33333333333575865</v>
      </c>
      <c r="G4" s="7" t="s">
        <v>10</v>
      </c>
      <c r="H4" s="8">
        <v>5</v>
      </c>
      <c r="I4" s="9" t="s">
        <v>11</v>
      </c>
    </row>
    <row r="5" spans="1:9" x14ac:dyDescent="0.25">
      <c r="A5" s="1" t="s">
        <v>0</v>
      </c>
      <c r="B5" s="2" t="s">
        <v>12</v>
      </c>
      <c r="C5" s="3" t="s">
        <v>13</v>
      </c>
      <c r="D5" s="4">
        <v>0</v>
      </c>
      <c r="E5" s="5">
        <v>35</v>
      </c>
      <c r="F5" s="6">
        <v>0.33333333333575865</v>
      </c>
      <c r="G5" s="7" t="s">
        <v>3</v>
      </c>
      <c r="H5" s="8">
        <v>3</v>
      </c>
      <c r="I5" s="9" t="s">
        <v>7</v>
      </c>
    </row>
    <row r="6" spans="1:9" x14ac:dyDescent="0.25">
      <c r="A6" s="1" t="s">
        <v>14</v>
      </c>
      <c r="B6" s="2" t="s">
        <v>1</v>
      </c>
      <c r="C6" s="3" t="s">
        <v>15</v>
      </c>
      <c r="D6" s="4">
        <v>25</v>
      </c>
      <c r="E6" s="5">
        <v>45</v>
      </c>
      <c r="F6" s="6">
        <v>0.29166666666424135</v>
      </c>
      <c r="G6" s="7" t="s">
        <v>16</v>
      </c>
      <c r="H6" s="8">
        <v>1</v>
      </c>
      <c r="I6" s="9" t="s">
        <v>4</v>
      </c>
    </row>
    <row r="7" spans="1:9" x14ac:dyDescent="0.25">
      <c r="A7" s="1" t="s">
        <v>0</v>
      </c>
      <c r="B7" s="2" t="s">
        <v>17</v>
      </c>
      <c r="C7" s="3" t="s">
        <v>15</v>
      </c>
      <c r="D7" s="4">
        <v>50</v>
      </c>
      <c r="E7" s="5">
        <v>45</v>
      </c>
      <c r="F7" s="6">
        <v>0.33333333333575865</v>
      </c>
      <c r="G7" s="7" t="s">
        <v>18</v>
      </c>
      <c r="H7" s="8">
        <v>5</v>
      </c>
      <c r="I7" s="9" t="s">
        <v>19</v>
      </c>
    </row>
    <row r="8" spans="1:9" x14ac:dyDescent="0.25">
      <c r="A8" s="1" t="s">
        <v>0</v>
      </c>
      <c r="B8" s="2" t="s">
        <v>20</v>
      </c>
      <c r="C8" s="3" t="s">
        <v>21</v>
      </c>
      <c r="D8" s="4">
        <v>100</v>
      </c>
      <c r="E8" s="5">
        <v>45</v>
      </c>
      <c r="F8" s="6">
        <v>0.33333333333575865</v>
      </c>
      <c r="G8" s="7" t="s">
        <v>22</v>
      </c>
      <c r="H8" s="8">
        <v>4</v>
      </c>
      <c r="I8" s="9" t="s">
        <v>11</v>
      </c>
    </row>
    <row r="9" spans="1:9" x14ac:dyDescent="0.25">
      <c r="A9" s="1" t="s">
        <v>0</v>
      </c>
      <c r="B9" s="2" t="s">
        <v>1</v>
      </c>
      <c r="C9" s="3" t="s">
        <v>23</v>
      </c>
      <c r="D9" s="4">
        <v>0</v>
      </c>
      <c r="E9" s="5">
        <v>40</v>
      </c>
      <c r="F9" s="6">
        <v>0.36805555555474712</v>
      </c>
      <c r="G9" s="7" t="s">
        <v>10</v>
      </c>
      <c r="H9" s="8">
        <v>5</v>
      </c>
      <c r="I9" s="9" t="s">
        <v>19</v>
      </c>
    </row>
    <row r="10" spans="1:9" x14ac:dyDescent="0.25">
      <c r="A10" s="1" t="s">
        <v>24</v>
      </c>
      <c r="B10" s="2" t="s">
        <v>25</v>
      </c>
      <c r="C10" s="3" t="s">
        <v>26</v>
      </c>
      <c r="D10" s="4">
        <v>100</v>
      </c>
      <c r="E10" s="5">
        <v>25</v>
      </c>
      <c r="F10" s="6">
        <v>0.33333333333575865</v>
      </c>
      <c r="G10" s="7" t="s">
        <v>18</v>
      </c>
      <c r="H10" s="8">
        <v>3</v>
      </c>
      <c r="I10" s="9" t="s">
        <v>11</v>
      </c>
    </row>
    <row r="11" spans="1:9" x14ac:dyDescent="0.25">
      <c r="A11" s="1" t="s">
        <v>0</v>
      </c>
      <c r="B11" s="2" t="s">
        <v>27</v>
      </c>
      <c r="C11" s="3" t="s">
        <v>28</v>
      </c>
      <c r="D11" s="4">
        <v>25</v>
      </c>
      <c r="E11" s="5">
        <v>25</v>
      </c>
      <c r="F11" s="6">
        <v>0.32638888889050577</v>
      </c>
      <c r="G11" s="7" t="s">
        <v>29</v>
      </c>
      <c r="H11" s="8">
        <v>4</v>
      </c>
      <c r="I11" s="9" t="s">
        <v>11</v>
      </c>
    </row>
    <row r="12" spans="1:9" x14ac:dyDescent="0.25">
      <c r="A12" s="1" t="s">
        <v>30</v>
      </c>
      <c r="B12" s="2" t="s">
        <v>12</v>
      </c>
      <c r="C12" s="3" t="s">
        <v>31</v>
      </c>
      <c r="D12" s="4">
        <v>70</v>
      </c>
      <c r="E12" s="5">
        <v>25</v>
      </c>
      <c r="F12" s="6">
        <v>0.41319444444525288</v>
      </c>
      <c r="G12" s="7" t="s">
        <v>3</v>
      </c>
      <c r="H12" s="8">
        <v>1</v>
      </c>
      <c r="I12" s="9" t="s">
        <v>7</v>
      </c>
    </row>
    <row r="13" spans="1:9" x14ac:dyDescent="0.25">
      <c r="A13" s="1" t="s">
        <v>0</v>
      </c>
      <c r="B13" s="2" t="s">
        <v>32</v>
      </c>
      <c r="C13" s="3" t="s">
        <v>33</v>
      </c>
      <c r="D13" s="4">
        <v>25</v>
      </c>
      <c r="E13" s="5">
        <v>30</v>
      </c>
      <c r="F13" s="6">
        <v>0.29166666666424135</v>
      </c>
      <c r="G13" s="7" t="s">
        <v>3</v>
      </c>
      <c r="H13" s="8">
        <v>3</v>
      </c>
      <c r="I13" s="9" t="s">
        <v>4</v>
      </c>
    </row>
    <row r="14" spans="1:9" x14ac:dyDescent="0.25">
      <c r="A14" s="1" t="s">
        <v>34</v>
      </c>
      <c r="B14" s="2" t="s">
        <v>35</v>
      </c>
      <c r="C14" s="3" t="s">
        <v>36</v>
      </c>
      <c r="D14" s="4">
        <v>300</v>
      </c>
      <c r="E14" s="5">
        <v>120</v>
      </c>
      <c r="F14" s="6">
        <v>0.47916666666424135</v>
      </c>
      <c r="G14" s="7" t="s">
        <v>3</v>
      </c>
      <c r="H14" s="8">
        <v>2</v>
      </c>
      <c r="I14" s="9" t="s">
        <v>4</v>
      </c>
    </row>
    <row r="15" spans="1:9" x14ac:dyDescent="0.25">
      <c r="A15" s="1" t="s">
        <v>0</v>
      </c>
      <c r="B15" s="2" t="s">
        <v>35</v>
      </c>
      <c r="C15" s="3" t="s">
        <v>2</v>
      </c>
      <c r="D15" s="4">
        <v>300</v>
      </c>
      <c r="E15" s="5">
        <v>120</v>
      </c>
      <c r="F15" s="6">
        <v>0.33333333333575865</v>
      </c>
      <c r="G15" s="7" t="s">
        <v>3</v>
      </c>
      <c r="H15" s="8">
        <v>3</v>
      </c>
      <c r="I15" s="9" t="s">
        <v>11</v>
      </c>
    </row>
    <row r="16" spans="1:9" x14ac:dyDescent="0.25">
      <c r="A16" s="1" t="s">
        <v>0</v>
      </c>
      <c r="B16" s="2" t="s">
        <v>1</v>
      </c>
      <c r="C16" s="3" t="s">
        <v>37</v>
      </c>
      <c r="D16" s="4">
        <v>0</v>
      </c>
      <c r="E16" s="5">
        <v>20</v>
      </c>
      <c r="F16" s="6">
        <v>0.33333333333575865</v>
      </c>
      <c r="G16" s="7" t="s">
        <v>10</v>
      </c>
      <c r="H16" s="8">
        <v>3</v>
      </c>
      <c r="I16" s="9" t="s">
        <v>11</v>
      </c>
    </row>
    <row r="17" spans="1:9" x14ac:dyDescent="0.25">
      <c r="A17" s="1" t="s">
        <v>34</v>
      </c>
      <c r="B17" s="2" t="s">
        <v>12</v>
      </c>
      <c r="C17" s="3" t="s">
        <v>26</v>
      </c>
      <c r="D17" s="4">
        <v>20</v>
      </c>
      <c r="E17" s="5">
        <v>35</v>
      </c>
      <c r="F17" s="6">
        <v>0.33333333333575865</v>
      </c>
      <c r="G17" s="7" t="s">
        <v>18</v>
      </c>
      <c r="H17" s="8">
        <v>1</v>
      </c>
      <c r="I17" s="9" t="s">
        <v>38</v>
      </c>
    </row>
  </sheetData>
  <conditionalFormatting sqref="A2:A17">
    <cfRule type="containsText" dxfId="22" priority="3" operator="containsText" text="Full-time Employee">
      <formula>NOT(ISERROR(SEARCH("Full-time Employee",A2)))</formula>
    </cfRule>
  </conditionalFormatting>
  <conditionalFormatting sqref="G2:G17">
    <cfRule type="containsText" dxfId="21" priority="2" operator="containsText" text="Traffic Congestion">
      <formula>NOT(ISERROR(SEARCH("Traffic Congestion",G2)))</formula>
    </cfRule>
  </conditionalFormatting>
  <conditionalFormatting sqref="I2:I17">
    <cfRule type="containsText" dxfId="20" priority="1" operator="containsText" text="Very stressed">
      <formula>NOT(ISERROR(SEARCH("Very stressed",I2)))</formula>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6CBB-185E-4537-BA62-0079703AE267}">
  <dimension ref="A1:I96"/>
  <sheetViews>
    <sheetView topLeftCell="A46" workbookViewId="0">
      <selection activeCell="F18" sqref="F18"/>
    </sheetView>
  </sheetViews>
  <sheetFormatPr defaultRowHeight="15" x14ac:dyDescent="0.25"/>
  <cols>
    <col min="1" max="1" width="25.5703125" bestFit="1" customWidth="1"/>
    <col min="2" max="2" width="25.5703125" customWidth="1"/>
    <col min="3" max="3" width="11.85546875" bestFit="1" customWidth="1"/>
    <col min="4" max="4" width="20.85546875" bestFit="1" customWidth="1"/>
    <col min="5" max="5" width="35.28515625" bestFit="1" customWidth="1"/>
    <col min="6" max="6" width="29.140625" bestFit="1" customWidth="1"/>
    <col min="7" max="7" width="51.7109375" bestFit="1" customWidth="1"/>
    <col min="8" max="8" width="22.140625" bestFit="1" customWidth="1"/>
    <col min="9" max="9" width="16.140625" bestFit="1" customWidth="1"/>
  </cols>
  <sheetData>
    <row r="1" spans="1:9" s="25" customFormat="1" x14ac:dyDescent="0.25">
      <c r="A1" s="26" t="s">
        <v>48</v>
      </c>
      <c r="B1" s="25" t="s">
        <v>40</v>
      </c>
      <c r="C1" s="26" t="s">
        <v>49</v>
      </c>
      <c r="D1" s="26" t="s">
        <v>50</v>
      </c>
      <c r="E1" s="27" t="s">
        <v>51</v>
      </c>
      <c r="F1" s="28" t="s">
        <v>52</v>
      </c>
      <c r="G1" s="28" t="s">
        <v>53</v>
      </c>
      <c r="H1" s="29" t="s">
        <v>54</v>
      </c>
    </row>
    <row r="2" spans="1:9" x14ac:dyDescent="0.25">
      <c r="A2" s="1" t="s">
        <v>0</v>
      </c>
      <c r="B2" s="21" t="s">
        <v>1</v>
      </c>
      <c r="C2" s="22">
        <v>150</v>
      </c>
      <c r="D2" s="5">
        <v>60</v>
      </c>
      <c r="E2" s="23" t="s">
        <v>3</v>
      </c>
      <c r="F2" s="9" t="s">
        <v>4</v>
      </c>
      <c r="G2">
        <v>4</v>
      </c>
      <c r="H2" s="24">
        <v>7</v>
      </c>
      <c r="I2" t="s">
        <v>55</v>
      </c>
    </row>
    <row r="3" spans="1:9" x14ac:dyDescent="0.25">
      <c r="A3" s="1" t="s">
        <v>0</v>
      </c>
      <c r="B3" s="21" t="s">
        <v>5</v>
      </c>
      <c r="C3" s="22">
        <v>140</v>
      </c>
      <c r="D3" s="5">
        <v>45</v>
      </c>
      <c r="E3" s="23" t="s">
        <v>3</v>
      </c>
      <c r="F3" s="9" t="s">
        <v>7</v>
      </c>
      <c r="G3">
        <v>5</v>
      </c>
      <c r="H3" s="24">
        <v>8</v>
      </c>
      <c r="I3" t="s">
        <v>56</v>
      </c>
    </row>
    <row r="4" spans="1:9" x14ac:dyDescent="0.25">
      <c r="A4" s="1" t="s">
        <v>0</v>
      </c>
      <c r="B4" s="21" t="s">
        <v>8</v>
      </c>
      <c r="C4" s="22">
        <v>100</v>
      </c>
      <c r="D4" s="5">
        <v>40</v>
      </c>
      <c r="E4" s="23" t="s">
        <v>10</v>
      </c>
      <c r="F4" s="9" t="s">
        <v>11</v>
      </c>
      <c r="G4">
        <v>5</v>
      </c>
      <c r="H4" s="24">
        <v>9</v>
      </c>
      <c r="I4" t="s">
        <v>9</v>
      </c>
    </row>
    <row r="5" spans="1:9" x14ac:dyDescent="0.25">
      <c r="A5" s="1" t="s">
        <v>0</v>
      </c>
      <c r="B5" s="21" t="s">
        <v>12</v>
      </c>
      <c r="C5" s="22">
        <v>50</v>
      </c>
      <c r="D5" s="5">
        <v>35</v>
      </c>
      <c r="E5" s="23" t="s">
        <v>3</v>
      </c>
      <c r="F5" s="9" t="s">
        <v>7</v>
      </c>
      <c r="G5">
        <v>3</v>
      </c>
      <c r="H5" s="24">
        <v>1</v>
      </c>
      <c r="I5" t="s">
        <v>13</v>
      </c>
    </row>
    <row r="6" spans="1:9" x14ac:dyDescent="0.25">
      <c r="A6" s="1" t="s">
        <v>14</v>
      </c>
      <c r="B6" s="21" t="s">
        <v>1</v>
      </c>
      <c r="C6" s="22">
        <v>50</v>
      </c>
      <c r="D6" s="5">
        <v>45</v>
      </c>
      <c r="E6" s="23" t="s">
        <v>16</v>
      </c>
      <c r="F6" s="9" t="s">
        <v>4</v>
      </c>
      <c r="G6">
        <v>1</v>
      </c>
      <c r="H6" s="24">
        <v>16</v>
      </c>
      <c r="I6" t="s">
        <v>15</v>
      </c>
    </row>
    <row r="7" spans="1:9" x14ac:dyDescent="0.25">
      <c r="A7" s="1" t="s">
        <v>0</v>
      </c>
      <c r="B7" s="21" t="s">
        <v>17</v>
      </c>
      <c r="C7" s="22">
        <v>50</v>
      </c>
      <c r="D7" s="5">
        <v>45</v>
      </c>
      <c r="E7" s="23" t="s">
        <v>18</v>
      </c>
      <c r="F7" s="9" t="s">
        <v>19</v>
      </c>
      <c r="G7">
        <v>5</v>
      </c>
      <c r="H7" s="24">
        <v>14</v>
      </c>
      <c r="I7" t="s">
        <v>33</v>
      </c>
    </row>
    <row r="8" spans="1:9" x14ac:dyDescent="0.25">
      <c r="A8" s="1" t="s">
        <v>0</v>
      </c>
      <c r="B8" s="21" t="s">
        <v>20</v>
      </c>
      <c r="C8" s="22">
        <v>100</v>
      </c>
      <c r="D8" s="5">
        <v>45</v>
      </c>
      <c r="E8" s="23" t="s">
        <v>22</v>
      </c>
      <c r="F8" s="9" t="s">
        <v>11</v>
      </c>
      <c r="G8">
        <v>4</v>
      </c>
      <c r="H8" s="24">
        <v>1</v>
      </c>
      <c r="I8" t="s">
        <v>23</v>
      </c>
    </row>
    <row r="9" spans="1:9" x14ac:dyDescent="0.25">
      <c r="A9" s="1" t="s">
        <v>0</v>
      </c>
      <c r="B9" s="21" t="s">
        <v>1</v>
      </c>
      <c r="C9" s="22">
        <v>50</v>
      </c>
      <c r="D9" s="5">
        <v>40</v>
      </c>
      <c r="E9" s="23" t="s">
        <v>10</v>
      </c>
      <c r="F9" s="9" t="s">
        <v>19</v>
      </c>
      <c r="G9">
        <v>5</v>
      </c>
      <c r="H9" s="24">
        <v>10</v>
      </c>
      <c r="I9" t="s">
        <v>26</v>
      </c>
    </row>
    <row r="10" spans="1:9" x14ac:dyDescent="0.25">
      <c r="A10" s="1" t="s">
        <v>24</v>
      </c>
      <c r="B10" s="21" t="s">
        <v>25</v>
      </c>
      <c r="C10" s="22">
        <v>100</v>
      </c>
      <c r="D10" s="5">
        <v>25</v>
      </c>
      <c r="E10" s="23" t="s">
        <v>18</v>
      </c>
      <c r="F10" s="9" t="s">
        <v>11</v>
      </c>
      <c r="G10">
        <v>3</v>
      </c>
      <c r="H10" s="24">
        <v>2</v>
      </c>
      <c r="I10" t="s">
        <v>57</v>
      </c>
    </row>
    <row r="11" spans="1:9" x14ac:dyDescent="0.25">
      <c r="A11" s="1" t="s">
        <v>0</v>
      </c>
      <c r="B11" s="21" t="s">
        <v>27</v>
      </c>
      <c r="C11" s="22">
        <v>25</v>
      </c>
      <c r="D11" s="5">
        <v>25</v>
      </c>
      <c r="E11" s="23" t="s">
        <v>29</v>
      </c>
      <c r="F11" s="9" t="s">
        <v>11</v>
      </c>
      <c r="G11">
        <v>4</v>
      </c>
      <c r="H11" s="24">
        <v>8</v>
      </c>
      <c r="I11" t="s">
        <v>37</v>
      </c>
    </row>
    <row r="12" spans="1:9" x14ac:dyDescent="0.25">
      <c r="A12" s="1" t="s">
        <v>30</v>
      </c>
      <c r="B12" s="21" t="s">
        <v>12</v>
      </c>
      <c r="C12" s="22">
        <v>70</v>
      </c>
      <c r="D12" s="5">
        <v>25</v>
      </c>
      <c r="E12" s="23" t="s">
        <v>3</v>
      </c>
      <c r="F12" s="9" t="s">
        <v>7</v>
      </c>
      <c r="G12">
        <v>1</v>
      </c>
    </row>
    <row r="13" spans="1:9" x14ac:dyDescent="0.25">
      <c r="A13" s="1" t="s">
        <v>0</v>
      </c>
      <c r="B13" s="21" t="s">
        <v>32</v>
      </c>
      <c r="C13" s="22">
        <v>25</v>
      </c>
      <c r="D13" s="5">
        <v>30</v>
      </c>
      <c r="E13" s="23" t="s">
        <v>3</v>
      </c>
      <c r="F13" s="9" t="s">
        <v>4</v>
      </c>
      <c r="G13">
        <v>3</v>
      </c>
      <c r="H13" s="20">
        <f>MAX(H2:H11)</f>
        <v>16</v>
      </c>
    </row>
    <row r="14" spans="1:9" x14ac:dyDescent="0.25">
      <c r="A14" s="1" t="s">
        <v>34</v>
      </c>
      <c r="B14" s="21" t="s">
        <v>35</v>
      </c>
      <c r="C14" s="22">
        <v>300</v>
      </c>
      <c r="D14" s="5">
        <v>120</v>
      </c>
      <c r="E14" s="23" t="s">
        <v>3</v>
      </c>
      <c r="F14" s="9" t="s">
        <v>4</v>
      </c>
      <c r="G14">
        <v>2</v>
      </c>
    </row>
    <row r="15" spans="1:9" x14ac:dyDescent="0.25">
      <c r="A15" s="1" t="s">
        <v>0</v>
      </c>
      <c r="B15" s="21" t="s">
        <v>35</v>
      </c>
      <c r="C15" s="22">
        <v>300</v>
      </c>
      <c r="D15" s="5">
        <v>120</v>
      </c>
      <c r="E15" s="23" t="s">
        <v>3</v>
      </c>
      <c r="F15" s="9" t="s">
        <v>11</v>
      </c>
      <c r="G15">
        <v>3</v>
      </c>
    </row>
    <row r="16" spans="1:9" x14ac:dyDescent="0.25">
      <c r="A16" s="1" t="s">
        <v>0</v>
      </c>
      <c r="B16" s="21" t="s">
        <v>1</v>
      </c>
      <c r="C16" s="22">
        <v>20</v>
      </c>
      <c r="D16" s="5">
        <v>20</v>
      </c>
      <c r="E16" s="23" t="s">
        <v>10</v>
      </c>
      <c r="F16" s="9" t="s">
        <v>11</v>
      </c>
      <c r="G16">
        <v>3</v>
      </c>
    </row>
    <row r="17" spans="1:7" x14ac:dyDescent="0.25">
      <c r="A17" s="1" t="s">
        <v>34</v>
      </c>
      <c r="B17" s="21" t="s">
        <v>12</v>
      </c>
      <c r="C17" s="22">
        <v>0</v>
      </c>
      <c r="D17" s="5">
        <v>35</v>
      </c>
      <c r="E17" s="23" t="s">
        <v>18</v>
      </c>
      <c r="F17" s="9" t="s">
        <v>38</v>
      </c>
      <c r="G17">
        <v>1</v>
      </c>
    </row>
    <row r="18" spans="1:7" x14ac:dyDescent="0.25">
      <c r="A18" s="1" t="s">
        <v>0</v>
      </c>
      <c r="B18" t="s">
        <v>60</v>
      </c>
      <c r="C18" s="22">
        <v>100</v>
      </c>
      <c r="D18" s="5">
        <v>70</v>
      </c>
      <c r="E18" s="23" t="s">
        <v>16</v>
      </c>
      <c r="F18" s="9" t="s">
        <v>38</v>
      </c>
      <c r="G18">
        <v>4</v>
      </c>
    </row>
    <row r="19" spans="1:7" x14ac:dyDescent="0.25">
      <c r="A19" s="1" t="s">
        <v>0</v>
      </c>
      <c r="B19" t="s">
        <v>61</v>
      </c>
      <c r="C19" s="22">
        <v>40</v>
      </c>
      <c r="D19" s="5">
        <v>20</v>
      </c>
      <c r="E19" s="23" t="s">
        <v>16</v>
      </c>
      <c r="F19" s="9" t="s">
        <v>11</v>
      </c>
      <c r="G19">
        <v>3</v>
      </c>
    </row>
    <row r="20" spans="1:7" x14ac:dyDescent="0.25">
      <c r="A20" s="1" t="s">
        <v>30</v>
      </c>
      <c r="B20" t="s">
        <v>62</v>
      </c>
      <c r="C20" s="22">
        <v>50</v>
      </c>
      <c r="D20" s="5">
        <v>35</v>
      </c>
      <c r="E20" s="23" t="s">
        <v>3</v>
      </c>
      <c r="F20" s="9" t="s">
        <v>7</v>
      </c>
      <c r="G20">
        <v>4</v>
      </c>
    </row>
    <row r="21" spans="1:7" x14ac:dyDescent="0.25">
      <c r="A21" s="1" t="s">
        <v>0</v>
      </c>
      <c r="B21" t="s">
        <v>63</v>
      </c>
      <c r="C21" s="22">
        <v>50</v>
      </c>
      <c r="D21" s="5">
        <v>45</v>
      </c>
      <c r="E21" s="23" t="s">
        <v>3</v>
      </c>
      <c r="F21" s="9" t="s">
        <v>7</v>
      </c>
      <c r="G21">
        <v>4</v>
      </c>
    </row>
    <row r="22" spans="1:7" x14ac:dyDescent="0.25">
      <c r="A22" s="1" t="s">
        <v>30</v>
      </c>
      <c r="B22" t="s">
        <v>62</v>
      </c>
      <c r="C22" s="22">
        <v>12</v>
      </c>
      <c r="D22" s="5">
        <v>15</v>
      </c>
      <c r="E22" s="23" t="s">
        <v>18</v>
      </c>
      <c r="F22" s="9" t="s">
        <v>19</v>
      </c>
      <c r="G22">
        <v>2</v>
      </c>
    </row>
    <row r="23" spans="1:7" x14ac:dyDescent="0.25">
      <c r="A23" s="1" t="s">
        <v>0</v>
      </c>
      <c r="B23" t="s">
        <v>5</v>
      </c>
      <c r="C23" s="22">
        <v>0</v>
      </c>
      <c r="D23" s="5">
        <v>20</v>
      </c>
      <c r="E23" s="23" t="s">
        <v>58</v>
      </c>
      <c r="F23" s="9" t="s">
        <v>11</v>
      </c>
      <c r="G23">
        <v>3</v>
      </c>
    </row>
    <row r="24" spans="1:7" x14ac:dyDescent="0.25">
      <c r="A24" s="1" t="s">
        <v>30</v>
      </c>
      <c r="B24" t="s">
        <v>66</v>
      </c>
      <c r="C24" s="22">
        <v>140</v>
      </c>
      <c r="D24" s="5">
        <v>60</v>
      </c>
      <c r="E24" s="23" t="s">
        <v>3</v>
      </c>
      <c r="F24" s="9" t="s">
        <v>7</v>
      </c>
      <c r="G24">
        <v>5</v>
      </c>
    </row>
    <row r="25" spans="1:7" x14ac:dyDescent="0.25">
      <c r="A25" s="1" t="s">
        <v>0</v>
      </c>
      <c r="B25" t="s">
        <v>61</v>
      </c>
      <c r="C25" s="22">
        <v>50</v>
      </c>
      <c r="D25" s="5">
        <v>45</v>
      </c>
      <c r="E25" s="23" t="s">
        <v>3</v>
      </c>
      <c r="F25" s="9" t="s">
        <v>7</v>
      </c>
      <c r="G25">
        <v>3</v>
      </c>
    </row>
    <row r="26" spans="1:7" x14ac:dyDescent="0.25">
      <c r="A26" s="1" t="s">
        <v>14</v>
      </c>
      <c r="B26" t="s">
        <v>65</v>
      </c>
      <c r="C26" s="22">
        <v>50</v>
      </c>
      <c r="D26" s="5">
        <v>50</v>
      </c>
      <c r="E26" s="23" t="s">
        <v>3</v>
      </c>
      <c r="F26" s="9" t="s">
        <v>4</v>
      </c>
      <c r="G26">
        <v>3</v>
      </c>
    </row>
    <row r="27" spans="1:7" x14ac:dyDescent="0.25">
      <c r="A27" s="1" t="s">
        <v>0</v>
      </c>
      <c r="B27" t="s">
        <v>61</v>
      </c>
      <c r="C27" s="22">
        <v>60</v>
      </c>
      <c r="D27" s="5">
        <v>45</v>
      </c>
      <c r="E27" s="23" t="s">
        <v>3</v>
      </c>
      <c r="F27" s="9" t="s">
        <v>11</v>
      </c>
      <c r="G27">
        <v>4</v>
      </c>
    </row>
    <row r="28" spans="1:7" x14ac:dyDescent="0.25">
      <c r="A28" s="1" t="s">
        <v>0</v>
      </c>
      <c r="B28" t="s">
        <v>62</v>
      </c>
      <c r="C28" s="22">
        <v>200</v>
      </c>
      <c r="D28" s="5">
        <v>130</v>
      </c>
      <c r="E28" s="23" t="s">
        <v>3</v>
      </c>
      <c r="F28" s="9" t="s">
        <v>11</v>
      </c>
      <c r="G28">
        <v>3</v>
      </c>
    </row>
    <row r="29" spans="1:7" x14ac:dyDescent="0.25">
      <c r="A29" s="1" t="s">
        <v>59</v>
      </c>
      <c r="B29" t="s">
        <v>1</v>
      </c>
      <c r="C29" s="22">
        <v>35</v>
      </c>
      <c r="D29" s="5">
        <v>35</v>
      </c>
      <c r="E29" s="23" t="s">
        <v>18</v>
      </c>
      <c r="F29" s="9" t="s">
        <v>11</v>
      </c>
      <c r="G29">
        <v>3</v>
      </c>
    </row>
    <row r="30" spans="1:7" x14ac:dyDescent="0.25">
      <c r="A30" s="1" t="s">
        <v>34</v>
      </c>
      <c r="B30" t="s">
        <v>64</v>
      </c>
      <c r="C30" s="22">
        <v>0</v>
      </c>
      <c r="D30" s="5">
        <v>120</v>
      </c>
      <c r="E30" s="23" t="s">
        <v>3</v>
      </c>
      <c r="F30" s="9" t="s">
        <v>11</v>
      </c>
      <c r="G30">
        <v>2</v>
      </c>
    </row>
    <row r="31" spans="1:7" x14ac:dyDescent="0.25">
      <c r="A31" s="1" t="s">
        <v>0</v>
      </c>
      <c r="B31" t="s">
        <v>1</v>
      </c>
      <c r="C31" s="22">
        <v>300</v>
      </c>
      <c r="D31" s="5">
        <v>50</v>
      </c>
      <c r="E31" s="23" t="s">
        <v>18</v>
      </c>
      <c r="F31" s="9" t="s">
        <v>7</v>
      </c>
      <c r="G31">
        <v>2</v>
      </c>
    </row>
    <row r="32" spans="1:7" x14ac:dyDescent="0.25">
      <c r="A32" s="1" t="s">
        <v>59</v>
      </c>
      <c r="B32" t="s">
        <v>1</v>
      </c>
      <c r="C32" s="22">
        <v>98</v>
      </c>
      <c r="D32" s="5">
        <v>170</v>
      </c>
      <c r="E32" s="23" t="s">
        <v>3</v>
      </c>
      <c r="F32" s="9" t="s">
        <v>7</v>
      </c>
      <c r="G32">
        <v>3</v>
      </c>
    </row>
    <row r="33" spans="1:7" x14ac:dyDescent="0.25">
      <c r="A33" s="1" t="s">
        <v>0</v>
      </c>
      <c r="B33" t="s">
        <v>27</v>
      </c>
      <c r="C33" s="22">
        <v>30</v>
      </c>
      <c r="D33" s="5">
        <v>20</v>
      </c>
      <c r="E33" s="23" t="s">
        <v>3</v>
      </c>
      <c r="F33" s="9" t="s">
        <v>4</v>
      </c>
      <c r="G33">
        <v>3</v>
      </c>
    </row>
    <row r="34" spans="1:7" x14ac:dyDescent="0.25">
      <c r="A34" s="1" t="s">
        <v>0</v>
      </c>
      <c r="B34" t="s">
        <v>32</v>
      </c>
      <c r="C34" s="22">
        <v>150</v>
      </c>
      <c r="D34" s="5">
        <v>125</v>
      </c>
      <c r="E34" s="23" t="s">
        <v>3</v>
      </c>
      <c r="F34" s="9" t="s">
        <v>4</v>
      </c>
      <c r="G34">
        <v>3</v>
      </c>
    </row>
    <row r="35" spans="1:7" x14ac:dyDescent="0.25">
      <c r="A35" s="1" t="s">
        <v>34</v>
      </c>
      <c r="B35" t="s">
        <v>61</v>
      </c>
      <c r="C35" s="22">
        <v>100</v>
      </c>
      <c r="D35" s="5">
        <v>70</v>
      </c>
      <c r="E35" s="23" t="s">
        <v>16</v>
      </c>
      <c r="F35" s="9" t="s">
        <v>7</v>
      </c>
      <c r="G35">
        <v>3</v>
      </c>
    </row>
    <row r="36" spans="1:7" x14ac:dyDescent="0.25">
      <c r="A36" s="1" t="s">
        <v>30</v>
      </c>
      <c r="B36" t="s">
        <v>8</v>
      </c>
      <c r="C36" s="22">
        <v>100</v>
      </c>
      <c r="D36" s="5">
        <v>80</v>
      </c>
      <c r="E36" s="23" t="s">
        <v>3</v>
      </c>
      <c r="F36" s="9" t="s">
        <v>11</v>
      </c>
      <c r="G36">
        <v>3</v>
      </c>
    </row>
    <row r="37" spans="1:7" x14ac:dyDescent="0.25">
      <c r="A37" s="1" t="s">
        <v>0</v>
      </c>
      <c r="B37" t="s">
        <v>8</v>
      </c>
      <c r="C37" s="22">
        <v>150</v>
      </c>
      <c r="D37" s="5">
        <v>55</v>
      </c>
      <c r="E37" s="23" t="s">
        <v>16</v>
      </c>
      <c r="F37" s="9" t="s">
        <v>11</v>
      </c>
      <c r="G37">
        <v>3</v>
      </c>
    </row>
    <row r="38" spans="1:7" x14ac:dyDescent="0.25">
      <c r="A38" s="1" t="s">
        <v>0</v>
      </c>
      <c r="B38" t="s">
        <v>35</v>
      </c>
      <c r="C38" s="22">
        <v>200</v>
      </c>
      <c r="D38" s="5">
        <v>120</v>
      </c>
      <c r="E38" s="23" t="s">
        <v>3</v>
      </c>
      <c r="F38" s="9" t="s">
        <v>11</v>
      </c>
      <c r="G38">
        <v>4</v>
      </c>
    </row>
    <row r="39" spans="1:7" x14ac:dyDescent="0.25">
      <c r="A39" s="1" t="s">
        <v>24</v>
      </c>
      <c r="B39" t="s">
        <v>35</v>
      </c>
      <c r="C39" s="22">
        <v>125</v>
      </c>
      <c r="D39" s="5">
        <v>70</v>
      </c>
      <c r="E39" s="23" t="s">
        <v>3</v>
      </c>
      <c r="F39" s="9" t="s">
        <v>4</v>
      </c>
      <c r="G39">
        <v>5</v>
      </c>
    </row>
    <row r="40" spans="1:7" x14ac:dyDescent="0.25">
      <c r="A40" s="1" t="s">
        <v>0</v>
      </c>
      <c r="B40" t="s">
        <v>64</v>
      </c>
      <c r="C40" s="22">
        <v>25</v>
      </c>
      <c r="D40" s="5">
        <v>30</v>
      </c>
      <c r="E40" s="23" t="s">
        <v>10</v>
      </c>
      <c r="F40" s="9" t="s">
        <v>7</v>
      </c>
      <c r="G40">
        <v>5</v>
      </c>
    </row>
    <row r="41" spans="1:7" x14ac:dyDescent="0.25">
      <c r="A41" s="1" t="s">
        <v>34</v>
      </c>
      <c r="B41" t="s">
        <v>5</v>
      </c>
      <c r="C41" s="22">
        <v>550</v>
      </c>
      <c r="D41" s="5">
        <v>150</v>
      </c>
      <c r="E41" s="23" t="s">
        <v>3</v>
      </c>
      <c r="F41" s="9" t="s">
        <v>38</v>
      </c>
      <c r="G41">
        <v>4</v>
      </c>
    </row>
    <row r="42" spans="1:7" x14ac:dyDescent="0.25">
      <c r="A42" s="1" t="s">
        <v>0</v>
      </c>
      <c r="B42" t="s">
        <v>66</v>
      </c>
      <c r="C42" s="22">
        <v>50</v>
      </c>
      <c r="D42" s="5">
        <v>45</v>
      </c>
      <c r="E42" s="23" t="s">
        <v>3</v>
      </c>
      <c r="F42" s="9" t="s">
        <v>7</v>
      </c>
      <c r="G42">
        <v>3</v>
      </c>
    </row>
    <row r="43" spans="1:7" x14ac:dyDescent="0.25">
      <c r="A43" s="1" t="s">
        <v>0</v>
      </c>
      <c r="B43" t="s">
        <v>66</v>
      </c>
      <c r="C43" s="22">
        <v>25</v>
      </c>
      <c r="D43" s="5">
        <v>25</v>
      </c>
      <c r="E43" s="23" t="s">
        <v>10</v>
      </c>
      <c r="F43" s="9" t="s">
        <v>19</v>
      </c>
      <c r="G43">
        <v>5</v>
      </c>
    </row>
    <row r="44" spans="1:7" x14ac:dyDescent="0.25">
      <c r="A44" s="1" t="s">
        <v>0</v>
      </c>
      <c r="B44" t="s">
        <v>64</v>
      </c>
      <c r="C44" s="22">
        <v>50</v>
      </c>
      <c r="D44" s="5">
        <v>60</v>
      </c>
      <c r="E44" s="23" t="s">
        <v>10</v>
      </c>
      <c r="F44" s="9" t="s">
        <v>11</v>
      </c>
      <c r="G44">
        <v>5</v>
      </c>
    </row>
    <row r="46" spans="1:7" x14ac:dyDescent="0.25">
      <c r="A46" s="20">
        <f>COUNTIF(A2:A44,"Full-time Employee")</f>
        <v>27</v>
      </c>
      <c r="B46" s="20"/>
      <c r="C46" s="20">
        <f>_xlfn.MODE.MULT(C2:C45)</f>
        <v>50</v>
      </c>
      <c r="D46" s="20">
        <f>AVERAGE(D2:D44)</f>
        <v>58.488372093023258</v>
      </c>
      <c r="E46" s="20">
        <f>COUNTIF(E2:E44,"traffic congestion")</f>
        <v>23</v>
      </c>
      <c r="F46" s="20">
        <f>COUNTIF(F2:F44,"very stressed")</f>
        <v>8</v>
      </c>
      <c r="G46" s="20">
        <f>_xlfn.MODE.MULT(G2:G44)</f>
        <v>3</v>
      </c>
    </row>
    <row r="51" spans="5:6" x14ac:dyDescent="0.25">
      <c r="E51" s="30" t="s">
        <v>50</v>
      </c>
      <c r="F51" s="20" t="s">
        <v>67</v>
      </c>
    </row>
    <row r="52" spans="5:6" x14ac:dyDescent="0.25">
      <c r="E52">
        <v>60</v>
      </c>
      <c r="F52" s="31">
        <f>E52/1440*100</f>
        <v>4.1666666666666661</v>
      </c>
    </row>
    <row r="53" spans="5:6" x14ac:dyDescent="0.25">
      <c r="E53">
        <v>45</v>
      </c>
      <c r="F53" s="31">
        <f t="shared" ref="F53:F94" si="0">E53/1440*100</f>
        <v>3.125</v>
      </c>
    </row>
    <row r="54" spans="5:6" x14ac:dyDescent="0.25">
      <c r="E54">
        <v>40</v>
      </c>
      <c r="F54" s="31">
        <f t="shared" si="0"/>
        <v>2.7777777777777777</v>
      </c>
    </row>
    <row r="55" spans="5:6" x14ac:dyDescent="0.25">
      <c r="E55">
        <v>35</v>
      </c>
      <c r="F55" s="31">
        <f t="shared" si="0"/>
        <v>2.4305555555555558</v>
      </c>
    </row>
    <row r="56" spans="5:6" x14ac:dyDescent="0.25">
      <c r="E56">
        <v>45</v>
      </c>
      <c r="F56" s="31">
        <f t="shared" si="0"/>
        <v>3.125</v>
      </c>
    </row>
    <row r="57" spans="5:6" x14ac:dyDescent="0.25">
      <c r="E57">
        <v>45</v>
      </c>
      <c r="F57" s="31">
        <f t="shared" si="0"/>
        <v>3.125</v>
      </c>
    </row>
    <row r="58" spans="5:6" x14ac:dyDescent="0.25">
      <c r="E58">
        <v>45</v>
      </c>
      <c r="F58" s="31">
        <f t="shared" si="0"/>
        <v>3.125</v>
      </c>
    </row>
    <row r="59" spans="5:6" x14ac:dyDescent="0.25">
      <c r="E59">
        <v>40</v>
      </c>
      <c r="F59" s="31">
        <f t="shared" si="0"/>
        <v>2.7777777777777777</v>
      </c>
    </row>
    <row r="60" spans="5:6" x14ac:dyDescent="0.25">
      <c r="E60">
        <v>25</v>
      </c>
      <c r="F60" s="31">
        <f t="shared" si="0"/>
        <v>1.7361111111111112</v>
      </c>
    </row>
    <row r="61" spans="5:6" x14ac:dyDescent="0.25">
      <c r="E61">
        <v>25</v>
      </c>
      <c r="F61" s="31">
        <f t="shared" si="0"/>
        <v>1.7361111111111112</v>
      </c>
    </row>
    <row r="62" spans="5:6" x14ac:dyDescent="0.25">
      <c r="E62">
        <v>25</v>
      </c>
      <c r="F62" s="31">
        <f t="shared" si="0"/>
        <v>1.7361111111111112</v>
      </c>
    </row>
    <row r="63" spans="5:6" x14ac:dyDescent="0.25">
      <c r="E63">
        <v>30</v>
      </c>
      <c r="F63" s="31">
        <f t="shared" si="0"/>
        <v>2.083333333333333</v>
      </c>
    </row>
    <row r="64" spans="5:6" x14ac:dyDescent="0.25">
      <c r="E64">
        <v>120</v>
      </c>
      <c r="F64" s="31">
        <f t="shared" si="0"/>
        <v>8.3333333333333321</v>
      </c>
    </row>
    <row r="65" spans="5:6" x14ac:dyDescent="0.25">
      <c r="E65">
        <v>120</v>
      </c>
      <c r="F65" s="31">
        <f t="shared" si="0"/>
        <v>8.3333333333333321</v>
      </c>
    </row>
    <row r="66" spans="5:6" x14ac:dyDescent="0.25">
      <c r="E66">
        <v>20</v>
      </c>
      <c r="F66" s="31">
        <f t="shared" si="0"/>
        <v>1.3888888888888888</v>
      </c>
    </row>
    <row r="67" spans="5:6" x14ac:dyDescent="0.25">
      <c r="E67">
        <v>35</v>
      </c>
      <c r="F67" s="31">
        <f t="shared" si="0"/>
        <v>2.4305555555555558</v>
      </c>
    </row>
    <row r="68" spans="5:6" x14ac:dyDescent="0.25">
      <c r="E68">
        <v>70</v>
      </c>
      <c r="F68" s="31">
        <f t="shared" si="0"/>
        <v>4.8611111111111116</v>
      </c>
    </row>
    <row r="69" spans="5:6" x14ac:dyDescent="0.25">
      <c r="E69">
        <v>20</v>
      </c>
      <c r="F69" s="31">
        <f t="shared" si="0"/>
        <v>1.3888888888888888</v>
      </c>
    </row>
    <row r="70" spans="5:6" x14ac:dyDescent="0.25">
      <c r="E70">
        <v>35</v>
      </c>
      <c r="F70" s="31">
        <f t="shared" si="0"/>
        <v>2.4305555555555558</v>
      </c>
    </row>
    <row r="71" spans="5:6" x14ac:dyDescent="0.25">
      <c r="E71">
        <v>45</v>
      </c>
      <c r="F71" s="31">
        <f t="shared" si="0"/>
        <v>3.125</v>
      </c>
    </row>
    <row r="72" spans="5:6" x14ac:dyDescent="0.25">
      <c r="E72">
        <v>15</v>
      </c>
      <c r="F72" s="31">
        <f t="shared" si="0"/>
        <v>1.0416666666666665</v>
      </c>
    </row>
    <row r="73" spans="5:6" x14ac:dyDescent="0.25">
      <c r="E73">
        <v>20</v>
      </c>
      <c r="F73" s="31">
        <f t="shared" si="0"/>
        <v>1.3888888888888888</v>
      </c>
    </row>
    <row r="74" spans="5:6" x14ac:dyDescent="0.25">
      <c r="E74">
        <v>60</v>
      </c>
      <c r="F74" s="31">
        <f t="shared" si="0"/>
        <v>4.1666666666666661</v>
      </c>
    </row>
    <row r="75" spans="5:6" x14ac:dyDescent="0.25">
      <c r="E75">
        <v>45</v>
      </c>
      <c r="F75" s="31">
        <f t="shared" si="0"/>
        <v>3.125</v>
      </c>
    </row>
    <row r="76" spans="5:6" x14ac:dyDescent="0.25">
      <c r="E76">
        <v>50</v>
      </c>
      <c r="F76" s="31">
        <f t="shared" si="0"/>
        <v>3.4722222222222223</v>
      </c>
    </row>
    <row r="77" spans="5:6" x14ac:dyDescent="0.25">
      <c r="E77">
        <v>45</v>
      </c>
      <c r="F77" s="31">
        <f t="shared" si="0"/>
        <v>3.125</v>
      </c>
    </row>
    <row r="78" spans="5:6" x14ac:dyDescent="0.25">
      <c r="E78">
        <v>130</v>
      </c>
      <c r="F78" s="31">
        <f t="shared" si="0"/>
        <v>9.0277777777777768</v>
      </c>
    </row>
    <row r="79" spans="5:6" x14ac:dyDescent="0.25">
      <c r="E79">
        <v>35</v>
      </c>
      <c r="F79" s="31">
        <f t="shared" si="0"/>
        <v>2.4305555555555558</v>
      </c>
    </row>
    <row r="80" spans="5:6" x14ac:dyDescent="0.25">
      <c r="E80">
        <v>120</v>
      </c>
      <c r="F80" s="31">
        <f t="shared" si="0"/>
        <v>8.3333333333333321</v>
      </c>
    </row>
    <row r="81" spans="5:6" x14ac:dyDescent="0.25">
      <c r="E81">
        <v>50</v>
      </c>
      <c r="F81" s="31">
        <f t="shared" si="0"/>
        <v>3.4722222222222223</v>
      </c>
    </row>
    <row r="82" spans="5:6" x14ac:dyDescent="0.25">
      <c r="E82">
        <v>170</v>
      </c>
      <c r="F82" s="31">
        <f t="shared" si="0"/>
        <v>11.805555555555555</v>
      </c>
    </row>
    <row r="83" spans="5:6" x14ac:dyDescent="0.25">
      <c r="E83">
        <v>20</v>
      </c>
      <c r="F83" s="31">
        <f t="shared" si="0"/>
        <v>1.3888888888888888</v>
      </c>
    </row>
    <row r="84" spans="5:6" x14ac:dyDescent="0.25">
      <c r="E84">
        <v>125</v>
      </c>
      <c r="F84" s="31">
        <f t="shared" si="0"/>
        <v>8.6805555555555554</v>
      </c>
    </row>
    <row r="85" spans="5:6" x14ac:dyDescent="0.25">
      <c r="E85">
        <v>70</v>
      </c>
      <c r="F85" s="31">
        <f t="shared" si="0"/>
        <v>4.8611111111111116</v>
      </c>
    </row>
    <row r="86" spans="5:6" x14ac:dyDescent="0.25">
      <c r="E86">
        <v>80</v>
      </c>
      <c r="F86" s="31">
        <f t="shared" si="0"/>
        <v>5.5555555555555554</v>
      </c>
    </row>
    <row r="87" spans="5:6" x14ac:dyDescent="0.25">
      <c r="E87">
        <v>55</v>
      </c>
      <c r="F87" s="31">
        <f t="shared" si="0"/>
        <v>3.8194444444444446</v>
      </c>
    </row>
    <row r="88" spans="5:6" x14ac:dyDescent="0.25">
      <c r="E88">
        <v>120</v>
      </c>
      <c r="F88" s="31">
        <f t="shared" si="0"/>
        <v>8.3333333333333321</v>
      </c>
    </row>
    <row r="89" spans="5:6" x14ac:dyDescent="0.25">
      <c r="E89">
        <v>70</v>
      </c>
      <c r="F89" s="31">
        <f t="shared" si="0"/>
        <v>4.8611111111111116</v>
      </c>
    </row>
    <row r="90" spans="5:6" x14ac:dyDescent="0.25">
      <c r="E90">
        <v>30</v>
      </c>
      <c r="F90" s="31">
        <f t="shared" si="0"/>
        <v>2.083333333333333</v>
      </c>
    </row>
    <row r="91" spans="5:6" x14ac:dyDescent="0.25">
      <c r="E91">
        <v>150</v>
      </c>
      <c r="F91" s="31">
        <f t="shared" si="0"/>
        <v>10.416666666666668</v>
      </c>
    </row>
    <row r="92" spans="5:6" x14ac:dyDescent="0.25">
      <c r="E92">
        <v>45</v>
      </c>
      <c r="F92" s="31">
        <f t="shared" si="0"/>
        <v>3.125</v>
      </c>
    </row>
    <row r="93" spans="5:6" x14ac:dyDescent="0.25">
      <c r="E93">
        <v>25</v>
      </c>
      <c r="F93" s="31">
        <f t="shared" si="0"/>
        <v>1.7361111111111112</v>
      </c>
    </row>
    <row r="94" spans="5:6" x14ac:dyDescent="0.25">
      <c r="E94">
        <v>60</v>
      </c>
      <c r="F94" s="31">
        <f t="shared" si="0"/>
        <v>4.1666666666666661</v>
      </c>
    </row>
    <row r="96" spans="5:6" x14ac:dyDescent="0.25">
      <c r="F96" s="32">
        <f>AVERAGE(F52:F94)</f>
        <v>4.0616925064599485</v>
      </c>
    </row>
  </sheetData>
  <conditionalFormatting sqref="A2:A44">
    <cfRule type="containsText" dxfId="19" priority="14" operator="containsText" text="Full-time Employee">
      <formula>NOT(ISERROR(SEARCH("Full-time Employee",A2)))</formula>
    </cfRule>
    <cfRule type="containsText" dxfId="18" priority="15" operator="containsText" text="Full-time Employee">
      <formula>NOT(ISERROR(SEARCH("Full-time Employee",A2)))</formula>
    </cfRule>
  </conditionalFormatting>
  <conditionalFormatting sqref="C2:C44">
    <cfRule type="dataBar" priority="16">
      <dataBar>
        <cfvo type="min"/>
        <cfvo type="max"/>
        <color rgb="FF638EC6"/>
      </dataBar>
      <extLst>
        <ext xmlns:x14="http://schemas.microsoft.com/office/spreadsheetml/2009/9/main" uri="{B025F937-C7B1-47D3-B67F-A62EFF666E3E}">
          <x14:id>{EDC8DA7A-395E-4BAE-AC8C-DAD25598D3C5}</x14:id>
        </ext>
      </extLst>
    </cfRule>
  </conditionalFormatting>
  <conditionalFormatting sqref="D2:D17">
    <cfRule type="containsText" dxfId="17" priority="5" operator="containsText" text="Time">
      <formula>NOT(ISERROR(SEARCH("Time",D2)))</formula>
    </cfRule>
    <cfRule type="containsText" dxfId="16" priority="6" operator="containsText" text="Time">
      <formula>NOT(ISERROR(SEARCH("Time",D2)))</formula>
    </cfRule>
    <cfRule type="containsText" dxfId="15" priority="7" operator="containsText" text="Time">
      <formula>NOT(ISERROR(SEARCH("Time",D2)))</formula>
    </cfRule>
  </conditionalFormatting>
  <conditionalFormatting sqref="D18:D44">
    <cfRule type="containsText" dxfId="14" priority="13" operator="containsText" text="Less than 1 hour">
      <formula>NOT(ISERROR(SEARCH("Less than 1 hour",D18)))</formula>
    </cfRule>
  </conditionalFormatting>
  <conditionalFormatting sqref="E2:E44">
    <cfRule type="containsText" dxfId="13" priority="9" operator="containsText" text="Traffic Congestion">
      <formula>NOT(ISERROR(SEARCH("Traffic Congestion",E2)))</formula>
    </cfRule>
    <cfRule type="containsText" dxfId="12" priority="12" operator="containsText" text="Traffic Congestion">
      <formula>NOT(ISERROR(SEARCH("Traffic Congestion",E2)))</formula>
    </cfRule>
  </conditionalFormatting>
  <conditionalFormatting sqref="F2:F44">
    <cfRule type="containsText" dxfId="11" priority="17" operator="containsText" text="Very stressed">
      <formula>NOT(ISERROR(SEARCH("Very stressed",F2)))</formula>
    </cfRule>
    <cfRule type="containsText" dxfId="10" priority="18" operator="containsText" text="Very stressed">
      <formula>NOT(ISERROR(SEARCH("Very stressed",F2)))</formula>
    </cfRule>
    <cfRule type="colorScale" priority="19">
      <colorScale>
        <cfvo type="min"/>
        <cfvo type="max"/>
        <color rgb="FF63BE7B"/>
        <color rgb="FFFFEF9C"/>
      </colorScale>
    </cfRule>
    <cfRule type="iconSet" priority="20">
      <iconSet iconSet="5Rating">
        <cfvo type="percent" val="0"/>
        <cfvo type="percent" val="20"/>
        <cfvo type="percent" val="40"/>
        <cfvo type="percent" val="60"/>
        <cfvo type="percent" val="80"/>
      </iconSet>
    </cfRule>
  </conditionalFormatting>
  <conditionalFormatting sqref="G2:G17">
    <cfRule type="dataBar" priority="11">
      <dataBar>
        <cfvo type="min"/>
        <cfvo type="max"/>
        <color rgb="FF638EC6"/>
      </dataBar>
      <extLst>
        <ext xmlns:x14="http://schemas.microsoft.com/office/spreadsheetml/2009/9/main" uri="{B025F937-C7B1-47D3-B67F-A62EFF666E3E}">
          <x14:id>{84D8E758-9DD9-4C5D-BFD3-8F98DA3E9EB5}</x14:id>
        </ext>
      </extLst>
    </cfRule>
  </conditionalFormatting>
  <conditionalFormatting sqref="G2:G44">
    <cfRule type="dataBar" priority="8">
      <dataBar>
        <cfvo type="min"/>
        <cfvo type="max"/>
        <color rgb="FF63C384"/>
      </dataBar>
      <extLst>
        <ext xmlns:x14="http://schemas.microsoft.com/office/spreadsheetml/2009/9/main" uri="{B025F937-C7B1-47D3-B67F-A62EFF666E3E}">
          <x14:id>{D842B6A2-B514-4899-9071-EBC7E86E3298}</x14:id>
        </ext>
      </extLst>
    </cfRule>
  </conditionalFormatting>
  <conditionalFormatting sqref="H2:H11">
    <cfRule type="dataBar" priority="10">
      <dataBar>
        <cfvo type="min"/>
        <cfvo type="max"/>
        <color rgb="FFFF555A"/>
      </dataBar>
      <extLst>
        <ext xmlns:x14="http://schemas.microsoft.com/office/spreadsheetml/2009/9/main" uri="{B025F937-C7B1-47D3-B67F-A62EFF666E3E}">
          <x14:id>{DDA42A68-6494-4154-9F9F-6B97B0A5B31A}</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EDC8DA7A-395E-4BAE-AC8C-DAD25598D3C5}">
            <x14:dataBar minLength="0" maxLength="100" border="1" negativeBarBorderColorSameAsPositive="0">
              <x14:cfvo type="autoMin"/>
              <x14:cfvo type="autoMax"/>
              <x14:borderColor rgb="FF638EC6"/>
              <x14:negativeFillColor rgb="FFFF0000"/>
              <x14:negativeBorderColor rgb="FFFF0000"/>
              <x14:axisColor rgb="FF000000"/>
            </x14:dataBar>
          </x14:cfRule>
          <xm:sqref>C2:C44</xm:sqref>
        </x14:conditionalFormatting>
        <x14:conditionalFormatting xmlns:xm="http://schemas.microsoft.com/office/excel/2006/main">
          <x14:cfRule type="dataBar" id="{84D8E758-9DD9-4C5D-BFD3-8F98DA3E9EB5}">
            <x14:dataBar minLength="0" maxLength="100" gradient="0">
              <x14:cfvo type="autoMin"/>
              <x14:cfvo type="autoMax"/>
              <x14:negativeFillColor rgb="FFFF0000"/>
              <x14:axisColor rgb="FF000000"/>
            </x14:dataBar>
          </x14:cfRule>
          <xm:sqref>G2:G17</xm:sqref>
        </x14:conditionalFormatting>
        <x14:conditionalFormatting xmlns:xm="http://schemas.microsoft.com/office/excel/2006/main">
          <x14:cfRule type="dataBar" id="{D842B6A2-B514-4899-9071-EBC7E86E3298}">
            <x14:dataBar minLength="0" maxLength="100" border="1" negativeBarBorderColorSameAsPositive="0">
              <x14:cfvo type="autoMin"/>
              <x14:cfvo type="autoMax"/>
              <x14:borderColor rgb="FF63C384"/>
              <x14:negativeFillColor rgb="FFFF0000"/>
              <x14:negativeBorderColor rgb="FFFF0000"/>
              <x14:axisColor rgb="FF000000"/>
            </x14:dataBar>
          </x14:cfRule>
          <xm:sqref>G2:G44</xm:sqref>
        </x14:conditionalFormatting>
        <x14:conditionalFormatting xmlns:xm="http://schemas.microsoft.com/office/excel/2006/main">
          <x14:cfRule type="dataBar" id="{DDA42A68-6494-4154-9F9F-6B97B0A5B31A}">
            <x14:dataBar minLength="0" maxLength="100" border="1" negativeBarBorderColorSameAsPositive="0">
              <x14:cfvo type="autoMin"/>
              <x14:cfvo type="autoMax"/>
              <x14:borderColor rgb="FFFF555A"/>
              <x14:negativeFillColor rgb="FFFF0000"/>
              <x14:negativeBorderColor rgb="FFFF0000"/>
              <x14:axisColor rgb="FF000000"/>
            </x14:dataBar>
          </x14:cfRule>
          <xm:sqref>H2:H11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98AA-5996-4C9A-9AA7-E3326CDCC7A1}">
  <dimension ref="A1:Y44"/>
  <sheetViews>
    <sheetView tabSelected="1" topLeftCell="R1" zoomScaleNormal="100" workbookViewId="0">
      <selection activeCell="D49" sqref="D49"/>
    </sheetView>
  </sheetViews>
  <sheetFormatPr defaultRowHeight="15" x14ac:dyDescent="0.25"/>
  <cols>
    <col min="1" max="1" width="25.85546875" bestFit="1" customWidth="1"/>
    <col min="2" max="2" width="20.42578125" bestFit="1" customWidth="1"/>
    <col min="3" max="3" width="18.7109375" bestFit="1" customWidth="1"/>
    <col min="4" max="4" width="21.85546875" bestFit="1" customWidth="1"/>
    <col min="5" max="7" width="13.140625" bestFit="1" customWidth="1"/>
    <col min="8" max="8" width="18.7109375" bestFit="1" customWidth="1"/>
    <col min="9" max="9" width="21.42578125" bestFit="1" customWidth="1"/>
    <col min="11" max="11" width="10.7109375" bestFit="1" customWidth="1"/>
    <col min="14" max="14" width="19.42578125" customWidth="1"/>
    <col min="17" max="17" width="36.28515625" bestFit="1" customWidth="1"/>
    <col min="18" max="18" width="35.28515625" bestFit="1" customWidth="1"/>
    <col min="19" max="19" width="18.7109375" bestFit="1" customWidth="1"/>
    <col min="20" max="20" width="21.42578125" bestFit="1" customWidth="1"/>
    <col min="22" max="22" width="38.42578125" bestFit="1" customWidth="1"/>
    <col min="23" max="23" width="19.42578125" bestFit="1" customWidth="1"/>
    <col min="24" max="24" width="18.7109375" bestFit="1" customWidth="1"/>
    <col min="25" max="25" width="21.42578125" bestFit="1" customWidth="1"/>
  </cols>
  <sheetData>
    <row r="1" spans="1:25" x14ac:dyDescent="0.25">
      <c r="A1" s="38" t="s">
        <v>48</v>
      </c>
      <c r="B1" s="37" t="s">
        <v>69</v>
      </c>
      <c r="C1" s="35" t="s">
        <v>68</v>
      </c>
      <c r="D1" s="40" t="s">
        <v>71</v>
      </c>
      <c r="F1" s="39" t="s">
        <v>40</v>
      </c>
      <c r="G1" s="34" t="s">
        <v>69</v>
      </c>
      <c r="H1" s="35" t="s">
        <v>68</v>
      </c>
      <c r="I1" s="40" t="s">
        <v>71</v>
      </c>
      <c r="K1" s="33" t="s">
        <v>49</v>
      </c>
      <c r="L1" s="40" t="s">
        <v>70</v>
      </c>
      <c r="N1" s="41" t="s">
        <v>50</v>
      </c>
      <c r="O1" s="40" t="s">
        <v>70</v>
      </c>
      <c r="Q1" s="33" t="s">
        <v>51</v>
      </c>
      <c r="R1" s="37" t="s">
        <v>69</v>
      </c>
      <c r="S1" s="35" t="s">
        <v>68</v>
      </c>
      <c r="T1" s="40" t="s">
        <v>71</v>
      </c>
      <c r="V1" s="20" t="s">
        <v>47</v>
      </c>
      <c r="W1" s="37" t="s">
        <v>69</v>
      </c>
      <c r="X1" s="35" t="s">
        <v>68</v>
      </c>
      <c r="Y1" s="40" t="s">
        <v>71</v>
      </c>
    </row>
    <row r="2" spans="1:25" x14ac:dyDescent="0.25">
      <c r="A2" s="36" t="s">
        <v>0</v>
      </c>
      <c r="B2" s="36" t="s">
        <v>0</v>
      </c>
      <c r="C2" s="36">
        <f>COUNTIF(A2:A44,B2)</f>
        <v>27</v>
      </c>
      <c r="D2" s="34">
        <f>RANK(C2,$C$2:$C$7,0)</f>
        <v>1</v>
      </c>
      <c r="F2" s="36" t="s">
        <v>5</v>
      </c>
      <c r="G2" s="36" t="s">
        <v>5</v>
      </c>
      <c r="H2" s="36">
        <f>COUNTIF(F2:F44,G2)</f>
        <v>3</v>
      </c>
      <c r="I2" s="34">
        <f>RANK(H2,$H$2:$H$18,0)</f>
        <v>4</v>
      </c>
      <c r="K2" s="36">
        <v>150</v>
      </c>
      <c r="L2" s="34">
        <f>MEDIAN(K2:K44)</f>
        <v>50</v>
      </c>
      <c r="N2" s="42">
        <v>60</v>
      </c>
      <c r="O2" s="34">
        <f>MEDIAN(N2:N44)</f>
        <v>45</v>
      </c>
      <c r="Q2" s="36" t="s">
        <v>3</v>
      </c>
      <c r="R2" s="36" t="s">
        <v>3</v>
      </c>
      <c r="S2" s="36">
        <f>COUNTIF(Q2:Q44,R2)</f>
        <v>23</v>
      </c>
      <c r="T2" s="34">
        <f>RANK(S2,$S$2:$S$8,0)</f>
        <v>1</v>
      </c>
      <c r="V2" s="36" t="s">
        <v>4</v>
      </c>
      <c r="W2" s="36" t="s">
        <v>4</v>
      </c>
      <c r="X2" s="36">
        <f>COUNTIF(V2:V44,W2)</f>
        <v>8</v>
      </c>
      <c r="Y2" s="34">
        <f>RANK(X2,$X$2:$X$6,0)</f>
        <v>3</v>
      </c>
    </row>
    <row r="3" spans="1:25" x14ac:dyDescent="0.25">
      <c r="A3" s="36" t="s">
        <v>0</v>
      </c>
      <c r="B3" s="36" t="s">
        <v>14</v>
      </c>
      <c r="C3" s="36">
        <f t="shared" ref="C3:C7" si="0">COUNTIF(A3:A45,B3)</f>
        <v>2</v>
      </c>
      <c r="D3" s="34">
        <f t="shared" ref="D3:D7" si="1">RANK(C3,$C$2:$C$7,0)</f>
        <v>4</v>
      </c>
      <c r="F3" s="36" t="s">
        <v>8</v>
      </c>
      <c r="G3" s="36" t="s">
        <v>8</v>
      </c>
      <c r="H3" s="36">
        <f t="shared" ref="H3:H18" si="2">COUNTIF(F3:F45,G3)</f>
        <v>3</v>
      </c>
      <c r="I3" s="34">
        <f t="shared" ref="I3:I18" si="3">RANK(H3,$H$2:$H$18,0)</f>
        <v>4</v>
      </c>
      <c r="K3" s="36">
        <v>140</v>
      </c>
      <c r="N3" s="36">
        <v>45</v>
      </c>
      <c r="Q3" s="36" t="s">
        <v>3</v>
      </c>
      <c r="R3" s="36" t="s">
        <v>10</v>
      </c>
      <c r="S3" s="36">
        <f t="shared" ref="S3:S8" si="4">COUNTIF(Q3:Q45,R3)</f>
        <v>6</v>
      </c>
      <c r="T3" s="34">
        <f t="shared" ref="T3:T8" si="5">RANK(S3,$S$2:$S$8,0)</f>
        <v>2</v>
      </c>
      <c r="V3" s="36" t="s">
        <v>7</v>
      </c>
      <c r="W3" s="36" t="s">
        <v>7</v>
      </c>
      <c r="X3" s="36">
        <f t="shared" ref="X3:X6" si="6">COUNTIF(V3:V45,W3)</f>
        <v>12</v>
      </c>
      <c r="Y3" s="34">
        <f t="shared" ref="Y3:Y6" si="7">_xlfn.RANK.AVG(X3,$X$2:$X$6,0)</f>
        <v>2</v>
      </c>
    </row>
    <row r="4" spans="1:25" x14ac:dyDescent="0.25">
      <c r="A4" s="36" t="s">
        <v>0</v>
      </c>
      <c r="B4" s="36" t="s">
        <v>24</v>
      </c>
      <c r="C4" s="36">
        <f t="shared" si="0"/>
        <v>2</v>
      </c>
      <c r="D4" s="34">
        <f t="shared" si="1"/>
        <v>4</v>
      </c>
      <c r="F4" s="36" t="s">
        <v>12</v>
      </c>
      <c r="G4" s="36" t="s">
        <v>12</v>
      </c>
      <c r="H4" s="36">
        <f t="shared" si="2"/>
        <v>3</v>
      </c>
      <c r="I4" s="34">
        <f t="shared" si="3"/>
        <v>4</v>
      </c>
      <c r="K4" s="36">
        <v>100</v>
      </c>
      <c r="N4" s="36">
        <v>40</v>
      </c>
      <c r="Q4" s="36" t="s">
        <v>10</v>
      </c>
      <c r="R4" s="36" t="s">
        <v>16</v>
      </c>
      <c r="S4" s="36">
        <f t="shared" si="4"/>
        <v>5</v>
      </c>
      <c r="T4" s="34">
        <f t="shared" si="5"/>
        <v>4</v>
      </c>
      <c r="V4" s="36" t="s">
        <v>11</v>
      </c>
      <c r="W4" s="36" t="s">
        <v>11</v>
      </c>
      <c r="X4" s="36">
        <f t="shared" si="6"/>
        <v>16</v>
      </c>
      <c r="Y4" s="34">
        <f t="shared" si="7"/>
        <v>1</v>
      </c>
    </row>
    <row r="5" spans="1:25" x14ac:dyDescent="0.25">
      <c r="A5" s="36" t="s">
        <v>0</v>
      </c>
      <c r="B5" s="36" t="s">
        <v>30</v>
      </c>
      <c r="C5" s="36">
        <f t="shared" si="0"/>
        <v>5</v>
      </c>
      <c r="D5" s="34">
        <f t="shared" si="1"/>
        <v>2</v>
      </c>
      <c r="F5" s="36" t="s">
        <v>1</v>
      </c>
      <c r="G5" s="36" t="s">
        <v>1</v>
      </c>
      <c r="H5" s="36">
        <f t="shared" si="2"/>
        <v>7</v>
      </c>
      <c r="I5" s="34">
        <f t="shared" si="3"/>
        <v>1</v>
      </c>
      <c r="K5" s="36">
        <v>50</v>
      </c>
      <c r="N5" s="36">
        <v>35</v>
      </c>
      <c r="Q5" s="36" t="s">
        <v>3</v>
      </c>
      <c r="R5" s="36" t="s">
        <v>18</v>
      </c>
      <c r="S5" s="36">
        <f t="shared" si="4"/>
        <v>6</v>
      </c>
      <c r="T5" s="34">
        <f t="shared" si="5"/>
        <v>2</v>
      </c>
      <c r="V5" s="36" t="s">
        <v>7</v>
      </c>
      <c r="W5" s="36" t="s">
        <v>19</v>
      </c>
      <c r="X5" s="36">
        <f t="shared" si="6"/>
        <v>4</v>
      </c>
      <c r="Y5" s="34">
        <f t="shared" si="7"/>
        <v>4</v>
      </c>
    </row>
    <row r="6" spans="1:25" x14ac:dyDescent="0.25">
      <c r="A6" s="36" t="s">
        <v>14</v>
      </c>
      <c r="B6" s="36" t="s">
        <v>34</v>
      </c>
      <c r="C6" s="36">
        <f t="shared" si="0"/>
        <v>5</v>
      </c>
      <c r="D6" s="34">
        <f t="shared" si="1"/>
        <v>2</v>
      </c>
      <c r="F6" s="36" t="s">
        <v>1</v>
      </c>
      <c r="G6" s="36" t="s">
        <v>17</v>
      </c>
      <c r="H6" s="36">
        <f t="shared" si="2"/>
        <v>1</v>
      </c>
      <c r="I6" s="34">
        <f t="shared" si="3"/>
        <v>12</v>
      </c>
      <c r="K6" s="36">
        <v>50</v>
      </c>
      <c r="N6" s="36">
        <v>45</v>
      </c>
      <c r="Q6" s="36" t="s">
        <v>16</v>
      </c>
      <c r="R6" s="36" t="s">
        <v>22</v>
      </c>
      <c r="S6" s="36">
        <f t="shared" si="4"/>
        <v>1</v>
      </c>
      <c r="T6" s="34">
        <f t="shared" si="5"/>
        <v>5</v>
      </c>
      <c r="V6" s="36" t="s">
        <v>4</v>
      </c>
      <c r="W6" s="36" t="s">
        <v>38</v>
      </c>
      <c r="X6" s="36">
        <f t="shared" si="6"/>
        <v>3</v>
      </c>
      <c r="Y6" s="34">
        <f t="shared" si="7"/>
        <v>5</v>
      </c>
    </row>
    <row r="7" spans="1:25" x14ac:dyDescent="0.25">
      <c r="A7" s="36" t="s">
        <v>0</v>
      </c>
      <c r="B7" s="36" t="s">
        <v>59</v>
      </c>
      <c r="C7" s="36">
        <f t="shared" si="0"/>
        <v>2</v>
      </c>
      <c r="D7" s="34">
        <f t="shared" si="1"/>
        <v>4</v>
      </c>
      <c r="F7" s="36" t="s">
        <v>1</v>
      </c>
      <c r="G7" s="36" t="s">
        <v>20</v>
      </c>
      <c r="H7" s="36">
        <f t="shared" si="2"/>
        <v>1</v>
      </c>
      <c r="I7" s="34">
        <f t="shared" si="3"/>
        <v>12</v>
      </c>
      <c r="K7" s="36">
        <v>50</v>
      </c>
      <c r="N7" s="36">
        <v>45</v>
      </c>
      <c r="Q7" s="36" t="s">
        <v>18</v>
      </c>
      <c r="R7" s="36" t="s">
        <v>29</v>
      </c>
      <c r="S7" s="36">
        <f t="shared" si="4"/>
        <v>1</v>
      </c>
      <c r="T7" s="34">
        <f t="shared" si="5"/>
        <v>5</v>
      </c>
      <c r="V7" s="36" t="s">
        <v>19</v>
      </c>
    </row>
    <row r="8" spans="1:25" x14ac:dyDescent="0.25">
      <c r="A8" s="36" t="s">
        <v>0</v>
      </c>
      <c r="F8" s="36" t="s">
        <v>17</v>
      </c>
      <c r="G8" s="36" t="s">
        <v>25</v>
      </c>
      <c r="H8" s="36">
        <f t="shared" si="2"/>
        <v>1</v>
      </c>
      <c r="I8" s="34">
        <f t="shared" si="3"/>
        <v>12</v>
      </c>
      <c r="K8" s="36">
        <v>100</v>
      </c>
      <c r="N8" s="36">
        <v>45</v>
      </c>
      <c r="Q8" s="36" t="s">
        <v>22</v>
      </c>
      <c r="R8" s="36" t="s">
        <v>58</v>
      </c>
      <c r="S8" s="36">
        <f t="shared" si="4"/>
        <v>1</v>
      </c>
      <c r="T8" s="34">
        <f t="shared" si="5"/>
        <v>5</v>
      </c>
      <c r="V8" s="36" t="s">
        <v>11</v>
      </c>
    </row>
    <row r="9" spans="1:25" x14ac:dyDescent="0.25">
      <c r="A9" s="36" t="s">
        <v>0</v>
      </c>
      <c r="F9" s="36" t="s">
        <v>20</v>
      </c>
      <c r="G9" s="36" t="s">
        <v>27</v>
      </c>
      <c r="H9" s="36">
        <f t="shared" si="2"/>
        <v>2</v>
      </c>
      <c r="I9" s="34">
        <f t="shared" si="3"/>
        <v>10</v>
      </c>
      <c r="K9" s="36">
        <v>50</v>
      </c>
      <c r="N9" s="36">
        <v>40</v>
      </c>
      <c r="Q9" s="36" t="s">
        <v>10</v>
      </c>
      <c r="V9" s="36" t="s">
        <v>19</v>
      </c>
    </row>
    <row r="10" spans="1:25" x14ac:dyDescent="0.25">
      <c r="A10" s="36" t="s">
        <v>24</v>
      </c>
      <c r="F10" s="36" t="s">
        <v>25</v>
      </c>
      <c r="G10" s="36" t="s">
        <v>32</v>
      </c>
      <c r="H10" s="36">
        <f t="shared" si="2"/>
        <v>2</v>
      </c>
      <c r="I10" s="34">
        <f t="shared" si="3"/>
        <v>10</v>
      </c>
      <c r="K10" s="36">
        <v>100</v>
      </c>
      <c r="N10" s="36">
        <v>25</v>
      </c>
      <c r="Q10" s="36" t="s">
        <v>18</v>
      </c>
      <c r="V10" s="36" t="s">
        <v>11</v>
      </c>
    </row>
    <row r="11" spans="1:25" x14ac:dyDescent="0.25">
      <c r="A11" s="36" t="s">
        <v>0</v>
      </c>
      <c r="F11" s="36" t="s">
        <v>27</v>
      </c>
      <c r="G11" s="36" t="s">
        <v>35</v>
      </c>
      <c r="H11" s="36">
        <f t="shared" si="2"/>
        <v>4</v>
      </c>
      <c r="I11" s="34">
        <f t="shared" si="3"/>
        <v>2</v>
      </c>
      <c r="K11" s="36">
        <v>25</v>
      </c>
      <c r="N11" s="36">
        <v>25</v>
      </c>
      <c r="Q11" s="36" t="s">
        <v>29</v>
      </c>
      <c r="V11" s="36" t="s">
        <v>11</v>
      </c>
    </row>
    <row r="12" spans="1:25" x14ac:dyDescent="0.25">
      <c r="A12" s="36" t="s">
        <v>30</v>
      </c>
      <c r="F12" s="36" t="s">
        <v>32</v>
      </c>
      <c r="G12" s="36" t="s">
        <v>60</v>
      </c>
      <c r="H12" s="36">
        <f t="shared" si="2"/>
        <v>1</v>
      </c>
      <c r="I12" s="34">
        <f t="shared" si="3"/>
        <v>12</v>
      </c>
      <c r="K12" s="36">
        <v>70</v>
      </c>
      <c r="N12" s="36">
        <v>25</v>
      </c>
      <c r="Q12" s="36" t="s">
        <v>3</v>
      </c>
      <c r="V12" s="36" t="s">
        <v>7</v>
      </c>
    </row>
    <row r="13" spans="1:25" x14ac:dyDescent="0.25">
      <c r="A13" s="36" t="s">
        <v>0</v>
      </c>
      <c r="F13" s="36" t="s">
        <v>35</v>
      </c>
      <c r="G13" s="36" t="s">
        <v>61</v>
      </c>
      <c r="H13" s="36">
        <f t="shared" si="2"/>
        <v>4</v>
      </c>
      <c r="I13" s="34">
        <f t="shared" si="3"/>
        <v>2</v>
      </c>
      <c r="K13" s="36">
        <v>25</v>
      </c>
      <c r="N13" s="36">
        <v>30</v>
      </c>
      <c r="Q13" s="36" t="s">
        <v>3</v>
      </c>
      <c r="V13" s="36" t="s">
        <v>4</v>
      </c>
    </row>
    <row r="14" spans="1:25" x14ac:dyDescent="0.25">
      <c r="A14" s="36" t="s">
        <v>34</v>
      </c>
      <c r="F14" s="36" t="s">
        <v>12</v>
      </c>
      <c r="G14" s="36" t="s">
        <v>62</v>
      </c>
      <c r="H14" s="36">
        <f t="shared" si="2"/>
        <v>3</v>
      </c>
      <c r="I14" s="34">
        <f t="shared" si="3"/>
        <v>4</v>
      </c>
      <c r="K14" s="36">
        <v>300</v>
      </c>
      <c r="N14" s="36">
        <v>120</v>
      </c>
      <c r="Q14" s="36" t="s">
        <v>3</v>
      </c>
      <c r="V14" s="36" t="s">
        <v>4</v>
      </c>
    </row>
    <row r="15" spans="1:25" x14ac:dyDescent="0.25">
      <c r="A15" s="36" t="s">
        <v>0</v>
      </c>
      <c r="F15" s="36" t="s">
        <v>60</v>
      </c>
      <c r="G15" s="36" t="s">
        <v>63</v>
      </c>
      <c r="H15" s="36">
        <f t="shared" si="2"/>
        <v>1</v>
      </c>
      <c r="I15" s="34">
        <f t="shared" si="3"/>
        <v>12</v>
      </c>
      <c r="K15" s="36">
        <v>300</v>
      </c>
      <c r="N15" s="36">
        <v>120</v>
      </c>
      <c r="Q15" s="36" t="s">
        <v>3</v>
      </c>
      <c r="V15" s="36" t="s">
        <v>11</v>
      </c>
    </row>
    <row r="16" spans="1:25" x14ac:dyDescent="0.25">
      <c r="A16" s="36" t="s">
        <v>0</v>
      </c>
      <c r="F16" s="36" t="s">
        <v>35</v>
      </c>
      <c r="G16" s="36" t="s">
        <v>66</v>
      </c>
      <c r="H16" s="36">
        <f t="shared" si="2"/>
        <v>3</v>
      </c>
      <c r="I16" s="34">
        <f t="shared" si="3"/>
        <v>4</v>
      </c>
      <c r="K16" s="36">
        <v>20</v>
      </c>
      <c r="N16" s="36">
        <v>20</v>
      </c>
      <c r="Q16" s="36" t="s">
        <v>10</v>
      </c>
      <c r="V16" s="36" t="s">
        <v>11</v>
      </c>
    </row>
    <row r="17" spans="1:22" x14ac:dyDescent="0.25">
      <c r="A17" s="36" t="s">
        <v>34</v>
      </c>
      <c r="F17" s="36" t="s">
        <v>1</v>
      </c>
      <c r="G17" s="36" t="s">
        <v>65</v>
      </c>
      <c r="H17" s="36">
        <f t="shared" si="2"/>
        <v>1</v>
      </c>
      <c r="I17" s="34">
        <f t="shared" si="3"/>
        <v>12</v>
      </c>
      <c r="K17" s="36">
        <v>0</v>
      </c>
      <c r="N17" s="36">
        <v>35</v>
      </c>
      <c r="Q17" s="36" t="s">
        <v>18</v>
      </c>
      <c r="V17" s="36" t="s">
        <v>38</v>
      </c>
    </row>
    <row r="18" spans="1:22" x14ac:dyDescent="0.25">
      <c r="A18" s="36" t="s">
        <v>0</v>
      </c>
      <c r="F18" s="36" t="s">
        <v>61</v>
      </c>
      <c r="G18" s="36" t="s">
        <v>64</v>
      </c>
      <c r="H18" s="36">
        <f t="shared" si="2"/>
        <v>3</v>
      </c>
      <c r="I18" s="34">
        <f t="shared" si="3"/>
        <v>4</v>
      </c>
      <c r="K18" s="36">
        <v>100</v>
      </c>
      <c r="N18" s="36">
        <v>70</v>
      </c>
      <c r="Q18" s="36" t="s">
        <v>16</v>
      </c>
      <c r="V18" s="36" t="s">
        <v>38</v>
      </c>
    </row>
    <row r="19" spans="1:22" x14ac:dyDescent="0.25">
      <c r="A19" s="36" t="s">
        <v>0</v>
      </c>
      <c r="F19" s="36" t="s">
        <v>12</v>
      </c>
      <c r="K19" s="36">
        <v>40</v>
      </c>
      <c r="N19" s="36">
        <v>20</v>
      </c>
      <c r="Q19" s="36" t="s">
        <v>16</v>
      </c>
      <c r="V19" s="36" t="s">
        <v>11</v>
      </c>
    </row>
    <row r="20" spans="1:22" x14ac:dyDescent="0.25">
      <c r="A20" s="36" t="s">
        <v>30</v>
      </c>
      <c r="F20" s="36" t="s">
        <v>62</v>
      </c>
      <c r="K20" s="36">
        <v>50</v>
      </c>
      <c r="N20" s="36">
        <v>35</v>
      </c>
      <c r="Q20" s="36" t="s">
        <v>3</v>
      </c>
      <c r="V20" s="36" t="s">
        <v>7</v>
      </c>
    </row>
    <row r="21" spans="1:22" x14ac:dyDescent="0.25">
      <c r="A21" s="36" t="s">
        <v>0</v>
      </c>
      <c r="F21" s="36" t="s">
        <v>63</v>
      </c>
      <c r="K21" s="36">
        <v>50</v>
      </c>
      <c r="N21" s="36">
        <v>45</v>
      </c>
      <c r="Q21" s="36" t="s">
        <v>3</v>
      </c>
      <c r="V21" s="36" t="s">
        <v>7</v>
      </c>
    </row>
    <row r="22" spans="1:22" x14ac:dyDescent="0.25">
      <c r="A22" s="36" t="s">
        <v>30</v>
      </c>
      <c r="F22" s="36" t="s">
        <v>62</v>
      </c>
      <c r="K22" s="36">
        <v>12</v>
      </c>
      <c r="N22" s="36">
        <v>15</v>
      </c>
      <c r="Q22" s="36" t="s">
        <v>18</v>
      </c>
      <c r="V22" s="36" t="s">
        <v>19</v>
      </c>
    </row>
    <row r="23" spans="1:22" x14ac:dyDescent="0.25">
      <c r="A23" s="36" t="s">
        <v>0</v>
      </c>
      <c r="F23" s="36" t="s">
        <v>5</v>
      </c>
      <c r="K23" s="36">
        <v>0</v>
      </c>
      <c r="N23" s="36">
        <v>20</v>
      </c>
      <c r="Q23" s="36" t="s">
        <v>58</v>
      </c>
      <c r="V23" s="36" t="s">
        <v>11</v>
      </c>
    </row>
    <row r="24" spans="1:22" x14ac:dyDescent="0.25">
      <c r="A24" s="36" t="s">
        <v>30</v>
      </c>
      <c r="F24" s="36" t="s">
        <v>66</v>
      </c>
      <c r="K24" s="36">
        <v>140</v>
      </c>
      <c r="N24" s="36">
        <v>60</v>
      </c>
      <c r="Q24" s="36" t="s">
        <v>3</v>
      </c>
      <c r="V24" s="36" t="s">
        <v>7</v>
      </c>
    </row>
    <row r="25" spans="1:22" x14ac:dyDescent="0.25">
      <c r="A25" s="36" t="s">
        <v>0</v>
      </c>
      <c r="F25" s="36" t="s">
        <v>61</v>
      </c>
      <c r="K25" s="36">
        <v>50</v>
      </c>
      <c r="N25" s="36">
        <v>45</v>
      </c>
      <c r="Q25" s="36" t="s">
        <v>3</v>
      </c>
      <c r="V25" s="36" t="s">
        <v>7</v>
      </c>
    </row>
    <row r="26" spans="1:22" x14ac:dyDescent="0.25">
      <c r="A26" s="36" t="s">
        <v>14</v>
      </c>
      <c r="F26" s="36" t="s">
        <v>65</v>
      </c>
      <c r="K26" s="36">
        <v>50</v>
      </c>
      <c r="N26" s="36">
        <v>50</v>
      </c>
      <c r="Q26" s="36" t="s">
        <v>3</v>
      </c>
      <c r="V26" s="36" t="s">
        <v>4</v>
      </c>
    </row>
    <row r="27" spans="1:22" x14ac:dyDescent="0.25">
      <c r="A27" s="36" t="s">
        <v>0</v>
      </c>
      <c r="F27" s="36" t="s">
        <v>61</v>
      </c>
      <c r="K27" s="36">
        <v>60</v>
      </c>
      <c r="N27" s="36">
        <v>45</v>
      </c>
      <c r="Q27" s="36" t="s">
        <v>3</v>
      </c>
      <c r="V27" s="36" t="s">
        <v>11</v>
      </c>
    </row>
    <row r="28" spans="1:22" x14ac:dyDescent="0.25">
      <c r="A28" s="36" t="s">
        <v>0</v>
      </c>
      <c r="F28" s="36" t="s">
        <v>62</v>
      </c>
      <c r="K28" s="36">
        <v>200</v>
      </c>
      <c r="N28" s="36">
        <v>130</v>
      </c>
      <c r="Q28" s="36" t="s">
        <v>3</v>
      </c>
      <c r="V28" s="36" t="s">
        <v>11</v>
      </c>
    </row>
    <row r="29" spans="1:22" x14ac:dyDescent="0.25">
      <c r="A29" s="36" t="s">
        <v>59</v>
      </c>
      <c r="F29" s="36" t="s">
        <v>1</v>
      </c>
      <c r="K29" s="36">
        <v>35</v>
      </c>
      <c r="N29" s="36">
        <v>35</v>
      </c>
      <c r="Q29" s="36" t="s">
        <v>18</v>
      </c>
      <c r="V29" s="36" t="s">
        <v>11</v>
      </c>
    </row>
    <row r="30" spans="1:22" x14ac:dyDescent="0.25">
      <c r="A30" s="36" t="s">
        <v>34</v>
      </c>
      <c r="F30" s="36" t="s">
        <v>64</v>
      </c>
      <c r="K30" s="36">
        <v>0</v>
      </c>
      <c r="N30" s="36">
        <v>120</v>
      </c>
      <c r="Q30" s="36" t="s">
        <v>3</v>
      </c>
      <c r="V30" s="36" t="s">
        <v>11</v>
      </c>
    </row>
    <row r="31" spans="1:22" x14ac:dyDescent="0.25">
      <c r="A31" s="36" t="s">
        <v>0</v>
      </c>
      <c r="F31" s="36" t="s">
        <v>1</v>
      </c>
      <c r="K31" s="36">
        <v>300</v>
      </c>
      <c r="N31" s="36">
        <v>50</v>
      </c>
      <c r="Q31" s="36" t="s">
        <v>18</v>
      </c>
      <c r="V31" s="36" t="s">
        <v>7</v>
      </c>
    </row>
    <row r="32" spans="1:22" x14ac:dyDescent="0.25">
      <c r="A32" s="36" t="s">
        <v>59</v>
      </c>
      <c r="F32" s="36" t="s">
        <v>1</v>
      </c>
      <c r="K32" s="36">
        <v>98</v>
      </c>
      <c r="N32" s="36">
        <v>170</v>
      </c>
      <c r="Q32" s="36" t="s">
        <v>3</v>
      </c>
      <c r="V32" s="36" t="s">
        <v>7</v>
      </c>
    </row>
    <row r="33" spans="1:22" x14ac:dyDescent="0.25">
      <c r="A33" s="36" t="s">
        <v>0</v>
      </c>
      <c r="F33" s="36" t="s">
        <v>27</v>
      </c>
      <c r="K33" s="36">
        <v>30</v>
      </c>
      <c r="N33" s="36">
        <v>20</v>
      </c>
      <c r="Q33" s="36" t="s">
        <v>3</v>
      </c>
      <c r="V33" s="36" t="s">
        <v>4</v>
      </c>
    </row>
    <row r="34" spans="1:22" x14ac:dyDescent="0.25">
      <c r="A34" s="36" t="s">
        <v>0</v>
      </c>
      <c r="F34" s="36" t="s">
        <v>32</v>
      </c>
      <c r="K34" s="36">
        <v>150</v>
      </c>
      <c r="N34" s="36">
        <v>125</v>
      </c>
      <c r="Q34" s="36" t="s">
        <v>3</v>
      </c>
      <c r="V34" s="36" t="s">
        <v>4</v>
      </c>
    </row>
    <row r="35" spans="1:22" x14ac:dyDescent="0.25">
      <c r="A35" s="36" t="s">
        <v>34</v>
      </c>
      <c r="F35" s="36" t="s">
        <v>61</v>
      </c>
      <c r="K35" s="36">
        <v>100</v>
      </c>
      <c r="N35" s="36">
        <v>70</v>
      </c>
      <c r="Q35" s="36" t="s">
        <v>16</v>
      </c>
      <c r="V35" s="36" t="s">
        <v>7</v>
      </c>
    </row>
    <row r="36" spans="1:22" x14ac:dyDescent="0.25">
      <c r="A36" s="36" t="s">
        <v>30</v>
      </c>
      <c r="F36" s="36" t="s">
        <v>8</v>
      </c>
      <c r="K36" s="36">
        <v>100</v>
      </c>
      <c r="N36" s="36">
        <v>80</v>
      </c>
      <c r="Q36" s="36" t="s">
        <v>3</v>
      </c>
      <c r="V36" s="36" t="s">
        <v>11</v>
      </c>
    </row>
    <row r="37" spans="1:22" x14ac:dyDescent="0.25">
      <c r="A37" s="36" t="s">
        <v>0</v>
      </c>
      <c r="F37" s="36" t="s">
        <v>8</v>
      </c>
      <c r="K37" s="36">
        <v>150</v>
      </c>
      <c r="N37" s="36">
        <v>55</v>
      </c>
      <c r="Q37" s="36" t="s">
        <v>16</v>
      </c>
      <c r="V37" s="36" t="s">
        <v>11</v>
      </c>
    </row>
    <row r="38" spans="1:22" x14ac:dyDescent="0.25">
      <c r="A38" s="36" t="s">
        <v>0</v>
      </c>
      <c r="F38" s="36" t="s">
        <v>35</v>
      </c>
      <c r="K38" s="36">
        <v>200</v>
      </c>
      <c r="N38" s="36">
        <v>120</v>
      </c>
      <c r="Q38" s="36" t="s">
        <v>3</v>
      </c>
      <c r="V38" s="36" t="s">
        <v>11</v>
      </c>
    </row>
    <row r="39" spans="1:22" x14ac:dyDescent="0.25">
      <c r="A39" s="36" t="s">
        <v>24</v>
      </c>
      <c r="F39" s="36" t="s">
        <v>35</v>
      </c>
      <c r="K39" s="36">
        <v>125</v>
      </c>
      <c r="N39" s="36">
        <v>70</v>
      </c>
      <c r="Q39" s="36" t="s">
        <v>3</v>
      </c>
      <c r="V39" s="36" t="s">
        <v>4</v>
      </c>
    </row>
    <row r="40" spans="1:22" x14ac:dyDescent="0.25">
      <c r="A40" s="36" t="s">
        <v>0</v>
      </c>
      <c r="F40" s="36" t="s">
        <v>64</v>
      </c>
      <c r="K40" s="36">
        <v>25</v>
      </c>
      <c r="N40" s="36">
        <v>30</v>
      </c>
      <c r="Q40" s="36" t="s">
        <v>10</v>
      </c>
      <c r="V40" s="36" t="s">
        <v>7</v>
      </c>
    </row>
    <row r="41" spans="1:22" x14ac:dyDescent="0.25">
      <c r="A41" s="36" t="s">
        <v>34</v>
      </c>
      <c r="F41" s="36" t="s">
        <v>5</v>
      </c>
      <c r="K41" s="36">
        <v>550</v>
      </c>
      <c r="N41" s="36">
        <v>150</v>
      </c>
      <c r="Q41" s="36" t="s">
        <v>3</v>
      </c>
      <c r="V41" s="36" t="s">
        <v>38</v>
      </c>
    </row>
    <row r="42" spans="1:22" x14ac:dyDescent="0.25">
      <c r="A42" s="36" t="s">
        <v>0</v>
      </c>
      <c r="F42" s="36" t="s">
        <v>66</v>
      </c>
      <c r="K42" s="36">
        <v>50</v>
      </c>
      <c r="N42" s="36">
        <v>45</v>
      </c>
      <c r="Q42" s="36" t="s">
        <v>3</v>
      </c>
      <c r="V42" s="36" t="s">
        <v>7</v>
      </c>
    </row>
    <row r="43" spans="1:22" x14ac:dyDescent="0.25">
      <c r="A43" s="36" t="s">
        <v>0</v>
      </c>
      <c r="F43" s="36" t="s">
        <v>66</v>
      </c>
      <c r="K43" s="36">
        <v>25</v>
      </c>
      <c r="N43" s="36">
        <v>25</v>
      </c>
      <c r="Q43" s="36" t="s">
        <v>10</v>
      </c>
      <c r="V43" s="36" t="s">
        <v>19</v>
      </c>
    </row>
    <row r="44" spans="1:22" x14ac:dyDescent="0.25">
      <c r="A44" s="36" t="s">
        <v>0</v>
      </c>
      <c r="F44" s="36" t="s">
        <v>64</v>
      </c>
      <c r="K44" s="36">
        <v>50</v>
      </c>
      <c r="N44" s="36">
        <v>60</v>
      </c>
      <c r="Q44" s="36" t="s">
        <v>10</v>
      </c>
      <c r="V44" s="36" t="s">
        <v>11</v>
      </c>
    </row>
  </sheetData>
  <sortState xmlns:xlrd2="http://schemas.microsoft.com/office/spreadsheetml/2017/richdata2" ref="F2:G44">
    <sortCondition ref="G2:G44"/>
  </sortState>
  <pageMargins left="0.7" right="0.7" top="0.75" bottom="0.75" header="0.3" footer="0.3"/>
  <pageSetup paperSize="9" orientation="portrait"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Week-1</vt:lpstr>
      <vt:lpstr>Week-2</vt:lpstr>
      <vt:lpstr>Week-3</vt:lpstr>
      <vt:lpstr>Week-4</vt:lpstr>
      <vt:lpstr>'Week-4'!Extract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2023-06-27T02:51:13Z</dcterms:created>
  <dcterms:modified xsi:type="dcterms:W3CDTF">2023-06-27T09:53:33Z</dcterms:modified>
</cp:coreProperties>
</file>