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ТОЭ\"/>
    </mc:Choice>
  </mc:AlternateContent>
  <bookViews>
    <workbookView xWindow="0" yWindow="0" windowWidth="23400" windowHeight="11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6" i="1"/>
  <c r="R8" i="1"/>
  <c r="R9" i="1"/>
  <c r="R10" i="1"/>
  <c r="R11" i="1"/>
  <c r="R12" i="1"/>
  <c r="R13" i="1"/>
  <c r="R14" i="1"/>
  <c r="R15" i="1"/>
  <c r="R16" i="1"/>
  <c r="R17" i="1"/>
  <c r="R18" i="1"/>
  <c r="R7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6" i="1"/>
</calcChain>
</file>

<file path=xl/sharedStrings.xml><?xml version="1.0" encoding="utf-8"?>
<sst xmlns="http://schemas.openxmlformats.org/spreadsheetml/2006/main" count="25" uniqueCount="11">
  <si>
    <t>Положение 1</t>
  </si>
  <si>
    <t>Положение 3</t>
  </si>
  <si>
    <t>Положение 4</t>
  </si>
  <si>
    <t>Положение 6</t>
  </si>
  <si>
    <t>Ur, Мв</t>
  </si>
  <si>
    <t>Uz, В</t>
  </si>
  <si>
    <t>z, см</t>
  </si>
  <si>
    <t>Ur, мВ</t>
  </si>
  <si>
    <t>Вr, Тл</t>
  </si>
  <si>
    <t>Вr, мкТл</t>
  </si>
  <si>
    <t>Вz, мТл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</si>
</sst>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"/>
    <numFmt numFmtId="179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79" fontId="1" fillId="0" borderId="9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Лист1!$B$6:$B$18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Лист1!$M$6:$M$18</c:f>
              <c:numCache>
                <c:formatCode>0.000</c:formatCode>
                <c:ptCount val="13"/>
                <c:pt idx="0">
                  <c:v>10.942</c:v>
                </c:pt>
                <c:pt idx="1">
                  <c:v>8.2889999999999997</c:v>
                </c:pt>
                <c:pt idx="2">
                  <c:v>9.9469999999999992</c:v>
                </c:pt>
                <c:pt idx="3">
                  <c:v>10.5</c:v>
                </c:pt>
                <c:pt idx="4">
                  <c:v>12.157999999999999</c:v>
                </c:pt>
                <c:pt idx="5">
                  <c:v>12.157999999999999</c:v>
                </c:pt>
                <c:pt idx="6">
                  <c:v>11.605</c:v>
                </c:pt>
                <c:pt idx="7">
                  <c:v>9.9469999999999992</c:v>
                </c:pt>
                <c:pt idx="8">
                  <c:v>9.3949999999999996</c:v>
                </c:pt>
                <c:pt idx="9">
                  <c:v>4.8630000000000004</c:v>
                </c:pt>
                <c:pt idx="10">
                  <c:v>3.9790000000000001</c:v>
                </c:pt>
                <c:pt idx="11">
                  <c:v>3.3159999999999998</c:v>
                </c:pt>
                <c:pt idx="12">
                  <c:v>3.3159999999999998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1-4FC3-B433-2CAABFAD2B8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Лист1!$M$6:$M$18</c:f>
              <c:numCache>
                <c:formatCode>0.000</c:formatCode>
                <c:ptCount val="13"/>
                <c:pt idx="0">
                  <c:v>10.942</c:v>
                </c:pt>
                <c:pt idx="1">
                  <c:v>8.2889999999999997</c:v>
                </c:pt>
                <c:pt idx="2">
                  <c:v>9.9469999999999992</c:v>
                </c:pt>
                <c:pt idx="3">
                  <c:v>10.5</c:v>
                </c:pt>
                <c:pt idx="4">
                  <c:v>12.157999999999999</c:v>
                </c:pt>
                <c:pt idx="5">
                  <c:v>12.157999999999999</c:v>
                </c:pt>
                <c:pt idx="6">
                  <c:v>11.605</c:v>
                </c:pt>
                <c:pt idx="7">
                  <c:v>9.9469999999999992</c:v>
                </c:pt>
                <c:pt idx="8">
                  <c:v>9.3949999999999996</c:v>
                </c:pt>
                <c:pt idx="9">
                  <c:v>4.8630000000000004</c:v>
                </c:pt>
                <c:pt idx="10">
                  <c:v>3.9790000000000001</c:v>
                </c:pt>
                <c:pt idx="11">
                  <c:v>3.3159999999999998</c:v>
                </c:pt>
                <c:pt idx="12">
                  <c:v>3.3159999999999998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1-4FC3-B433-2CAABFAD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4944"/>
        <c:axId val="506275984"/>
      </c:scatterChart>
      <c:valAx>
        <c:axId val="1949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z, </a:t>
                </a:r>
                <a:r>
                  <a:rPr lang="ru-RU" sz="1000" b="0" i="0" u="none" strike="noStrike" baseline="0">
                    <a:effectLst/>
                  </a:rPr>
                  <a:t>см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275984"/>
        <c:crosses val="autoZero"/>
        <c:crossBetween val="midCat"/>
      </c:valAx>
      <c:valAx>
        <c:axId val="5062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</a:t>
                </a:r>
                <a:r>
                  <a:rPr lang="en-US" sz="1000" b="0" i="0" u="none" strike="noStrike" baseline="0">
                    <a:effectLst/>
                  </a:rPr>
                  <a:t>r, </a:t>
                </a:r>
                <a:r>
                  <a:rPr lang="ru-RU" sz="1000" b="0" i="0" u="none" strike="noStrike" baseline="0">
                    <a:effectLst/>
                  </a:rPr>
                  <a:t>мкТл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229494796117205E-2"/>
              <c:y val="0.275165864683581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24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Лист1!$B$6:$B$18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Лист1!$N$6:$N$18</c:f>
              <c:numCache>
                <c:formatCode>0.000</c:formatCode>
                <c:ptCount val="13"/>
                <c:pt idx="0">
                  <c:v>1.603</c:v>
                </c:pt>
                <c:pt idx="1">
                  <c:v>1.603</c:v>
                </c:pt>
                <c:pt idx="2">
                  <c:v>1.603</c:v>
                </c:pt>
                <c:pt idx="3">
                  <c:v>1.5469999999999999</c:v>
                </c:pt>
                <c:pt idx="4">
                  <c:v>1.492</c:v>
                </c:pt>
                <c:pt idx="5">
                  <c:v>1.4370000000000001</c:v>
                </c:pt>
                <c:pt idx="6">
                  <c:v>1.216</c:v>
                </c:pt>
                <c:pt idx="7">
                  <c:v>0.995</c:v>
                </c:pt>
                <c:pt idx="8">
                  <c:v>0.71799999999999997</c:v>
                </c:pt>
                <c:pt idx="9">
                  <c:v>0.442</c:v>
                </c:pt>
                <c:pt idx="10">
                  <c:v>0.26500000000000001</c:v>
                </c:pt>
                <c:pt idx="11">
                  <c:v>0.13300000000000001</c:v>
                </c:pt>
                <c:pt idx="12">
                  <c:v>8.7999999999999995E-2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9-41F8-B727-EA1002E5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4944"/>
        <c:axId val="506275984"/>
      </c:scatterChart>
      <c:valAx>
        <c:axId val="1949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z, </a:t>
                </a:r>
                <a:r>
                  <a:rPr lang="ru-RU" sz="1000" b="0" i="0" u="none" strike="noStrike" baseline="0">
                    <a:effectLst/>
                  </a:rPr>
                  <a:t>см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275984"/>
        <c:crosses val="autoZero"/>
        <c:crossBetween val="midCat"/>
      </c:valAx>
      <c:valAx>
        <c:axId val="5062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Bz, </a:t>
                </a:r>
                <a:r>
                  <a:rPr lang="ru-RU" sz="1000" b="0" i="0" u="none" strike="noStrike" baseline="0">
                    <a:effectLst/>
                  </a:rPr>
                  <a:t>мТл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795318438454691E-2"/>
              <c:y val="0.2751658003035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24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Лист1!$B$6:$B$18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Лист1!$O$6:$O$18</c:f>
              <c:numCache>
                <c:formatCode>General</c:formatCode>
                <c:ptCount val="13"/>
                <c:pt idx="0">
                  <c:v>9.9469999999999992</c:v>
                </c:pt>
                <c:pt idx="1">
                  <c:v>3.5369999999999999</c:v>
                </c:pt>
                <c:pt idx="2">
                  <c:v>4.8630000000000004</c:v>
                </c:pt>
                <c:pt idx="3">
                  <c:v>1.4370000000000001</c:v>
                </c:pt>
                <c:pt idx="4">
                  <c:v>30.946999999999999</c:v>
                </c:pt>
                <c:pt idx="5">
                  <c:v>58.578000000000003</c:v>
                </c:pt>
                <c:pt idx="6">
                  <c:v>110.524</c:v>
                </c:pt>
                <c:pt idx="7">
                  <c:v>182.36500000000001</c:v>
                </c:pt>
                <c:pt idx="8">
                  <c:v>215.52199999999999</c:v>
                </c:pt>
                <c:pt idx="9">
                  <c:v>143.68199999999999</c:v>
                </c:pt>
                <c:pt idx="10">
                  <c:v>82.893000000000001</c:v>
                </c:pt>
                <c:pt idx="11">
                  <c:v>51.945999999999998</c:v>
                </c:pt>
                <c:pt idx="12">
                  <c:v>33.156999999999996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4-40C3-ACCA-1AE10A9C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4944"/>
        <c:axId val="506275984"/>
      </c:scatterChart>
      <c:valAx>
        <c:axId val="1949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z, </a:t>
                </a:r>
                <a:r>
                  <a:rPr lang="ru-RU" sz="1000" b="0" i="0" u="none" strike="noStrike" baseline="0">
                    <a:effectLst/>
                  </a:rPr>
                  <a:t>см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275984"/>
        <c:crosses val="autoZero"/>
        <c:crossBetween val="midCat"/>
      </c:valAx>
      <c:valAx>
        <c:axId val="5062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</a:t>
                </a:r>
                <a:r>
                  <a:rPr lang="en-US" sz="1000" b="0" i="0" u="none" strike="noStrike" baseline="0">
                    <a:effectLst/>
                  </a:rPr>
                  <a:t>r, </a:t>
                </a:r>
                <a:r>
                  <a:rPr lang="ru-RU" sz="1000" b="0" i="0" u="none" strike="noStrike" baseline="0">
                    <a:effectLst/>
                  </a:rPr>
                  <a:t>мкТл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229494796117205E-2"/>
              <c:y val="0.275165864683581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249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Лист1!$P$6:$P$18</c:f>
              <c:numCache>
                <c:formatCode>General</c:formatCode>
                <c:ptCount val="13"/>
                <c:pt idx="0">
                  <c:v>1.603</c:v>
                </c:pt>
                <c:pt idx="1">
                  <c:v>1.603</c:v>
                </c:pt>
                <c:pt idx="2">
                  <c:v>1.603</c:v>
                </c:pt>
                <c:pt idx="3">
                  <c:v>1.603</c:v>
                </c:pt>
                <c:pt idx="4">
                  <c:v>1.5469999999999999</c:v>
                </c:pt>
                <c:pt idx="5">
                  <c:v>1.4370000000000001</c:v>
                </c:pt>
                <c:pt idx="6">
                  <c:v>1.3260000000000001</c:v>
                </c:pt>
                <c:pt idx="7">
                  <c:v>1.083</c:v>
                </c:pt>
                <c:pt idx="8">
                  <c:v>0.68500000000000005</c:v>
                </c:pt>
                <c:pt idx="9">
                  <c:v>0.38700000000000001</c:v>
                </c:pt>
                <c:pt idx="10">
                  <c:v>0.28199999999999997</c:v>
                </c:pt>
                <c:pt idx="11">
                  <c:v>0.17699999999999999</c:v>
                </c:pt>
                <c:pt idx="12">
                  <c:v>0.122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2-490C-9B9B-5BBEE78D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29152"/>
        <c:axId val="720934400"/>
      </c:scatterChart>
      <c:valAx>
        <c:axId val="7209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см </a:t>
                </a:r>
              </a:p>
            </c:rich>
          </c:tx>
          <c:layout>
            <c:manualLayout>
              <c:xMode val="edge"/>
              <c:yMode val="edge"/>
              <c:x val="0.46271358309920507"/>
              <c:y val="0.9073557353492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934400"/>
        <c:crosses val="autoZero"/>
        <c:crossBetween val="midCat"/>
      </c:valAx>
      <c:valAx>
        <c:axId val="720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Bz, </a:t>
                </a:r>
                <a:r>
                  <a:rPr lang="ru-RU"/>
                  <a:t>мТл </a:t>
                </a:r>
              </a:p>
            </c:rich>
          </c:tx>
          <c:layout>
            <c:manualLayout>
              <c:xMode val="edge"/>
              <c:yMode val="edge"/>
              <c:x val="2.5742283441888867E-2"/>
              <c:y val="0.41876247216148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9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Лист1!$Q$6:$Q$18</c:f>
              <c:numCache>
                <c:formatCode>0.000</c:formatCode>
                <c:ptCount val="13"/>
                <c:pt idx="0">
                  <c:v>5.3049999999999997</c:v>
                </c:pt>
                <c:pt idx="1">
                  <c:v>13.263</c:v>
                </c:pt>
                <c:pt idx="2">
                  <c:v>26.526</c:v>
                </c:pt>
                <c:pt idx="3">
                  <c:v>44.21</c:v>
                </c:pt>
                <c:pt idx="4">
                  <c:v>69.63</c:v>
                </c:pt>
                <c:pt idx="5">
                  <c:v>99.471999999999994</c:v>
                </c:pt>
                <c:pt idx="6">
                  <c:v>110.524</c:v>
                </c:pt>
                <c:pt idx="7">
                  <c:v>221.04900000000001</c:v>
                </c:pt>
                <c:pt idx="8">
                  <c:v>309.46800000000002</c:v>
                </c:pt>
                <c:pt idx="9">
                  <c:v>226.57499999999999</c:v>
                </c:pt>
                <c:pt idx="10">
                  <c:v>132.62899999999999</c:v>
                </c:pt>
                <c:pt idx="11">
                  <c:v>81.787999999999997</c:v>
                </c:pt>
                <c:pt idx="12">
                  <c:v>51.945999999999998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9-46F7-A037-79020F1FD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7184"/>
        <c:axId val="751398496"/>
      </c:scatterChart>
      <c:valAx>
        <c:axId val="7513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см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8496"/>
        <c:crosses val="autoZero"/>
        <c:crossBetween val="midCat"/>
      </c:valAx>
      <c:valAx>
        <c:axId val="7513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</a:t>
                </a:r>
                <a:r>
                  <a:rPr lang="en-US"/>
                  <a:t>r, </a:t>
                </a:r>
                <a:r>
                  <a:rPr lang="ru-RU"/>
                  <a:t>мкТл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4</a:t>
            </a:r>
          </a:p>
        </c:rich>
      </c:tx>
      <c:layout>
        <c:manualLayout>
          <c:xMode val="edge"/>
          <c:yMode val="edge"/>
          <c:x val="0.33855500061967181"/>
          <c:y val="2.3764048923467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Лист1!$R$6:$R$18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9.1999999999999998E-2</c:v>
                </c:pt>
                <c:pt idx="2">
                  <c:v>9.6000000000000002E-2</c:v>
                </c:pt>
                <c:pt idx="3">
                  <c:v>0.106</c:v>
                </c:pt>
                <c:pt idx="4">
                  <c:v>0.11600000000000001</c:v>
                </c:pt>
                <c:pt idx="5">
                  <c:v>0.13800000000000001</c:v>
                </c:pt>
                <c:pt idx="6">
                  <c:v>0.16</c:v>
                </c:pt>
                <c:pt idx="7">
                  <c:v>0.13300000000000001</c:v>
                </c:pt>
                <c:pt idx="8">
                  <c:v>5.2999999999999999E-2</c:v>
                </c:pt>
                <c:pt idx="9">
                  <c:v>0.13800000000000001</c:v>
                </c:pt>
                <c:pt idx="10">
                  <c:v>0.13300000000000001</c:v>
                </c:pt>
                <c:pt idx="11">
                  <c:v>9.9000000000000005E-2</c:v>
                </c:pt>
                <c:pt idx="12">
                  <c:v>7.6999999999999999E-2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0-47DC-B0A3-1DDCB2F24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28248"/>
        <c:axId val="723825296"/>
      </c:scatterChart>
      <c:valAx>
        <c:axId val="72382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см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25296"/>
        <c:crosses val="autoZero"/>
        <c:crossBetween val="midCat"/>
      </c:valAx>
      <c:valAx>
        <c:axId val="7238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Bz, </a:t>
                </a:r>
                <a:r>
                  <a:rPr lang="ru-RU" sz="1200" b="0" i="0" baseline="0">
                    <a:effectLst/>
                  </a:rPr>
                  <a:t>мТл </a:t>
                </a:r>
              </a:p>
            </c:rich>
          </c:tx>
          <c:layout>
            <c:manualLayout>
              <c:xMode val="edge"/>
              <c:yMode val="edge"/>
              <c:x val="2.6272579231949263E-2"/>
              <c:y val="0.3892115494881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82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Лист1!$S$6:$S$18</c:f>
              <c:numCache>
                <c:formatCode>0.000</c:formatCode>
                <c:ptCount val="13"/>
                <c:pt idx="0">
                  <c:v>4.6420000000000003</c:v>
                </c:pt>
                <c:pt idx="1">
                  <c:v>11.052</c:v>
                </c:pt>
                <c:pt idx="2">
                  <c:v>19.893999999999998</c:v>
                </c:pt>
                <c:pt idx="3">
                  <c:v>28.736000000000001</c:v>
                </c:pt>
                <c:pt idx="4">
                  <c:v>41.999000000000002</c:v>
                </c:pt>
                <c:pt idx="5">
                  <c:v>53.052</c:v>
                </c:pt>
                <c:pt idx="6">
                  <c:v>66.314999999999998</c:v>
                </c:pt>
                <c:pt idx="7">
                  <c:v>72.945999999999998</c:v>
                </c:pt>
                <c:pt idx="8">
                  <c:v>75.156999999999996</c:v>
                </c:pt>
                <c:pt idx="9">
                  <c:v>68.525000000000006</c:v>
                </c:pt>
                <c:pt idx="10">
                  <c:v>61.893999999999998</c:v>
                </c:pt>
                <c:pt idx="11">
                  <c:v>48.631</c:v>
                </c:pt>
                <c:pt idx="12">
                  <c:v>39.789000000000001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0-43D5-8994-1C472CE7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4304"/>
        <c:axId val="656385616"/>
      </c:scatterChart>
      <c:valAx>
        <c:axId val="6563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см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385616"/>
        <c:crosses val="autoZero"/>
        <c:crossBetween val="midCat"/>
      </c:valAx>
      <c:valAx>
        <c:axId val="6563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</a:t>
                </a:r>
                <a:r>
                  <a:rPr lang="en-US"/>
                  <a:t>r, </a:t>
                </a:r>
                <a:r>
                  <a:rPr lang="ru-RU"/>
                  <a:t>мкТл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3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Положение</a:t>
            </a:r>
            <a:r>
              <a:rPr lang="ru-RU" baseline="0"/>
              <a:t> 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37270341207349E-2"/>
          <c:y val="0.17171296296296298"/>
          <c:w val="0.8586272965879264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Лист1!$T$6:$T$18</c:f>
              <c:numCache>
                <c:formatCode>0.000</c:formatCode>
                <c:ptCount val="13"/>
                <c:pt idx="0">
                  <c:v>5.2999999999999999E-2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4.9000000000000002E-2</c:v>
                </c:pt>
                <c:pt idx="5">
                  <c:v>4.3999999999999997E-2</c:v>
                </c:pt>
                <c:pt idx="6">
                  <c:v>3.5000000000000003E-2</c:v>
                </c:pt>
                <c:pt idx="7">
                  <c:v>2.1999999999999999E-2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0.249</c:v>
                </c:pt>
                <c:pt idx="12">
                  <c:v>2.7E-2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4-4EE2-8FE3-407C8A5F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34720"/>
        <c:axId val="744858544"/>
      </c:scatterChart>
      <c:valAx>
        <c:axId val="7165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см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858544"/>
        <c:crosses val="autoZero"/>
        <c:crossBetween val="midCat"/>
      </c:valAx>
      <c:valAx>
        <c:axId val="7448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Bz, </a:t>
                </a:r>
                <a:r>
                  <a:rPr lang="ru-RU"/>
                  <a:t>мТл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5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350043</xdr:colOff>
      <xdr:row>20</xdr:row>
      <xdr:rowOff>78580</xdr:rowOff>
    </xdr:from>
    <xdr:to>
      <xdr:col>8</xdr:col>
      <xdr:colOff>519112</xdr:colOff>
      <xdr:row>38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20</xdr:row>
      <xdr:rowOff>80963</xdr:rowOff>
    </xdr:from>
    <xdr:to>
      <xdr:col>15</xdr:col>
      <xdr:colOff>16669</xdr:colOff>
      <xdr:row>38</xdr:row>
      <xdr:rowOff>116682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43</xdr:row>
      <xdr:rowOff>0</xdr:rowOff>
    </xdr:from>
    <xdr:to>
      <xdr:col>9</xdr:col>
      <xdr:colOff>83344</xdr:colOff>
      <xdr:row>61</xdr:row>
      <xdr:rowOff>35719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192880</xdr:colOff>
      <xdr:row>42</xdr:row>
      <xdr:rowOff>169067</xdr:rowOff>
    </xdr:from>
    <xdr:to>
      <xdr:col>15</xdr:col>
      <xdr:colOff>85724</xdr:colOff>
      <xdr:row>62</xdr:row>
      <xdr:rowOff>4762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16667</xdr:colOff>
      <xdr:row>62</xdr:row>
      <xdr:rowOff>164305</xdr:rowOff>
    </xdr:from>
    <xdr:to>
      <xdr:col>9</xdr:col>
      <xdr:colOff>19049</xdr:colOff>
      <xdr:row>82</xdr:row>
      <xdr:rowOff>28574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435768</xdr:colOff>
      <xdr:row>62</xdr:row>
      <xdr:rowOff>35717</xdr:rowOff>
    </xdr:from>
    <xdr:to>
      <xdr:col>15</xdr:col>
      <xdr:colOff>219074</xdr:colOff>
      <xdr:row>82</xdr:row>
      <xdr:rowOff>157162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116680</xdr:colOff>
      <xdr:row>83</xdr:row>
      <xdr:rowOff>83343</xdr:rowOff>
    </xdr:from>
    <xdr:to>
      <xdr:col>8</xdr:col>
      <xdr:colOff>695325</xdr:colOff>
      <xdr:row>101</xdr:row>
      <xdr:rowOff>23813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104775</xdr:colOff>
      <xdr:row>83</xdr:row>
      <xdr:rowOff>45242</xdr:rowOff>
    </xdr:from>
    <xdr:to>
      <xdr:col>15</xdr:col>
      <xdr:colOff>319087</xdr:colOff>
      <xdr:row>101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3"/>
  <sheetViews>
    <sheetView tabSelected="1" workbookViewId="0">
      <selection activeCell="S93" sqref="S93"/>
    </sheetView>
  </sheetViews>
  <sheetFormatPr defaultRowHeight="14.25" x14ac:dyDescent="0.45"/>
  <cols>
    <col min="3" max="10" width="10.265625" customWidth="1"/>
    <col min="13" max="13" width="15.46484375" bestFit="1" customWidth="1"/>
    <col min="14" max="14" width="16" customWidth="1"/>
    <col min="15" max="15" width="17.59765625" customWidth="1"/>
    <col min="16" max="16" width="12.59765625" customWidth="1"/>
    <col min="17" max="17" width="19.19921875" customWidth="1"/>
    <col min="18" max="18" width="15.73046875" customWidth="1"/>
    <col min="19" max="19" width="15.33203125" customWidth="1"/>
    <col min="20" max="20" width="17.3984375" customWidth="1"/>
  </cols>
  <sheetData>
    <row r="3" spans="2:20" ht="14.65" thickBot="1" x14ac:dyDescent="0.5"/>
    <row r="4" spans="2:20" ht="23.25" customHeight="1" thickBot="1" x14ac:dyDescent="0.5">
      <c r="B4" s="2"/>
      <c r="C4" s="6" t="s">
        <v>0</v>
      </c>
      <c r="D4" s="7"/>
      <c r="E4" s="6" t="s">
        <v>1</v>
      </c>
      <c r="F4" s="7"/>
      <c r="G4" s="6" t="s">
        <v>2</v>
      </c>
      <c r="H4" s="7"/>
      <c r="I4" s="6" t="s">
        <v>3</v>
      </c>
      <c r="J4" s="7"/>
      <c r="M4" s="6" t="s">
        <v>0</v>
      </c>
      <c r="N4" s="7"/>
      <c r="O4" s="6" t="s">
        <v>1</v>
      </c>
      <c r="P4" s="7"/>
      <c r="Q4" s="6" t="s">
        <v>2</v>
      </c>
      <c r="R4" s="7"/>
      <c r="S4" s="6" t="s">
        <v>3</v>
      </c>
      <c r="T4" s="7"/>
    </row>
    <row r="5" spans="2:20" ht="18" thickBot="1" x14ac:dyDescent="0.5">
      <c r="B5" s="2" t="s">
        <v>6</v>
      </c>
      <c r="C5" s="3" t="s">
        <v>7</v>
      </c>
      <c r="D5" s="2" t="s">
        <v>5</v>
      </c>
      <c r="E5" s="3" t="s">
        <v>4</v>
      </c>
      <c r="F5" s="2" t="s">
        <v>5</v>
      </c>
      <c r="G5" s="3" t="s">
        <v>7</v>
      </c>
      <c r="H5" s="2" t="s">
        <v>5</v>
      </c>
      <c r="I5" s="2" t="s">
        <v>7</v>
      </c>
      <c r="J5" s="4" t="s">
        <v>5</v>
      </c>
      <c r="M5" s="3" t="s">
        <v>9</v>
      </c>
      <c r="N5" s="2" t="s">
        <v>10</v>
      </c>
      <c r="O5" s="3" t="s">
        <v>9</v>
      </c>
      <c r="P5" s="2" t="s">
        <v>10</v>
      </c>
      <c r="Q5" s="3" t="s">
        <v>8</v>
      </c>
      <c r="R5" s="2" t="s">
        <v>10</v>
      </c>
      <c r="S5" s="2" t="s">
        <v>9</v>
      </c>
      <c r="T5" s="4" t="s">
        <v>10</v>
      </c>
    </row>
    <row r="6" spans="2:20" ht="19.5" customHeight="1" thickBot="1" x14ac:dyDescent="0.5">
      <c r="B6" s="3">
        <v>0</v>
      </c>
      <c r="C6" s="8">
        <v>9.9</v>
      </c>
      <c r="D6" s="2">
        <v>1.45</v>
      </c>
      <c r="E6" s="3">
        <v>9</v>
      </c>
      <c r="F6" s="2">
        <v>1.45</v>
      </c>
      <c r="G6" s="9">
        <v>4.8</v>
      </c>
      <c r="H6" s="2">
        <v>8.2000000000000003E-2</v>
      </c>
      <c r="I6" s="2">
        <v>4.2</v>
      </c>
      <c r="J6" s="4">
        <v>4.8000000000000001E-2</v>
      </c>
      <c r="M6" s="16">
        <f>ROUND((C6*10^-3)/(2*PI()*2000*450*1.6*10^-4)*10^6,3)</f>
        <v>10.942</v>
      </c>
      <c r="N6" s="17">
        <f>ROUND(((D6)/(2*PI()*2000*450*1.6*10^-4))*10^3,3)</f>
        <v>1.603</v>
      </c>
      <c r="O6" s="15">
        <f>ROUND(((E6*10^-3)/(2*PI()*2000*450*1.6*10^-4))*10^6,3)</f>
        <v>9.9469999999999992</v>
      </c>
      <c r="P6" s="2">
        <f>ROUND((F6)/(2*PI()*2000*450*1.6*10^-4)*10^3,3)</f>
        <v>1.603</v>
      </c>
      <c r="Q6" s="18">
        <f>ROUND((G6*10^-3)/(2*PI()*2000*450*1.6*10^-4)*10^6,3)</f>
        <v>5.3049999999999997</v>
      </c>
      <c r="R6" s="17">
        <f>ROUND((H6)/(2*PI()*2000*450*1.6*10^-4)*10^3,3)</f>
        <v>9.0999999999999998E-2</v>
      </c>
      <c r="S6" s="17">
        <f>ROUND((I6*10^-3)/(2*PI()*2000*450*1.6*10^-4)*10^6,3)</f>
        <v>4.6420000000000003</v>
      </c>
      <c r="T6" s="19">
        <f>ROUND((J6)/(2*PI()*2000*450*1.6*10^-4)*10^3,3)</f>
        <v>5.2999999999999999E-2</v>
      </c>
    </row>
    <row r="7" spans="2:20" ht="20.75" customHeight="1" thickBot="1" x14ac:dyDescent="0.5">
      <c r="B7" s="5">
        <v>2</v>
      </c>
      <c r="C7" s="2">
        <v>7.5</v>
      </c>
      <c r="D7" s="10">
        <v>1.45</v>
      </c>
      <c r="E7" s="5">
        <v>3.2</v>
      </c>
      <c r="F7" s="10">
        <v>1.45</v>
      </c>
      <c r="G7" s="11">
        <v>12</v>
      </c>
      <c r="H7" s="10">
        <v>8.3000000000000004E-2</v>
      </c>
      <c r="I7" s="10">
        <v>10</v>
      </c>
      <c r="J7" s="12">
        <v>4.8000000000000001E-2</v>
      </c>
      <c r="M7" s="16">
        <f t="shared" ref="M7:M18" si="0">ROUND((C7*10^-3)/(2*PI()*2000*450*1.6*10^-4)*10^6,3)</f>
        <v>8.2889999999999997</v>
      </c>
      <c r="N7" s="17">
        <f t="shared" ref="N7:N18" si="1">ROUND(((D7)/(2*PI()*2000*450*1.6*10^-4))*10^3,3)</f>
        <v>1.603</v>
      </c>
      <c r="O7" s="15">
        <f t="shared" ref="O7:O18" si="2">ROUND(((E7*10^-3)/(2*PI()*2000*450*1.6*10^-4))*10^6,3)</f>
        <v>3.5369999999999999</v>
      </c>
      <c r="P7" s="2">
        <f t="shared" ref="P7:P18" si="3">ROUND((F7)/(2*PI()*2000*450*1.6*10^-4)*10^3,3)</f>
        <v>1.603</v>
      </c>
      <c r="Q7" s="18">
        <f t="shared" ref="Q7:Q18" si="4">ROUND((G7*10^-3)/(2*PI()*2000*450*1.6*10^-4)*10^6,3)</f>
        <v>13.263</v>
      </c>
      <c r="R7" s="17">
        <f t="shared" ref="R7:R18" si="5">ROUND((H7)/(2*PI()*2000*450*1.6*10^-4)*10^3,3)</f>
        <v>9.1999999999999998E-2</v>
      </c>
      <c r="S7" s="17">
        <f t="shared" ref="S7:S18" si="6">ROUND((I7*10^-3)/(2*PI()*2000*450*1.6*10^-4)*10^6,3)</f>
        <v>11.052</v>
      </c>
      <c r="T7" s="19">
        <f t="shared" ref="T7:T18" si="7">ROUND((J7)/(2*PI()*2000*450*1.6*10^-4)*10^3,3)</f>
        <v>5.2999999999999999E-2</v>
      </c>
    </row>
    <row r="8" spans="2:20" ht="20.75" customHeight="1" thickBot="1" x14ac:dyDescent="0.5">
      <c r="B8" s="3">
        <v>4</v>
      </c>
      <c r="C8" s="10">
        <v>9</v>
      </c>
      <c r="D8" s="2">
        <v>1.45</v>
      </c>
      <c r="E8" s="3">
        <v>4.4000000000000004</v>
      </c>
      <c r="F8" s="2">
        <v>1.45</v>
      </c>
      <c r="G8" s="9">
        <v>24</v>
      </c>
      <c r="H8" s="2">
        <v>8.6999999999999994E-2</v>
      </c>
      <c r="I8" s="2">
        <v>18</v>
      </c>
      <c r="J8" s="4">
        <v>4.7E-2</v>
      </c>
      <c r="M8" s="16">
        <f t="shared" si="0"/>
        <v>9.9469999999999992</v>
      </c>
      <c r="N8" s="17">
        <f t="shared" si="1"/>
        <v>1.603</v>
      </c>
      <c r="O8" s="15">
        <f t="shared" si="2"/>
        <v>4.8630000000000004</v>
      </c>
      <c r="P8" s="2">
        <f t="shared" si="3"/>
        <v>1.603</v>
      </c>
      <c r="Q8" s="18">
        <f t="shared" si="4"/>
        <v>26.526</v>
      </c>
      <c r="R8" s="17">
        <f t="shared" si="5"/>
        <v>9.6000000000000002E-2</v>
      </c>
      <c r="S8" s="17">
        <f t="shared" si="6"/>
        <v>19.893999999999998</v>
      </c>
      <c r="T8" s="19">
        <f t="shared" si="7"/>
        <v>5.1999999999999998E-2</v>
      </c>
    </row>
    <row r="9" spans="2:20" ht="20.75" customHeight="1" thickBot="1" x14ac:dyDescent="0.5">
      <c r="B9" s="5">
        <v>6</v>
      </c>
      <c r="C9" s="2">
        <v>9.5</v>
      </c>
      <c r="D9" s="10">
        <v>1.4</v>
      </c>
      <c r="E9" s="5">
        <v>1.3</v>
      </c>
      <c r="F9" s="10">
        <v>1.45</v>
      </c>
      <c r="G9" s="11">
        <v>40</v>
      </c>
      <c r="H9" s="10">
        <v>9.6000000000000002E-2</v>
      </c>
      <c r="I9" s="10">
        <v>26</v>
      </c>
      <c r="J9" s="12">
        <v>4.5999999999999999E-2</v>
      </c>
      <c r="M9" s="16">
        <f t="shared" si="0"/>
        <v>10.5</v>
      </c>
      <c r="N9" s="17">
        <f t="shared" si="1"/>
        <v>1.5469999999999999</v>
      </c>
      <c r="O9" s="15">
        <f t="shared" si="2"/>
        <v>1.4370000000000001</v>
      </c>
      <c r="P9" s="2">
        <f t="shared" si="3"/>
        <v>1.603</v>
      </c>
      <c r="Q9" s="18">
        <f t="shared" si="4"/>
        <v>44.21</v>
      </c>
      <c r="R9" s="17">
        <f t="shared" si="5"/>
        <v>0.106</v>
      </c>
      <c r="S9" s="17">
        <f t="shared" si="6"/>
        <v>28.736000000000001</v>
      </c>
      <c r="T9" s="19">
        <f t="shared" si="7"/>
        <v>5.0999999999999997E-2</v>
      </c>
    </row>
    <row r="10" spans="2:20" ht="20.75" customHeight="1" thickBot="1" x14ac:dyDescent="0.5">
      <c r="B10" s="3">
        <v>8</v>
      </c>
      <c r="C10" s="10">
        <v>11</v>
      </c>
      <c r="D10" s="2">
        <v>1.35</v>
      </c>
      <c r="E10" s="3">
        <v>28</v>
      </c>
      <c r="F10" s="2">
        <v>1.4</v>
      </c>
      <c r="G10" s="9">
        <v>63</v>
      </c>
      <c r="H10" s="2">
        <v>0.105</v>
      </c>
      <c r="I10" s="2">
        <v>38</v>
      </c>
      <c r="J10" s="4">
        <v>4.3999999999999997E-2</v>
      </c>
      <c r="M10" s="16">
        <f t="shared" si="0"/>
        <v>12.157999999999999</v>
      </c>
      <c r="N10" s="17">
        <f t="shared" si="1"/>
        <v>1.492</v>
      </c>
      <c r="O10" s="15">
        <f t="shared" si="2"/>
        <v>30.946999999999999</v>
      </c>
      <c r="P10" s="2">
        <f t="shared" si="3"/>
        <v>1.5469999999999999</v>
      </c>
      <c r="Q10" s="18">
        <f t="shared" si="4"/>
        <v>69.63</v>
      </c>
      <c r="R10" s="17">
        <f t="shared" si="5"/>
        <v>0.11600000000000001</v>
      </c>
      <c r="S10" s="17">
        <f t="shared" si="6"/>
        <v>41.999000000000002</v>
      </c>
      <c r="T10" s="19">
        <f t="shared" si="7"/>
        <v>4.9000000000000002E-2</v>
      </c>
    </row>
    <row r="11" spans="2:20" ht="20.75" customHeight="1" thickBot="1" x14ac:dyDescent="0.5">
      <c r="B11" s="5">
        <v>10</v>
      </c>
      <c r="C11" s="2">
        <v>11</v>
      </c>
      <c r="D11" s="10">
        <v>1.3</v>
      </c>
      <c r="E11" s="5">
        <v>53</v>
      </c>
      <c r="F11" s="10">
        <v>1.3</v>
      </c>
      <c r="G11" s="11">
        <v>90</v>
      </c>
      <c r="H11" s="10">
        <v>0.125</v>
      </c>
      <c r="I11" s="10">
        <v>48</v>
      </c>
      <c r="J11" s="12">
        <v>0.04</v>
      </c>
      <c r="M11" s="16">
        <f t="shared" si="0"/>
        <v>12.157999999999999</v>
      </c>
      <c r="N11" s="17">
        <f t="shared" si="1"/>
        <v>1.4370000000000001</v>
      </c>
      <c r="O11" s="15">
        <f t="shared" si="2"/>
        <v>58.578000000000003</v>
      </c>
      <c r="P11" s="2">
        <f t="shared" si="3"/>
        <v>1.4370000000000001</v>
      </c>
      <c r="Q11" s="18">
        <f t="shared" si="4"/>
        <v>99.471999999999994</v>
      </c>
      <c r="R11" s="17">
        <f t="shared" si="5"/>
        <v>0.13800000000000001</v>
      </c>
      <c r="S11" s="17">
        <f t="shared" si="6"/>
        <v>53.052</v>
      </c>
      <c r="T11" s="19">
        <f t="shared" si="7"/>
        <v>4.3999999999999997E-2</v>
      </c>
    </row>
    <row r="12" spans="2:20" ht="20.75" customHeight="1" thickBot="1" x14ac:dyDescent="0.5">
      <c r="B12" s="3">
        <v>12</v>
      </c>
      <c r="C12" s="10">
        <v>10.5</v>
      </c>
      <c r="D12" s="2">
        <v>1.1000000000000001</v>
      </c>
      <c r="E12" s="3">
        <v>100</v>
      </c>
      <c r="F12" s="2">
        <v>1.2</v>
      </c>
      <c r="G12" s="9">
        <v>100</v>
      </c>
      <c r="H12" s="2">
        <v>0.14499999999999999</v>
      </c>
      <c r="I12" s="2">
        <v>60</v>
      </c>
      <c r="J12" s="4">
        <v>3.2000000000000001E-2</v>
      </c>
      <c r="M12" s="16">
        <f t="shared" si="0"/>
        <v>11.605</v>
      </c>
      <c r="N12" s="17">
        <f t="shared" si="1"/>
        <v>1.216</v>
      </c>
      <c r="O12" s="15">
        <f t="shared" si="2"/>
        <v>110.524</v>
      </c>
      <c r="P12" s="2">
        <f t="shared" si="3"/>
        <v>1.3260000000000001</v>
      </c>
      <c r="Q12" s="18">
        <f t="shared" si="4"/>
        <v>110.524</v>
      </c>
      <c r="R12" s="17">
        <f t="shared" si="5"/>
        <v>0.16</v>
      </c>
      <c r="S12" s="17">
        <f t="shared" si="6"/>
        <v>66.314999999999998</v>
      </c>
      <c r="T12" s="19">
        <f t="shared" si="7"/>
        <v>3.5000000000000003E-2</v>
      </c>
    </row>
    <row r="13" spans="2:20" ht="20.75" customHeight="1" thickBot="1" x14ac:dyDescent="0.5">
      <c r="B13" s="5">
        <v>14</v>
      </c>
      <c r="C13" s="2">
        <v>9</v>
      </c>
      <c r="D13" s="10">
        <v>0.9</v>
      </c>
      <c r="E13" s="5">
        <v>165</v>
      </c>
      <c r="F13" s="10">
        <v>0.98</v>
      </c>
      <c r="G13" s="11">
        <v>200</v>
      </c>
      <c r="H13" s="10">
        <v>0.12</v>
      </c>
      <c r="I13" s="10">
        <v>66</v>
      </c>
      <c r="J13" s="12">
        <v>0.02</v>
      </c>
      <c r="M13" s="16">
        <f t="shared" si="0"/>
        <v>9.9469999999999992</v>
      </c>
      <c r="N13" s="17">
        <f t="shared" si="1"/>
        <v>0.995</v>
      </c>
      <c r="O13" s="15">
        <f t="shared" si="2"/>
        <v>182.36500000000001</v>
      </c>
      <c r="P13" s="2">
        <f t="shared" si="3"/>
        <v>1.083</v>
      </c>
      <c r="Q13" s="18">
        <f t="shared" si="4"/>
        <v>221.04900000000001</v>
      </c>
      <c r="R13" s="17">
        <f t="shared" si="5"/>
        <v>0.13300000000000001</v>
      </c>
      <c r="S13" s="17">
        <f t="shared" si="6"/>
        <v>72.945999999999998</v>
      </c>
      <c r="T13" s="19">
        <f t="shared" si="7"/>
        <v>2.1999999999999999E-2</v>
      </c>
    </row>
    <row r="14" spans="2:20" ht="20.75" customHeight="1" thickBot="1" x14ac:dyDescent="0.5">
      <c r="B14" s="3">
        <v>16</v>
      </c>
      <c r="C14" s="10">
        <v>8.5</v>
      </c>
      <c r="D14" s="2">
        <v>0.65</v>
      </c>
      <c r="E14" s="3">
        <v>195</v>
      </c>
      <c r="F14" s="2">
        <v>0.62</v>
      </c>
      <c r="G14" s="9">
        <v>280</v>
      </c>
      <c r="H14" s="2">
        <v>4.8000000000000001E-2</v>
      </c>
      <c r="I14" s="2">
        <v>68</v>
      </c>
      <c r="J14" s="4">
        <v>8.9999999999999993E-3</v>
      </c>
      <c r="M14" s="16">
        <f t="shared" si="0"/>
        <v>9.3949999999999996</v>
      </c>
      <c r="N14" s="17">
        <f t="shared" si="1"/>
        <v>0.71799999999999997</v>
      </c>
      <c r="O14" s="15">
        <f t="shared" si="2"/>
        <v>215.52199999999999</v>
      </c>
      <c r="P14" s="2">
        <f t="shared" si="3"/>
        <v>0.68500000000000005</v>
      </c>
      <c r="Q14" s="18">
        <f t="shared" si="4"/>
        <v>309.46800000000002</v>
      </c>
      <c r="R14" s="17">
        <f t="shared" si="5"/>
        <v>5.2999999999999999E-2</v>
      </c>
      <c r="S14" s="17">
        <f t="shared" si="6"/>
        <v>75.156999999999996</v>
      </c>
      <c r="T14" s="19">
        <f t="shared" si="7"/>
        <v>0.01</v>
      </c>
    </row>
    <row r="15" spans="2:20" ht="20.75" customHeight="1" thickBot="1" x14ac:dyDescent="0.5">
      <c r="B15" s="5">
        <v>18</v>
      </c>
      <c r="C15" s="2">
        <v>4.4000000000000004</v>
      </c>
      <c r="D15" s="10">
        <v>0.4</v>
      </c>
      <c r="E15" s="5">
        <v>130</v>
      </c>
      <c r="F15" s="10">
        <v>0.35</v>
      </c>
      <c r="G15" s="11">
        <v>205</v>
      </c>
      <c r="H15" s="10">
        <v>0.125</v>
      </c>
      <c r="I15" s="10">
        <v>62</v>
      </c>
      <c r="J15" s="12">
        <v>9.4999999999999998E-3</v>
      </c>
      <c r="M15" s="16">
        <f t="shared" si="0"/>
        <v>4.8630000000000004</v>
      </c>
      <c r="N15" s="17">
        <f t="shared" si="1"/>
        <v>0.442</v>
      </c>
      <c r="O15" s="15">
        <f t="shared" si="2"/>
        <v>143.68199999999999</v>
      </c>
      <c r="P15" s="2">
        <f t="shared" si="3"/>
        <v>0.38700000000000001</v>
      </c>
      <c r="Q15" s="18">
        <f t="shared" si="4"/>
        <v>226.57499999999999</v>
      </c>
      <c r="R15" s="17">
        <f t="shared" si="5"/>
        <v>0.13800000000000001</v>
      </c>
      <c r="S15" s="17">
        <f t="shared" si="6"/>
        <v>68.525000000000006</v>
      </c>
      <c r="T15" s="19">
        <f t="shared" si="7"/>
        <v>0.01</v>
      </c>
    </row>
    <row r="16" spans="2:20" ht="20.75" customHeight="1" thickBot="1" x14ac:dyDescent="0.5">
      <c r="B16" s="3">
        <v>20</v>
      </c>
      <c r="C16" s="10">
        <v>3.6</v>
      </c>
      <c r="D16" s="2">
        <v>0.24</v>
      </c>
      <c r="E16" s="3">
        <v>75</v>
      </c>
      <c r="F16" s="2">
        <v>0.255</v>
      </c>
      <c r="G16" s="9">
        <v>120</v>
      </c>
      <c r="H16" s="2">
        <v>0.12</v>
      </c>
      <c r="I16" s="2">
        <v>56</v>
      </c>
      <c r="J16" s="4">
        <v>1.7999999999999999E-2</v>
      </c>
      <c r="M16" s="16">
        <f t="shared" si="0"/>
        <v>3.9790000000000001</v>
      </c>
      <c r="N16" s="17">
        <f t="shared" si="1"/>
        <v>0.26500000000000001</v>
      </c>
      <c r="O16" s="15">
        <f t="shared" si="2"/>
        <v>82.893000000000001</v>
      </c>
      <c r="P16" s="2">
        <f t="shared" si="3"/>
        <v>0.28199999999999997</v>
      </c>
      <c r="Q16" s="18">
        <f t="shared" si="4"/>
        <v>132.62899999999999</v>
      </c>
      <c r="R16" s="17">
        <f t="shared" si="5"/>
        <v>0.13300000000000001</v>
      </c>
      <c r="S16" s="17">
        <f t="shared" si="6"/>
        <v>61.893999999999998</v>
      </c>
      <c r="T16" s="19">
        <f t="shared" si="7"/>
        <v>0.02</v>
      </c>
    </row>
    <row r="17" spans="2:20" ht="20.75" customHeight="1" thickBot="1" x14ac:dyDescent="0.5">
      <c r="B17" s="5">
        <v>22</v>
      </c>
      <c r="C17" s="2">
        <v>3</v>
      </c>
      <c r="D17" s="10">
        <v>0.12</v>
      </c>
      <c r="E17" s="5">
        <v>47</v>
      </c>
      <c r="F17" s="10">
        <v>0.16</v>
      </c>
      <c r="G17" s="11">
        <v>74</v>
      </c>
      <c r="H17" s="10">
        <v>0.09</v>
      </c>
      <c r="I17" s="10">
        <v>44</v>
      </c>
      <c r="J17" s="12">
        <v>0.22500000000000001</v>
      </c>
      <c r="M17" s="16">
        <f t="shared" si="0"/>
        <v>3.3159999999999998</v>
      </c>
      <c r="N17" s="17">
        <f t="shared" si="1"/>
        <v>0.13300000000000001</v>
      </c>
      <c r="O17" s="15">
        <f t="shared" si="2"/>
        <v>51.945999999999998</v>
      </c>
      <c r="P17" s="2">
        <f t="shared" si="3"/>
        <v>0.17699999999999999</v>
      </c>
      <c r="Q17" s="18">
        <f t="shared" si="4"/>
        <v>81.787999999999997</v>
      </c>
      <c r="R17" s="17">
        <f t="shared" si="5"/>
        <v>9.9000000000000005E-2</v>
      </c>
      <c r="S17" s="17">
        <f t="shared" si="6"/>
        <v>48.631</v>
      </c>
      <c r="T17" s="19">
        <f t="shared" si="7"/>
        <v>0.249</v>
      </c>
    </row>
    <row r="18" spans="2:20" ht="20.75" customHeight="1" thickBot="1" x14ac:dyDescent="0.5">
      <c r="B18" s="3">
        <v>24</v>
      </c>
      <c r="C18" s="13">
        <v>3</v>
      </c>
      <c r="D18" s="2">
        <v>0.08</v>
      </c>
      <c r="E18" s="3">
        <v>30</v>
      </c>
      <c r="F18" s="2">
        <v>0.11</v>
      </c>
      <c r="G18" s="9">
        <v>47</v>
      </c>
      <c r="H18" s="2">
        <v>7.0000000000000007E-2</v>
      </c>
      <c r="I18" s="2">
        <v>36</v>
      </c>
      <c r="J18" s="4">
        <v>2.4E-2</v>
      </c>
      <c r="M18" s="17">
        <f t="shared" si="0"/>
        <v>3.3159999999999998</v>
      </c>
      <c r="N18" s="17">
        <f t="shared" si="1"/>
        <v>8.7999999999999995E-2</v>
      </c>
      <c r="O18" s="15">
        <f t="shared" si="2"/>
        <v>33.156999999999996</v>
      </c>
      <c r="P18" s="2">
        <f t="shared" si="3"/>
        <v>0.122</v>
      </c>
      <c r="Q18" s="18">
        <f t="shared" si="4"/>
        <v>51.945999999999998</v>
      </c>
      <c r="R18" s="17">
        <f t="shared" si="5"/>
        <v>7.6999999999999999E-2</v>
      </c>
      <c r="S18" s="17">
        <f t="shared" si="6"/>
        <v>39.789000000000001</v>
      </c>
      <c r="T18" s="19">
        <f t="shared" si="7"/>
        <v>2.7E-2</v>
      </c>
    </row>
    <row r="19" spans="2:20" ht="17.649999999999999" x14ac:dyDescent="0.45">
      <c r="L19" s="1"/>
      <c r="M19" s="14"/>
      <c r="N19" s="1"/>
    </row>
    <row r="21" spans="2:20" x14ac:dyDescent="0.45">
      <c r="N21" s="1"/>
      <c r="O21" s="1"/>
      <c r="P21" s="1"/>
    </row>
    <row r="22" spans="2:20" x14ac:dyDescent="0.45">
      <c r="N22" s="1"/>
      <c r="O22" s="1"/>
      <c r="P22" s="1"/>
    </row>
    <row r="23" spans="2:20" x14ac:dyDescent="0.45">
      <c r="O23" s="1"/>
      <c r="P23" s="1"/>
      <c r="Q23" s="1"/>
    </row>
  </sheetData>
  <mergeCells count="8">
    <mergeCell ref="M4:N4"/>
    <mergeCell ref="O4:P4"/>
    <mergeCell ref="Q4:R4"/>
    <mergeCell ref="S4:T4"/>
    <mergeCell ref="C4:D4"/>
    <mergeCell ref="E4:F4"/>
    <mergeCell ref="G4:H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София Павлова</dc:creator>
  <cp:lastModifiedBy>София Павлова</cp:lastModifiedBy>
  <dcterms:created xsi:type="dcterms:W3CDTF">2025-04-26T15:43:41Z</dcterms:created>
  <dcterms:modified xsi:type="dcterms:W3CDTF">2025-04-27T07:21:58Z</dcterms:modified>
</cp:coreProperties>
</file>