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4" documentId="13_ncr:1_{D25F838B-FC12-4230-90BE-5D83BE3DC721}" xr6:coauthVersionLast="47" xr6:coauthVersionMax="47" xr10:uidLastSave="{79DD1AD1-91E0-4E9C-B1D8-60C90EB56B1E}"/>
  <bookViews>
    <workbookView xWindow="-110" yWindow="-110" windowWidth="19420" windowHeight="10300" tabRatio="835" firstSheet="5" activeTab="7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38" l="1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K1032" i="27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T1028" i="27" s="1"/>
  <c r="R1029" i="27"/>
  <c r="R1030" i="27"/>
  <c r="T1030" i="27" s="1"/>
  <c r="R1031" i="27"/>
  <c r="S1027" i="27"/>
  <c r="S1028" i="27"/>
  <c r="S1029" i="27"/>
  <c r="S1030" i="27"/>
  <c r="S1031" i="27"/>
  <c r="T1031" i="27"/>
  <c r="U1031" i="27" s="1"/>
  <c r="AL1031" i="27" s="1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U1032" i="27" l="1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T1021" i="27"/>
  <c r="U1021" i="27" s="1"/>
  <c r="AL1021" i="27" s="1"/>
  <c r="U1024" i="27"/>
  <c r="AL1024" i="27" s="1"/>
  <c r="U1022" i="27"/>
  <c r="AL1022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T1015" i="27" s="1"/>
  <c r="U1015" i="27" s="1"/>
  <c r="AL1015" i="27" s="1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20" i="27" l="1"/>
  <c r="T1013" i="27"/>
  <c r="U1013" i="27" s="1"/>
  <c r="AL1013" i="27" s="1"/>
  <c r="T1014" i="27"/>
  <c r="U1014" i="27" s="1"/>
  <c r="AL1014" i="27" s="1"/>
  <c r="U1020" i="27"/>
  <c r="AL1020" i="27" s="1"/>
  <c r="U1016" i="27"/>
  <c r="AL1016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R1007" i="27"/>
  <c r="R1008" i="27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T1006" i="27"/>
  <c r="U1006" i="27" s="1"/>
  <c r="AL1006" i="27" s="1"/>
  <c r="T1007" i="27"/>
  <c r="U1007" i="27" s="1"/>
  <c r="AL1007" i="27" s="1"/>
  <c r="T1008" i="27"/>
  <c r="U1008" i="27" s="1"/>
  <c r="AL1008" i="27" s="1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0" i="20"/>
  <c r="GI121" i="20"/>
  <c r="GI122" i="20"/>
  <c r="GI123" i="20"/>
  <c r="GI124" i="20"/>
  <c r="GI125" i="20"/>
  <c r="GI126" i="20"/>
  <c r="GI127" i="20"/>
  <c r="GI128" i="20"/>
  <c r="GI129" i="20"/>
  <c r="GH115" i="20"/>
  <c r="GH120" i="20"/>
  <c r="GH121" i="20"/>
  <c r="GH122" i="20"/>
  <c r="GH123" i="20"/>
  <c r="GH124" i="20"/>
  <c r="GH125" i="20"/>
  <c r="GH126" i="20"/>
  <c r="GH127" i="20"/>
  <c r="GH128" i="20"/>
  <c r="GH129" i="20"/>
  <c r="GF115" i="20"/>
  <c r="GF120" i="20"/>
  <c r="GF121" i="20"/>
  <c r="GF122" i="20"/>
  <c r="GF123" i="20"/>
  <c r="GF124" i="20"/>
  <c r="GF125" i="20"/>
  <c r="GF126" i="20"/>
  <c r="GF127" i="20"/>
  <c r="GF128" i="20"/>
  <c r="GF129" i="20"/>
  <c r="GE115" i="20"/>
  <c r="GE120" i="20"/>
  <c r="GE121" i="20"/>
  <c r="GE122" i="20"/>
  <c r="GE123" i="20"/>
  <c r="GE124" i="20"/>
  <c r="GE12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0" i="20"/>
  <c r="GC121" i="20"/>
  <c r="GC122" i="20"/>
  <c r="GC123" i="20"/>
  <c r="GC124" i="20"/>
  <c r="GC125" i="20"/>
  <c r="GC126" i="20"/>
  <c r="GC127" i="20"/>
  <c r="GC128" i="20"/>
  <c r="GC129" i="20"/>
  <c r="GB115" i="20"/>
  <c r="GB116" i="20"/>
  <c r="GB119" i="20"/>
  <c r="GB120" i="20"/>
  <c r="GB121" i="20"/>
  <c r="GB122" i="20"/>
  <c r="GB123" i="20"/>
  <c r="GB124" i="20"/>
  <c r="GB125" i="20"/>
  <c r="GB126" i="20"/>
  <c r="GB127" i="20"/>
  <c r="GB128" i="20"/>
  <c r="GB129" i="20"/>
  <c r="GA115" i="20"/>
  <c r="GA120" i="20"/>
  <c r="GA121" i="20"/>
  <c r="GA122" i="20"/>
  <c r="GA123" i="20"/>
  <c r="GA124" i="20"/>
  <c r="GA12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FV121" i="20"/>
  <c r="FV122" i="20"/>
  <c r="FV123" i="20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GC119" i="20" s="1"/>
  <c r="FR120" i="20"/>
  <c r="FR121" i="20"/>
  <c r="FR122" i="20"/>
  <c r="FR123" i="20"/>
  <c r="FR124" i="20"/>
  <c r="FR125" i="20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GE119" i="20" s="1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GF119" i="20" s="1"/>
  <c r="FL120" i="20"/>
  <c r="FL121" i="20"/>
  <c r="FL122" i="20"/>
  <c r="FL123" i="20"/>
  <c r="FL124" i="20"/>
  <c r="FL125" i="20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GI119" i="20" s="1"/>
  <c r="FJ120" i="20"/>
  <c r="FJ121" i="20"/>
  <c r="FJ122" i="20"/>
  <c r="FJ123" i="20"/>
  <c r="FJ124" i="20"/>
  <c r="FJ125" i="20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B118" i="20" l="1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18" i="20" l="1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CI192" i="36"/>
  <c r="CJ192" i="36"/>
  <c r="CK192" i="36"/>
  <c r="CL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T994" i="27" s="1"/>
  <c r="U994" i="27" s="1"/>
  <c r="AL994" i="27" s="1"/>
  <c r="R995" i="27"/>
  <c r="T995" i="27" s="1"/>
  <c r="U995" i="27" s="1"/>
  <c r="AL995" i="27" s="1"/>
  <c r="S993" i="27"/>
  <c r="S994" i="27"/>
  <c r="S995" i="27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T985" i="27" l="1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R945" i="27"/>
  <c r="R946" i="27"/>
  <c r="R947" i="27"/>
  <c r="R948" i="27"/>
  <c r="R949" i="27"/>
  <c r="R950" i="27"/>
  <c r="T950" i="27" s="1"/>
  <c r="U950" i="27" s="1"/>
  <c r="AL950" i="27" s="1"/>
  <c r="R951" i="27"/>
  <c r="T951" i="27" s="1"/>
  <c r="U951" i="27" s="1"/>
  <c r="AL951" i="27" s="1"/>
  <c r="S944" i="27"/>
  <c r="S945" i="27"/>
  <c r="S946" i="27"/>
  <c r="S947" i="27"/>
  <c r="S948" i="27"/>
  <c r="S949" i="27"/>
  <c r="S950" i="27"/>
  <c r="S951" i="27"/>
  <c r="T944" i="27"/>
  <c r="U944" i="27" s="1"/>
  <c r="AL944" i="27" s="1"/>
  <c r="T945" i="27"/>
  <c r="U945" i="27" s="1"/>
  <c r="AL945" i="27" s="1"/>
  <c r="T946" i="27"/>
  <c r="U946" i="27" s="1"/>
  <c r="AL946" i="27" s="1"/>
  <c r="T947" i="27"/>
  <c r="U947" i="27" s="1"/>
  <c r="AL947" i="27" s="1"/>
  <c r="T948" i="27"/>
  <c r="U948" i="27" s="1"/>
  <c r="AL948" i="27" s="1"/>
  <c r="T949" i="27"/>
  <c r="U949" i="27" s="1"/>
  <c r="AL949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U892" i="27" s="1"/>
  <c r="AL892" i="27" s="1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U53" i="36" l="1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I53" i="36"/>
  <c r="CP53" i="36"/>
  <c r="CL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K53" i="36"/>
  <c r="CE53" i="36"/>
  <c r="BQ53" i="36"/>
  <c r="AY53" i="36"/>
  <c r="CB53" i="36"/>
  <c r="BS53" i="36"/>
  <c r="BG53" i="36"/>
  <c r="T53" i="36"/>
  <c r="X53" i="36"/>
  <c r="O53" i="36"/>
  <c r="CJ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U54" i="36" l="1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CJ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CI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CK54" i="36"/>
  <c r="AE54" i="36"/>
  <c r="CN54" i="36"/>
  <c r="AL54" i="36"/>
  <c r="C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BF55" i="36" l="1"/>
  <c r="AJ55" i="36"/>
  <c r="O55" i="36"/>
  <c r="BL55" i="36"/>
  <c r="AV55" i="36"/>
  <c r="CK55" i="36"/>
  <c r="AR55" i="36"/>
  <c r="BU55" i="36"/>
  <c r="AW55" i="36"/>
  <c r="BR55" i="36"/>
  <c r="CE55" i="36"/>
  <c r="BP55" i="36"/>
  <c r="BZ55" i="36"/>
  <c r="CI55" i="36"/>
  <c r="CJ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L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AU56" i="36" l="1"/>
  <c r="CK56" i="36"/>
  <c r="CN56" i="36"/>
  <c r="CY56" i="36"/>
  <c r="AI56" i="36"/>
  <c r="AB56" i="36"/>
  <c r="CJ56" i="36"/>
  <c r="BC56" i="36"/>
  <c r="CG56" i="36"/>
  <c r="I56" i="36"/>
  <c r="AY56" i="36"/>
  <c r="AO56" i="36"/>
  <c r="AZ56" i="36"/>
  <c r="AV56" i="36"/>
  <c r="CI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CL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A11" i="20"/>
  <c r="AN59" i="35" s="1"/>
  <c r="G57" i="36" l="1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CJ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CI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CL57" i="36"/>
  <c r="AD57" i="36"/>
  <c r="AN57" i="36"/>
  <c r="BT57" i="36"/>
  <c r="CK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Z58" i="36" l="1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CK58" i="36"/>
  <c r="AF58" i="36"/>
  <c r="AB58" i="36"/>
  <c r="Q58" i="36"/>
  <c r="AU58" i="36"/>
  <c r="AR58" i="36"/>
  <c r="H58" i="36"/>
  <c r="BF58" i="36"/>
  <c r="AJ58" i="36"/>
  <c r="D58" i="36"/>
  <c r="CI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CJ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CL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I24" i="38"/>
  <c r="H31" i="38"/>
  <c r="I8" i="38"/>
  <c r="H25" i="38"/>
  <c r="I10" i="38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I12" i="38"/>
  <c r="H22" i="38"/>
  <c r="I35" i="38"/>
  <c r="G16" i="38"/>
  <c r="I45" i="38"/>
  <c r="J11" i="38"/>
  <c r="I23" i="38"/>
  <c r="I44" i="38"/>
  <c r="I36" i="38"/>
  <c r="J23" i="38"/>
  <c r="V4" i="29"/>
  <c r="H23" i="38"/>
  <c r="J25" i="38"/>
  <c r="G39" i="38"/>
  <c r="G10" i="38"/>
  <c r="I13" i="38"/>
  <c r="G12" i="38"/>
  <c r="J19" i="38"/>
  <c r="I17" i="38"/>
  <c r="J34" i="38"/>
  <c r="G8" i="38"/>
  <c r="J17" i="38"/>
  <c r="I38" i="38"/>
  <c r="J15" i="38"/>
  <c r="G11" i="38"/>
  <c r="I20" i="38"/>
  <c r="J22" i="38"/>
  <c r="I22" i="38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J18" i="38"/>
  <c r="H34" i="38"/>
  <c r="J28" i="38"/>
  <c r="I19" i="38"/>
  <c r="G29" i="38"/>
  <c r="G24" i="38"/>
  <c r="H26" i="38"/>
  <c r="J14" i="38"/>
  <c r="I15" i="38"/>
  <c r="G44" i="38"/>
  <c r="G13" i="38"/>
  <c r="H16" i="38"/>
  <c r="I32" i="38"/>
  <c r="I16" i="38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R46" i="38"/>
  <c r="W47" i="38"/>
  <c r="O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P37" i="37" l="1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AS52" i="38"/>
  <c r="O53" i="38" l="1"/>
  <c r="R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O56" i="38"/>
  <c r="AS56" i="38"/>
  <c r="O57" i="38" l="1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W58" i="38"/>
  <c r="R58" i="38"/>
  <c r="O58" i="38"/>
  <c r="R59" i="38" l="1"/>
  <c r="O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L61" i="38"/>
  <c r="V61" i="38"/>
  <c r="G61" i="38"/>
  <c r="X61" i="38"/>
  <c r="N61" i="38"/>
  <c r="AS61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A67" i="20"/>
  <c r="E66" i="20"/>
  <c r="D66" i="20"/>
  <c r="C66" i="20"/>
  <c r="B66" i="20"/>
  <c r="O63" i="38" l="1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A69" i="20"/>
  <c r="B68" i="20"/>
  <c r="E68" i="20"/>
  <c r="C68" i="20"/>
  <c r="D68" i="20"/>
  <c r="W65" i="38"/>
  <c r="R65" i="38"/>
  <c r="O65" i="38"/>
  <c r="Z27" i="39" l="1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O66" i="38"/>
  <c r="R66" i="38"/>
  <c r="O67" i="38" l="1"/>
  <c r="R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W71" i="38"/>
  <c r="R71" i="38"/>
  <c r="O71" i="38"/>
  <c r="R70" i="38"/>
  <c r="O70" i="38"/>
  <c r="W70" i="38"/>
  <c r="W69" i="38"/>
  <c r="R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AS72" i="38"/>
  <c r="O72" i="38"/>
  <c r="R72" i="38"/>
  <c r="W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W75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O76" i="38"/>
  <c r="W76" i="38"/>
  <c r="AS76" i="38"/>
  <c r="W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W78" i="38" l="1"/>
  <c r="R78" i="38"/>
  <c r="O78" i="38"/>
  <c r="O79" i="38"/>
  <c r="W79" i="38"/>
  <c r="R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W80" i="38"/>
  <c r="A85" i="20"/>
  <c r="B84" i="20"/>
  <c r="C84" i="20"/>
  <c r="D84" i="20"/>
  <c r="E84" i="20"/>
  <c r="O81" i="38" l="1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W91" i="38"/>
  <c r="R91" i="38"/>
  <c r="O93" i="38"/>
  <c r="R93" i="38"/>
  <c r="W93" i="38"/>
  <c r="R88" i="38"/>
  <c r="O88" i="38"/>
  <c r="W88" i="38"/>
  <c r="W82" i="38"/>
  <c r="R82" i="38"/>
  <c r="O82" i="38"/>
  <c r="W94" i="38"/>
  <c r="R94" i="38"/>
  <c r="O94" i="38"/>
  <c r="Q27" i="39"/>
  <c r="R83" i="38"/>
  <c r="W83" i="38"/>
  <c r="O83" i="38"/>
  <c r="W90" i="38"/>
  <c r="R90" i="38"/>
  <c r="O90" i="38"/>
  <c r="R92" i="38"/>
  <c r="O92" i="38"/>
  <c r="W92" i="38"/>
  <c r="R86" i="38"/>
  <c r="O86" i="38"/>
  <c r="W86" i="38"/>
  <c r="R84" i="38"/>
  <c r="O84" i="38"/>
  <c r="W84" i="38"/>
  <c r="R85" i="38"/>
  <c r="W85" i="38"/>
  <c r="O85" i="38"/>
  <c r="O87" i="38"/>
  <c r="R87" i="38"/>
  <c r="W87" i="38"/>
  <c r="R89" i="38"/>
  <c r="W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W95" i="38"/>
  <c r="R96" i="38"/>
  <c r="O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W97" i="38"/>
  <c r="R97" i="38"/>
  <c r="M7" i="37"/>
  <c r="H7" i="37"/>
  <c r="Q7" i="37" s="1"/>
  <c r="N7" i="37"/>
  <c r="R7" i="37" s="1"/>
  <c r="AS97" i="38"/>
  <c r="A102" i="20"/>
  <c r="G8" i="40"/>
  <c r="G9" i="40" l="1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O99" i="38"/>
  <c r="W99" i="38"/>
  <c r="R99" i="38"/>
  <c r="A104" i="20"/>
  <c r="G11" i="40"/>
  <c r="G10" i="40"/>
  <c r="AS99" i="38"/>
  <c r="O100" i="38"/>
  <c r="R100" i="38"/>
  <c r="W100" i="38"/>
  <c r="AS100" i="38" l="1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R101" i="38"/>
  <c r="O101" i="38"/>
  <c r="W102" i="38"/>
  <c r="R102" i="38"/>
  <c r="O102" i="38"/>
  <c r="A106" i="20"/>
  <c r="G12" i="40"/>
  <c r="G13" i="40"/>
  <c r="B106" i="20" l="1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W103" i="38"/>
  <c r="R103" i="38"/>
  <c r="A108" i="20"/>
  <c r="G15" i="40" s="1"/>
  <c r="G14" i="40"/>
  <c r="AS103" i="38"/>
  <c r="R104" i="38" l="1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L82" i="36" s="1"/>
  <c r="DB74" i="35"/>
  <c r="CM74" i="36" s="1"/>
  <c r="DA78" i="35"/>
  <c r="R78" i="36" s="1"/>
  <c r="DC124" i="35"/>
  <c r="BK124" i="36" s="1"/>
  <c r="DC163" i="35"/>
  <c r="CK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K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L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DA125" i="35"/>
  <c r="AH125" i="36" s="1"/>
  <c r="DC116" i="35"/>
  <c r="CL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J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CD91" i="36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DB142" i="35"/>
  <c r="CW142" i="36" s="1"/>
  <c r="BM67" i="36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AU91" i="36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AY153" i="36"/>
  <c r="DA159" i="35"/>
  <c r="Y159" i="36" s="1"/>
  <c r="DB95" i="35"/>
  <c r="CX95" i="36" s="1"/>
  <c r="T132" i="36"/>
  <c r="DB139" i="35"/>
  <c r="CP139" i="36" s="1"/>
  <c r="BX71" i="36"/>
  <c r="CH153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BV153" i="36"/>
  <c r="CW157" i="36"/>
  <c r="DB144" i="35"/>
  <c r="CW144" i="36" s="1"/>
  <c r="DC66" i="35"/>
  <c r="BQ66" i="36" s="1"/>
  <c r="DA138" i="35"/>
  <c r="F138" i="36" s="1"/>
  <c r="DC126" i="35"/>
  <c r="CK126" i="36" s="1"/>
  <c r="W132" i="36"/>
  <c r="I137" i="36"/>
  <c r="BY161" i="36"/>
  <c r="DB133" i="35"/>
  <c r="CZ133" i="36" s="1"/>
  <c r="DB87" i="35"/>
  <c r="CW87" i="36" s="1"/>
  <c r="CR162" i="36"/>
  <c r="AR153" i="36"/>
  <c r="DC162" i="35"/>
  <c r="BJ162" i="36" s="1"/>
  <c r="AE132" i="36"/>
  <c r="DB84" i="35"/>
  <c r="CR84" i="36" s="1"/>
  <c r="DA83" i="35"/>
  <c r="AB83" i="36" s="1"/>
  <c r="BY153" i="36"/>
  <c r="DA98" i="35"/>
  <c r="Q98" i="36" s="1"/>
  <c r="BL153" i="36"/>
  <c r="AJ115" i="36"/>
  <c r="DA67" i="35"/>
  <c r="O67" i="36" s="1"/>
  <c r="CO162" i="36"/>
  <c r="DA97" i="35"/>
  <c r="M97" i="36" s="1"/>
  <c r="DA135" i="35"/>
  <c r="AA135" i="36" s="1"/>
  <c r="DC159" i="35"/>
  <c r="AX159" i="36" s="1"/>
  <c r="BU87" i="36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L97" i="36" s="1"/>
  <c r="DB68" i="35"/>
  <c r="CY68" i="36" s="1"/>
  <c r="DA152" i="35"/>
  <c r="W152" i="36" s="1"/>
  <c r="AV156" i="36"/>
  <c r="CG153" i="36"/>
  <c r="CG115" i="36"/>
  <c r="DA157" i="35"/>
  <c r="I157" i="36" s="1"/>
  <c r="DA111" i="35"/>
  <c r="I111" i="36" s="1"/>
  <c r="Z132" i="36"/>
  <c r="H153" i="36"/>
  <c r="M148" i="36"/>
  <c r="BO67" i="36"/>
  <c r="DC78" i="35"/>
  <c r="AY78" i="36" s="1"/>
  <c r="CR132" i="36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AW153" i="36"/>
  <c r="BI149" i="36"/>
  <c r="BK91" i="36"/>
  <c r="DA142" i="35"/>
  <c r="Y142" i="36" s="1"/>
  <c r="BP153" i="36"/>
  <c r="DC147" i="35"/>
  <c r="AM147" i="36" s="1"/>
  <c r="DC130" i="35"/>
  <c r="AL130" i="36" s="1"/>
  <c r="DB136" i="35"/>
  <c r="CO136" i="36" s="1"/>
  <c r="DA158" i="35"/>
  <c r="U158" i="36" s="1"/>
  <c r="CK71" i="36"/>
  <c r="DB62" i="35"/>
  <c r="CU62" i="36" s="1"/>
  <c r="DC69" i="35"/>
  <c r="BP69" i="36" s="1"/>
  <c r="DC76" i="35"/>
  <c r="AI76" i="36" s="1"/>
  <c r="DA81" i="35"/>
  <c r="AB81" i="36" s="1"/>
  <c r="DA71" i="35"/>
  <c r="O71" i="36" s="1"/>
  <c r="BU153" i="36"/>
  <c r="CW162" i="36"/>
  <c r="CE153" i="36"/>
  <c r="BG91" i="36"/>
  <c r="CI153" i="36"/>
  <c r="BL91" i="36"/>
  <c r="CG156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G11" i="9" s="1"/>
  <c r="X114" i="38"/>
  <c r="V113" i="38"/>
  <c r="K113" i="38"/>
  <c r="H23" i="37"/>
  <c r="Q23" i="37" s="1"/>
  <c r="M23" i="37"/>
  <c r="N23" i="37"/>
  <c r="R23" i="37" s="1"/>
  <c r="CN137" i="36" l="1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CL163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CI156" i="36"/>
  <c r="AQ84" i="36"/>
  <c r="S65" i="36"/>
  <c r="AS161" i="36"/>
  <c r="AA148" i="36"/>
  <c r="BU161" i="36"/>
  <c r="X148" i="36"/>
  <c r="CE103" i="36"/>
  <c r="BO149" i="36"/>
  <c r="CC153" i="36"/>
  <c r="CL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CL156" i="36"/>
  <c r="AR156" i="36"/>
  <c r="CJ144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L113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CI163" i="36"/>
  <c r="G69" i="36"/>
  <c r="AO163" i="36"/>
  <c r="BD163" i="36"/>
  <c r="CI91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CI118" i="36"/>
  <c r="BF118" i="36"/>
  <c r="BE163" i="36"/>
  <c r="CE163" i="36"/>
  <c r="BY91" i="36"/>
  <c r="CJ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CK91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CK127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CI144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CJ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CK84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CI84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L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L149" i="36"/>
  <c r="CF149" i="36"/>
  <c r="AR68" i="36"/>
  <c r="BR140" i="36"/>
  <c r="CW147" i="36"/>
  <c r="BH140" i="36"/>
  <c r="BQ68" i="36"/>
  <c r="AL68" i="36"/>
  <c r="U125" i="36"/>
  <c r="BE68" i="36"/>
  <c r="CJ68" i="36"/>
  <c r="BP140" i="36"/>
  <c r="BN68" i="36"/>
  <c r="CD110" i="36"/>
  <c r="CU147" i="36"/>
  <c r="CY147" i="36"/>
  <c r="BW140" i="36"/>
  <c r="CE110" i="36"/>
  <c r="CH140" i="36"/>
  <c r="CI68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CJ156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K64" i="36"/>
  <c r="CF129" i="36"/>
  <c r="CI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CJ105" i="36"/>
  <c r="CK105" i="36"/>
  <c r="U114" i="36"/>
  <c r="BA64" i="36"/>
  <c r="AB110" i="36"/>
  <c r="AU105" i="36"/>
  <c r="BJ104" i="36"/>
  <c r="BN105" i="36"/>
  <c r="BL105" i="36"/>
  <c r="AV104" i="36"/>
  <c r="CI105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CK90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CJ149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CL67" i="36"/>
  <c r="BI77" i="36"/>
  <c r="CP79" i="36"/>
  <c r="CO74" i="36"/>
  <c r="U77" i="36"/>
  <c r="AG77" i="36"/>
  <c r="CY74" i="36"/>
  <c r="N163" i="36"/>
  <c r="BZ67" i="36"/>
  <c r="AD80" i="36"/>
  <c r="CK149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CJ128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CL104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L63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CK63" i="36"/>
  <c r="AX63" i="36"/>
  <c r="V134" i="36"/>
  <c r="BZ89" i="36"/>
  <c r="BY148" i="36"/>
  <c r="BF135" i="36"/>
  <c r="CF148" i="36"/>
  <c r="CV102" i="36"/>
  <c r="BA63" i="36"/>
  <c r="CJ109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CK128" i="36"/>
  <c r="Y110" i="36"/>
  <c r="BB104" i="36"/>
  <c r="AO64" i="36"/>
  <c r="M143" i="36"/>
  <c r="BV152" i="36"/>
  <c r="BX137" i="36"/>
  <c r="AO152" i="36"/>
  <c r="CI64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CI104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CI107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I148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CL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CL107" i="36"/>
  <c r="BB148" i="36"/>
  <c r="BB149" i="36"/>
  <c r="CD67" i="36"/>
  <c r="L144" i="36"/>
  <c r="BR149" i="36"/>
  <c r="D128" i="36"/>
  <c r="AN64" i="36"/>
  <c r="AF129" i="36"/>
  <c r="CJ148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CK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K67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J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CJ119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CL103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CI124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CL124" i="36"/>
  <c r="BC161" i="36"/>
  <c r="AW82" i="36"/>
  <c r="CJ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CK82" i="36"/>
  <c r="H88" i="36"/>
  <c r="AL161" i="36"/>
  <c r="AA144" i="36"/>
  <c r="S148" i="36"/>
  <c r="AU82" i="36"/>
  <c r="BI75" i="36"/>
  <c r="CL123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I161" i="36"/>
  <c r="CL161" i="36"/>
  <c r="CB152" i="36"/>
  <c r="Y144" i="36"/>
  <c r="V88" i="36"/>
  <c r="F64" i="36"/>
  <c r="AR161" i="36"/>
  <c r="AF64" i="36"/>
  <c r="P101" i="36"/>
  <c r="CK87" i="36"/>
  <c r="AK81" i="36"/>
  <c r="AW152" i="36"/>
  <c r="CL75" i="36"/>
  <c r="CJ81" i="36"/>
  <c r="F148" i="36"/>
  <c r="CS154" i="36"/>
  <c r="CD75" i="36"/>
  <c r="BZ74" i="36"/>
  <c r="BF103" i="36"/>
  <c r="AF144" i="36"/>
  <c r="AL119" i="36"/>
  <c r="CL135" i="36"/>
  <c r="N90" i="36"/>
  <c r="CP73" i="36"/>
  <c r="AW157" i="36"/>
  <c r="BY81" i="36"/>
  <c r="BU81" i="36"/>
  <c r="AE144" i="36"/>
  <c r="E79" i="36"/>
  <c r="BV87" i="36"/>
  <c r="CX79" i="36"/>
  <c r="AL74" i="36"/>
  <c r="CJ161" i="36"/>
  <c r="AO161" i="36"/>
  <c r="I88" i="36"/>
  <c r="BO75" i="36"/>
  <c r="AZ87" i="36"/>
  <c r="CA75" i="36"/>
  <c r="BJ96" i="36"/>
  <c r="D101" i="36"/>
  <c r="CG74" i="36"/>
  <c r="AE148" i="36"/>
  <c r="CF119" i="36"/>
  <c r="CK135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CK103" i="36"/>
  <c r="CI82" i="36"/>
  <c r="BK75" i="36"/>
  <c r="CA82" i="36"/>
  <c r="CJ103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K75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I103" i="36"/>
  <c r="CK16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L144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I101" i="36"/>
  <c r="CN91" i="36"/>
  <c r="BE120" i="36"/>
  <c r="J95" i="36"/>
  <c r="W93" i="36"/>
  <c r="U95" i="36"/>
  <c r="S93" i="36"/>
  <c r="AP137" i="36"/>
  <c r="CP59" i="36"/>
  <c r="BS137" i="36"/>
  <c r="CK159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CI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CJ157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CK106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CL80" i="36"/>
  <c r="BC92" i="36"/>
  <c r="CJ61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K164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J67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CL68" i="36"/>
  <c r="E85" i="36"/>
  <c r="N68" i="36"/>
  <c r="CF164" i="36"/>
  <c r="BX92" i="36"/>
  <c r="CF157" i="36"/>
  <c r="AU68" i="36"/>
  <c r="AY164" i="36"/>
  <c r="CJ92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CI113" i="36"/>
  <c r="CJ113" i="36"/>
  <c r="AF132" i="36"/>
  <c r="CH113" i="36"/>
  <c r="CI88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CK146" i="36"/>
  <c r="BR94" i="36"/>
  <c r="CB94" i="36"/>
  <c r="BW94" i="36"/>
  <c r="AT94" i="36"/>
  <c r="BF94" i="36"/>
  <c r="AZ94" i="36"/>
  <c r="AO94" i="36"/>
  <c r="CI94" i="36"/>
  <c r="CD94" i="36"/>
  <c r="AN94" i="36"/>
  <c r="BK94" i="36"/>
  <c r="BJ94" i="36"/>
  <c r="AW94" i="36"/>
  <c r="CK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CJ73" i="36"/>
  <c r="BB73" i="36"/>
  <c r="AS73" i="36"/>
  <c r="CI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CK100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CJ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J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CK15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CJ98" i="36"/>
  <c r="BF127" i="36"/>
  <c r="BH128" i="36"/>
  <c r="CH128" i="36"/>
  <c r="AJ98" i="36"/>
  <c r="BM128" i="36"/>
  <c r="BK83" i="36"/>
  <c r="BW83" i="36"/>
  <c r="AB140" i="36"/>
  <c r="CI96" i="36"/>
  <c r="CO95" i="36"/>
  <c r="CD77" i="36"/>
  <c r="P140" i="36"/>
  <c r="CF88" i="36"/>
  <c r="BC79" i="36"/>
  <c r="BP136" i="36"/>
  <c r="BV98" i="36"/>
  <c r="I140" i="36"/>
  <c r="CQ148" i="36"/>
  <c r="CJ77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CJ83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CI98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CI77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CI128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I61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CL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CL74" i="36"/>
  <c r="BZ135" i="36"/>
  <c r="AU88" i="36"/>
  <c r="AY74" i="36"/>
  <c r="AW87" i="36"/>
  <c r="CJ124" i="36"/>
  <c r="BE90" i="36"/>
  <c r="BM79" i="36"/>
  <c r="BP71" i="36"/>
  <c r="BY88" i="36"/>
  <c r="AQ87" i="36"/>
  <c r="AR135" i="36"/>
  <c r="L109" i="36"/>
  <c r="BT74" i="36"/>
  <c r="CG87" i="36"/>
  <c r="CJ12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CK61" i="36"/>
  <c r="CK88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CI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L79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CL87" i="36"/>
  <c r="CI71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I87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CL90" i="36"/>
  <c r="K124" i="36"/>
  <c r="BH90" i="36"/>
  <c r="BJ127" i="36"/>
  <c r="BG74" i="36"/>
  <c r="CV71" i="36"/>
  <c r="F109" i="36"/>
  <c r="CQ73" i="36"/>
  <c r="AW71" i="36"/>
  <c r="CJ79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J88" i="36"/>
  <c r="CX85" i="36"/>
  <c r="AS127" i="36"/>
  <c r="H79" i="36"/>
  <c r="BD124" i="36"/>
  <c r="CJ135" i="36"/>
  <c r="BQ124" i="36"/>
  <c r="CI90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CL111" i="36"/>
  <c r="AT96" i="36"/>
  <c r="X89" i="36"/>
  <c r="BQ96" i="36"/>
  <c r="BB102" i="36"/>
  <c r="CJ133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CI95" i="36"/>
  <c r="AH61" i="36"/>
  <c r="BG96" i="36"/>
  <c r="AC160" i="36"/>
  <c r="CG116" i="36"/>
  <c r="Q61" i="36"/>
  <c r="AO142" i="36"/>
  <c r="AK111" i="36"/>
  <c r="CK133" i="36"/>
  <c r="AN142" i="36"/>
  <c r="BT102" i="36"/>
  <c r="CQ65" i="36"/>
  <c r="N160" i="36"/>
  <c r="BL95" i="36"/>
  <c r="AM133" i="36"/>
  <c r="CJ95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CJ102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I12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CJ132" i="36"/>
  <c r="AU142" i="36"/>
  <c r="BV142" i="36"/>
  <c r="CR88" i="36"/>
  <c r="BC122" i="36"/>
  <c r="AT122" i="36"/>
  <c r="V63" i="36"/>
  <c r="CK96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CK142" i="36"/>
  <c r="BF87" i="36"/>
  <c r="O136" i="36"/>
  <c r="AH122" i="36"/>
  <c r="BL133" i="36"/>
  <c r="W157" i="36"/>
  <c r="AF63" i="36"/>
  <c r="CX88" i="36"/>
  <c r="R155" i="36"/>
  <c r="Q136" i="36"/>
  <c r="R92" i="36"/>
  <c r="AR142" i="36"/>
  <c r="CI116" i="36"/>
  <c r="CP101" i="36"/>
  <c r="CK132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CI133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CL136" i="36"/>
  <c r="Y114" i="36"/>
  <c r="BA87" i="36"/>
  <c r="AV67" i="36"/>
  <c r="AP128" i="36"/>
  <c r="D107" i="36"/>
  <c r="BB71" i="36"/>
  <c r="BI71" i="36"/>
  <c r="BP98" i="36"/>
  <c r="BO77" i="36"/>
  <c r="U79" i="36"/>
  <c r="CK77" i="36"/>
  <c r="CK118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CL96" i="36"/>
  <c r="AO127" i="36"/>
  <c r="BJ128" i="36"/>
  <c r="CI67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J145" i="36"/>
  <c r="CA64" i="36"/>
  <c r="V76" i="36"/>
  <c r="AB103" i="36"/>
  <c r="M146" i="36"/>
  <c r="AH146" i="36"/>
  <c r="BJ143" i="36"/>
  <c r="BU140" i="36"/>
  <c r="S115" i="36"/>
  <c r="AF131" i="36"/>
  <c r="CK116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CJ150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CL64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J126" i="36"/>
  <c r="CC134" i="36"/>
  <c r="AK86" i="36"/>
  <c r="BQ145" i="36"/>
  <c r="CX84" i="36"/>
  <c r="BU130" i="36"/>
  <c r="BN93" i="36"/>
  <c r="AL158" i="36"/>
  <c r="AM158" i="36"/>
  <c r="BM86" i="36"/>
  <c r="AK158" i="36"/>
  <c r="CI150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CL158" i="36"/>
  <c r="CJ143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CJ74" i="36"/>
  <c r="BM156" i="36"/>
  <c r="Y103" i="36"/>
  <c r="F84" i="36"/>
  <c r="BI158" i="36"/>
  <c r="CL93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CL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I72" i="36"/>
  <c r="CO112" i="36"/>
  <c r="CN112" i="36"/>
  <c r="CR112" i="36"/>
  <c r="CS112" i="36"/>
  <c r="AM85" i="36"/>
  <c r="CD85" i="36"/>
  <c r="AX85" i="36"/>
  <c r="BC85" i="36"/>
  <c r="AZ85" i="36"/>
  <c r="CG85" i="36"/>
  <c r="CJ85" i="36"/>
  <c r="AN85" i="36"/>
  <c r="BZ85" i="36"/>
  <c r="AV85" i="36"/>
  <c r="AQ85" i="36"/>
  <c r="BA85" i="36"/>
  <c r="BE85" i="36"/>
  <c r="CI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CL155" i="36"/>
  <c r="X116" i="36"/>
  <c r="CS155" i="36"/>
  <c r="H78" i="36"/>
  <c r="CO63" i="36"/>
  <c r="BV112" i="36"/>
  <c r="G146" i="36"/>
  <c r="AC116" i="36"/>
  <c r="AK72" i="36"/>
  <c r="AW62" i="36"/>
  <c r="CK62" i="36"/>
  <c r="BF62" i="36"/>
  <c r="CI112" i="36"/>
  <c r="CD80" i="36"/>
  <c r="CF80" i="36"/>
  <c r="BR80" i="36"/>
  <c r="CK80" i="36"/>
  <c r="BO80" i="36"/>
  <c r="BQ80" i="36"/>
  <c r="AR80" i="36"/>
  <c r="CH114" i="36"/>
  <c r="BW114" i="36"/>
  <c r="CF114" i="36"/>
  <c r="CI114" i="36"/>
  <c r="AT114" i="36"/>
  <c r="BR114" i="36"/>
  <c r="CE114" i="36"/>
  <c r="BX114" i="36"/>
  <c r="BH114" i="36"/>
  <c r="BI114" i="36"/>
  <c r="AQ114" i="36"/>
  <c r="BO114" i="36"/>
  <c r="CL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CJ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CK112" i="36"/>
  <c r="AG78" i="36"/>
  <c r="CA114" i="36"/>
  <c r="CJ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J96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CJ64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CL91" i="36"/>
  <c r="P119" i="36"/>
  <c r="U122" i="36"/>
  <c r="BW87" i="36"/>
  <c r="U132" i="36"/>
  <c r="BR91" i="36"/>
  <c r="BN64" i="36"/>
  <c r="CU107" i="36"/>
  <c r="V79" i="36"/>
  <c r="BV77" i="36"/>
  <c r="CL133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K145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CI16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CI80" i="36"/>
  <c r="BR111" i="36"/>
  <c r="CJ80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CI135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CL143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CL122" i="36"/>
  <c r="U128" i="36"/>
  <c r="CM115" i="36"/>
  <c r="AE102" i="36"/>
  <c r="BP72" i="36"/>
  <c r="CJ75" i="36"/>
  <c r="CI136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CK65" i="36"/>
  <c r="BE65" i="36"/>
  <c r="CJ65" i="36"/>
  <c r="BQ65" i="36"/>
  <c r="BW65" i="36"/>
  <c r="AL65" i="36"/>
  <c r="CA83" i="36"/>
  <c r="BG83" i="36"/>
  <c r="AI83" i="36"/>
  <c r="BQ141" i="36"/>
  <c r="BA141" i="36"/>
  <c r="CI141" i="36"/>
  <c r="AY141" i="36"/>
  <c r="BV141" i="36"/>
  <c r="CK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CK99" i="36"/>
  <c r="CI99" i="36"/>
  <c r="BT99" i="36"/>
  <c r="BV99" i="36"/>
  <c r="BS99" i="36"/>
  <c r="BM99" i="36"/>
  <c r="BY99" i="36"/>
  <c r="BK99" i="36"/>
  <c r="CA109" i="36"/>
  <c r="BM109" i="36"/>
  <c r="AO109" i="36"/>
  <c r="CF109" i="36"/>
  <c r="CJ152" i="36"/>
  <c r="AU152" i="36"/>
  <c r="CD152" i="36"/>
  <c r="BW152" i="36"/>
  <c r="AX152" i="36"/>
  <c r="AT152" i="36"/>
  <c r="BX152" i="36"/>
  <c r="BL152" i="36"/>
  <c r="AY152" i="36"/>
  <c r="BI152" i="36"/>
  <c r="CL152" i="36"/>
  <c r="BN152" i="36"/>
  <c r="CI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CK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CK85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L118" i="36"/>
  <c r="CX131" i="36"/>
  <c r="CX153" i="36"/>
  <c r="O105" i="36"/>
  <c r="AY61" i="36"/>
  <c r="CK68" i="36"/>
  <c r="AX96" i="36"/>
  <c r="AH102" i="36"/>
  <c r="BG98" i="36"/>
  <c r="CS131" i="36"/>
  <c r="BY135" i="36"/>
  <c r="CF75" i="36"/>
  <c r="BB75" i="36"/>
  <c r="BL163" i="36"/>
  <c r="CQ123" i="36"/>
  <c r="BD135" i="36"/>
  <c r="BZ133" i="36"/>
  <c r="CK124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J163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CL142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CL126" i="36"/>
  <c r="J149" i="36"/>
  <c r="CL62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CL77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CI142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CL100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CJ151" i="36"/>
  <c r="AI151" i="36"/>
  <c r="BM150" i="36"/>
  <c r="CN89" i="36"/>
  <c r="BV66" i="36"/>
  <c r="AU134" i="36"/>
  <c r="CK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CK95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CJ100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CL150" i="36"/>
  <c r="AR100" i="36"/>
  <c r="CC66" i="36"/>
  <c r="BG145" i="36"/>
  <c r="AK145" i="36"/>
  <c r="CI106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CK153" i="36"/>
  <c r="BO153" i="36"/>
  <c r="AI153" i="36"/>
  <c r="BG153" i="36"/>
  <c r="AA154" i="36"/>
  <c r="L151" i="36"/>
  <c r="S71" i="36"/>
  <c r="CI154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CL129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CI160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CL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L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CJ59" i="36"/>
  <c r="BQ100" i="36"/>
  <c r="H151" i="36"/>
  <c r="AZ159" i="36"/>
  <c r="AW159" i="36"/>
  <c r="AI126" i="36"/>
  <c r="AS159" i="36"/>
  <c r="AM159" i="36"/>
  <c r="CK66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CL119" i="36"/>
  <c r="BK119" i="36"/>
  <c r="BH119" i="36"/>
  <c r="BZ119" i="36"/>
  <c r="AX119" i="36"/>
  <c r="AU119" i="36"/>
  <c r="BF119" i="36"/>
  <c r="CK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CJ123" i="36"/>
  <c r="AO123" i="36"/>
  <c r="AT123" i="36"/>
  <c r="CV137" i="36"/>
  <c r="CP137" i="36"/>
  <c r="CO137" i="36"/>
  <c r="CW137" i="36"/>
  <c r="CT137" i="36"/>
  <c r="CZ137" i="36"/>
  <c r="T124" i="36"/>
  <c r="C123" i="36"/>
  <c r="CI92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CJ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CK140" i="36"/>
  <c r="AX62" i="36"/>
  <c r="CF79" i="36"/>
  <c r="CK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CL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I79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J107" i="36"/>
  <c r="CR152" i="36"/>
  <c r="BH137" i="36"/>
  <c r="BL104" i="36"/>
  <c r="CM119" i="36"/>
  <c r="BJ79" i="36"/>
  <c r="C88" i="36"/>
  <c r="AY79" i="36"/>
  <c r="CD79" i="36"/>
  <c r="CX71" i="36"/>
  <c r="BL79" i="36"/>
  <c r="CD104" i="36"/>
  <c r="CL61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CJ71" i="36"/>
  <c r="BH71" i="36"/>
  <c r="BW71" i="36"/>
  <c r="CF71" i="36"/>
  <c r="CL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CL99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K113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CK74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CJ90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CI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CL130" i="36"/>
  <c r="BH130" i="36"/>
  <c r="CD130" i="36"/>
  <c r="AR130" i="36"/>
  <c r="BD130" i="36"/>
  <c r="CJ130" i="36"/>
  <c r="AM130" i="36"/>
  <c r="H158" i="36"/>
  <c r="AF152" i="36"/>
  <c r="R142" i="36"/>
  <c r="CF76" i="36"/>
  <c r="CR99" i="36"/>
  <c r="U74" i="36"/>
  <c r="H71" i="36"/>
  <c r="AT76" i="36"/>
  <c r="CL162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CK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CK93" i="36"/>
  <c r="BS93" i="36"/>
  <c r="BV93" i="36"/>
  <c r="BZ93" i="36"/>
  <c r="AR93" i="36"/>
  <c r="BA93" i="36"/>
  <c r="BX93" i="36"/>
  <c r="BF93" i="36"/>
  <c r="BQ93" i="36"/>
  <c r="AK93" i="36"/>
  <c r="CJ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CJ146" i="36"/>
  <c r="BY146" i="36"/>
  <c r="AV146" i="36"/>
  <c r="AQ146" i="36"/>
  <c r="BD146" i="36"/>
  <c r="AU146" i="36"/>
  <c r="AN146" i="36"/>
  <c r="BJ146" i="36"/>
  <c r="CI146" i="36"/>
  <c r="CG146" i="36"/>
  <c r="BL146" i="36"/>
  <c r="CA146" i="36"/>
  <c r="BC146" i="36"/>
  <c r="AS146" i="36"/>
  <c r="BW146" i="36"/>
  <c r="CL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CL151" i="36"/>
  <c r="F147" i="36"/>
  <c r="BO162" i="36"/>
  <c r="BK101" i="36"/>
  <c r="CD101" i="36"/>
  <c r="BA101" i="36"/>
  <c r="AO101" i="36"/>
  <c r="BW101" i="36"/>
  <c r="AY101" i="36"/>
  <c r="AI101" i="36"/>
  <c r="CK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CJ101" i="36"/>
  <c r="CL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CJ115" i="36"/>
  <c r="AM115" i="36"/>
  <c r="CI115" i="36"/>
  <c r="AN115" i="36"/>
  <c r="CL115" i="36"/>
  <c r="BW115" i="36"/>
  <c r="BG115" i="36"/>
  <c r="BX115" i="36"/>
  <c r="BF115" i="36"/>
  <c r="AL115" i="36"/>
  <c r="BL115" i="36"/>
  <c r="AW115" i="36"/>
  <c r="BS115" i="36"/>
  <c r="BK115" i="36"/>
  <c r="AQ115" i="36"/>
  <c r="CK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C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CJ110" i="36"/>
  <c r="AN110" i="36"/>
  <c r="BQ110" i="36"/>
  <c r="CF110" i="36"/>
  <c r="BH110" i="36"/>
  <c r="BK110" i="36"/>
  <c r="BU110" i="36"/>
  <c r="BM110" i="36"/>
  <c r="AX110" i="36"/>
  <c r="AL110" i="36"/>
  <c r="CK110" i="36"/>
  <c r="AZ110" i="36"/>
  <c r="BB110" i="36"/>
  <c r="BE110" i="36"/>
  <c r="CH110" i="36"/>
  <c r="BP110" i="36"/>
  <c r="AI110" i="36"/>
  <c r="BX110" i="36"/>
  <c r="CI110" i="36"/>
  <c r="CB110" i="36"/>
  <c r="AS110" i="36"/>
  <c r="AR76" i="36"/>
  <c r="CD76" i="36"/>
  <c r="AV76" i="36"/>
  <c r="AU76" i="36"/>
  <c r="BH76" i="36"/>
  <c r="BQ76" i="36"/>
  <c r="CI76" i="36"/>
  <c r="BN76" i="36"/>
  <c r="BT76" i="36"/>
  <c r="AL76" i="36"/>
  <c r="BR76" i="36"/>
  <c r="BK76" i="36"/>
  <c r="AM76" i="36"/>
  <c r="BU76" i="36"/>
  <c r="BZ76" i="36"/>
  <c r="CJ76" i="36"/>
  <c r="AP76" i="36"/>
  <c r="AW76" i="36"/>
  <c r="BV76" i="36"/>
  <c r="CC76" i="36"/>
  <c r="BD76" i="36"/>
  <c r="BX76" i="36"/>
  <c r="BW76" i="36"/>
  <c r="CL76" i="36"/>
  <c r="BS76" i="36"/>
  <c r="AX76" i="36"/>
  <c r="BA76" i="36"/>
  <c r="AY76" i="36"/>
  <c r="CK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I60" i="36"/>
  <c r="C133" i="36"/>
  <c r="BT147" i="36"/>
  <c r="CL138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CL139" i="36"/>
  <c r="BD139" i="36"/>
  <c r="CC139" i="36"/>
  <c r="CJ139" i="36"/>
  <c r="BY139" i="36"/>
  <c r="CA139" i="36"/>
  <c r="CK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CI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CK155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L70" i="36"/>
  <c r="CU70" i="36"/>
  <c r="AD145" i="36"/>
  <c r="AV78" i="36"/>
  <c r="K145" i="36"/>
  <c r="CJ78" i="36"/>
  <c r="CK147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J158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CI117" i="36"/>
  <c r="AM117" i="36"/>
  <c r="CH117" i="36"/>
  <c r="BC117" i="36"/>
  <c r="AS117" i="36"/>
  <c r="AQ117" i="36"/>
  <c r="BO117" i="36"/>
  <c r="BS117" i="36"/>
  <c r="BY117" i="36"/>
  <c r="CL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CK154" i="36"/>
  <c r="AQ154" i="36"/>
  <c r="BG154" i="36"/>
  <c r="BX154" i="36"/>
  <c r="AO154" i="36"/>
  <c r="BA154" i="36"/>
  <c r="CL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J117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CL69" i="36"/>
  <c r="CK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L60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CL131" i="36"/>
  <c r="AK131" i="36"/>
  <c r="AW131" i="36"/>
  <c r="CB131" i="36"/>
  <c r="BZ131" i="36"/>
  <c r="CI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CK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J131" i="36"/>
  <c r="CW68" i="36"/>
  <c r="CK78" i="36"/>
  <c r="CJ97" i="36"/>
  <c r="Y157" i="36"/>
  <c r="L71" i="36"/>
  <c r="CK97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CK70" i="36"/>
  <c r="BH70" i="36"/>
  <c r="BI70" i="36"/>
  <c r="CJ70" i="36"/>
  <c r="AW70" i="36"/>
  <c r="AQ70" i="36"/>
  <c r="AV70" i="36"/>
  <c r="BU70" i="36"/>
  <c r="L142" i="36"/>
  <c r="N97" i="36"/>
  <c r="AT93" i="36"/>
  <c r="P152" i="36"/>
  <c r="CI59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I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CJ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C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CJ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CJ160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CI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C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CI147" i="36"/>
  <c r="CJ147" i="36"/>
  <c r="AT147" i="36"/>
  <c r="CL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CI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CL109" i="36"/>
  <c r="AZ109" i="36"/>
  <c r="BF109" i="36"/>
  <c r="BS109" i="36"/>
  <c r="BC109" i="36"/>
  <c r="AW109" i="36"/>
  <c r="CK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CI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CI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CJ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I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CI158" i="36"/>
  <c r="BB158" i="36"/>
  <c r="CF158" i="36"/>
  <c r="CK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L59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CJ125" i="36"/>
  <c r="AN125" i="36"/>
  <c r="AJ125" i="36"/>
  <c r="CI125" i="36"/>
  <c r="BG125" i="36"/>
  <c r="CB125" i="36"/>
  <c r="AY125" i="36"/>
  <c r="AU125" i="36"/>
  <c r="AL125" i="36"/>
  <c r="BJ125" i="36"/>
  <c r="BF125" i="36"/>
  <c r="AQ125" i="36"/>
  <c r="BY125" i="36"/>
  <c r="BI125" i="36"/>
  <c r="CL125" i="36"/>
  <c r="CK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CK60" i="36"/>
  <c r="BU60" i="36"/>
  <c r="BH60" i="36"/>
  <c r="AL60" i="36"/>
  <c r="CF60" i="36"/>
  <c r="CJ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J69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CK13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I70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CI6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J154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CL65" i="36"/>
  <c r="CI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CK108" i="36"/>
  <c r="AO108" i="36"/>
  <c r="BS108" i="36"/>
  <c r="BH108" i="36"/>
  <c r="CJ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CI108" i="36"/>
  <c r="AZ108" i="36"/>
  <c r="BU108" i="36"/>
  <c r="CG108" i="36"/>
  <c r="CF108" i="36"/>
  <c r="CL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CI93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CJ63" i="36"/>
  <c r="AT63" i="36"/>
  <c r="AR63" i="36"/>
  <c r="BZ63" i="36"/>
  <c r="AV63" i="36"/>
  <c r="CI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K162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J86" i="36"/>
  <c r="CE86" i="36"/>
  <c r="CL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CI86" i="36"/>
  <c r="CK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CI159" i="36"/>
  <c r="AJ159" i="36"/>
  <c r="BR159" i="36"/>
  <c r="AP159" i="36"/>
  <c r="BE159" i="36"/>
  <c r="CC159" i="36"/>
  <c r="BQ159" i="36"/>
  <c r="BX159" i="36"/>
  <c r="AO159" i="36"/>
  <c r="AT159" i="36"/>
  <c r="CJ159" i="36"/>
  <c r="CL159" i="36"/>
  <c r="CF159" i="36"/>
  <c r="AK159" i="36"/>
  <c r="BW159" i="36"/>
  <c r="BL159" i="36"/>
  <c r="CH159" i="36"/>
  <c r="BK159" i="36"/>
  <c r="BC159" i="36"/>
  <c r="BD159" i="36"/>
  <c r="CI126" i="36"/>
  <c r="BF162" i="36"/>
  <c r="CK117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CL160" i="36"/>
  <c r="BE160" i="36"/>
  <c r="AP160" i="36"/>
  <c r="CK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CK130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CL145" i="36"/>
  <c r="F134" i="36"/>
  <c r="CJ141" i="36"/>
  <c r="BO128" i="36"/>
  <c r="AU128" i="36"/>
  <c r="BQ95" i="36"/>
  <c r="CZ78" i="36"/>
  <c r="AK136" i="36"/>
  <c r="G95" i="36"/>
  <c r="CI149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CK156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CK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I143" i="36"/>
  <c r="CJ129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CL137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CL105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CK137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I12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CJ99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CK104" i="36"/>
  <c r="AL141" i="36"/>
  <c r="E125" i="36"/>
  <c r="CM161" i="36"/>
  <c r="CI134" i="36"/>
  <c r="CV82" i="36"/>
  <c r="F125" i="36"/>
  <c r="CG96" i="36"/>
  <c r="AB127" i="36"/>
  <c r="BF134" i="36"/>
  <c r="CI66" i="36"/>
  <c r="CX75" i="36"/>
  <c r="BQ121" i="36"/>
  <c r="AR122" i="36"/>
  <c r="AO104" i="36"/>
  <c r="U62" i="36"/>
  <c r="CY102" i="36"/>
  <c r="BP87" i="36"/>
  <c r="CT109" i="36"/>
  <c r="BC80" i="36"/>
  <c r="AI149" i="36"/>
  <c r="L113" i="36"/>
  <c r="CK136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L8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CL88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CL164" i="36"/>
  <c r="F140" i="36"/>
  <c r="CL132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J153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CJ116" i="36"/>
  <c r="CI157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CI62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CI83" i="36"/>
  <c r="CL92" i="36"/>
  <c r="O62" i="36"/>
  <c r="CG73" i="36"/>
  <c r="CE99" i="36"/>
  <c r="C89" i="36"/>
  <c r="AF105" i="36"/>
  <c r="S96" i="36"/>
  <c r="CK123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CJ104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CK102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CL106" i="36"/>
  <c r="P92" i="36"/>
  <c r="AN157" i="36"/>
  <c r="BG89" i="36"/>
  <c r="CK121" i="36"/>
  <c r="BT66" i="36"/>
  <c r="AW132" i="36"/>
  <c r="CE145" i="36"/>
  <c r="AR145" i="36"/>
  <c r="Q126" i="36"/>
  <c r="CW126" i="36"/>
  <c r="CJ164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K92" i="36"/>
  <c r="CS126" i="36"/>
  <c r="CK152" i="36"/>
  <c r="G86" i="36"/>
  <c r="AF123" i="36"/>
  <c r="BQ72" i="36"/>
  <c r="P163" i="36"/>
  <c r="CI120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I111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CL141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CL66" i="36"/>
  <c r="AI122" i="36"/>
  <c r="BZ141" i="36"/>
  <c r="BQ83" i="36"/>
  <c r="BZ94" i="36"/>
  <c r="BJ81" i="36"/>
  <c r="CS88" i="36"/>
  <c r="X118" i="36"/>
  <c r="CH62" i="36"/>
  <c r="BI106" i="36"/>
  <c r="BM143" i="36"/>
  <c r="BG72" i="36"/>
  <c r="CK73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CL98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J136" i="36"/>
  <c r="CU117" i="36"/>
  <c r="BD104" i="36"/>
  <c r="BL128" i="36"/>
  <c r="AI98" i="36"/>
  <c r="F115" i="36"/>
  <c r="X92" i="36"/>
  <c r="CJ87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CL157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I81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CI89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CL120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CJ120" i="36"/>
  <c r="CI132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L83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K157" i="36"/>
  <c r="CG94" i="36"/>
  <c r="AI123" i="36"/>
  <c r="AP132" i="36"/>
  <c r="BW89" i="36"/>
  <c r="R164" i="36"/>
  <c r="BS94" i="36"/>
  <c r="Q86" i="36"/>
  <c r="CW64" i="36"/>
  <c r="R87" i="36"/>
  <c r="BO89" i="36"/>
  <c r="CK143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CK120" i="36"/>
  <c r="AU66" i="36"/>
  <c r="CK72" i="36"/>
  <c r="BM72" i="36"/>
  <c r="I89" i="36"/>
  <c r="AP100" i="36"/>
  <c r="AJ111" i="36"/>
  <c r="BB152" i="36"/>
  <c r="CL95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CK111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CL128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CK114" i="36"/>
  <c r="I128" i="36"/>
  <c r="CB121" i="36"/>
  <c r="BJ119" i="36"/>
  <c r="AK100" i="36"/>
  <c r="AL123" i="36"/>
  <c r="CT146" i="36"/>
  <c r="BD157" i="36"/>
  <c r="CJ89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CJ62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J94" i="36"/>
  <c r="CY64" i="36"/>
  <c r="AE128" i="36"/>
  <c r="BM94" i="36"/>
  <c r="C146" i="36"/>
  <c r="I115" i="36"/>
  <c r="CJ111" i="36"/>
  <c r="CQ71" i="36"/>
  <c r="CI123" i="36"/>
  <c r="F121" i="36"/>
  <c r="BE95" i="36"/>
  <c r="CL121" i="36"/>
  <c r="G141" i="36"/>
  <c r="CU128" i="36"/>
  <c r="N146" i="36"/>
  <c r="CO83" i="36"/>
  <c r="CI102" i="36"/>
  <c r="BL89" i="36"/>
  <c r="J115" i="36"/>
  <c r="AG60" i="36"/>
  <c r="AY121" i="36"/>
  <c r="AU92" i="36"/>
  <c r="CK129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CJ121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CI75" i="36"/>
  <c r="AQ153" i="36"/>
  <c r="CK89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L73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CI100" i="36"/>
  <c r="BS120" i="36"/>
  <c r="C99" i="36"/>
  <c r="BV95" i="36"/>
  <c r="Y129" i="36"/>
  <c r="BP62" i="36"/>
  <c r="CD113" i="36"/>
  <c r="AX103" i="36"/>
  <c r="V69" i="36"/>
  <c r="AG164" i="36"/>
  <c r="N124" i="36"/>
  <c r="CL8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CI140" i="36"/>
  <c r="AI90" i="36"/>
  <c r="CI119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CK81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CJ134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CJ12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CK122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CK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CI74" i="36"/>
  <c r="L160" i="36"/>
  <c r="BM84" i="36"/>
  <c r="CV117" i="36"/>
  <c r="CJ66" i="36"/>
  <c r="CY132" i="36"/>
  <c r="AW124" i="36"/>
  <c r="CJ118" i="36"/>
  <c r="BM64" i="36"/>
  <c r="AF125" i="36"/>
  <c r="BT156" i="36"/>
  <c r="AK149" i="36"/>
  <c r="O107" i="36"/>
  <c r="CT151" i="36"/>
  <c r="U112" i="36"/>
  <c r="CE123" i="36"/>
  <c r="H141" i="36"/>
  <c r="CK144" i="36"/>
  <c r="BB135" i="36"/>
  <c r="AL164" i="36"/>
  <c r="CH144" i="36"/>
  <c r="BE99" i="36"/>
  <c r="BX121" i="36"/>
  <c r="BM111" i="36"/>
  <c r="Z126" i="36"/>
  <c r="BJ118" i="36"/>
  <c r="H109" i="36"/>
  <c r="AF160" i="36"/>
  <c r="AF90" i="36"/>
  <c r="CI145" i="36"/>
  <c r="AQ118" i="36"/>
  <c r="L90" i="36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F4" i="8" l="1"/>
  <c r="F10" i="7"/>
  <c r="H10" i="7" s="1"/>
  <c r="D11" i="9"/>
  <c r="E11" i="9" s="1"/>
  <c r="F4" i="7"/>
  <c r="DC165" i="35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D26" i="9" l="1"/>
  <c r="E26" i="9" s="1"/>
  <c r="D17" i="9"/>
  <c r="E17" i="9" s="1"/>
  <c r="D4" i="8"/>
  <c r="D16" i="9" s="1"/>
  <c r="D10" i="7"/>
  <c r="N10" i="7" s="1"/>
  <c r="D14" i="9"/>
  <c r="E14" i="9" s="1"/>
  <c r="J10" i="7"/>
  <c r="J4" i="8"/>
  <c r="D25" i="9" s="1"/>
  <c r="E25" i="9" s="1"/>
  <c r="D23" i="9"/>
  <c r="E23" i="9" s="1"/>
  <c r="L10" i="7"/>
  <c r="D20" i="9"/>
  <c r="E20" i="9" s="1"/>
  <c r="L4" i="8"/>
  <c r="D22" i="9" s="1"/>
  <c r="E22" i="9" s="1"/>
  <c r="H4" i="7"/>
  <c r="D27" i="9" s="1"/>
  <c r="D12" i="9"/>
  <c r="H4" i="8"/>
  <c r="D28" i="9" s="1"/>
  <c r="D13" i="9"/>
  <c r="BF165" i="36"/>
  <c r="AA166" i="36"/>
  <c r="BM165" i="36"/>
  <c r="BT165" i="36"/>
  <c r="AG166" i="36"/>
  <c r="BC165" i="36"/>
  <c r="BG165" i="36"/>
  <c r="CC165" i="36"/>
  <c r="CJ166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CK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CJ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C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CI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CL166" i="36"/>
  <c r="AN166" i="36"/>
  <c r="AO166" i="36"/>
  <c r="CB166" i="36"/>
  <c r="CF166" i="36"/>
  <c r="BW166" i="36"/>
  <c r="BO166" i="36"/>
  <c r="BZ166" i="36"/>
  <c r="BX166" i="36"/>
  <c r="CK166" i="36"/>
  <c r="BT166" i="36"/>
  <c r="BE166" i="36"/>
  <c r="AL166" i="36"/>
  <c r="AP166" i="36"/>
  <c r="AS166" i="36"/>
  <c r="AW166" i="36"/>
  <c r="CI165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CU167" i="36"/>
  <c r="DC168" i="35"/>
  <c r="BM168" i="36" s="1"/>
  <c r="CT167" i="36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P167" i="36" l="1"/>
  <c r="CR167" i="36"/>
  <c r="CS167" i="36"/>
  <c r="AY167" i="36"/>
  <c r="CI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K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CK168" i="36"/>
  <c r="BD167" i="36"/>
  <c r="CD168" i="36"/>
  <c r="BK167" i="36"/>
  <c r="AB167" i="36"/>
  <c r="BX167" i="36"/>
  <c r="Y167" i="36"/>
  <c r="CL167" i="36"/>
  <c r="AN168" i="36"/>
  <c r="D167" i="36"/>
  <c r="AW167" i="36"/>
  <c r="AR167" i="36"/>
  <c r="AM168" i="36"/>
  <c r="CJ167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W118" i="38" s="1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L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J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CI168" i="36"/>
  <c r="BV167" i="36"/>
  <c r="BT167" i="36"/>
  <c r="AT168" i="36"/>
  <c r="H167" i="36"/>
  <c r="CQ168" i="36"/>
  <c r="Y168" i="36"/>
  <c r="BJ168" i="36"/>
  <c r="U168" i="36"/>
  <c r="CM167" i="36"/>
  <c r="CX167" i="36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O118" i="38" l="1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BV169" i="36" l="1"/>
  <c r="BA169" i="36"/>
  <c r="BV170" i="36"/>
  <c r="BZ169" i="36"/>
  <c r="CF169" i="36"/>
  <c r="AW169" i="36"/>
  <c r="CK169" i="36"/>
  <c r="AU169" i="36"/>
  <c r="BM169" i="36"/>
  <c r="CS169" i="36"/>
  <c r="CU169" i="36"/>
  <c r="CQ170" i="36"/>
  <c r="AV170" i="36"/>
  <c r="AK170" i="36"/>
  <c r="BS170" i="36"/>
  <c r="CI170" i="36"/>
  <c r="CW170" i="36"/>
  <c r="CZ170" i="36"/>
  <c r="BL170" i="36"/>
  <c r="BL169" i="36"/>
  <c r="AL169" i="36"/>
  <c r="CL170" i="36"/>
  <c r="CY169" i="36"/>
  <c r="CR170" i="36"/>
  <c r="CX169" i="36"/>
  <c r="CP169" i="36"/>
  <c r="CT170" i="36"/>
  <c r="BO169" i="36"/>
  <c r="BB170" i="36"/>
  <c r="BY170" i="36"/>
  <c r="AA170" i="36"/>
  <c r="H170" i="36"/>
  <c r="CJ169" i="36"/>
  <c r="J170" i="36"/>
  <c r="P170" i="36"/>
  <c r="CI169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J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K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CL169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I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R120" i="38"/>
  <c r="M30" i="37"/>
  <c r="N30" i="37"/>
  <c r="R30" i="37" s="1"/>
  <c r="H30" i="37"/>
  <c r="Q30" i="37" s="1"/>
  <c r="BN172" i="36" l="1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CJ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CL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CK171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J171" i="36"/>
  <c r="CG171" i="36"/>
  <c r="O172" i="36"/>
  <c r="CK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I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CL172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BI44" i="36"/>
  <c r="DC180" i="35"/>
  <c r="BP180" i="36" s="1"/>
  <c r="DC178" i="35"/>
  <c r="BE178" i="36" s="1"/>
  <c r="DA24" i="35"/>
  <c r="C24" i="36" s="1"/>
  <c r="DC33" i="35"/>
  <c r="BH33" i="36" s="1"/>
  <c r="DC34" i="35"/>
  <c r="AL34" i="36" s="1"/>
  <c r="AP44" i="36"/>
  <c r="DC45" i="35"/>
  <c r="BO45" i="36" s="1"/>
  <c r="DA14" i="35"/>
  <c r="Q14" i="36" s="1"/>
  <c r="AR11" i="36"/>
  <c r="AO44" i="36"/>
  <c r="V175" i="36"/>
  <c r="DB28" i="35"/>
  <c r="CQ28" i="36" s="1"/>
  <c r="DB44" i="35"/>
  <c r="CS44" i="36" s="1"/>
  <c r="DB181" i="35"/>
  <c r="CS181" i="36" s="1"/>
  <c r="AS44" i="36"/>
  <c r="M175" i="36"/>
  <c r="DC174" i="35"/>
  <c r="BD174" i="36" s="1"/>
  <c r="P175" i="36"/>
  <c r="DB52" i="35"/>
  <c r="CZ52" i="36" s="1"/>
  <c r="DA19" i="35"/>
  <c r="AF19" i="36" s="1"/>
  <c r="H175" i="36"/>
  <c r="F175" i="36"/>
  <c r="CA44" i="36"/>
  <c r="DB25" i="35"/>
  <c r="CQ25" i="36" s="1"/>
  <c r="DB22" i="35"/>
  <c r="CM22" i="36" s="1"/>
  <c r="DB43" i="35"/>
  <c r="CT43" i="36" s="1"/>
  <c r="G175" i="36"/>
  <c r="BJ44" i="36"/>
  <c r="DC23" i="35"/>
  <c r="BP23" i="36" s="1"/>
  <c r="BW44" i="36"/>
  <c r="AU44" i="36"/>
  <c r="D175" i="36"/>
  <c r="DA173" i="35"/>
  <c r="M173" i="36" s="1"/>
  <c r="DB177" i="35"/>
  <c r="CV177" i="36" s="1"/>
  <c r="DC37" i="35"/>
  <c r="BS37" i="36" s="1"/>
  <c r="N177" i="36"/>
  <c r="J175" i="36"/>
  <c r="AK44" i="36"/>
  <c r="DB180" i="35"/>
  <c r="CT180" i="36" s="1"/>
  <c r="BA11" i="36"/>
  <c r="CC44" i="36"/>
  <c r="DC25" i="35"/>
  <c r="AW25" i="36" s="1"/>
  <c r="DC38" i="35"/>
  <c r="BX38" i="36" s="1"/>
  <c r="DC14" i="35"/>
  <c r="CD14" i="36" s="1"/>
  <c r="DC22" i="35"/>
  <c r="BX22" i="36" s="1"/>
  <c r="DC36" i="35"/>
  <c r="BM36" i="36" s="1"/>
  <c r="CU13" i="36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V44" i="36"/>
  <c r="AQ44" i="36"/>
  <c r="BX33" i="36"/>
  <c r="AB175" i="36"/>
  <c r="DA8" i="35"/>
  <c r="V8" i="36" s="1"/>
  <c r="BM34" i="36"/>
  <c r="BF44" i="36"/>
  <c r="BH44" i="36"/>
  <c r="DC24" i="35"/>
  <c r="CC24" i="36" s="1"/>
  <c r="DC46" i="35"/>
  <c r="BE46" i="36" s="1"/>
  <c r="DA179" i="35"/>
  <c r="AA179" i="36" s="1"/>
  <c r="DA4" i="35"/>
  <c r="G4" i="36" s="1"/>
  <c r="CB11" i="36"/>
  <c r="CL34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AL11" i="36"/>
  <c r="BX44" i="36"/>
  <c r="DA10" i="35"/>
  <c r="U10" i="36" s="1"/>
  <c r="AW16" i="36"/>
  <c r="BJ27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BQ33" i="36"/>
  <c r="CH44" i="36"/>
  <c r="DC28" i="35"/>
  <c r="AZ28" i="36" s="1"/>
  <c r="CR44" i="36"/>
  <c r="DB51" i="35"/>
  <c r="CP51" i="36" s="1"/>
  <c r="DB48" i="35"/>
  <c r="CY48" i="36" s="1"/>
  <c r="BY44" i="36"/>
  <c r="AN11" i="36"/>
  <c r="DA37" i="35"/>
  <c r="V37" i="36" s="1"/>
  <c r="DC39" i="35"/>
  <c r="BX39" i="36" s="1"/>
  <c r="BM11" i="36"/>
  <c r="CW32" i="36"/>
  <c r="DC42" i="35"/>
  <c r="CA42" i="36" s="1"/>
  <c r="BV44" i="36"/>
  <c r="DA30" i="35"/>
  <c r="T30" i="36" s="1"/>
  <c r="BR11" i="36"/>
  <c r="CZ4" i="36"/>
  <c r="BP33" i="36"/>
  <c r="X175" i="36"/>
  <c r="DB7" i="35"/>
  <c r="CN7" i="36" s="1"/>
  <c r="DA181" i="35"/>
  <c r="K181" i="36" s="1"/>
  <c r="DC179" i="35"/>
  <c r="CI179" i="36" s="1"/>
  <c r="CS13" i="36"/>
  <c r="BI34" i="36"/>
  <c r="BL33" i="36"/>
  <c r="AN44" i="36"/>
  <c r="AP27" i="36"/>
  <c r="DA50" i="35"/>
  <c r="Y50" i="36" s="1"/>
  <c r="DB42" i="35"/>
  <c r="CM42" i="36" s="1"/>
  <c r="BX27" i="36"/>
  <c r="AP33" i="36"/>
  <c r="BS11" i="36"/>
  <c r="CT4" i="36"/>
  <c r="Z175" i="36"/>
  <c r="BN44" i="36"/>
  <c r="BD27" i="36"/>
  <c r="CY28" i="36"/>
  <c r="BY34" i="36"/>
  <c r="AX44" i="36"/>
  <c r="AX33" i="36"/>
  <c r="BP44" i="36"/>
  <c r="DB20" i="35"/>
  <c r="CO20" i="36" s="1"/>
  <c r="AX27" i="36"/>
  <c r="CL27" i="36"/>
  <c r="I175" i="36"/>
  <c r="DA38" i="35"/>
  <c r="Y38" i="36" s="1"/>
  <c r="DC17" i="35"/>
  <c r="BY17" i="36" s="1"/>
  <c r="CE33" i="36"/>
  <c r="AT34" i="36"/>
  <c r="DB49" i="35"/>
  <c r="CN49" i="36" s="1"/>
  <c r="AZ34" i="36"/>
  <c r="DB46" i="35"/>
  <c r="CT46" i="36" s="1"/>
  <c r="CE27" i="36"/>
  <c r="R175" i="36"/>
  <c r="AO27" i="36"/>
  <c r="CK34" i="36"/>
  <c r="DB29" i="35"/>
  <c r="CP29" i="36" s="1"/>
  <c r="CP13" i="36"/>
  <c r="CN28" i="36"/>
  <c r="BK44" i="36"/>
  <c r="BK11" i="36"/>
  <c r="BB44" i="36"/>
  <c r="DA20" i="35"/>
  <c r="Q20" i="36" s="1"/>
  <c r="CI11" i="36"/>
  <c r="BO11" i="36"/>
  <c r="DB10" i="35"/>
  <c r="CM10" i="36" s="1"/>
  <c r="BD11" i="36"/>
  <c r="AJ33" i="36"/>
  <c r="BX34" i="36"/>
  <c r="CK33" i="36"/>
  <c r="AM44" i="36"/>
  <c r="DC10" i="35"/>
  <c r="BA10" i="36" s="1"/>
  <c r="CJ11" i="36"/>
  <c r="AK34" i="36"/>
  <c r="AJ8" i="36"/>
  <c r="DA13" i="35"/>
  <c r="AB13" i="36" s="1"/>
  <c r="BZ16" i="36"/>
  <c r="CD33" i="36"/>
  <c r="DA11" i="35"/>
  <c r="T11" i="36" s="1"/>
  <c r="H19" i="36"/>
  <c r="DB11" i="35"/>
  <c r="CW11" i="36" s="1"/>
  <c r="CU4" i="36"/>
  <c r="BU38" i="36"/>
  <c r="CO13" i="36"/>
  <c r="DA34" i="35"/>
  <c r="C34" i="36" s="1"/>
  <c r="DA23" i="35"/>
  <c r="L23" i="36" s="1"/>
  <c r="DA42" i="35"/>
  <c r="G42" i="36" s="1"/>
  <c r="DB15" i="35"/>
  <c r="CM15" i="36" s="1"/>
  <c r="BY38" i="36"/>
  <c r="CG44" i="36"/>
  <c r="CL33" i="36"/>
  <c r="DA41" i="35"/>
  <c r="AC41" i="36" s="1"/>
  <c r="W175" i="36"/>
  <c r="AA175" i="36"/>
  <c r="CC11" i="36"/>
  <c r="AU27" i="36"/>
  <c r="DB179" i="35"/>
  <c r="CR179" i="36" s="1"/>
  <c r="AP11" i="36"/>
  <c r="DC35" i="35"/>
  <c r="BW35" i="36" s="1"/>
  <c r="CV4" i="36"/>
  <c r="DA15" i="35"/>
  <c r="L15" i="36" s="1"/>
  <c r="CE44" i="36"/>
  <c r="BR27" i="36"/>
  <c r="CX28" i="36"/>
  <c r="CJ27" i="36"/>
  <c r="DC15" i="35"/>
  <c r="CK15" i="36" s="1"/>
  <c r="DC6" i="35"/>
  <c r="BU6" i="36" s="1"/>
  <c r="BS44" i="36"/>
  <c r="BT11" i="36"/>
  <c r="CX13" i="36"/>
  <c r="N19" i="36"/>
  <c r="CQ32" i="36"/>
  <c r="CD11" i="36"/>
  <c r="AT11" i="36"/>
  <c r="AJ44" i="36"/>
  <c r="DC49" i="35"/>
  <c r="BI49" i="36" s="1"/>
  <c r="DB40" i="35"/>
  <c r="CR40" i="36" s="1"/>
  <c r="AZ27" i="36"/>
  <c r="AU33" i="36"/>
  <c r="D19" i="36"/>
  <c r="DA16" i="35"/>
  <c r="T16" i="36" s="1"/>
  <c r="BC44" i="36"/>
  <c r="DC19" i="35"/>
  <c r="CC19" i="36" s="1"/>
  <c r="K9" i="36"/>
  <c r="DB17" i="35"/>
  <c r="CU17" i="36" s="1"/>
  <c r="BJ33" i="36"/>
  <c r="BA27" i="36"/>
  <c r="CR32" i="36"/>
  <c r="AJ38" i="36"/>
  <c r="DA33" i="35"/>
  <c r="M33" i="36" s="1"/>
  <c r="DC30" i="35"/>
  <c r="AL30" i="36" s="1"/>
  <c r="CC16" i="36"/>
  <c r="BH27" i="36"/>
  <c r="AG175" i="36"/>
  <c r="AV38" i="36"/>
  <c r="BT16" i="36"/>
  <c r="CO32" i="36"/>
  <c r="CF44" i="36"/>
  <c r="BZ11" i="36"/>
  <c r="CH33" i="36"/>
  <c r="AZ33" i="36"/>
  <c r="CV13" i="36"/>
  <c r="AV34" i="36"/>
  <c r="DC52" i="35"/>
  <c r="BI52" i="36" s="1"/>
  <c r="BK38" i="36"/>
  <c r="AS38" i="36"/>
  <c r="DA48" i="35"/>
  <c r="O48" i="36" s="1"/>
  <c r="Z9" i="36"/>
  <c r="DA36" i="35"/>
  <c r="I36" i="36" s="1"/>
  <c r="BO16" i="36"/>
  <c r="BX11" i="36"/>
  <c r="CA33" i="36"/>
  <c r="DA25" i="35"/>
  <c r="C25" i="36" s="1"/>
  <c r="BY33" i="36"/>
  <c r="AL33" i="36"/>
  <c r="BE44" i="36"/>
  <c r="DA17" i="35"/>
  <c r="J17" i="36" s="1"/>
  <c r="AT44" i="36"/>
  <c r="CR4" i="36"/>
  <c r="BA44" i="36"/>
  <c r="AO38" i="36"/>
  <c r="DB36" i="35"/>
  <c r="CX36" i="36" s="1"/>
  <c r="E175" i="36"/>
  <c r="CE34" i="36"/>
  <c r="DA6" i="35"/>
  <c r="O6" i="36" s="1"/>
  <c r="J19" i="36"/>
  <c r="BG11" i="36"/>
  <c r="DB50" i="35"/>
  <c r="CS50" i="36" s="1"/>
  <c r="CL44" i="36"/>
  <c r="DB6" i="35"/>
  <c r="CT6" i="36" s="1"/>
  <c r="J9" i="36"/>
  <c r="CF27" i="36"/>
  <c r="DC29" i="35"/>
  <c r="AK29" i="36" s="1"/>
  <c r="BS27" i="36"/>
  <c r="CX4" i="36"/>
  <c r="DA174" i="35"/>
  <c r="G174" i="36" s="1"/>
  <c r="CV28" i="36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BN38" i="36"/>
  <c r="BC27" i="36"/>
  <c r="DA47" i="35"/>
  <c r="Q47" i="36" s="1"/>
  <c r="CI38" i="36"/>
  <c r="N175" i="36"/>
  <c r="DB175" i="35"/>
  <c r="CN175" i="36" s="1"/>
  <c r="AE177" i="36"/>
  <c r="AQ27" i="36"/>
  <c r="DB30" i="35"/>
  <c r="CR30" i="36" s="1"/>
  <c r="BD44" i="36"/>
  <c r="DA31" i="35"/>
  <c r="H31" i="36" s="1"/>
  <c r="AG19" i="36"/>
  <c r="BO44" i="36"/>
  <c r="DA21" i="35"/>
  <c r="AG21" i="36" s="1"/>
  <c r="BU44" i="36"/>
  <c r="AU38" i="36"/>
  <c r="AT27" i="36"/>
  <c r="DB38" i="35"/>
  <c r="CO38" i="36" s="1"/>
  <c r="AW27" i="36"/>
  <c r="BU13" i="35"/>
  <c r="BD175" i="35"/>
  <c r="DC175" i="35" s="1"/>
  <c r="AV50" i="35"/>
  <c r="DC50" i="35" s="1"/>
  <c r="AW44" i="36"/>
  <c r="DB176" i="35"/>
  <c r="CU176" i="36" s="1"/>
  <c r="CZ32" i="36"/>
  <c r="CQ181" i="36"/>
  <c r="AD175" i="36"/>
  <c r="AM11" i="36"/>
  <c r="AT33" i="36"/>
  <c r="DB12" i="35"/>
  <c r="CP12" i="36" s="1"/>
  <c r="CD27" i="36"/>
  <c r="S9" i="36"/>
  <c r="Q175" i="36"/>
  <c r="AH177" i="36"/>
  <c r="DA180" i="35"/>
  <c r="U180" i="36" s="1"/>
  <c r="AZ44" i="36"/>
  <c r="CR181" i="36"/>
  <c r="BK27" i="36"/>
  <c r="AF175" i="36"/>
  <c r="CJ38" i="36"/>
  <c r="DA45" i="35"/>
  <c r="W45" i="36" s="1"/>
  <c r="AJ11" i="36"/>
  <c r="S175" i="36"/>
  <c r="BI11" i="36"/>
  <c r="BV38" i="36"/>
  <c r="AW11" i="36"/>
  <c r="BG34" i="36"/>
  <c r="AQ11" i="36"/>
  <c r="CE38" i="36"/>
  <c r="AU11" i="36"/>
  <c r="CR13" i="36"/>
  <c r="CI44" i="36"/>
  <c r="DB35" i="35"/>
  <c r="CQ35" i="36" s="1"/>
  <c r="DA7" i="35"/>
  <c r="S7" i="36" s="1"/>
  <c r="BU16" i="36"/>
  <c r="BQ44" i="36"/>
  <c r="DC9" i="35"/>
  <c r="BY9" i="36" s="1"/>
  <c r="BM38" i="36"/>
  <c r="BG38" i="36"/>
  <c r="AW34" i="36"/>
  <c r="DC31" i="35"/>
  <c r="BJ31" i="36" s="1"/>
  <c r="AV11" i="36"/>
  <c r="DB19" i="35"/>
  <c r="CT19" i="36" s="1"/>
  <c r="AE175" i="36"/>
  <c r="AK27" i="36"/>
  <c r="CN44" i="36"/>
  <c r="CI33" i="36"/>
  <c r="BP27" i="36"/>
  <c r="CV32" i="36"/>
  <c r="BS33" i="36"/>
  <c r="CY4" i="36"/>
  <c r="DB5" i="35"/>
  <c r="CZ5" i="36" s="1"/>
  <c r="CD34" i="36"/>
  <c r="CH38" i="36"/>
  <c r="CQ27" i="36"/>
  <c r="DA176" i="35"/>
  <c r="D176" i="36" s="1"/>
  <c r="DA18" i="35"/>
  <c r="O18" i="36" s="1"/>
  <c r="AS27" i="36"/>
  <c r="AP38" i="36"/>
  <c r="BO33" i="36"/>
  <c r="BV33" i="36"/>
  <c r="U19" i="36"/>
  <c r="DB33" i="35"/>
  <c r="CZ33" i="36" s="1"/>
  <c r="DA32" i="35"/>
  <c r="AA32" i="36" s="1"/>
  <c r="BU42" i="36"/>
  <c r="R9" i="36"/>
  <c r="DA39" i="35"/>
  <c r="T39" i="36" s="1"/>
  <c r="AX38" i="36"/>
  <c r="DB14" i="35"/>
  <c r="CT14" i="36" s="1"/>
  <c r="BU11" i="36"/>
  <c r="BN27" i="36"/>
  <c r="BT44" i="36"/>
  <c r="AN38" i="36"/>
  <c r="BW34" i="36"/>
  <c r="DC181" i="35"/>
  <c r="BC181" i="36" s="1"/>
  <c r="CI27" i="36"/>
  <c r="CY13" i="36"/>
  <c r="CB44" i="36"/>
  <c r="BO27" i="36"/>
  <c r="AN34" i="36"/>
  <c r="BQ27" i="36"/>
  <c r="AH9" i="36"/>
  <c r="BT34" i="36"/>
  <c r="CF11" i="36"/>
  <c r="AQ33" i="36"/>
  <c r="AM27" i="36"/>
  <c r="K177" i="36"/>
  <c r="AY38" i="36"/>
  <c r="AH175" i="36"/>
  <c r="CJ44" i="36"/>
  <c r="CO28" i="36"/>
  <c r="O9" i="36"/>
  <c r="AL44" i="36"/>
  <c r="DB39" i="35"/>
  <c r="CM39" i="36" s="1"/>
  <c r="CL11" i="36"/>
  <c r="CE11" i="36"/>
  <c r="W9" i="36"/>
  <c r="DB178" i="35"/>
  <c r="CS178" i="36" s="1"/>
  <c r="DB173" i="35"/>
  <c r="CU173" i="36" s="1"/>
  <c r="DC177" i="35"/>
  <c r="CL177" i="36" s="1"/>
  <c r="BV27" i="36"/>
  <c r="DB174" i="35"/>
  <c r="CZ174" i="36" s="1"/>
  <c r="DC43" i="35"/>
  <c r="AV43" i="36" s="1"/>
  <c r="BM42" i="36"/>
  <c r="P19" i="36"/>
  <c r="CQ4" i="36"/>
  <c r="BL34" i="36"/>
  <c r="CX44" i="36"/>
  <c r="DC173" i="35"/>
  <c r="AY173" i="36" s="1"/>
  <c r="CI34" i="36"/>
  <c r="BG44" i="36"/>
  <c r="BW33" i="36"/>
  <c r="BR34" i="36"/>
  <c r="AP34" i="36"/>
  <c r="BB38" i="36"/>
  <c r="R19" i="36"/>
  <c r="CN4" i="36"/>
  <c r="BE34" i="36"/>
  <c r="K175" i="36"/>
  <c r="AS34" i="36"/>
  <c r="BK33" i="36"/>
  <c r="BE33" i="36"/>
  <c r="AC9" i="36"/>
  <c r="BB11" i="36"/>
  <c r="CK44" i="36"/>
  <c r="AV42" i="36"/>
  <c r="DA40" i="35"/>
  <c r="C40" i="36" s="1"/>
  <c r="AL38" i="36"/>
  <c r="BV34" i="36"/>
  <c r="BL44" i="36"/>
  <c r="BG33" i="36"/>
  <c r="AN42" i="36"/>
  <c r="CA11" i="36"/>
  <c r="CR28" i="36"/>
  <c r="L9" i="36"/>
  <c r="W19" i="36"/>
  <c r="AO14" i="36"/>
  <c r="CB34" i="36"/>
  <c r="AW38" i="36"/>
  <c r="DB47" i="35"/>
  <c r="CU47" i="36" s="1"/>
  <c r="DC41" i="35"/>
  <c r="BG41" i="36" s="1"/>
  <c r="AR44" i="36"/>
  <c r="DC48" i="35"/>
  <c r="BT48" i="36" s="1"/>
  <c r="BO38" i="36"/>
  <c r="O175" i="36"/>
  <c r="CN32" i="36"/>
  <c r="DC32" i="35"/>
  <c r="CC32" i="36" s="1"/>
  <c r="BW8" i="36"/>
  <c r="BI33" i="36"/>
  <c r="BR33" i="36"/>
  <c r="DC47" i="35"/>
  <c r="CF47" i="36" s="1"/>
  <c r="F9" i="36"/>
  <c r="AM38" i="36"/>
  <c r="AB19" i="36"/>
  <c r="BV11" i="36"/>
  <c r="I19" i="36"/>
  <c r="CN13" i="36"/>
  <c r="BI37" i="36"/>
  <c r="DC176" i="35"/>
  <c r="AV176" i="36" s="1"/>
  <c r="BC33" i="36"/>
  <c r="DB18" i="35"/>
  <c r="CM18" i="36" s="1"/>
  <c r="CH42" i="36"/>
  <c r="DB41" i="35"/>
  <c r="CX41" i="36" s="1"/>
  <c r="CC27" i="36"/>
  <c r="BL16" i="36"/>
  <c r="AV26" i="36"/>
  <c r="N123" i="38"/>
  <c r="G33" i="37"/>
  <c r="H123" i="38"/>
  <c r="AA123" i="38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R122" i="38"/>
  <c r="M32" i="37"/>
  <c r="N32" i="37"/>
  <c r="R32" i="37" s="1"/>
  <c r="H32" i="37"/>
  <c r="Q32" i="37" s="1"/>
  <c r="BN28" i="36" l="1"/>
  <c r="AU30" i="36"/>
  <c r="BJ11" i="36"/>
  <c r="CB27" i="36"/>
  <c r="AJ27" i="36"/>
  <c r="AG29" i="36"/>
  <c r="BR38" i="36"/>
  <c r="BU33" i="36"/>
  <c r="BN33" i="36"/>
  <c r="BA33" i="36"/>
  <c r="CJ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CK27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J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CJ3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I42" i="36"/>
  <c r="CP49" i="36"/>
  <c r="CO7" i="36"/>
  <c r="AU42" i="36"/>
  <c r="AQ42" i="36"/>
  <c r="BB42" i="36"/>
  <c r="CK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CL174" i="36"/>
  <c r="AJ174" i="36"/>
  <c r="CT15" i="36"/>
  <c r="BI174" i="36"/>
  <c r="CD174" i="36"/>
  <c r="BJ174" i="36"/>
  <c r="AO174" i="36"/>
  <c r="AS20" i="36"/>
  <c r="AX174" i="36"/>
  <c r="CJ174" i="36"/>
  <c r="BW174" i="36"/>
  <c r="BS174" i="36"/>
  <c r="AY174" i="36"/>
  <c r="CF174" i="36"/>
  <c r="BR174" i="36"/>
  <c r="CI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CL37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CJ10" i="36"/>
  <c r="CI25" i="36"/>
  <c r="BX25" i="36"/>
  <c r="AK25" i="36"/>
  <c r="AB8" i="36"/>
  <c r="AY10" i="36"/>
  <c r="G5" i="36"/>
  <c r="CW31" i="36"/>
  <c r="CJ25" i="36"/>
  <c r="Q8" i="36"/>
  <c r="CF25" i="36"/>
  <c r="AP25" i="36"/>
  <c r="V5" i="36"/>
  <c r="CO31" i="36"/>
  <c r="Z5" i="36"/>
  <c r="AP10" i="36"/>
  <c r="CI23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K7" i="36"/>
  <c r="CA19" i="36"/>
  <c r="V29" i="36"/>
  <c r="BX24" i="36"/>
  <c r="CL7" i="36"/>
  <c r="CN34" i="36"/>
  <c r="H181" i="36"/>
  <c r="CU29" i="36"/>
  <c r="G29" i="36"/>
  <c r="AQ28" i="36"/>
  <c r="BS180" i="36"/>
  <c r="CJ7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CI28" i="36"/>
  <c r="AS7" i="36"/>
  <c r="CF28" i="36"/>
  <c r="P31" i="36"/>
  <c r="BC29" i="36"/>
  <c r="CW34" i="36"/>
  <c r="U49" i="36"/>
  <c r="AN180" i="36"/>
  <c r="CA7" i="36"/>
  <c r="BH21" i="36"/>
  <c r="CK28" i="36"/>
  <c r="R8" i="36"/>
  <c r="CT181" i="36"/>
  <c r="BU180" i="36"/>
  <c r="BR28" i="36"/>
  <c r="J8" i="36"/>
  <c r="BG180" i="36"/>
  <c r="CB7" i="36"/>
  <c r="AQ180" i="36"/>
  <c r="CU21" i="36"/>
  <c r="AF8" i="36"/>
  <c r="BE180" i="36"/>
  <c r="CK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CK12" i="36"/>
  <c r="BY29" i="36"/>
  <c r="AU7" i="36"/>
  <c r="BM21" i="36"/>
  <c r="BR29" i="36"/>
  <c r="CI180" i="36"/>
  <c r="CZ29" i="36"/>
  <c r="CS29" i="36"/>
  <c r="BQ29" i="36"/>
  <c r="CJ180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CL6" i="36"/>
  <c r="N13" i="36"/>
  <c r="I42" i="36"/>
  <c r="AB42" i="36"/>
  <c r="AT24" i="36"/>
  <c r="I35" i="36"/>
  <c r="CG35" i="36"/>
  <c r="CO26" i="36"/>
  <c r="CJ24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CJ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CI24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L3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I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CJ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CJ5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CK5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CL5" i="36"/>
  <c r="I14" i="36"/>
  <c r="X22" i="36"/>
  <c r="BH18" i="36"/>
  <c r="J44" i="36"/>
  <c r="CJ29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CL24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CL20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CI15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CK25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CJ36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CK36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CL45" i="36"/>
  <c r="AN178" i="36"/>
  <c r="AY22" i="36"/>
  <c r="AU45" i="36"/>
  <c r="BS23" i="36"/>
  <c r="AT39" i="36"/>
  <c r="D180" i="36"/>
  <c r="BW22" i="36"/>
  <c r="CD39" i="36"/>
  <c r="CS36" i="36"/>
  <c r="CL178" i="36"/>
  <c r="N12" i="36"/>
  <c r="BN178" i="36"/>
  <c r="AL22" i="36"/>
  <c r="CS42" i="36"/>
  <c r="CJ178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K39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K22" i="36"/>
  <c r="CU42" i="36"/>
  <c r="AO178" i="36"/>
  <c r="AO22" i="36"/>
  <c r="CA178" i="36"/>
  <c r="BH45" i="36"/>
  <c r="BY22" i="36"/>
  <c r="CW27" i="36"/>
  <c r="CO27" i="36"/>
  <c r="CC22" i="36"/>
  <c r="CI178" i="36"/>
  <c r="BL22" i="36"/>
  <c r="BQ23" i="36"/>
  <c r="AK22" i="36"/>
  <c r="BC178" i="36"/>
  <c r="AW22" i="36"/>
  <c r="BG22" i="36"/>
  <c r="BW45" i="36"/>
  <c r="CD23" i="36"/>
  <c r="CH22" i="36"/>
  <c r="CS25" i="36"/>
  <c r="CI39" i="36"/>
  <c r="BX178" i="36"/>
  <c r="X34" i="36"/>
  <c r="CK23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K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CJ39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CI22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CJ45" i="36"/>
  <c r="AM45" i="36"/>
  <c r="CL22" i="36"/>
  <c r="BZ45" i="36"/>
  <c r="BZ39" i="36"/>
  <c r="AQ45" i="36"/>
  <c r="AT22" i="36"/>
  <c r="CE39" i="36"/>
  <c r="CB45" i="36"/>
  <c r="AZ23" i="36"/>
  <c r="BM178" i="36"/>
  <c r="AJ178" i="36"/>
  <c r="BM23" i="36"/>
  <c r="L34" i="36"/>
  <c r="CL23" i="36"/>
  <c r="AM22" i="36"/>
  <c r="CZ25" i="36"/>
  <c r="AN22" i="36"/>
  <c r="BC22" i="36"/>
  <c r="BP178" i="36"/>
  <c r="AX45" i="36"/>
  <c r="CJ23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CI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CL28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CJ37" i="36"/>
  <c r="AS37" i="36"/>
  <c r="F24" i="36"/>
  <c r="N47" i="36"/>
  <c r="BL18" i="36"/>
  <c r="T47" i="36"/>
  <c r="D7" i="36"/>
  <c r="BI18" i="36"/>
  <c r="X16" i="36"/>
  <c r="BR49" i="36"/>
  <c r="BL30" i="36"/>
  <c r="CA18" i="36"/>
  <c r="CI21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CL38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CI40" i="36"/>
  <c r="O41" i="36"/>
  <c r="AN16" i="36"/>
  <c r="X20" i="36"/>
  <c r="V24" i="36"/>
  <c r="X12" i="36"/>
  <c r="BS40" i="36"/>
  <c r="CL40" i="36"/>
  <c r="CJ14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CJ46" i="36"/>
  <c r="AG173" i="36"/>
  <c r="BP12" i="36"/>
  <c r="CH12" i="36"/>
  <c r="AW40" i="36"/>
  <c r="J12" i="36"/>
  <c r="BZ14" i="36"/>
  <c r="H12" i="36"/>
  <c r="AV40" i="36"/>
  <c r="BB16" i="36"/>
  <c r="CJ26" i="36"/>
  <c r="BF12" i="36"/>
  <c r="BJ16" i="36"/>
  <c r="BU12" i="36"/>
  <c r="CA25" i="36"/>
  <c r="T24" i="36"/>
  <c r="AO16" i="36"/>
  <c r="CK174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I16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CK16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CL16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CI26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J16" i="36"/>
  <c r="CJ12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CK26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CI14" i="36"/>
  <c r="AZ12" i="36"/>
  <c r="BW46" i="36"/>
  <c r="CK40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CI12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CI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K14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CL31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CK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CK19" i="36"/>
  <c r="E15" i="36"/>
  <c r="V33" i="36"/>
  <c r="N42" i="36"/>
  <c r="CG48" i="36"/>
  <c r="T31" i="36"/>
  <c r="BU10" i="36"/>
  <c r="CW14" i="36"/>
  <c r="CL49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CK30" i="36"/>
  <c r="CI19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K45" i="36"/>
  <c r="CM181" i="36"/>
  <c r="CL12" i="36"/>
  <c r="BQ35" i="36"/>
  <c r="CP52" i="36"/>
  <c r="L41" i="36"/>
  <c r="BN174" i="36"/>
  <c r="CO25" i="36"/>
  <c r="CA12" i="36"/>
  <c r="AZ18" i="36"/>
  <c r="CI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CL35" i="36"/>
  <c r="BZ6" i="36"/>
  <c r="AR19" i="36"/>
  <c r="I15" i="36"/>
  <c r="Z25" i="36"/>
  <c r="BK48" i="36"/>
  <c r="BI19" i="36"/>
  <c r="AO31" i="36"/>
  <c r="AL35" i="36"/>
  <c r="CJ30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L46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CI10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CL180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CK48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CI173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CJ21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CL29" i="36"/>
  <c r="E180" i="36"/>
  <c r="BG45" i="36"/>
  <c r="CX52" i="36"/>
  <c r="BW49" i="36"/>
  <c r="X43" i="36"/>
  <c r="CQ13" i="36"/>
  <c r="BP174" i="36"/>
  <c r="BT27" i="36"/>
  <c r="AU174" i="36"/>
  <c r="S181" i="36"/>
  <c r="C29" i="36"/>
  <c r="CI45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CI32" i="36"/>
  <c r="CL32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CI31" i="36"/>
  <c r="AI47" i="36"/>
  <c r="BZ15" i="36"/>
  <c r="CE9" i="36"/>
  <c r="BT8" i="36"/>
  <c r="BJ15" i="36"/>
  <c r="BW47" i="36"/>
  <c r="P7" i="36"/>
  <c r="BE20" i="36"/>
  <c r="BS32" i="36"/>
  <c r="AK41" i="36"/>
  <c r="CJ20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CL50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CJ47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J19" i="36"/>
  <c r="CG181" i="36"/>
  <c r="CG176" i="36"/>
  <c r="AA23" i="36"/>
  <c r="CJ48" i="36"/>
  <c r="BE175" i="36"/>
  <c r="BX41" i="36"/>
  <c r="AX39" i="36"/>
  <c r="N30" i="36"/>
  <c r="CV48" i="36"/>
  <c r="CS10" i="36"/>
  <c r="CK41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J40" i="36"/>
  <c r="CS40" i="36"/>
  <c r="Y16" i="36"/>
  <c r="AR39" i="36"/>
  <c r="CI181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CJ51" i="36"/>
  <c r="CI5" i="36"/>
  <c r="P30" i="36"/>
  <c r="Q174" i="36"/>
  <c r="CJ179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CL175" i="36"/>
  <c r="AU179" i="36"/>
  <c r="CY179" i="36"/>
  <c r="I16" i="36"/>
  <c r="CS8" i="36"/>
  <c r="CT49" i="36"/>
  <c r="CL52" i="36"/>
  <c r="CK17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CL10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CK29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CI51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CJ43" i="36"/>
  <c r="BV15" i="36"/>
  <c r="BV47" i="36"/>
  <c r="AD36" i="36"/>
  <c r="BG175" i="36"/>
  <c r="CW178" i="36"/>
  <c r="BI32" i="36"/>
  <c r="BF18" i="36"/>
  <c r="CL176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CL2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L41" i="36"/>
  <c r="CU50" i="36"/>
  <c r="BL177" i="36"/>
  <c r="AG23" i="36"/>
  <c r="U48" i="36"/>
  <c r="BB30" i="36"/>
  <c r="CD8" i="36"/>
  <c r="CU15" i="36"/>
  <c r="CJ17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CJ6" i="36"/>
  <c r="CI175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CL47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CI37" i="36"/>
  <c r="CL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CJ177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CK43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CI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J15" i="36"/>
  <c r="CG20" i="36"/>
  <c r="CN47" i="36"/>
  <c r="CY173" i="36"/>
  <c r="AX8" i="36"/>
  <c r="AK15" i="36"/>
  <c r="AM173" i="36"/>
  <c r="CB47" i="36"/>
  <c r="CK52" i="36"/>
  <c r="BL43" i="36"/>
  <c r="AY15" i="36"/>
  <c r="AQ41" i="36"/>
  <c r="CX18" i="36"/>
  <c r="C6" i="36"/>
  <c r="BP52" i="36"/>
  <c r="BC176" i="36"/>
  <c r="S179" i="36"/>
  <c r="CZ23" i="36"/>
  <c r="CI176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CJ18" i="36"/>
  <c r="K32" i="36"/>
  <c r="E25" i="36"/>
  <c r="AH32" i="36"/>
  <c r="CL19" i="36"/>
  <c r="AF13" i="36"/>
  <c r="BG35" i="36"/>
  <c r="BQ50" i="36"/>
  <c r="CI48" i="36"/>
  <c r="H180" i="36"/>
  <c r="AM47" i="36"/>
  <c r="CA48" i="36"/>
  <c r="W6" i="36"/>
  <c r="CM46" i="36"/>
  <c r="CM49" i="36"/>
  <c r="CI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K6" i="36"/>
  <c r="CE15" i="36"/>
  <c r="BE10" i="36"/>
  <c r="BN176" i="36"/>
  <c r="CL30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CK49" i="36"/>
  <c r="AH51" i="36"/>
  <c r="AQ39" i="36"/>
  <c r="AH20" i="36"/>
  <c r="CL43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CL17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CJ32" i="36"/>
  <c r="L31" i="36"/>
  <c r="BH180" i="36"/>
  <c r="CS38" i="36"/>
  <c r="L181" i="36"/>
  <c r="BI46" i="36"/>
  <c r="AI44" i="36"/>
  <c r="BI47" i="36"/>
  <c r="BN181" i="36"/>
  <c r="BG47" i="36"/>
  <c r="CJ181" i="36"/>
  <c r="AN9" i="36"/>
  <c r="BN47" i="36"/>
  <c r="CD47" i="36"/>
  <c r="BT181" i="36"/>
  <c r="AG51" i="36"/>
  <c r="CJ52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CK20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CJ173" i="36"/>
  <c r="N21" i="36"/>
  <c r="AS173" i="36"/>
  <c r="AI4" i="36"/>
  <c r="AR41" i="36"/>
  <c r="BZ52" i="36"/>
  <c r="BS50" i="36"/>
  <c r="AI18" i="36"/>
  <c r="CD20" i="36"/>
  <c r="CK173" i="36"/>
  <c r="BK8" i="36"/>
  <c r="BP20" i="36"/>
  <c r="AM8" i="36"/>
  <c r="Y32" i="36"/>
  <c r="AO177" i="36"/>
  <c r="N40" i="36"/>
  <c r="AA45" i="36"/>
  <c r="CL48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CJ9" i="36"/>
  <c r="E40" i="36"/>
  <c r="AD179" i="36"/>
  <c r="BY43" i="36"/>
  <c r="CL8" i="36"/>
  <c r="AJ43" i="36"/>
  <c r="AO9" i="36"/>
  <c r="AP47" i="36"/>
  <c r="CC31" i="36"/>
  <c r="M7" i="36"/>
  <c r="AN173" i="36"/>
  <c r="T176" i="36"/>
  <c r="CX178" i="36"/>
  <c r="BW32" i="36"/>
  <c r="CI29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CI177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J50" i="36"/>
  <c r="CG21" i="36"/>
  <c r="CK35" i="36"/>
  <c r="Z18" i="36"/>
  <c r="W23" i="36"/>
  <c r="CX177" i="36"/>
  <c r="CL18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CI7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CL179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CL18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CK181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CK18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CL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CJ31" i="36"/>
  <c r="BG7" i="36"/>
  <c r="CS6" i="36"/>
  <c r="CK24" i="36"/>
  <c r="CE17" i="36"/>
  <c r="CI6" i="36"/>
  <c r="AV31" i="36"/>
  <c r="AZ35" i="36"/>
  <c r="AB26" i="36"/>
  <c r="CI43" i="36"/>
  <c r="CJ49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J22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CL14" i="36"/>
  <c r="AW28" i="36"/>
  <c r="CC36" i="36"/>
  <c r="CI46" i="36"/>
  <c r="CO15" i="36"/>
  <c r="AL19" i="36"/>
  <c r="CR178" i="36"/>
  <c r="CP15" i="36"/>
  <c r="CG4" i="36"/>
  <c r="AN10" i="36"/>
  <c r="CX23" i="36"/>
  <c r="AC31" i="36"/>
  <c r="AQ49" i="36"/>
  <c r="CK21" i="36"/>
  <c r="CO40" i="36"/>
  <c r="CK37" i="36"/>
  <c r="M37" i="36"/>
  <c r="E43" i="36"/>
  <c r="BH7" i="36"/>
  <c r="CK46" i="36"/>
  <c r="AH25" i="36"/>
  <c r="CP5" i="36"/>
  <c r="P34" i="36"/>
  <c r="T173" i="36"/>
  <c r="BX51" i="36"/>
  <c r="BZ38" i="36"/>
  <c r="CS31" i="36"/>
  <c r="AU35" i="36"/>
  <c r="CI47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K32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L39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CK50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CI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CK17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I4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L42" i="36"/>
  <c r="CW37" i="36"/>
  <c r="CK175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CK31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CI4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CK8" i="36"/>
  <c r="K51" i="36"/>
  <c r="CA38" i="36"/>
  <c r="CJ176" i="36"/>
  <c r="BU9" i="36"/>
  <c r="N15" i="36"/>
  <c r="W20" i="36"/>
  <c r="J47" i="36"/>
  <c r="P177" i="36"/>
  <c r="BD177" i="36"/>
  <c r="K180" i="36"/>
  <c r="U177" i="36"/>
  <c r="CP175" i="36"/>
  <c r="BW15" i="36"/>
  <c r="CK176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CJ4" i="36"/>
  <c r="AG179" i="36"/>
  <c r="N179" i="36"/>
  <c r="CI35" i="36"/>
  <c r="W179" i="36"/>
  <c r="AC13" i="36"/>
  <c r="CV39" i="36"/>
  <c r="AQ40" i="36"/>
  <c r="BS41" i="36"/>
  <c r="AG181" i="36"/>
  <c r="H51" i="36"/>
  <c r="CP16" i="36"/>
  <c r="G49" i="36"/>
  <c r="AX29" i="36"/>
  <c r="CK51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CL15" i="36"/>
  <c r="AM9" i="36"/>
  <c r="CO48" i="36"/>
  <c r="CX48" i="36"/>
  <c r="X177" i="36"/>
  <c r="AP176" i="36"/>
  <c r="CN178" i="36"/>
  <c r="CG9" i="36"/>
  <c r="BZ47" i="36"/>
  <c r="CK9" i="36"/>
  <c r="BY41" i="36"/>
  <c r="CC43" i="36"/>
  <c r="CJ41" i="36"/>
  <c r="BB47" i="36"/>
  <c r="BN177" i="36"/>
  <c r="AT8" i="36"/>
  <c r="CK47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CL9" i="36"/>
  <c r="BF20" i="36"/>
  <c r="CQ41" i="36"/>
  <c r="CW8" i="36"/>
  <c r="R23" i="36"/>
  <c r="CL4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CK179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CI17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CL26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CI52" i="36"/>
  <c r="P16" i="36"/>
  <c r="AD8" i="36"/>
  <c r="BG176" i="36"/>
  <c r="CV37" i="36"/>
  <c r="CY11" i="36"/>
  <c r="BQ173" i="36"/>
  <c r="CC9" i="36"/>
  <c r="CL25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CJ42" i="36"/>
  <c r="BY18" i="36"/>
  <c r="Z45" i="36"/>
  <c r="BO37" i="36"/>
  <c r="CU180" i="36"/>
  <c r="BG181" i="36"/>
  <c r="CI20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CJ28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K38" i="36"/>
  <c r="C9" i="36"/>
  <c r="BX30" i="36"/>
  <c r="BY7" i="36"/>
  <c r="BS36" i="36"/>
  <c r="CY47" i="36"/>
  <c r="CQ176" i="36"/>
  <c r="BG20" i="36"/>
  <c r="CS27" i="36"/>
  <c r="CO24" i="36"/>
  <c r="CK11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BO13" i="36" l="1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CJ13" i="36"/>
  <c r="BR13" i="36"/>
  <c r="AW13" i="36"/>
  <c r="CK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CL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CI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W181" i="38"/>
  <c r="O181" i="38"/>
  <c r="R274" i="38"/>
  <c r="O274" i="38"/>
  <c r="W274" i="38"/>
  <c r="R291" i="38"/>
  <c r="W291" i="38"/>
  <c r="O291" i="38"/>
  <c r="W306" i="38"/>
  <c r="R306" i="38"/>
  <c r="O306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J163" i="38"/>
  <c r="I249" i="38"/>
  <c r="M218" i="38"/>
  <c r="AA205" i="38"/>
  <c r="M133" i="38"/>
  <c r="AA296" i="38"/>
  <c r="AA230" i="38"/>
  <c r="J335" i="38"/>
  <c r="I253" i="38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O4" i="7" l="1"/>
  <c r="O10" i="7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V1027" i="27" s="1"/>
  <c r="AJ1027" i="27" s="1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1030" i="27" s="1"/>
  <c r="AJ1030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R473" i="22"/>
  <c r="R354" i="22"/>
  <c r="R521" i="22"/>
  <c r="R818" i="22"/>
  <c r="V1032" i="27" s="1"/>
  <c r="AJ1032" i="27" s="1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O301" i="38"/>
  <c r="W301" i="38"/>
  <c r="R301" i="38"/>
  <c r="R362" i="38"/>
  <c r="W362" i="38"/>
  <c r="O362" i="38"/>
  <c r="W196" i="38"/>
  <c r="R196" i="38"/>
  <c r="O196" i="38"/>
  <c r="R226" i="38"/>
  <c r="W226" i="38"/>
  <c r="O226" i="38"/>
  <c r="Q32" i="39"/>
  <c r="W327" i="38"/>
  <c r="R327" i="38"/>
  <c r="O327" i="38"/>
  <c r="R217" i="38"/>
  <c r="O217" i="38"/>
  <c r="W217" i="38"/>
  <c r="W235" i="38"/>
  <c r="O235" i="38"/>
  <c r="R235" i="38"/>
  <c r="R353" i="38"/>
  <c r="W353" i="38"/>
  <c r="O353" i="38"/>
  <c r="O172" i="38"/>
  <c r="R172" i="38"/>
  <c r="W172" i="38"/>
  <c r="R340" i="38"/>
  <c r="O340" i="38"/>
  <c r="W340" i="38"/>
  <c r="AS249" i="38"/>
  <c r="AM34" i="39" s="1"/>
  <c r="Z34" i="39"/>
  <c r="O345" i="38"/>
  <c r="W345" i="38"/>
  <c r="R345" i="38"/>
  <c r="W224" i="38"/>
  <c r="O224" i="38"/>
  <c r="R224" i="38"/>
  <c r="R346" i="38"/>
  <c r="W346" i="38"/>
  <c r="O346" i="38"/>
  <c r="W312" i="38"/>
  <c r="O312" i="38"/>
  <c r="R312" i="38"/>
  <c r="O225" i="38"/>
  <c r="W225" i="38"/>
  <c r="R225" i="38"/>
  <c r="W203" i="38"/>
  <c r="R203" i="38"/>
  <c r="O203" i="38"/>
  <c r="R153" i="38"/>
  <c r="W153" i="38"/>
  <c r="O153" i="38"/>
  <c r="O231" i="38"/>
  <c r="W231" i="38"/>
  <c r="R231" i="38"/>
  <c r="R296" i="38"/>
  <c r="W296" i="38"/>
  <c r="O296" i="38"/>
  <c r="O151" i="38"/>
  <c r="W151" i="38"/>
  <c r="R151" i="38"/>
  <c r="W232" i="38"/>
  <c r="R232" i="38"/>
  <c r="O232" i="38"/>
  <c r="N36" i="37"/>
  <c r="R36" i="37" s="1"/>
  <c r="M36" i="37"/>
  <c r="H36" i="37"/>
  <c r="Q36" i="37" s="1"/>
  <c r="AS200" i="38"/>
  <c r="O351" i="38"/>
  <c r="W351" i="38"/>
  <c r="R351" i="38"/>
  <c r="W129" i="38"/>
  <c r="R129" i="38"/>
  <c r="O129" i="38"/>
  <c r="O132" i="38"/>
  <c r="W132" i="38"/>
  <c r="R132" i="38"/>
  <c r="R213" i="38"/>
  <c r="O213" i="38"/>
  <c r="W213" i="38"/>
  <c r="R128" i="38"/>
  <c r="W128" i="38"/>
  <c r="O128" i="38"/>
  <c r="W277" i="38"/>
  <c r="R277" i="38"/>
  <c r="O277" i="38"/>
  <c r="W333" i="38"/>
  <c r="R333" i="38"/>
  <c r="O333" i="38"/>
  <c r="O284" i="38"/>
  <c r="W284" i="38"/>
  <c r="R284" i="38"/>
  <c r="O165" i="38"/>
  <c r="W165" i="38"/>
  <c r="R165" i="38"/>
  <c r="W189" i="38"/>
  <c r="O189" i="38"/>
  <c r="R189" i="38"/>
  <c r="W271" i="38"/>
  <c r="O271" i="38"/>
  <c r="R271" i="38"/>
  <c r="Q35" i="39"/>
  <c r="W352" i="38"/>
  <c r="R352" i="38"/>
  <c r="O352" i="38"/>
  <c r="AS188" i="38"/>
  <c r="Z32" i="39"/>
  <c r="W170" i="38"/>
  <c r="O170" i="38"/>
  <c r="R170" i="38"/>
  <c r="O278" i="38"/>
  <c r="R278" i="38"/>
  <c r="W278" i="38"/>
  <c r="W145" i="38"/>
  <c r="R145" i="38"/>
  <c r="O145" i="38"/>
  <c r="W259" i="38"/>
  <c r="R259" i="38"/>
  <c r="O259" i="38"/>
  <c r="O350" i="38"/>
  <c r="W350" i="38"/>
  <c r="R350" i="38"/>
  <c r="O338" i="38"/>
  <c r="W338" i="38"/>
  <c r="R338" i="38"/>
  <c r="AS158" i="38"/>
  <c r="AM31" i="39" s="1"/>
  <c r="Z31" i="39"/>
  <c r="R321" i="38"/>
  <c r="W321" i="38"/>
  <c r="O321" i="38"/>
  <c r="W212" i="38"/>
  <c r="O212" i="38"/>
  <c r="R212" i="38"/>
  <c r="O236" i="38"/>
  <c r="R236" i="38"/>
  <c r="W236" i="38"/>
  <c r="O272" i="38"/>
  <c r="W272" i="38"/>
  <c r="R272" i="38"/>
  <c r="Q33" i="39"/>
  <c r="O328" i="38"/>
  <c r="W328" i="38"/>
  <c r="R328" i="38"/>
  <c r="O168" i="38"/>
  <c r="W168" i="38"/>
  <c r="R168" i="38"/>
  <c r="W142" i="38"/>
  <c r="R142" i="38"/>
  <c r="O142" i="38"/>
  <c r="W174" i="38"/>
  <c r="R174" i="38"/>
  <c r="O174" i="38"/>
  <c r="O248" i="38"/>
  <c r="W248" i="38"/>
  <c r="R248" i="38"/>
  <c r="W316" i="38"/>
  <c r="O316" i="38"/>
  <c r="R316" i="38"/>
  <c r="R163" i="38"/>
  <c r="W163" i="38"/>
  <c r="O163" i="38"/>
  <c r="O157" i="38"/>
  <c r="R157" i="38"/>
  <c r="W157" i="38"/>
  <c r="R275" i="38"/>
  <c r="W275" i="38"/>
  <c r="O275" i="38"/>
  <c r="R309" i="38"/>
  <c r="W309" i="38"/>
  <c r="O309" i="38"/>
  <c r="O292" i="38"/>
  <c r="W292" i="38"/>
  <c r="R292" i="38"/>
  <c r="O364" i="38"/>
  <c r="W364" i="38"/>
  <c r="R364" i="38"/>
  <c r="O223" i="38"/>
  <c r="W223" i="38"/>
  <c r="R223" i="38"/>
  <c r="R184" i="38"/>
  <c r="W184" i="38"/>
  <c r="O184" i="38"/>
  <c r="R282" i="38"/>
  <c r="W282" i="38"/>
  <c r="O282" i="38"/>
  <c r="R246" i="38"/>
  <c r="W246" i="38"/>
  <c r="O246" i="38"/>
  <c r="W242" i="38"/>
  <c r="O242" i="38"/>
  <c r="R242" i="38"/>
  <c r="W195" i="38"/>
  <c r="O195" i="38"/>
  <c r="R195" i="38"/>
  <c r="W318" i="38"/>
  <c r="R318" i="38"/>
  <c r="O318" i="38"/>
  <c r="W220" i="38"/>
  <c r="R220" i="38"/>
  <c r="O220" i="38"/>
  <c r="R294" i="38"/>
  <c r="O294" i="38"/>
  <c r="W294" i="38"/>
  <c r="R176" i="38"/>
  <c r="O176" i="38"/>
  <c r="W176" i="38"/>
  <c r="R343" i="38"/>
  <c r="W343" i="38"/>
  <c r="O343" i="38"/>
  <c r="AS339" i="38"/>
  <c r="AM37" i="39" s="1"/>
  <c r="Z37" i="39"/>
  <c r="O323" i="38"/>
  <c r="R323" i="38"/>
  <c r="W323" i="38"/>
  <c r="R190" i="38"/>
  <c r="O190" i="38"/>
  <c r="W190" i="38"/>
  <c r="R290" i="38"/>
  <c r="W290" i="38"/>
  <c r="O290" i="38"/>
  <c r="R308" i="38"/>
  <c r="O308" i="38"/>
  <c r="W308" i="38"/>
  <c r="R252" i="38"/>
  <c r="W252" i="38"/>
  <c r="O252" i="38"/>
  <c r="O173" i="38"/>
  <c r="R173" i="38"/>
  <c r="W173" i="38"/>
  <c r="W356" i="38"/>
  <c r="O356" i="38"/>
  <c r="R356" i="38"/>
  <c r="O150" i="38"/>
  <c r="W150" i="38"/>
  <c r="R150" i="38"/>
  <c r="W161" i="38"/>
  <c r="O161" i="38"/>
  <c r="R161" i="38"/>
  <c r="R287" i="38"/>
  <c r="O287" i="38"/>
  <c r="W287" i="38"/>
  <c r="R202" i="38"/>
  <c r="O202" i="38"/>
  <c r="W202" i="38"/>
  <c r="R205" i="38"/>
  <c r="O205" i="38"/>
  <c r="W205" i="38"/>
  <c r="Q30" i="39"/>
  <c r="D15" i="9"/>
  <c r="N4" i="7"/>
  <c r="D18" i="9" s="1"/>
  <c r="R366" i="38"/>
  <c r="W366" i="38"/>
  <c r="O366" i="38"/>
  <c r="R322" i="38"/>
  <c r="O322" i="38"/>
  <c r="W322" i="38"/>
  <c r="R201" i="38"/>
  <c r="O201" i="38"/>
  <c r="W201" i="38"/>
  <c r="O146" i="38"/>
  <c r="R146" i="38"/>
  <c r="W146" i="38"/>
  <c r="R254" i="38"/>
  <c r="W254" i="38"/>
  <c r="O254" i="38"/>
  <c r="Q37" i="39"/>
  <c r="O137" i="38"/>
  <c r="W137" i="38"/>
  <c r="R137" i="38"/>
  <c r="W148" i="38"/>
  <c r="O148" i="38"/>
  <c r="R148" i="38"/>
  <c r="R154" i="38"/>
  <c r="O154" i="38"/>
  <c r="W154" i="38"/>
  <c r="O221" i="38"/>
  <c r="W221" i="38"/>
  <c r="R221" i="38"/>
  <c r="R269" i="38"/>
  <c r="O269" i="38"/>
  <c r="W269" i="38"/>
  <c r="R288" i="38"/>
  <c r="W288" i="38"/>
  <c r="O288" i="38"/>
  <c r="W234" i="38"/>
  <c r="R234" i="38"/>
  <c r="O234" i="38"/>
  <c r="W368" i="38"/>
  <c r="R368" i="38"/>
  <c r="O368" i="38"/>
  <c r="W169" i="38"/>
  <c r="R169" i="38"/>
  <c r="O169" i="38"/>
  <c r="O310" i="38"/>
  <c r="W310" i="38"/>
  <c r="R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R260" i="38"/>
  <c r="R295" i="38"/>
  <c r="W295" i="38"/>
  <c r="O295" i="38"/>
  <c r="R230" i="38"/>
  <c r="W230" i="38"/>
  <c r="O230" i="38"/>
  <c r="W140" i="38"/>
  <c r="R140" i="38"/>
  <c r="O140" i="38"/>
  <c r="U29" i="39"/>
  <c r="R264" i="38"/>
  <c r="O264" i="38"/>
  <c r="W264" i="38"/>
  <c r="W281" i="38"/>
  <c r="O281" i="38"/>
  <c r="R281" i="38"/>
  <c r="O239" i="38"/>
  <c r="W239" i="38"/>
  <c r="R239" i="38"/>
  <c r="O208" i="38"/>
  <c r="R208" i="38"/>
  <c r="W208" i="38"/>
  <c r="Q34" i="39"/>
  <c r="R167" i="38"/>
  <c r="W167" i="38"/>
  <c r="O167" i="38"/>
  <c r="W320" i="38"/>
  <c r="R320" i="38"/>
  <c r="O320" i="38"/>
  <c r="W305" i="38"/>
  <c r="O305" i="38"/>
  <c r="R305" i="38"/>
  <c r="W127" i="38"/>
  <c r="R127" i="38"/>
  <c r="O127" i="38"/>
  <c r="R360" i="38"/>
  <c r="O360" i="38"/>
  <c r="W360" i="38"/>
  <c r="R171" i="38"/>
  <c r="W171" i="38"/>
  <c r="O171" i="38"/>
  <c r="W218" i="38"/>
  <c r="O218" i="38"/>
  <c r="R218" i="38"/>
  <c r="W214" i="38"/>
  <c r="R214" i="38"/>
  <c r="O214" i="38"/>
  <c r="W255" i="38"/>
  <c r="R255" i="38"/>
  <c r="O255" i="38"/>
  <c r="W339" i="38"/>
  <c r="O339" i="38"/>
  <c r="R339" i="38"/>
  <c r="W238" i="38"/>
  <c r="O238" i="38"/>
  <c r="R238" i="38"/>
  <c r="R304" i="38"/>
  <c r="W304" i="38"/>
  <c r="O304" i="38"/>
  <c r="W331" i="38"/>
  <c r="O331" i="38"/>
  <c r="R331" i="38"/>
  <c r="W283" i="38"/>
  <c r="R283" i="38"/>
  <c r="O283" i="38"/>
  <c r="W317" i="38"/>
  <c r="O317" i="38"/>
  <c r="R317" i="38"/>
  <c r="R285" i="38"/>
  <c r="W285" i="38"/>
  <c r="O285" i="38"/>
  <c r="W286" i="38"/>
  <c r="O286" i="38"/>
  <c r="R286" i="38"/>
  <c r="W180" i="38"/>
  <c r="O180" i="38"/>
  <c r="R180" i="38"/>
  <c r="O299" i="38"/>
  <c r="W299" i="38"/>
  <c r="R299" i="38"/>
  <c r="W183" i="38"/>
  <c r="O183" i="38"/>
  <c r="R183" i="38"/>
  <c r="W268" i="38"/>
  <c r="O268" i="38"/>
  <c r="R268" i="38"/>
  <c r="AS311" i="38"/>
  <c r="Z36" i="39"/>
  <c r="R233" i="38"/>
  <c r="W233" i="38"/>
  <c r="O233" i="38"/>
  <c r="W228" i="38"/>
  <c r="R228" i="38"/>
  <c r="O228" i="38"/>
  <c r="R147" i="38"/>
  <c r="O147" i="38"/>
  <c r="W147" i="38"/>
  <c r="R199" i="38"/>
  <c r="O199" i="38"/>
  <c r="W199" i="38"/>
  <c r="W330" i="38"/>
  <c r="R330" i="38"/>
  <c r="O330" i="38"/>
  <c r="W325" i="38"/>
  <c r="O325" i="38"/>
  <c r="R325" i="38"/>
  <c r="W178" i="38"/>
  <c r="R178" i="38"/>
  <c r="O178" i="38"/>
  <c r="W302" i="38"/>
  <c r="R302" i="38"/>
  <c r="O302" i="38"/>
  <c r="O247" i="38"/>
  <c r="W247" i="38"/>
  <c r="R247" i="38"/>
  <c r="W326" i="38"/>
  <c r="O326" i="38"/>
  <c r="R326" i="38"/>
  <c r="O179" i="38"/>
  <c r="W179" i="38"/>
  <c r="R179" i="38"/>
  <c r="W280" i="38"/>
  <c r="O280" i="38"/>
  <c r="R280" i="38"/>
  <c r="W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Z33" i="39"/>
  <c r="AS219" i="38"/>
  <c r="AM33" i="39" s="1"/>
  <c r="O329" i="38"/>
  <c r="R329" i="38"/>
  <c r="W329" i="38"/>
  <c r="R273" i="38"/>
  <c r="O273" i="38"/>
  <c r="W273" i="38"/>
  <c r="R210" i="38"/>
  <c r="W210" i="38"/>
  <c r="O210" i="38"/>
  <c r="O229" i="38"/>
  <c r="W229" i="38"/>
  <c r="R229" i="38"/>
  <c r="W267" i="38"/>
  <c r="R267" i="38"/>
  <c r="O267" i="38"/>
  <c r="R289" i="38"/>
  <c r="W289" i="38"/>
  <c r="O289" i="38"/>
  <c r="R240" i="38"/>
  <c r="W240" i="38"/>
  <c r="O240" i="38"/>
  <c r="R244" i="38"/>
  <c r="W244" i="38"/>
  <c r="O244" i="38"/>
  <c r="W139" i="38"/>
  <c r="O139" i="38"/>
  <c r="R139" i="38"/>
  <c r="R270" i="38"/>
  <c r="W270" i="38"/>
  <c r="O270" i="38"/>
  <c r="O256" i="38"/>
  <c r="R256" i="38"/>
  <c r="W256" i="38"/>
  <c r="O263" i="38"/>
  <c r="R263" i="38"/>
  <c r="W263" i="38"/>
  <c r="W334" i="38"/>
  <c r="R334" i="38"/>
  <c r="O334" i="38"/>
  <c r="O191" i="38"/>
  <c r="W191" i="38"/>
  <c r="R191" i="38"/>
  <c r="O209" i="38"/>
  <c r="R209" i="38"/>
  <c r="W209" i="38"/>
  <c r="O245" i="38"/>
  <c r="W245" i="38"/>
  <c r="R245" i="38"/>
  <c r="W319" i="38"/>
  <c r="R319" i="38"/>
  <c r="O319" i="38"/>
  <c r="W158" i="38"/>
  <c r="O158" i="38"/>
  <c r="R158" i="38"/>
  <c r="R298" i="38"/>
  <c r="O298" i="38"/>
  <c r="W298" i="38"/>
  <c r="O250" i="38"/>
  <c r="W250" i="38"/>
  <c r="R250" i="38"/>
  <c r="W133" i="38"/>
  <c r="R133" i="38"/>
  <c r="O133" i="38"/>
  <c r="R193" i="38"/>
  <c r="W193" i="38"/>
  <c r="O193" i="38"/>
  <c r="R307" i="38"/>
  <c r="O307" i="38"/>
  <c r="W307" i="38"/>
  <c r="W358" i="38"/>
  <c r="R358" i="38"/>
  <c r="O358" i="38"/>
  <c r="Z30" i="39"/>
  <c r="AS127" i="38"/>
  <c r="AM30" i="39" s="1"/>
  <c r="O251" i="38"/>
  <c r="R251" i="38"/>
  <c r="W251" i="38"/>
  <c r="R349" i="38"/>
  <c r="W349" i="38"/>
  <c r="O349" i="38"/>
  <c r="R215" i="38"/>
  <c r="O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W257" i="38"/>
  <c r="O257" i="38"/>
  <c r="R257" i="38"/>
  <c r="O166" i="38"/>
  <c r="W166" i="38"/>
  <c r="R166" i="38"/>
  <c r="O126" i="38"/>
  <c r="R126" i="38"/>
  <c r="J4" i="7" s="1"/>
  <c r="D24" i="9" s="1"/>
  <c r="E24" i="9" s="1"/>
  <c r="W126" i="38"/>
  <c r="R347" i="38"/>
  <c r="W347" i="38"/>
  <c r="O347" i="38"/>
  <c r="W357" i="38"/>
  <c r="R357" i="38"/>
  <c r="O357" i="38"/>
  <c r="W131" i="38"/>
  <c r="R131" i="38"/>
  <c r="O131" i="38"/>
  <c r="R164" i="38"/>
  <c r="O164" i="38"/>
  <c r="W164" i="38"/>
  <c r="O344" i="38"/>
  <c r="R344" i="38"/>
  <c r="W344" i="38"/>
  <c r="R265" i="38"/>
  <c r="W265" i="38"/>
  <c r="O265" i="38"/>
  <c r="O197" i="38"/>
  <c r="W197" i="38"/>
  <c r="R197" i="38"/>
  <c r="W187" i="38"/>
  <c r="R187" i="38"/>
  <c r="O187" i="38"/>
  <c r="R363" i="38"/>
  <c r="W363" i="38"/>
  <c r="O363" i="38"/>
  <c r="W144" i="38"/>
  <c r="R144" i="38"/>
  <c r="O144" i="38"/>
  <c r="AS336" i="38"/>
  <c r="W324" i="38"/>
  <c r="O324" i="38"/>
  <c r="R324" i="38"/>
  <c r="R227" i="38"/>
  <c r="W227" i="38"/>
  <c r="O227" i="38"/>
  <c r="O354" i="38"/>
  <c r="W354" i="38"/>
  <c r="R354" i="38"/>
  <c r="W138" i="38"/>
  <c r="R138" i="38"/>
  <c r="O138" i="38"/>
  <c r="R266" i="38"/>
  <c r="O266" i="38"/>
  <c r="W266" i="38"/>
  <c r="W135" i="38"/>
  <c r="R135" i="38"/>
  <c r="O135" i="38"/>
  <c r="O365" i="38"/>
  <c r="W365" i="38"/>
  <c r="R365" i="38"/>
  <c r="W155" i="38"/>
  <c r="O155" i="38"/>
  <c r="R155" i="38"/>
  <c r="R342" i="38"/>
  <c r="O342" i="38"/>
  <c r="W342" i="38"/>
  <c r="R207" i="38"/>
  <c r="O207" i="38"/>
  <c r="W207" i="38"/>
  <c r="W279" i="38"/>
  <c r="R279" i="38"/>
  <c r="O279" i="38"/>
  <c r="R194" i="38"/>
  <c r="O194" i="38"/>
  <c r="W194" i="38"/>
  <c r="O216" i="38"/>
  <c r="W216" i="38"/>
  <c r="R216" i="38"/>
  <c r="W332" i="38"/>
  <c r="R332" i="38"/>
  <c r="O332" i="38"/>
  <c r="Q36" i="39"/>
  <c r="W293" i="38"/>
  <c r="R293" i="38"/>
  <c r="O293" i="38"/>
  <c r="W300" i="38"/>
  <c r="R300" i="38"/>
  <c r="O300" i="38"/>
  <c r="R206" i="38"/>
  <c r="W206" i="38"/>
  <c r="O206" i="38"/>
  <c r="R361" i="38"/>
  <c r="O361" i="38"/>
  <c r="W361" i="38"/>
  <c r="G37" i="37"/>
  <c r="E4" i="7"/>
  <c r="X29" i="39"/>
  <c r="C4" i="7"/>
  <c r="C15" i="9" s="1"/>
  <c r="V1024" i="27" l="1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<sst xmlns="http://schemas.openxmlformats.org/spreadsheetml/2006/main" count="17356" uniqueCount="1934">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</sst>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59.321982638889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524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574"/>
    </cacheField>
    <cacheField name="IS20_Inv1_M1" numFmtId="1">
      <sharedItems containsString="0" containsBlank="1" containsNumber="1" containsInteger="1" minValue="0" maxValue="6635"/>
    </cacheField>
    <cacheField name="IS20_Inv1_M2" numFmtId="1">
      <sharedItems containsString="0" containsBlank="1" containsNumber="1" containsInteger="1" minValue="0" maxValue="245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35916883492279728" maxValue="0.7657061889799629"/>
    </cacheField>
    <cacheField name="AT_MCR (°C)" numFmtId="1">
      <sharedItems containsString="0" containsBlank="1" containsNumber="1" minValue="24.105122950819727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322677595628392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99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92.61599999999999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3.688"/>
    </cacheField>
    <cacheField name="33 kV_Wind_F4_Ex" numFmtId="169">
      <sharedItems containsString="0" containsBlank="1" containsNumber="1" minValue="204.91200000000001" maxValue="371.18799999999999"/>
    </cacheField>
    <cacheField name="33 kV_Solar_F1_Ex" numFmtId="169">
      <sharedItems containsString="0" containsBlank="1" containsNumber="1" minValue="151.25700000000001" maxValue="233.05199999999999"/>
    </cacheField>
    <cacheField name="33kV_Solar_F2_Ex" numFmtId="169">
      <sharedItems containsString="0" containsBlank="1" containsNumber="1" minValue="261.38499999999999" maxValue="334.58499999999998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5.325"/>
    </cacheField>
    <cacheField name="33kV_OG1_Ex" numFmtId="169">
      <sharedItems containsString="0" containsBlank="1" containsNumber="1" containsInteger="1" minValue="172960" maxValue="224290"/>
    </cacheField>
    <cacheField name="33kV_OG2_Ex" numFmtId="169">
      <sharedItems containsString="0" containsBlank="1" containsNumber="1" containsInteger="1" minValue="237651" maxValue="313972"/>
    </cacheField>
    <cacheField name="220kV_TX1_Ex" numFmtId="169">
      <sharedItems containsString="0" containsBlank="1" containsNumber="1" minValue="101.821" maxValue="165.27500000000001"/>
    </cacheField>
    <cacheField name="220kV_Tx2_Ex" numFmtId="169">
      <sharedItems containsString="0" containsBlank="1" containsNumber="1" minValue="56.494" maxValue="150.73500000000001"/>
    </cacheField>
    <cacheField name="220kV_TL_TVM_Ex" numFmtId="169">
      <sharedItems containsString="0" containsBlank="1" containsNumber="1" minValue="254.61799999999999" maxValue="333.81700000000001"/>
    </cacheField>
    <cacheField name="220kV_C&amp;R_PQM_Ex" numFmtId="169">
      <sharedItems containsString="0" containsBlank="1" containsNumber="1" minValue="79.673000000000002" maxValue="158.958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0.80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0.27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0" totalsRowDxfId="545" dataCellStyle="Percent 43">
      <calculatedColumnFormula>IFERROR(AA2/I2/AR2/1000,"")</calculatedColumnFormula>
    </tableColumn>
    <tableColumn id="22" xr3:uid="{F547CA51-5A76-41CC-B320-027C765C49DE}" name="WPR(%)" dataDxfId="544" totalsRowDxfId="543" dataCellStyle="Percent 43">
      <calculatedColumnFormula>IFERROR(_xlfn.XLOOKUP($A2,Input_Raw!$A:$A,Input_Raw!$GL:$GL),"")</calculatedColumnFormula>
    </tableColumn>
    <tableColumn id="23" xr3:uid="{7A9E0FAD-9A23-4336-B75D-C2E24CC69708}" name="CUF(%)" dataDxfId="542" totalsRowDxfId="541" dataCellStyle="Percent 43">
      <calculatedColumnFormula>IFERROR(AA2/(24*AR2*1000),"")</calculatedColumnFormula>
    </tableColumn>
    <tableColumn id="24" xr3:uid="{38051BA7-642A-4D9B-81F1-41B5A7C80653}" name="Gen_Exp (kWh)" dataDxfId="540" totalsRowDxfId="539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8" totalsRowDxfId="537" dataCellStyle="Normal 53">
      <calculatedColumnFormula>IFERROR(_xlfn.XLOOKUP($A2,Input_Raw!$A:$A,Input_Raw!GE:GE),"")</calculatedColumnFormula>
    </tableColumn>
    <tableColumn id="26" xr3:uid="{AA13855C-204B-4D33-B008-3A028CFDF05C}" name="Mtr_Import (kWh)" dataDxfId="536" totalsRowDxfId="535" dataCellStyle="Normal 53"/>
    <tableColumn id="27" xr3:uid="{3E69BB09-0910-4C67-952A-562B41782F74}" name="Mtr_Net_Exp (KWh)" dataDxfId="534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3" totalsRowDxfId="532" dataCellStyle="Normal 53">
      <calculatedColumnFormula>IFERROR(_xlfn.XLOOKUP($A2,Input_Raw!$A:$A,Input_Raw!GG:GG),"")</calculatedColumnFormula>
    </tableColumn>
    <tableColumn id="29" xr3:uid="{DF15E62B-3EE8-4E10-8DE6-ED46F932C3B6}" name="Bugt_Resource" dataDxfId="531" totalsRowDxfId="530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9" totalsRowDxfId="528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7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6" totalsRowDxfId="525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4" totalsRowDxfId="523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2" totalsRowDxfId="521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20" totalsRowDxfId="519" dataCellStyle="Normal 53"/>
    <tableColumn id="34" xr3:uid="{96BC5590-AC7E-4DAA-AA27-D2661FE5C956}" name="Actual Energy WPR" dataDxfId="518" totalsRowDxfId="517" dataCellStyle="Normal 53"/>
    <tableColumn id="35" xr3:uid="{3B49EDB9-E726-4734-BDB3-272307714799}" name="RA (%)" dataDxfId="516" totalsRowDxfId="515" dataCellStyle="Normal 53"/>
    <tableColumn id="36" xr3:uid="{63A32948-DBF6-4ED0-B08F-57C631978B5C}" name="Mod Clean Dry (Num)" dataDxfId="514" totalsRowDxfId="513" dataCellStyle="Normal 53"/>
    <tableColumn id="37" xr3:uid="{02EF16B2-C3E0-4E5C-AD38-10B53E1F3929}" name="Mod Clean Wet (Num)" dataDxfId="512" totalsRowDxfId="511" dataCellStyle="Normal 53"/>
    <tableColumn id="38" xr3:uid="{8ED68A6A-B0EA-4778-89DD-1C889DBDAA33}" name="Line Loss(%)" dataDxfId="510" totalsRowDxfId="509" dataCellStyle="Percent 35"/>
    <tableColumn id="39" xr3:uid="{A7BF35DB-1C62-4C54-9542-C9671E9F8B47}" name="Reactive Power (%)" dataDxfId="508" dataCellStyle="Percent 43"/>
    <tableColumn id="40" xr3:uid="{53626B1C-A489-42AD-8E15-EB4F48402E3C}" name="Bugt Line loss (%) (Wind)" dataDxfId="507" totalsRowDxfId="506" dataCellStyle="Percent 43"/>
    <tableColumn id="41" xr3:uid="{8D0AEAD8-B8F2-4A07-A83F-55E606658640}" name="Bugt Reactive Power (%) (Wind)" dataDxfId="505" totalsRowDxfId="504" dataCellStyle="Percent 43"/>
    <tableColumn id="45" xr3:uid="{B7EDC9C4-5500-4B0C-AB1C-3C81AAFFBDBE}" name="Bugt Capacity" dataDxfId="503" totalsRowDxfId="502" dataCellStyle="Normal 53">
      <calculatedColumnFormula>_xlfn.XLOOKUP($D2,'Modelling New'!$D:$D,'Modelling New'!$N:$N)</calculatedColumnFormula>
    </tableColumn>
    <tableColumn id="44" xr3:uid="{2C2FC0DB-7AE0-44EA-B5B4-FC4C41F93664}" name="CC*Bugt" dataDxfId="501" totalsRowDxfId="500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9" dataDxfId="497" headerRowBorderDxfId="498" tableBorderDxfId="496" totalsRowBorderDxfId="495" headerRowCellStyle="Normal 26">
  <autoFilter ref="B3:DC181" xr:uid="{00000000-0009-0000-0100-000003000000}"/>
  <tableColumns count="106">
    <tableColumn id="1" xr3:uid="{00000000-0010-0000-0700-000001000000}" name="Date" dataDxfId="494">
      <calculatedColumnFormula>B3+1</calculatedColumnFormula>
    </tableColumn>
    <tableColumn id="2" xr3:uid="{00000000-0010-0000-0700-000002000000}" name="IS1_Inv1_M1" dataDxfId="493">
      <calculatedColumnFormula>IFERROR(VLOOKUP($B4,RD[[#All],[Date]:[IS20_Inv2_M2]],C$2,0)/C$1,"")</calculatedColumnFormula>
    </tableColumn>
    <tableColumn id="3" xr3:uid="{00000000-0010-0000-0700-000003000000}" name="IS1_Inv1_M2" dataDxfId="492">
      <calculatedColumnFormula>IFERROR(VLOOKUP($B4,RD[[#All],[Date]:[IS20_Inv2_M2]],D$2,0)/D$1,"")</calculatedColumnFormula>
    </tableColumn>
    <tableColumn id="4" xr3:uid="{00000000-0010-0000-0700-000004000000}" name="IS2_Inv1_M1" dataDxfId="491">
      <calculatedColumnFormula>IFERROR(VLOOKUP($B4,RD[[#All],[Date]:[IS20_Inv2_M2]],E$2,0)/E$1,"")</calculatedColumnFormula>
    </tableColumn>
    <tableColumn id="5" xr3:uid="{00000000-0010-0000-0700-000005000000}" name="IS2_Inv1_M2" dataDxfId="490">
      <calculatedColumnFormula>IFERROR(VLOOKUP($B4,RD[[#All],[Date]:[IS20_Inv2_M2]],F$2,0)/F$1,"")</calculatedColumnFormula>
    </tableColumn>
    <tableColumn id="6" xr3:uid="{00000000-0010-0000-0700-000006000000}" name="IS2_Inv2_M1" dataDxfId="489">
      <calculatedColumnFormula>IFERROR(VLOOKUP($B4,RD[[#All],[Date]:[IS20_Inv2_M2]],G$2,0)/G$1,"")</calculatedColumnFormula>
    </tableColumn>
    <tableColumn id="7" xr3:uid="{00000000-0010-0000-0700-000007000000}" name="IS2_Inv2_M2" dataDxfId="488">
      <calculatedColumnFormula>IFERROR(VLOOKUP($B4,RD[[#All],[Date]:[IS20_Inv2_M2]],H$2,0)/H$1,"")</calculatedColumnFormula>
    </tableColumn>
    <tableColumn id="8" xr3:uid="{00000000-0010-0000-0700-000008000000}" name="IS3_Inv1_M1" dataDxfId="487">
      <calculatedColumnFormula>IFERROR(VLOOKUP($B4,RD[[#All],[Date]:[IS20_Inv2_M2]],I$2,0)/I$1,"")</calculatedColumnFormula>
    </tableColumn>
    <tableColumn id="9" xr3:uid="{00000000-0010-0000-0700-000009000000}" name="IS3_Inv1_M2" dataDxfId="486">
      <calculatedColumnFormula>IFERROR(VLOOKUP($B4,RD[[#All],[Date]:[IS20_Inv2_M2]],J$2,0)/J$1,"")</calculatedColumnFormula>
    </tableColumn>
    <tableColumn id="10" xr3:uid="{00000000-0010-0000-0700-00000A000000}" name="IS3_Inv2_M1" dataDxfId="485">
      <calculatedColumnFormula>IFERROR(VLOOKUP($B4,RD[[#All],[Date]:[IS20_Inv2_M2]],K$2,0)/K$1,"")</calculatedColumnFormula>
    </tableColumn>
    <tableColumn id="11" xr3:uid="{00000000-0010-0000-0700-00000B000000}" name="IS3_Inv2_M2" dataDxfId="484">
      <calculatedColumnFormula>IFERROR(VLOOKUP($B4,RD[[#All],[Date]:[IS20_Inv2_M2]],L$2,0)/L$1,"")</calculatedColumnFormula>
    </tableColumn>
    <tableColumn id="12" xr3:uid="{00000000-0010-0000-0700-00000C000000}" name="IS4_Inv1_M1" dataDxfId="483">
      <calculatedColumnFormula>IFERROR(VLOOKUP($B4,RD[[#All],[Date]:[IS20_Inv2_M2]],M$2,0)/M$1,"")</calculatedColumnFormula>
    </tableColumn>
    <tableColumn id="13" xr3:uid="{00000000-0010-0000-0700-00000D000000}" name="IS4_Inv1_M2" dataDxfId="482">
      <calculatedColumnFormula>IFERROR(VLOOKUP($B4,RD[[#All],[Date]:[IS20_Inv2_M2]],N$2,0)/N$1,"")</calculatedColumnFormula>
    </tableColumn>
    <tableColumn id="14" xr3:uid="{00000000-0010-0000-0700-00000E000000}" name="IS4_Inv2_M1" dataDxfId="481">
      <calculatedColumnFormula>IFERROR(VLOOKUP($B4,RD[[#All],[Date]:[IS20_Inv2_M2]],O$2,0)/O$1,"")</calculatedColumnFormula>
    </tableColumn>
    <tableColumn id="15" xr3:uid="{00000000-0010-0000-0700-00000F000000}" name="IS4_Inv2_M2" dataDxfId="480">
      <calculatedColumnFormula>IFERROR(VLOOKUP($B4,RD[[#All],[Date]:[IS20_Inv2_M2]],P$2,0)/P$1,"")</calculatedColumnFormula>
    </tableColumn>
    <tableColumn id="16" xr3:uid="{00000000-0010-0000-0700-000010000000}" name="IS5_Inv1_M1" dataDxfId="479">
      <calculatedColumnFormula>IFERROR(VLOOKUP($B4,RD[[#All],[Date]:[IS20_Inv2_M2]],Q$2,0)/Q$1,"")</calculatedColumnFormula>
    </tableColumn>
    <tableColumn id="17" xr3:uid="{00000000-0010-0000-0700-000011000000}" name="IS5_Inv1_M2" dataDxfId="478">
      <calculatedColumnFormula>IFERROR(VLOOKUP($B4,RD[[#All],[Date]:[IS20_Inv2_M2]],R$2,0)/R$1,"")</calculatedColumnFormula>
    </tableColumn>
    <tableColumn id="18" xr3:uid="{00000000-0010-0000-0700-000012000000}" name="IS5_Inv1_M3" dataDxfId="477">
      <calculatedColumnFormula>IFERROR(VLOOKUP($B4,RD[[#All],[Date]:[IS20_Inv2_M2]],S$2,0)/S$1,"")</calculatedColumnFormula>
    </tableColumn>
    <tableColumn id="19" xr3:uid="{00000000-0010-0000-0700-000013000000}" name="IS5_Inv1_M4" dataDxfId="476">
      <calculatedColumnFormula>IFERROR(VLOOKUP($B4,RD[[#All],[Date]:[IS20_Inv2_M2]],T$2,0)/T$1,"")</calculatedColumnFormula>
    </tableColumn>
    <tableColumn id="20" xr3:uid="{00000000-0010-0000-0700-000014000000}" name="IS6_Inv1_M1" dataDxfId="475">
      <calculatedColumnFormula>IFERROR(VLOOKUP($B4,RD[[#All],[Date]:[IS20_Inv2_M2]],U$2,0)/U$1,"")</calculatedColumnFormula>
    </tableColumn>
    <tableColumn id="21" xr3:uid="{00000000-0010-0000-0700-000015000000}" name="IS6_Inv1_M2" dataDxfId="474">
      <calculatedColumnFormula>IFERROR(VLOOKUP($B4,RD[[#All],[Date]:[IS20_Inv2_M2]],V$2,0)/V$1,"")</calculatedColumnFormula>
    </tableColumn>
    <tableColumn id="22" xr3:uid="{00000000-0010-0000-0700-000016000000}" name="IS6_Inv2_M1" dataDxfId="473">
      <calculatedColumnFormula>IFERROR(VLOOKUP($B4,RD[[#All],[Date]:[IS20_Inv2_M2]],W$2,0)/W$1,"")</calculatedColumnFormula>
    </tableColumn>
    <tableColumn id="23" xr3:uid="{00000000-0010-0000-0700-000017000000}" name="IS6_Inv2_M2" dataDxfId="472">
      <calculatedColumnFormula>IFERROR(VLOOKUP($B4,RD[[#All],[Date]:[IS20_Inv2_M2]],X$2,0)/X$1,"")</calculatedColumnFormula>
    </tableColumn>
    <tableColumn id="24" xr3:uid="{00000000-0010-0000-0700-000018000000}" name="IS7_Inv1_M1" dataDxfId="471">
      <calculatedColumnFormula>IFERROR(VLOOKUP($B4,RD[[#All],[Date]:[IS20_Inv2_M2]],Y$2,0)/Y$1,"")</calculatedColumnFormula>
    </tableColumn>
    <tableColumn id="25" xr3:uid="{00000000-0010-0000-0700-000019000000}" name="IS7_Inv1_M2" dataDxfId="470">
      <calculatedColumnFormula>IFERROR(VLOOKUP($B4,RD[[#All],[Date]:[IS20_Inv2_M2]],Z$2,0)/Z$1,"")</calculatedColumnFormula>
    </tableColumn>
    <tableColumn id="26" xr3:uid="{00000000-0010-0000-0700-00001A000000}" name="IS8_Inv1_M1" dataDxfId="469">
      <calculatedColumnFormula>IFERROR(VLOOKUP($B4,RD[[#All],[Date]:[IS20_Inv2_M2]],AA$2,0)/AA$1,"")</calculatedColumnFormula>
    </tableColumn>
    <tableColumn id="27" xr3:uid="{00000000-0010-0000-0700-00001B000000}" name="IS8_Inv1_M2" dataDxfId="468">
      <calculatedColumnFormula>IFERROR(VLOOKUP($B4,RD[[#All],[Date]:[IS20_Inv2_M2]],AB$2,0)/AB$1,"")</calculatedColumnFormula>
    </tableColumn>
    <tableColumn id="28" xr3:uid="{00000000-0010-0000-0700-00001C000000}" name="IS8_Inv2_M1" dataDxfId="467">
      <calculatedColumnFormula>IFERROR(VLOOKUP($B4,RD[[#All],[Date]:[IS20_Inv2_M2]],AC$2,0)/AC$1,"")</calculatedColumnFormula>
    </tableColumn>
    <tableColumn id="29" xr3:uid="{00000000-0010-0000-0700-00001D000000}" name="IS8_Inv2_M2" dataDxfId="466">
      <calculatedColumnFormula>IFERROR(VLOOKUP($B4,RD[[#All],[Date]:[IS20_Inv2_M2]],AD$2,0)/AD$1,"")</calculatedColumnFormula>
    </tableColumn>
    <tableColumn id="30" xr3:uid="{00000000-0010-0000-0700-00001E000000}" name="IS8_Inv3_M1" dataDxfId="465">
      <calculatedColumnFormula>IFERROR(VLOOKUP($B4,RD[[#All],[Date]:[IS20_Inv2_M2]],AE$2,0)/AE$1,"")</calculatedColumnFormula>
    </tableColumn>
    <tableColumn id="31" xr3:uid="{00000000-0010-0000-0700-00001F000000}" name="IS8_Inv3_M2" dataDxfId="464">
      <calculatedColumnFormula>IFERROR(VLOOKUP($B4,RD[[#All],[Date]:[IS20_Inv2_M2]],AF$2,0)/AF$1,"")</calculatedColumnFormula>
    </tableColumn>
    <tableColumn id="32" xr3:uid="{00000000-0010-0000-0700-000020000000}" name="IS8_Inv4_M1" dataDxfId="463">
      <calculatedColumnFormula>IFERROR(VLOOKUP($B4,RD[[#All],[Date]:[IS20_Inv2_M2]],AG$2,0)/AG$1,"")</calculatedColumnFormula>
    </tableColumn>
    <tableColumn id="33" xr3:uid="{00000000-0010-0000-0700-000021000000}" name="IS8_Inv4_M2" dataDxfId="462">
      <calculatedColumnFormula>IFERROR(VLOOKUP($B4,RD[[#All],[Date]:[IS20_Inv2_M2]],AH$2,0)/AH$1,"")</calculatedColumnFormula>
    </tableColumn>
    <tableColumn id="34" xr3:uid="{90B45F71-BD83-419E-8A35-CA7BA7BE1CD9}" name="IS9_Inv1_M1" dataDxfId="461">
      <calculatedColumnFormula>IFERROR(VLOOKUP($B4,RD[[#All],[Date]:[IS20_Inv2_M2]],AI$2,0)/AI$1,"")</calculatedColumnFormula>
    </tableColumn>
    <tableColumn id="35" xr3:uid="{E2AA41B7-5786-4240-872E-6F21CFBE2966}" name="IS9_Inv1_M2" dataDxfId="460">
      <calculatedColumnFormula>IFERROR(VLOOKUP($B4,RD[[#All],[Date]:[IS20_Inv2_M2]],AJ$2,0)/AJ$1,"")</calculatedColumnFormula>
    </tableColumn>
    <tableColumn id="36" xr3:uid="{E868C79D-3514-453E-9F41-1A081A683C7B}" name="IS9_Inv1_M3" dataDxfId="459">
      <calculatedColumnFormula>IFERROR(VLOOKUP($B4,RD[[#All],[Date]:[IS20_Inv2_M2]],AK$2,0)/AK$1,"")</calculatedColumnFormula>
    </tableColumn>
    <tableColumn id="38" xr3:uid="{D80D6D42-6BDC-4DCF-9FA3-46C0490B4253}" name="IS9_Inv1_M4" dataDxfId="458">
      <calculatedColumnFormula>IFERROR(VLOOKUP($B4,RD[[#All],[Date]:[IS20_Inv2_M2]],AL$2,0)/AL$1,"")</calculatedColumnFormula>
    </tableColumn>
    <tableColumn id="39" xr3:uid="{CE6FA88C-FC9C-4615-A728-BF68B0C1C03D}" name="IS9_Inv2_M1" dataDxfId="457">
      <calculatedColumnFormula>IFERROR(VLOOKUP($B4,RD[[#All],[Date]:[IS20_Inv2_M2]],AM$2,0)/AM$1,"")</calculatedColumnFormula>
    </tableColumn>
    <tableColumn id="40" xr3:uid="{8DC1A6C2-B856-4579-872E-8F0A1805C930}" name="IS9_Inv2_M2" dataDxfId="456">
      <calculatedColumnFormula>IFERROR(VLOOKUP($B4,RD[[#All],[Date]:[IS20_Inv2_M2]],AN$2,0)/AN$1,"")</calculatedColumnFormula>
    </tableColumn>
    <tableColumn id="41" xr3:uid="{88A9D4E5-80F1-4941-B5F2-983CC1724791}" name="IS9_Inv2_M3" dataDxfId="455">
      <calculatedColumnFormula>IFERROR(VLOOKUP($B4,RD[[#All],[Date]:[IS20_Inv2_M2]],AO$2,0)/AO$1,"")</calculatedColumnFormula>
    </tableColumn>
    <tableColumn id="42" xr3:uid="{224E8A9F-0D31-45A8-8250-674FC131E5F6}" name="IS9_Inv2_M4" dataDxfId="454">
      <calculatedColumnFormula>IFERROR(VLOOKUP($B4,RD[[#All],[Date]:[IS20_Inv2_M2]],AP$2,0)/AP$1,"")</calculatedColumnFormula>
    </tableColumn>
    <tableColumn id="43" xr3:uid="{80DD9CF8-7C12-479E-BB2B-EE4E7832199B}" name="IS10_Inv1_M1" dataDxfId="453">
      <calculatedColumnFormula>IFERROR(VLOOKUP($B4,RD[[#All],[Date]:[IS20_Inv2_M2]],AQ$2,0)/AQ$1,"")</calculatedColumnFormula>
    </tableColumn>
    <tableColumn id="44" xr3:uid="{1146C5CE-48AE-4DFA-A677-5F28A4402CB6}" name="IS10_Inv1_M2" dataDxfId="452">
      <calculatedColumnFormula>IFERROR(VLOOKUP($B4,RD[[#All],[Date]:[IS20_Inv2_M2]],AR$2,0)/AR$1,"")</calculatedColumnFormula>
    </tableColumn>
    <tableColumn id="45" xr3:uid="{52311BDD-1EF7-49D6-8984-8CC9901460B2}" name="IS10_Inv1_M3" dataDxfId="451">
      <calculatedColumnFormula>IFERROR(VLOOKUP($B4,RD[[#All],[Date]:[IS20_Inv2_M2]],AS$2,0)/AS$1,"")</calculatedColumnFormula>
    </tableColumn>
    <tableColumn id="46" xr3:uid="{F1A55E3E-F33C-4DD4-AB77-9B0BB42ACF7F}" name="IS10_Inv1_M4" dataDxfId="450">
      <calculatedColumnFormula>IFERROR(VLOOKUP($B4,RD[[#All],[Date]:[IS20_Inv2_M2]],AT$2,0)/AT$1,"")</calculatedColumnFormula>
    </tableColumn>
    <tableColumn id="47" xr3:uid="{6DB4DA53-6711-4F13-864C-690EE09C2E47}" name="IS10_Inv2_M1" dataDxfId="449">
      <calculatedColumnFormula>IFERROR(VLOOKUP($B4,RD[[#All],[Date]:[IS20_Inv2_M2]],AU$2,0)/AU$1,"")</calculatedColumnFormula>
    </tableColumn>
    <tableColumn id="48" xr3:uid="{AD265C4F-A589-4E0B-AA43-AE2AC6328619}" name="IS10_Inv2_M2" dataDxfId="448">
      <calculatedColumnFormula>IFERROR(VLOOKUP($B4,RD[[#All],[Date]:[IS20_Inv2_M2]],AV$2,0)/AV$1,"")</calculatedColumnFormula>
    </tableColumn>
    <tableColumn id="49" xr3:uid="{D4BA41C0-888D-4A8B-B853-4BE072027BBC}" name="IS10_Inv2_M3" dataDxfId="447">
      <calculatedColumnFormula>IFERROR(VLOOKUP($B4,RD[[#All],[Date]:[IS20_Inv2_M2]],AW$2,0)/AW$1,"")</calculatedColumnFormula>
    </tableColumn>
    <tableColumn id="50" xr3:uid="{C6E78317-E87F-42AE-938E-DFC516ECDEBE}" name="IS10_Inv2_M4" dataDxfId="446">
      <calculatedColumnFormula>IFERROR(VLOOKUP($B4,RD[[#All],[Date]:[IS20_Inv2_M2]],AX$2,0)/AX$1,"")</calculatedColumnFormula>
    </tableColumn>
    <tableColumn id="75" xr3:uid="{D288EBAD-0C61-444B-994E-0B812B95C718}" name="IS11_Inv1_M1" dataDxfId="445">
      <calculatedColumnFormula>IFERROR(VLOOKUP($B4,RD[[#All],[Date]:[IS20_Inv2_M2]],AY$2,0)/AY$1,"")</calculatedColumnFormula>
    </tableColumn>
    <tableColumn id="74" xr3:uid="{8ADAC74D-2A75-4CA8-88FD-F003DA62FF2B}" name="IS11_Inv1_M2" dataDxfId="444">
      <calculatedColumnFormula>IFERROR(VLOOKUP($B4,RD[[#All],[Date]:[IS20_Inv2_M2]],AZ$2,0)/AZ$1,"")</calculatedColumnFormula>
    </tableColumn>
    <tableColumn id="73" xr3:uid="{665B89FD-ADBB-498D-8149-9641DDCEAD32}" name="IS11_Inv1_M3" dataDxfId="443">
      <calculatedColumnFormula>IFERROR(VLOOKUP($B4,RD[[#All],[Date]:[IS20_Inv2_M2]],BA$2,0)/BA$1,"")</calculatedColumnFormula>
    </tableColumn>
    <tableColumn id="72" xr3:uid="{7A246AD0-3693-4DAA-AA59-0BEB67F871DF}" name="IS11_Inv1_M4" dataDxfId="442">
      <calculatedColumnFormula>IFERROR(VLOOKUP($B4,RD[[#All],[Date]:[IS20_Inv2_M2]],BB$2,0)/BB$1,"")</calculatedColumnFormula>
    </tableColumn>
    <tableColumn id="71" xr3:uid="{CD79C0F0-2AFF-4431-8798-A2CAF146DEB4}" name="IS11_Inv2_M1" dataDxfId="441">
      <calculatedColumnFormula>IFERROR(VLOOKUP($B4,RD[[#All],[Date]:[IS20_Inv2_M2]],BC$2,0)/BC$1,"")</calculatedColumnFormula>
    </tableColumn>
    <tableColumn id="70" xr3:uid="{3876B39A-139C-4E15-9F72-977A7830D6A6}" name="IS11_Inv2_M2" dataDxfId="440">
      <calculatedColumnFormula>IFERROR(VLOOKUP($B4,RD[[#All],[Date]:[IS20_Inv2_M2]],BD$2,0)/BD$1,"")</calculatedColumnFormula>
    </tableColumn>
    <tableColumn id="69" xr3:uid="{DFC7C0D6-1264-41A8-A39E-F18D45C8121B}" name="IS11_Inv2_M3" dataDxfId="439">
      <calculatedColumnFormula>IFERROR(VLOOKUP($B4,RD[[#All],[Date]:[IS20_Inv2_M2]],BE$2,0)/BE$1,"")</calculatedColumnFormula>
    </tableColumn>
    <tableColumn id="68" xr3:uid="{E9AA2E48-BFC5-4C1D-9415-F7E1519E9EE2}" name="IS11_Inv2_M4" dataDxfId="438">
      <calculatedColumnFormula>IFERROR(VLOOKUP($B4,RD[[#All],[Date]:[IS20_Inv2_M2]],BF$2,0)/BF$1,"")</calculatedColumnFormula>
    </tableColumn>
    <tableColumn id="67" xr3:uid="{A5C782E7-E16C-4040-AE0B-0A706E236AA4}" name="IS12_Inv1_M1" dataDxfId="437">
      <calculatedColumnFormula>IFERROR(VLOOKUP($B4,RD[[#All],[Date]:[IS20_Inv2_M2]],BG$2,0)/BG$1,"")</calculatedColumnFormula>
    </tableColumn>
    <tableColumn id="66" xr3:uid="{DA389BAA-BA8F-4AF8-B317-E3A6C34B5BCA}" name="IS12_Inv1_M2" dataDxfId="436">
      <calculatedColumnFormula>IFERROR(VLOOKUP($B4,RD[[#All],[Date]:[IS20_Inv2_M2]],BH$2,0)/BH$1,"")</calculatedColumnFormula>
    </tableColumn>
    <tableColumn id="65" xr3:uid="{94D04294-7233-46AD-8FA0-E9734C8E56C7}" name="IS12_Inv1_M3" dataDxfId="435">
      <calculatedColumnFormula>IFERROR(VLOOKUP($B4,RD[[#All],[Date]:[IS20_Inv2_M2]],BI$2,0)/BI$1,"")</calculatedColumnFormula>
    </tableColumn>
    <tableColumn id="64" xr3:uid="{2E8701FB-CC01-47EB-91E3-9F21DB9DDADB}" name="IS12_Inv1_M4" dataDxfId="434">
      <calculatedColumnFormula>IFERROR(VLOOKUP($B4,RD[[#All],[Date]:[IS20_Inv2_M2]],BJ$2,0)/BJ$1,"")</calculatedColumnFormula>
    </tableColumn>
    <tableColumn id="63" xr3:uid="{2677BDAA-186A-4E3C-9453-CCABCA5AC997}" name="IS12_Inv2_M1" dataDxfId="433">
      <calculatedColumnFormula>IFERROR(VLOOKUP($B4,RD[[#All],[Date]:[IS20_Inv2_M2]],BK$2,0)/BK$1,"")</calculatedColumnFormula>
    </tableColumn>
    <tableColumn id="62" xr3:uid="{32E25F44-CBE5-4EED-869B-3F6A1285387A}" name="IS12_Inv2_M2" dataDxfId="432">
      <calculatedColumnFormula>IFERROR(VLOOKUP($B4,RD[[#All],[Date]:[IS20_Inv2_M2]],BL$2,0)/BL$1,"")</calculatedColumnFormula>
    </tableColumn>
    <tableColumn id="61" xr3:uid="{2C61748A-8B23-460B-860C-99915FC8CA11}" name="IS12_Inv2_M3" dataDxfId="431">
      <calculatedColumnFormula>IFERROR(VLOOKUP($B4,RD[[#All],[Date]:[IS20_Inv2_M2]],BM$2,0)/BM$1,"")</calculatedColumnFormula>
    </tableColumn>
    <tableColumn id="60" xr3:uid="{70E453B1-F092-4AE9-8F18-A18132E2D760}" name="IS12_Inv2_M4" dataDxfId="430">
      <calculatedColumnFormula>IFERROR(VLOOKUP($B4,RD[[#All],[Date]:[IS20_Inv2_M2]],BN$2,0)/BN$1,"")</calculatedColumnFormula>
    </tableColumn>
    <tableColumn id="59" xr3:uid="{2429AAA5-B903-4966-AB63-1155CDB96323}" name="IS13_Inv1_M1" dataDxfId="429">
      <calculatedColumnFormula>IFERROR(VLOOKUP($B4,RD[[#All],[Date]:[IS20_Inv2_M2]],BO$2,0)/BO$1,"")</calculatedColumnFormula>
    </tableColumn>
    <tableColumn id="58" xr3:uid="{2C38EDA3-4C6D-420B-85E1-9F4DC350B76F}" name="IS13_Inv1_M2" dataDxfId="428">
      <calculatedColumnFormula>IFERROR(VLOOKUP($B4,RD[[#All],[Date]:[IS20_Inv2_M2]],BP$2,0)/BP$1,"")</calculatedColumnFormula>
    </tableColumn>
    <tableColumn id="57" xr3:uid="{B10CA3AA-E075-42B1-ACCB-AC0052878308}" name="IS13_Inv2_M1" dataDxfId="427">
      <calculatedColumnFormula>IFERROR(VLOOKUP($B4,RD[[#All],[Date]:[IS20_Inv2_M2]],BQ$2,0)/BQ$1,"")</calculatedColumnFormula>
    </tableColumn>
    <tableColumn id="56" xr3:uid="{FD7861EB-EDCF-48A3-B29F-D9AB5EF5A2C0}" name="IS13_Inv2_M2" dataDxfId="426">
      <calculatedColumnFormula>IFERROR(VLOOKUP($B4,RD[[#All],[Date]:[IS20_Inv2_M2]],BR$2,0)/BR$1,"")</calculatedColumnFormula>
    </tableColumn>
    <tableColumn id="55" xr3:uid="{16FE96FD-A0C8-4814-915A-8080C7D83B9D}" name="IS13_Inv3_M1" dataDxfId="425">
      <calculatedColumnFormula>IFERROR(VLOOKUP($B4,RD[[#All],[Date]:[IS20_Inv2_M2]],BS$2,0)/BS$1,"")</calculatedColumnFormula>
    </tableColumn>
    <tableColumn id="54" xr3:uid="{655C931B-053F-469D-8014-C87E23D9271F}" name="IS13_Inv3_M2" dataDxfId="424">
      <calculatedColumnFormula>IFERROR(VLOOKUP($B4,RD[[#All],[Date]:[IS20_Inv2_M2]],BT$2,0)/BT$1,"")</calculatedColumnFormula>
    </tableColumn>
    <tableColumn id="53" xr3:uid="{B43FEB2A-A86C-4056-804C-26CD58CF058F}" name="IS13_Inv4_M1" dataDxfId="423">
      <calculatedColumnFormula>IFERROR(VLOOKUP($B4,RD[[#All],[Date]:[IS20_Inv2_M2]],BU$2,0)/BU$1,"")</calculatedColumnFormula>
    </tableColumn>
    <tableColumn id="52" xr3:uid="{3074BB69-7662-4EC8-8FC5-EDB1435677B4}" name="IS13_Inv4_M2" dataDxfId="422">
      <calculatedColumnFormula>IFERROR(VLOOKUP($B4,RD[[#All],[Date]:[IS20_Inv2_M2]],BV$2,0)/BV$1,"")</calculatedColumnFormula>
    </tableColumn>
    <tableColumn id="51" xr3:uid="{20059692-7517-4949-A565-E99EA807DC5C}" name="IS14_Inv1_M1" dataDxfId="421">
      <calculatedColumnFormula>IFERROR(VLOOKUP($B4,RD[[#All],[Date]:[IS20_Inv2_M2]],BW$2,0)/BW$1,"")</calculatedColumnFormula>
    </tableColumn>
    <tableColumn id="37" xr3:uid="{2C707A8E-7614-42A4-B527-1E06352E6BEF}" name="IS14_Inv1_M2" dataDxfId="420">
      <calculatedColumnFormula>IFERROR(VLOOKUP($B4,RD[[#All],[Date]:[IS20_Inv2_M2]],BX$2,0)/BX$1,"")</calculatedColumnFormula>
    </tableColumn>
    <tableColumn id="79" xr3:uid="{265EEBB1-5EB7-4DF1-92DF-AFDEF37B1685}" name="IS14_Inv1_M3" dataDxfId="419">
      <calculatedColumnFormula>IFERROR(VLOOKUP($B4,RD[[#All],[Date]:[IS20_Inv2_M2]],BY$2,0)/BY$1,"")</calculatedColumnFormula>
    </tableColumn>
    <tableColumn id="78" xr3:uid="{220DEEB5-F189-408D-AA81-0D3D30AD01D2}" name="IS14_Inv1_M4" dataDxfId="418">
      <calculatedColumnFormula>IFERROR(VLOOKUP($B4,RD[[#All],[Date]:[IS20_Inv2_M2]],BZ$2,0)/BZ$1,"")</calculatedColumnFormula>
    </tableColumn>
    <tableColumn id="77" xr3:uid="{289E0C56-CA3D-4890-BFAE-B19E2E3810D6}" name="IS15_Inv1_M1" dataDxfId="417">
      <calculatedColumnFormula>IFERROR(VLOOKUP($B4,RD[[#All],[Date]:[IS20_Inv2_M2]],CA$2,0)/CA$1,"")</calculatedColumnFormula>
    </tableColumn>
    <tableColumn id="76" xr3:uid="{A06365B4-ABF7-4EAA-BD66-A6AD803CD503}" name="IS15_Inv2_M1" dataDxfId="416">
      <calculatedColumnFormula>IFERROR(VLOOKUP($B4,RD[[#All],[Date]:[IS20_Inv2_M2]],CB$2,0)/CB$1,"")</calculatedColumnFormula>
    </tableColumn>
    <tableColumn id="80" xr3:uid="{2C87E0BC-DF7D-47D7-B9E7-A4051D4D8F9E}" name="IS16_Inv1_M1" dataDxfId="415">
      <calculatedColumnFormula>IFERROR(VLOOKUP($B4,RD[[#All],[Date]:[IS20_Inv2_M2]],CC$2,0)/CC$1,"")</calculatedColumnFormula>
    </tableColumn>
    <tableColumn id="378" xr3:uid="{00000000-0010-0000-0700-00007A010000}" name="IS16_Inv1_M2" dataDxfId="414">
      <calculatedColumnFormula>IFERROR(VLOOKUP($B4,RD[[#All],[Date]:[IS20_Inv2_M2]],CD$2,0)/CD$1,"")</calculatedColumnFormula>
    </tableColumn>
    <tableColumn id="81" xr3:uid="{0E03B8D2-1487-4BA0-9376-E3BE537AA24E}" name="IS17_Inv1_M1" dataDxfId="413">
      <calculatedColumnFormula>IFERROR(VLOOKUP($B4,RD[[#All],[Date]:[IS20_Inv2_M2]],CE$2,0)/CE$1,"")</calculatedColumnFormula>
    </tableColumn>
    <tableColumn id="82" xr3:uid="{172554A9-EA0A-405E-813A-1B9C389B24C7}" name="IS17_Inv1_M2" dataDxfId="412">
      <calculatedColumnFormula>IFERROR(VLOOKUP($B4,RD[[#All],[Date]:[IS20_Inv2_M2]],CF$2,0)/CF$1,"")</calculatedColumnFormula>
    </tableColumn>
    <tableColumn id="83" xr3:uid="{15855742-12F8-4D0E-82C0-EE2A980CEA0B}" name="IS17_Inv2_M1" dataDxfId="411">
      <calculatedColumnFormula>IFERROR(VLOOKUP($B4,RD[[#All],[Date]:[IS20_Inv2_M2]],CG$2,0)/CG$1,"")</calculatedColumnFormula>
    </tableColumn>
    <tableColumn id="84" xr3:uid="{56D303F4-CBF1-4F39-95B9-8EEB79257A83}" name="IS17_Inv2_M2" dataDxfId="410">
      <calculatedColumnFormula>IFERROR(VLOOKUP($B4,RD[[#All],[Date]:[IS20_Inv2_M2]],CH$2,0)/CH$1,"")</calculatedColumnFormula>
    </tableColumn>
    <tableColumn id="110" xr3:uid="{40CD89BA-22EE-44BC-901B-761737FDE10D}" name="IS20_Inv1_M1" dataDxfId="409">
      <calculatedColumnFormula>IFERROR(VLOOKUP($B4,RD[[#All],[Date]:[IS20_Inv2_M2]],CI$2,0)/CI$1,"")</calculatedColumnFormula>
    </tableColumn>
    <tableColumn id="113" xr3:uid="{8BF11D80-A92C-44FD-9FCB-85272A8AEB5D}" name="IS20_Inv1_M2" dataDxfId="408">
      <calculatedColumnFormula>IFERROR(VLOOKUP($B4,RD[[#All],[Date]:[IS20_Inv2_M2]],CJ$2,0)/CJ$1,"")</calculatedColumnFormula>
    </tableColumn>
    <tableColumn id="112" xr3:uid="{180458E7-EF50-49B2-A015-3CCD0E4DCA32}" name="IS20_Inv2_M1" dataDxfId="407">
      <calculatedColumnFormula>IFERROR(VLOOKUP($B4,RD[[#All],[Date]:[IS20_Inv2_M2]],CK$2,0)/CK$1,"")</calculatedColumnFormula>
    </tableColumn>
    <tableColumn id="111" xr3:uid="{79994B4F-C31E-4D9A-937E-04B2807A7737}" name="IS20_Inv2_M2" dataDxfId="406">
      <calculatedColumnFormula>IFERROR(VLOOKUP($B4,RD[[#All],[Date]:[IS20_Inv2_M2]],CL$2,0)/CL$1,"")</calculatedColumnFormula>
    </tableColumn>
    <tableColumn id="85" xr3:uid="{9EBDA769-2977-4F56-9E6E-5C33C156FCF2}" name="IS18_Inv1_M1" dataDxfId="405">
      <calculatedColumnFormula>IFERROR(VLOOKUP($B4,RD[[#All],[Date]:[IS20_Inv2_M2]],CM$2,0)/CM$1,"")</calculatedColumnFormula>
    </tableColumn>
    <tableColumn id="86" xr3:uid="{F9FD6A69-C128-4B61-9985-A5C741F2E512}" name="IS18_Inv1_M2" dataDxfId="404">
      <calculatedColumnFormula>IFERROR(VLOOKUP($B4,RD[[#All],[Date]:[IS20_Inv2_M2]],CN$2,0)/CN$1,"")</calculatedColumnFormula>
    </tableColumn>
    <tableColumn id="87" xr3:uid="{D276C19C-CD2B-49BC-A157-488A47AC1E61}" name="IS18_Inv1_M3" dataDxfId="403">
      <calculatedColumnFormula>IFERROR(VLOOKUP($B4,RD[[#All],[Date]:[IS20_Inv2_M2]],CO$2,0)/CO$1,"")</calculatedColumnFormula>
    </tableColumn>
    <tableColumn id="88" xr3:uid="{32646C25-0739-4797-8316-E73854F0194D}" name="IS18_Inv1_M4" dataDxfId="402">
      <calculatedColumnFormula>IFERROR(VLOOKUP($B4,RD[[#All],[Date]:[IS20_Inv2_M2]],CP$2,0)/CP$1,"")</calculatedColumnFormula>
    </tableColumn>
    <tableColumn id="89" xr3:uid="{97441EF5-FA59-4C38-B96C-CA5F92560908}" name="IS18_Inv2_M1" dataDxfId="401">
      <calculatedColumnFormula>IFERROR(VLOOKUP($B4,RD[[#All],[Date]:[IS20_Inv2_M2]],CQ$2,0)/CQ$1,"")</calculatedColumnFormula>
    </tableColumn>
    <tableColumn id="90" xr3:uid="{1FFE133D-1A50-47A7-9D08-6B2168636EE4}" name="IS18_Inv2_M2" dataDxfId="400">
      <calculatedColumnFormula>IFERROR(VLOOKUP($B4,RD[[#All],[Date]:[IS20_Inv2_M2]],CR$2,0)/CR$1,"")</calculatedColumnFormula>
    </tableColumn>
    <tableColumn id="91" xr3:uid="{36B4A3F1-B238-4BBD-8BBB-A81D898FC8D9}" name="IS18_Inv2_M3" dataDxfId="399">
      <calculatedColumnFormula>IFERROR(VLOOKUP($B4,RD[[#All],[Date]:[IS20_Inv2_M2]],CS$2,0)/CS$1,"")</calculatedColumnFormula>
    </tableColumn>
    <tableColumn id="92" xr3:uid="{E436927E-C1A7-42B7-A3FA-27A2044718A5}" name="IS18_Inv2_M4" dataDxfId="398">
      <calculatedColumnFormula>IFERROR(VLOOKUP($B4,RD[[#All],[Date]:[IS20_Inv2_M2]],CT$2,0)/CT$1,"")</calculatedColumnFormula>
    </tableColumn>
    <tableColumn id="93" xr3:uid="{6E3A31FE-1C98-4375-80AB-CEE8E2926557}" name="IS19_Inv1_M1" dataDxfId="397">
      <calculatedColumnFormula>IFERROR(VLOOKUP($B4,RD[[#All],[Date]:[IS20_Inv2_M2]],CU$2,0)/CU$1,"")</calculatedColumnFormula>
    </tableColumn>
    <tableColumn id="94" xr3:uid="{8B241DD4-DCD0-482B-991A-F6A2014D78BE}" name="IS19_Inv1_M2" dataDxfId="396">
      <calculatedColumnFormula>IFERROR(VLOOKUP($B4,RD[[#All],[Date]:[IS20_Inv2_M2]],CV$2,0)/CV$1,"")</calculatedColumnFormula>
    </tableColumn>
    <tableColumn id="101" xr3:uid="{3CADA8E7-88A1-400E-B425-96E7C479C6BC}" name="IS19_Inv1_M3" dataDxfId="395">
      <calculatedColumnFormula>IFERROR(VLOOKUP($B4,RD[[#All],[Date]:[IS20_Inv2_M2]],CW$2,0)/CW$1,"")</calculatedColumnFormula>
    </tableColumn>
    <tableColumn id="95" xr3:uid="{393DEF03-7889-4558-B6BB-83A8F1CA152C}" name="IS19_Inv2_M1" dataDxfId="394">
      <calculatedColumnFormula>IFERROR(VLOOKUP($B4,RD[[#All],[Date]:[IS20_Inv2_M2]],CX$2,0)/CX$1,"")</calculatedColumnFormula>
    </tableColumn>
    <tableColumn id="96" xr3:uid="{EADC743C-72A5-4D2B-8FC2-D1DCAF3966D7}" name="IS19_Inv2_M2" dataDxfId="393">
      <calculatedColumnFormula>IFERROR(VLOOKUP($B4,RD[[#All],[Date]:[IS20_Inv2_M2]],CY$2,0)/CY$1,"")</calculatedColumnFormula>
    </tableColumn>
    <tableColumn id="102" xr3:uid="{19FA90DC-969B-4597-AD8B-47C8075B4168}" name="IS19_Inv2_M3" dataDxfId="392">
      <calculatedColumnFormula>IFERROR(VLOOKUP($B4,RD[[#All],[Date]:[IS20_Inv2_M2]],CZ$2,0)/CZ$1,"")</calculatedColumnFormula>
    </tableColumn>
    <tableColumn id="103" xr3:uid="{46E48E20-70BC-4379-90CC-E1F746D3A834}" name="Avg_SY Ph 1&amp;2" dataDxfId="391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90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9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8" dataDxfId="386" headerRowBorderDxfId="387" tableBorderDxfId="385" totalsRowBorderDxfId="384" headerRowCellStyle="Normal 26">
  <autoFilter ref="B3:CZ420" xr:uid="{00000000-0009-0000-0100-000008000000}"/>
  <tableColumns count="103">
    <tableColumn id="1" xr3:uid="{00000000-0010-0000-0800-000001000000}" name="Date" dataDxfId="383">
      <calculatedColumnFormula>B3+1</calculatedColumnFormula>
    </tableColumn>
    <tableColumn id="2" xr3:uid="{00000000-0010-0000-0800-000002000000}" name="IS1_Inv1_M1" dataDxfId="382">
      <calculatedColumnFormula>IFERROR(Inv_SY_B!C4/Inv_SY_B!$DA4-1,"")</calculatedColumnFormula>
    </tableColumn>
    <tableColumn id="3" xr3:uid="{00000000-0010-0000-0800-000003000000}" name="IS1_Inv1_M2" dataDxfId="381">
      <calculatedColumnFormula>IFERROR(Inv_SY_B!D4/Inv_SY_B!$DA4-1,"")</calculatedColumnFormula>
    </tableColumn>
    <tableColumn id="4" xr3:uid="{00000000-0010-0000-0800-000004000000}" name="IS2_Inv1_M1" dataDxfId="380">
      <calculatedColumnFormula>IFERROR(Inv_SY_B!E4/Inv_SY_B!$DA4-1,"")</calculatedColumnFormula>
    </tableColumn>
    <tableColumn id="5" xr3:uid="{00000000-0010-0000-0800-000005000000}" name="IS2_Inv1_M2" dataDxfId="379">
      <calculatedColumnFormula>IFERROR(Inv_SY_B!F4/Inv_SY_B!$DA4-1,"")</calculatedColumnFormula>
    </tableColumn>
    <tableColumn id="6" xr3:uid="{00000000-0010-0000-0800-000006000000}" name="IS2_Inv2_M1" dataDxfId="378">
      <calculatedColumnFormula>IFERROR(Inv_SY_B!G4/Inv_SY_B!$DA4-1,"")</calculatedColumnFormula>
    </tableColumn>
    <tableColumn id="7" xr3:uid="{00000000-0010-0000-0800-000007000000}" name="IS2_Inv2_M2" dataDxfId="377">
      <calculatedColumnFormula>IFERROR(Inv_SY_B!H4/Inv_SY_B!$DA4-1,"")</calculatedColumnFormula>
    </tableColumn>
    <tableColumn id="8" xr3:uid="{00000000-0010-0000-0800-000008000000}" name="IS3_Inv1_M1" dataDxfId="376">
      <calculatedColumnFormula>IFERROR(Inv_SY_B!I4/Inv_SY_B!$DA4-1,"")</calculatedColumnFormula>
    </tableColumn>
    <tableColumn id="9" xr3:uid="{00000000-0010-0000-0800-000009000000}" name="IS3_Inv1_M2" dataDxfId="375">
      <calculatedColumnFormula>IFERROR(Inv_SY_B!J4/Inv_SY_B!$DA4-1,"")</calculatedColumnFormula>
    </tableColumn>
    <tableColumn id="10" xr3:uid="{00000000-0010-0000-0800-00000A000000}" name="IS3_Inv2_M1" dataDxfId="374">
      <calculatedColumnFormula>IFERROR(Inv_SY_B!K4/Inv_SY_B!$DA4-1,"")</calculatedColumnFormula>
    </tableColumn>
    <tableColumn id="11" xr3:uid="{00000000-0010-0000-0800-00000B000000}" name="IS3_Inv2_M2" dataDxfId="373">
      <calculatedColumnFormula>IFERROR(Inv_SY_B!L4/Inv_SY_B!$DA4-1,"")</calculatedColumnFormula>
    </tableColumn>
    <tableColumn id="12" xr3:uid="{00000000-0010-0000-0800-00000C000000}" name="IS4_Inv1_M1" dataDxfId="372">
      <calculatedColumnFormula>IFERROR(Inv_SY_B!M4/Inv_SY_B!$DA4-1,"")</calculatedColumnFormula>
    </tableColumn>
    <tableColumn id="13" xr3:uid="{00000000-0010-0000-0800-00000D000000}" name="IS4_Inv1_M2" dataDxfId="371">
      <calculatedColumnFormula>IFERROR(Inv_SY_B!N4/Inv_SY_B!$DA4-1,"")</calculatedColumnFormula>
    </tableColumn>
    <tableColumn id="14" xr3:uid="{00000000-0010-0000-0800-00000E000000}" name="IS4_Inv2_M1" dataDxfId="370">
      <calculatedColumnFormula>IFERROR(Inv_SY_B!O4/Inv_SY_B!$DA4-1,"")</calculatedColumnFormula>
    </tableColumn>
    <tableColumn id="15" xr3:uid="{00000000-0010-0000-0800-00000F000000}" name="IS4_Inv2_M2" dataDxfId="369">
      <calculatedColumnFormula>IFERROR(Inv_SY_B!P4/Inv_SY_B!$DA4-1,"")</calculatedColumnFormula>
    </tableColumn>
    <tableColumn id="16" xr3:uid="{00000000-0010-0000-0800-000010000000}" name="IS5_Inv1_M1" dataDxfId="368">
      <calculatedColumnFormula>IFERROR(Inv_SY_B!Q4/Inv_SY_B!$DA4-1,"")</calculatedColumnFormula>
    </tableColumn>
    <tableColumn id="17" xr3:uid="{00000000-0010-0000-0800-000011000000}" name="IS5_Inv1_M2" dataDxfId="367">
      <calculatedColumnFormula>IFERROR(Inv_SY_B!R4/Inv_SY_B!$DA4-1,"")</calculatedColumnFormula>
    </tableColumn>
    <tableColumn id="18" xr3:uid="{00000000-0010-0000-0800-000012000000}" name="IS5_Inv1_M3" dataDxfId="366">
      <calculatedColumnFormula>IFERROR(Inv_SY_B!S4/Inv_SY_B!$DA4-1,"")</calculatedColumnFormula>
    </tableColumn>
    <tableColumn id="19" xr3:uid="{00000000-0010-0000-0800-000013000000}" name="IS5_Inv1_M4" dataDxfId="365">
      <calculatedColumnFormula>IFERROR(Inv_SY_B!T4/Inv_SY_B!$DA4-1,"")</calculatedColumnFormula>
    </tableColumn>
    <tableColumn id="20" xr3:uid="{00000000-0010-0000-0800-000014000000}" name="IS6_Inv1_M1" dataDxfId="364">
      <calculatedColumnFormula>IFERROR(Inv_SY_B!U4/Inv_SY_B!$DA4-1,"")</calculatedColumnFormula>
    </tableColumn>
    <tableColumn id="21" xr3:uid="{00000000-0010-0000-0800-000015000000}" name="IS6_Inv1_M2" dataDxfId="363">
      <calculatedColumnFormula>IFERROR(Inv_SY_B!V4/Inv_SY_B!$DA4-1,"")</calculatedColumnFormula>
    </tableColumn>
    <tableColumn id="22" xr3:uid="{00000000-0010-0000-0800-000016000000}" name="IS6_Inv2_M1" dataDxfId="362">
      <calculatedColumnFormula>IFERROR(Inv_SY_B!W4/Inv_SY_B!$DA4-1,"")</calculatedColumnFormula>
    </tableColumn>
    <tableColumn id="23" xr3:uid="{00000000-0010-0000-0800-000017000000}" name="IS6_Inv2_M2" dataDxfId="361">
      <calculatedColumnFormula>IFERROR(Inv_SY_B!X4/Inv_SY_B!$DA4-1,"")</calculatedColumnFormula>
    </tableColumn>
    <tableColumn id="24" xr3:uid="{00000000-0010-0000-0800-000018000000}" name="IS7_Inv1_M1" dataDxfId="360">
      <calculatedColumnFormula>IFERROR(Inv_SY_B!Y4/Inv_SY_B!$DA4-1,"")</calculatedColumnFormula>
    </tableColumn>
    <tableColumn id="25" xr3:uid="{00000000-0010-0000-0800-000019000000}" name="IS7_Inv1_M2" dataDxfId="359">
      <calculatedColumnFormula>IFERROR(Inv_SY_B!Z4/Inv_SY_B!$DA4-1,"")</calculatedColumnFormula>
    </tableColumn>
    <tableColumn id="26" xr3:uid="{00000000-0010-0000-0800-00001A000000}" name="IS8_Inv1_M1" dataDxfId="358">
      <calculatedColumnFormula>IFERROR(Inv_SY_B!AA4/Inv_SY_B!$DA4-1,"")</calculatedColumnFormula>
    </tableColumn>
    <tableColumn id="27" xr3:uid="{00000000-0010-0000-0800-00001B000000}" name="IS8_Inv1_M2" dataDxfId="357">
      <calculatedColumnFormula>IFERROR(Inv_SY_B!AB4/Inv_SY_B!$DA4-1,"")</calculatedColumnFormula>
    </tableColumn>
    <tableColumn id="28" xr3:uid="{00000000-0010-0000-0800-00001C000000}" name="IS8_Inv2_M1" dataDxfId="356">
      <calculatedColumnFormula>IFERROR(Inv_SY_B!AC4/Inv_SY_B!$DA4-1,"")</calculatedColumnFormula>
    </tableColumn>
    <tableColumn id="29" xr3:uid="{00000000-0010-0000-0800-00001D000000}" name="IS8_Inv2_M2" dataDxfId="355">
      <calculatedColumnFormula>IFERROR(Inv_SY_B!AD4/Inv_SY_B!$DA4-1,"")</calculatedColumnFormula>
    </tableColumn>
    <tableColumn id="30" xr3:uid="{00000000-0010-0000-0800-00001E000000}" name="IS8_Inv3_M1" dataDxfId="354">
      <calculatedColumnFormula>IFERROR(Inv_SY_B!AE4/Inv_SY_B!$DA4-1,"")</calculatedColumnFormula>
    </tableColumn>
    <tableColumn id="31" xr3:uid="{00000000-0010-0000-0800-00001F000000}" name="IS8_Inv3_M2" dataDxfId="353">
      <calculatedColumnFormula>IFERROR(Inv_SY_B!AF4/Inv_SY_B!$DA4-1,"")</calculatedColumnFormula>
    </tableColumn>
    <tableColumn id="32" xr3:uid="{00000000-0010-0000-0800-000020000000}" name="IS8_Inv4_M1" dataDxfId="352">
      <calculatedColumnFormula>IFERROR(Inv_SY_B!AG4/Inv_SY_B!$DA4-1,"")</calculatedColumnFormula>
    </tableColumn>
    <tableColumn id="33" xr3:uid="{00000000-0010-0000-0800-000021000000}" name="IS8_Inv4_M2" dataDxfId="351">
      <calculatedColumnFormula>IFERROR(Inv_SY_B!AH4/Inv_SY_B!$DA4-1,"")</calculatedColumnFormula>
    </tableColumn>
    <tableColumn id="34" xr3:uid="{8A836FC7-C92A-4866-8F1D-960504E2EF9D}" name="IS9_Inv1_M1" dataDxfId="350">
      <calculatedColumnFormula>IFERROR(Inv_SY_B!AI4/Inv_SY_B!$DC4-1,"")</calculatedColumnFormula>
    </tableColumn>
    <tableColumn id="35" xr3:uid="{0DEBC98B-75A2-45A5-8814-4F19997657FB}" name="IS9_Inv1_M2" dataDxfId="349">
      <calculatedColumnFormula>IFERROR(Inv_SY_B!AJ4/Inv_SY_B!$DC4-1,"")</calculatedColumnFormula>
    </tableColumn>
    <tableColumn id="36" xr3:uid="{8459DE1E-6BD2-4EFB-B8A1-8F05E29A62C9}" name="IS9_Inv1_M3" dataDxfId="348">
      <calculatedColumnFormula>IFERROR(Inv_SY_B!AK4/Inv_SY_B!$DC4-1,"")</calculatedColumnFormula>
    </tableColumn>
    <tableColumn id="37" xr3:uid="{88614544-5376-4642-B37C-7CCA8C50D61A}" name="IS9_Inv1_M4" dataDxfId="347">
      <calculatedColumnFormula>IFERROR(Inv_SY_B!AL4/Inv_SY_B!$DC4-1,"")</calculatedColumnFormula>
    </tableColumn>
    <tableColumn id="38" xr3:uid="{F62EDB67-27C2-46E1-B053-C59763777B84}" name="IS9_Inv2_M1" dataDxfId="346">
      <calculatedColumnFormula>IFERROR(Inv_SY_B!AM4/Inv_SY_B!$DC4-1,"")</calculatedColumnFormula>
    </tableColumn>
    <tableColumn id="39" xr3:uid="{8FDF8DBE-2F94-41A4-A85D-05E90FCD61D3}" name="IS9_Inv2_M2" dataDxfId="345">
      <calculatedColumnFormula>IFERROR(Inv_SY_B!AN4/Inv_SY_B!$DC4-1,"")</calculatedColumnFormula>
    </tableColumn>
    <tableColumn id="40" xr3:uid="{1244A57E-2B83-45A7-8A9D-D7BF2C1A3D35}" name="IS9_Inv2_M3" dataDxfId="344">
      <calculatedColumnFormula>IFERROR(Inv_SY_B!AO4/Inv_SY_B!$DC4-1,"")</calculatedColumnFormula>
    </tableColumn>
    <tableColumn id="41" xr3:uid="{8D624CD0-0A5D-42B6-9097-62B0479D4885}" name="IS9_Inv2_M4" dataDxfId="343">
      <calculatedColumnFormula>IFERROR(Inv_SY_B!AP4/Inv_SY_B!$DC4-1,"")</calculatedColumnFormula>
    </tableColumn>
    <tableColumn id="42" xr3:uid="{5A0E823E-D5D2-43E7-BAB0-6D4F55CE0CD1}" name="IS10_Inv1_M1" dataDxfId="342">
      <calculatedColumnFormula>IFERROR(Inv_SY_B!AQ4/Inv_SY_B!$DC4-1,"")</calculatedColumnFormula>
    </tableColumn>
    <tableColumn id="43" xr3:uid="{19BFF98E-85C9-4581-9111-62FFFCAAFC2E}" name="IS10_Inv1_M2" dataDxfId="341">
      <calculatedColumnFormula>IFERROR(Inv_SY_B!AR4/Inv_SY_B!$DC4-1,"")</calculatedColumnFormula>
    </tableColumn>
    <tableColumn id="44" xr3:uid="{BADD358C-22B2-4A78-90F4-51C1DAAC92F1}" name="IS10_Inv1_M3" dataDxfId="340">
      <calculatedColumnFormula>IFERROR(Inv_SY_B!AS4/Inv_SY_B!$DC4-1,"")</calculatedColumnFormula>
    </tableColumn>
    <tableColumn id="45" xr3:uid="{EC6E3475-56E6-416F-B2F4-B6B4C47C5271}" name="IS10_Inv1_M4" dataDxfId="339">
      <calculatedColumnFormula>IFERROR(Inv_SY_B!AT4/Inv_SY_B!$DC4-1,"")</calculatedColumnFormula>
    </tableColumn>
    <tableColumn id="46" xr3:uid="{CBD1EB6C-5573-43C4-9BF7-9FC2F5B3E635}" name="IS10_Inv2_M1" dataDxfId="338">
      <calculatedColumnFormula>IFERROR(Inv_SY_B!AU4/Inv_SY_B!$DC4-1,"")</calculatedColumnFormula>
    </tableColumn>
    <tableColumn id="47" xr3:uid="{27F6E95F-8A0B-448A-862B-90E6EC7E1F10}" name="IS10_Inv2_M2" dataDxfId="337">
      <calculatedColumnFormula>IFERROR(Inv_SY_B!AV4/Inv_SY_B!$DC4-1,"")</calculatedColumnFormula>
    </tableColumn>
    <tableColumn id="48" xr3:uid="{2DB32BE0-3B85-45CD-8964-ACB201C5DDF1}" name="IS10_Inv2_M3" dataDxfId="336">
      <calculatedColumnFormula>IFERROR(Inv_SY_B!AW4/Inv_SY_B!$DC4-1,"")</calculatedColumnFormula>
    </tableColumn>
    <tableColumn id="49" xr3:uid="{916E9F31-9F5D-4D91-A277-8414123EFE7D}" name="IS10_Inv2_M4" dataDxfId="335">
      <calculatedColumnFormula>IFERROR(Inv_SY_B!AX4/Inv_SY_B!$DC4-1,"")</calculatedColumnFormula>
    </tableColumn>
    <tableColumn id="50" xr3:uid="{B5EDFD1E-F5BE-4FF6-8F26-8C2E8D6BDB0B}" name="IS11_Inv1_M1" dataDxfId="334">
      <calculatedColumnFormula>IFERROR(Inv_SY_B!AY4/Inv_SY_B!$DC4-1,"")</calculatedColumnFormula>
    </tableColumn>
    <tableColumn id="51" xr3:uid="{FB08AFB9-25B7-4CDC-BB82-81A4A90EBF98}" name="IS11_Inv1_M2" dataDxfId="333">
      <calculatedColumnFormula>IFERROR(Inv_SY_B!AZ4/Inv_SY_B!$DC4-1,"")</calculatedColumnFormula>
    </tableColumn>
    <tableColumn id="52" xr3:uid="{C2414EAB-312B-4500-A40D-CABA61DC04BE}" name="IS11_Inv1_M3" dataDxfId="332">
      <calculatedColumnFormula>IFERROR(Inv_SY_B!BA4/Inv_SY_B!$DC4-1,"")</calculatedColumnFormula>
    </tableColumn>
    <tableColumn id="53" xr3:uid="{F8748A41-B4B0-4F1B-8250-7C17E2688592}" name="IS11_Inv1_M4" dataDxfId="331">
      <calculatedColumnFormula>IFERROR(Inv_SY_B!BB4/Inv_SY_B!$DC4-1,"")</calculatedColumnFormula>
    </tableColumn>
    <tableColumn id="54" xr3:uid="{7E95565C-5612-42CB-9A2A-A5B94ED887D5}" name="IS11_Inv2_M1" dataDxfId="330">
      <calculatedColumnFormula>IFERROR(Inv_SY_B!BC4/Inv_SY_B!$DC4-1,"")</calculatedColumnFormula>
    </tableColumn>
    <tableColumn id="55" xr3:uid="{2490AE9E-677A-4B2C-8650-74BCE6632FC0}" name="IS11_Inv2_M2" dataDxfId="329">
      <calculatedColumnFormula>IFERROR(Inv_SY_B!BD4/Inv_SY_B!$DC4-1,"")</calculatedColumnFormula>
    </tableColumn>
    <tableColumn id="56" xr3:uid="{83BE0AF7-3323-4520-A860-FBA7EC4F3D43}" name="IS11_Inv2_M3" dataDxfId="328">
      <calculatedColumnFormula>IFERROR(Inv_SY_B!BE4/Inv_SY_B!$DC4-1,"")</calculatedColumnFormula>
    </tableColumn>
    <tableColumn id="57" xr3:uid="{79DD8E63-2F70-48B3-B924-9EFAAC322E62}" name="IS11_Inv2_M4" dataDxfId="327">
      <calculatedColumnFormula>IFERROR(Inv_SY_B!BF4/Inv_SY_B!$DC4-1,"")</calculatedColumnFormula>
    </tableColumn>
    <tableColumn id="58" xr3:uid="{26899E14-9E8E-403B-9A1A-AE38111008B9}" name="IS12_Inv1_M1" dataDxfId="326">
      <calculatedColumnFormula>IFERROR(Inv_SY_B!BG4/Inv_SY_B!$DC4-1,"")</calculatedColumnFormula>
    </tableColumn>
    <tableColumn id="59" xr3:uid="{AA0D9C72-2092-4E1D-81D2-89DA191F4D73}" name="IS12_Inv1_M2" dataDxfId="325">
      <calculatedColumnFormula>IFERROR(Inv_SY_B!BH4/Inv_SY_B!$DC4-1,"")</calculatedColumnFormula>
    </tableColumn>
    <tableColumn id="60" xr3:uid="{CC69ADC0-84A2-464D-874B-4DBDB7DAC86B}" name="IS12_Inv1_M3" dataDxfId="324">
      <calculatedColumnFormula>IFERROR(Inv_SY_B!BI4/Inv_SY_B!$DC4-1,"")</calculatedColumnFormula>
    </tableColumn>
    <tableColumn id="61" xr3:uid="{53FBFB8B-0076-4122-82BE-F5D903FBCD23}" name="IS12_Inv1_M4" dataDxfId="323">
      <calculatedColumnFormula>IFERROR(Inv_SY_B!BJ4/Inv_SY_B!$DC4-1,"")</calculatedColumnFormula>
    </tableColumn>
    <tableColumn id="62" xr3:uid="{CF99A1C6-1265-4743-BC1E-000806632239}" name="IS12_Inv2_M1" dataDxfId="322">
      <calculatedColumnFormula>IFERROR(Inv_SY_B!BK4/Inv_SY_B!$DC4-1,"")</calculatedColumnFormula>
    </tableColumn>
    <tableColumn id="63" xr3:uid="{7DD25B47-9276-49E3-BE15-5364719FFC20}" name="IS12_Inv2_M2" dataDxfId="321">
      <calculatedColumnFormula>IFERROR(Inv_SY_B!BL4/Inv_SY_B!$DC4-1,"")</calculatedColumnFormula>
    </tableColumn>
    <tableColumn id="64" xr3:uid="{6861F2C7-1EC3-46C7-936C-CF111448FBE1}" name="IS12_Inv2_M3" dataDxfId="320">
      <calculatedColumnFormula>IFERROR(Inv_SY_B!BM4/Inv_SY_B!$DC4-1,"")</calculatedColumnFormula>
    </tableColumn>
    <tableColumn id="65" xr3:uid="{4048FB8C-B75C-4618-909C-A76FFA159EE1}" name="IS12_Inv2_M4" dataDxfId="319">
      <calculatedColumnFormula>IFERROR(Inv_SY_B!BN4/Inv_SY_B!$DC4-1,"")</calculatedColumnFormula>
    </tableColumn>
    <tableColumn id="66" xr3:uid="{946FDE83-B0D8-42DF-AB51-314E0FD0035F}" name="IS13_Inv1_M1" dataDxfId="318">
      <calculatedColumnFormula>IFERROR(Inv_SY_B!BO4/Inv_SY_B!$DC4-1,"")</calculatedColumnFormula>
    </tableColumn>
    <tableColumn id="67" xr3:uid="{04FC9DB7-0531-42ED-A9AC-759FE492FACF}" name="IS13_Inv1_M2" dataDxfId="317">
      <calculatedColumnFormula>IFERROR(Inv_SY_B!BP4/Inv_SY_B!$DC4-1,"")</calculatedColumnFormula>
    </tableColumn>
    <tableColumn id="68" xr3:uid="{45976799-1FBC-4714-A0CD-8F1D72DDB46C}" name="IS13_Inv2_M1" dataDxfId="316">
      <calculatedColumnFormula>IFERROR(Inv_SY_B!BQ4/Inv_SY_B!$DC4-1,"")</calculatedColumnFormula>
    </tableColumn>
    <tableColumn id="69" xr3:uid="{088C9A2A-C7E7-4D53-8A03-BEE30034DFC0}" name="IS13_Inv2_M2" dataDxfId="315">
      <calculatedColumnFormula>IFERROR(Inv_SY_B!BR4/Inv_SY_B!$DC4-1,"")</calculatedColumnFormula>
    </tableColumn>
    <tableColumn id="70" xr3:uid="{F737B782-EEBD-4A0D-BBFF-959B95013BB4}" name="IS13_Inv3_M1" dataDxfId="314">
      <calculatedColumnFormula>IFERROR(Inv_SY_B!BS4/Inv_SY_B!$DC4-1,"")</calculatedColumnFormula>
    </tableColumn>
    <tableColumn id="71" xr3:uid="{64899F44-8E1A-4596-BA61-DAD5AF0880DF}" name="IS13_Inv3_M2" dataDxfId="313">
      <calculatedColumnFormula>IFERROR(Inv_SY_B!BT4/Inv_SY_B!$DC4-1,"")</calculatedColumnFormula>
    </tableColumn>
    <tableColumn id="72" xr3:uid="{5360B15C-3563-4ECD-AB20-F6363CB0A13D}" name="IS13_Inv4_M1" dataDxfId="312">
      <calculatedColumnFormula>IFERROR(Inv_SY_B!BU4/Inv_SY_B!$DC4-1,"")</calculatedColumnFormula>
    </tableColumn>
    <tableColumn id="73" xr3:uid="{CDBA8445-A704-4010-B840-07BE0B269048}" name="IS13_Inv4_M2" dataDxfId="311">
      <calculatedColumnFormula>IFERROR(Inv_SY_B!BV4/Inv_SY_B!$DC4-1,"")</calculatedColumnFormula>
    </tableColumn>
    <tableColumn id="74" xr3:uid="{D4169FC0-2EB5-48CE-B249-C3D51779DBF5}" name="IS14_Inv1_M1" dataDxfId="310">
      <calculatedColumnFormula>IFERROR(Inv_SY_B!BW4/Inv_SY_B!$DC4-1,"")</calculatedColumnFormula>
    </tableColumn>
    <tableColumn id="75" xr3:uid="{599A7F51-39C1-46AE-81D9-4066BE86FEB0}" name="IS14_Inv1_M2" dataDxfId="309">
      <calculatedColumnFormula>IFERROR(Inv_SY_B!BX4/Inv_SY_B!$DC4-1,"")</calculatedColumnFormula>
    </tableColumn>
    <tableColumn id="76" xr3:uid="{B086B5D2-82BC-4F6D-8CF3-087A2C4EDBA3}" name="IS14_Inv1_M3" dataDxfId="308">
      <calculatedColumnFormula>IFERROR(Inv_SY_B!BY4/Inv_SY_B!$DC4-1,"")</calculatedColumnFormula>
    </tableColumn>
    <tableColumn id="77" xr3:uid="{6902A92F-DCC1-47DF-927B-1E4453C37BA1}" name="IS14_Inv1_M4" dataDxfId="307">
      <calculatedColumnFormula>IFERROR(Inv_SY_B!BZ4/Inv_SY_B!$DC4-1,"")</calculatedColumnFormula>
    </tableColumn>
    <tableColumn id="78" xr3:uid="{9BC92D57-517A-4131-B952-B5044C6227C1}" name="IS15_Inv1_M1" dataDxfId="306">
      <calculatedColumnFormula>IFERROR(Inv_SY_B!CA4/Inv_SY_B!$DC4-1,"")</calculatedColumnFormula>
    </tableColumn>
    <tableColumn id="79" xr3:uid="{497186E6-0492-485C-BE4A-139E4C911481}" name="IS15_Inv2_M1" dataDxfId="305">
      <calculatedColumnFormula>IFERROR(Inv_SY_B!CB4/Inv_SY_B!$DC4-1,"")</calculatedColumnFormula>
    </tableColumn>
    <tableColumn id="80" xr3:uid="{2566D1EA-9CB3-43E4-9FD1-57B7A6EBE7B8}" name="IS16_Inv1_M1" dataDxfId="304">
      <calculatedColumnFormula>IFERROR(Inv_SY_B!CC4/Inv_SY_B!$DC4-1,"")</calculatedColumnFormula>
    </tableColumn>
    <tableColumn id="81" xr3:uid="{87F56893-8727-4710-A58A-384B0D8BB74E}" name="IS16_Inv1_M2" dataDxfId="303">
      <calculatedColumnFormula>IFERROR(Inv_SY_B!CD4/Inv_SY_B!$DC4-1,"")</calculatedColumnFormula>
    </tableColumn>
    <tableColumn id="82" xr3:uid="{9F39BD14-63AB-46BE-8C89-5A6A3A7B95FF}" name="IS17_Inv1_M1" dataDxfId="302">
      <calculatedColumnFormula>IFERROR(Inv_SY_B!CE4/Inv_SY_B!$DC4-1,"")</calculatedColumnFormula>
    </tableColumn>
    <tableColumn id="83" xr3:uid="{1EE11656-55F0-46C0-8A1D-FC6EEC06F2BE}" name="IS17_Inv1_M2" dataDxfId="301">
      <calculatedColumnFormula>IFERROR(Inv_SY_B!CF4/Inv_SY_B!$DC4-1,"")</calculatedColumnFormula>
    </tableColumn>
    <tableColumn id="84" xr3:uid="{7CD45BE7-527F-4B2D-B0B1-458584EF4C7B}" name="IS17_Inv2_M1" dataDxfId="300">
      <calculatedColumnFormula>IFERROR(Inv_SY_B!CG4/Inv_SY_B!$DC4-1,"")</calculatedColumnFormula>
    </tableColumn>
    <tableColumn id="85" xr3:uid="{5A372310-F55A-45D9-A992-68B48817353B}" name="IS17_Inv2_M2" dataDxfId="299">
      <calculatedColumnFormula>IFERROR(Inv_SY_B!CH4/Inv_SY_B!$DC4-1,"")</calculatedColumnFormula>
    </tableColumn>
    <tableColumn id="86" xr3:uid="{C6B4A353-F13C-4011-AED3-0EB7F91B9B35}" name="IS20_Inv1_M1" dataDxfId="298">
      <calculatedColumnFormula>IFERROR(Inv_SY_B!CI4/Inv_SY_B!$DC4-1,"")</calculatedColumnFormula>
    </tableColumn>
    <tableColumn id="87" xr3:uid="{6829529B-3C3D-4B95-A335-BD580ADCEBAE}" name="IS20_Inv1_M2" dataDxfId="297">
      <calculatedColumnFormula>IFERROR(Inv_SY_B!CJ4/Inv_SY_B!$DC4-1,"")</calculatedColumnFormula>
    </tableColumn>
    <tableColumn id="88" xr3:uid="{4E47F274-993D-4033-9C61-6DCFC84A9E6F}" name="IS20_Inv2_M1" dataDxfId="296">
      <calculatedColumnFormula>IFERROR(Inv_SY_B!CK4/Inv_SY_B!$DC4-1,"")</calculatedColumnFormula>
    </tableColumn>
    <tableColumn id="89" xr3:uid="{FB731645-6AF1-4C3F-9D4D-898CEC6BAB9A}" name="IS20_Inv2_M2" dataDxfId="295">
      <calculatedColumnFormula>IFERROR(Inv_SY_B!CL4/Inv_SY_B!$DC4-1,"")</calculatedColumnFormula>
    </tableColumn>
    <tableColumn id="90" xr3:uid="{CFEDA7C5-0182-41B9-AB29-F5937A4F5418}" name="IS18_Inv1_M1" dataDxfId="294">
      <calculatedColumnFormula>IFERROR(Inv_SY_B!CM4/Inv_SY_B!$DB4-1,"")</calculatedColumnFormula>
    </tableColumn>
    <tableColumn id="91" xr3:uid="{8B31E73B-3A94-41B6-AB9A-FD9558383D6A}" name="IS18_Inv1_M2" dataDxfId="293">
      <calculatedColumnFormula>IFERROR(Inv_SY_B!CN4/Inv_SY_B!$DB4-1,"")</calculatedColumnFormula>
    </tableColumn>
    <tableColumn id="92" xr3:uid="{ADAEDC4D-F91B-4068-B1F0-26E46BA74ABB}" name="IS18_Inv1_M3" dataDxfId="292">
      <calculatedColumnFormula>IFERROR(Inv_SY_B!CO4/Inv_SY_B!$DB4-1,"")</calculatedColumnFormula>
    </tableColumn>
    <tableColumn id="93" xr3:uid="{2A17D0F2-E505-45E7-9442-98DB2B42B02F}" name="IS18_Inv1_M4" dataDxfId="291">
      <calculatedColumnFormula>IFERROR(Inv_SY_B!CP4/Inv_SY_B!$DB4-1,"")</calculatedColumnFormula>
    </tableColumn>
    <tableColumn id="94" xr3:uid="{A47943B9-2E45-4524-BA2F-F06EFF04775B}" name="IS18_Inv2_M1" dataDxfId="290">
      <calculatedColumnFormula>IFERROR(Inv_SY_B!CQ4/Inv_SY_B!$DB4-1,"")</calculatedColumnFormula>
    </tableColumn>
    <tableColumn id="95" xr3:uid="{545FE73C-A966-4CC8-B089-4BE6A6171FB7}" name="IS18_Inv2_M2" dataDxfId="289">
      <calculatedColumnFormula>IFERROR(Inv_SY_B!CR4/Inv_SY_B!$DB4-1,"")</calculatedColumnFormula>
    </tableColumn>
    <tableColumn id="102" xr3:uid="{FFE3408A-533E-42F7-8EB7-B1853B9352BB}" name="IS18_Inv2_M3" dataDxfId="288">
      <calculatedColumnFormula>IFERROR(Inv_SY_B!CS4/Inv_SY_B!$DB4-1,"")</calculatedColumnFormula>
    </tableColumn>
    <tableColumn id="96" xr3:uid="{8C72F42D-3085-422A-9202-19B85AC52B99}" name="IS18_Inv2_M4" dataDxfId="287">
      <calculatedColumnFormula>IFERROR(Inv_SY_B!CT4/Inv_SY_B!$DB4-1,"")</calculatedColumnFormula>
    </tableColumn>
    <tableColumn id="97" xr3:uid="{5460E011-BC21-4B45-BDAB-38A8E03B61E4}" name="IS19_Inv1_M1" dataDxfId="286">
      <calculatedColumnFormula>IFERROR(Inv_SY_B!CU4/Inv_SY_B!$DB4-1,"")</calculatedColumnFormula>
    </tableColumn>
    <tableColumn id="103" xr3:uid="{C83989A3-C63A-4606-8571-5D12FDEACEED}" name="IS19_Inv1_M2" dataDxfId="285">
      <calculatedColumnFormula>IFERROR(Inv_SY_B!CV4/Inv_SY_B!$DB4-1,"")</calculatedColumnFormula>
    </tableColumn>
    <tableColumn id="98" xr3:uid="{59385AEE-6792-4C95-87AB-2742CDDA39CF}" name="IS19_Inv1_M3" dataDxfId="284">
      <calculatedColumnFormula>IFERROR(Inv_SY_B!CW4/Inv_SY_B!$DB4-1,"")</calculatedColumnFormula>
    </tableColumn>
    <tableColumn id="99" xr3:uid="{32B79359-D768-4DE0-AB62-B57CFBDE9B57}" name="IS19_Inv2_M1" dataDxfId="283">
      <calculatedColumnFormula>IFERROR(Inv_SY_B!CX4/Inv_SY_B!$DB4-1,"")</calculatedColumnFormula>
    </tableColumn>
    <tableColumn id="100" xr3:uid="{45036A47-6BF5-4429-B26F-C372FFE350AE}" name="IS19_Inv2_M2" dataDxfId="282">
      <calculatedColumnFormula>IFERROR(Inv_SY_B!CY4/Inv_SY_B!$DB4-1,"")</calculatedColumnFormula>
    </tableColumn>
    <tableColumn id="101" xr3:uid="{39C225DA-2124-46E7-8C52-DE03B05C84DD}" name="IS19_Inv2_M3" dataDxfId="281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80" dataDxfId="278" headerRowBorderDxfId="279" tableBorderDxfId="277" totalsRowBorderDxfId="276">
  <autoFilter ref="A1:V22" xr:uid="{00000000-0009-0000-0100-00000C000000}"/>
  <tableColumns count="22">
    <tableColumn id="1" xr3:uid="{00000000-0010-0000-0200-000001000000}" name="Sr. No." dataDxfId="275"/>
    <tableColumn id="6" xr3:uid="{00000000-0010-0000-0200-000006000000}" name="Date" dataDxfId="274"/>
    <tableColumn id="2" xr3:uid="{00000000-0010-0000-0200-000002000000}" name="Finacial Year" dataDxfId="273"/>
    <tableColumn id="3" xr3:uid="{00000000-0010-0000-0200-000003000000}" name="Calendor Year" dataDxfId="272"/>
    <tableColumn id="20" xr3:uid="{00000000-0010-0000-0200-000014000000}" name="Contractuyal year" dataDxfId="271"/>
    <tableColumn id="5" xr3:uid="{00000000-0010-0000-0200-000005000000}" name="Operating Year" dataDxfId="270"/>
    <tableColumn id="7" xr3:uid="{00000000-0010-0000-0200-000007000000}" name="Affected Feeder " dataDxfId="269"/>
    <tableColumn id="21" xr3:uid="{00000000-0010-0000-0200-000015000000}" name="SPV" dataDxfId="268">
      <calculatedColumnFormula>_xlfn.XLOOKUP(IGA_BD[[#This Row],[Affected Feeder ]],'Basic Data'!N:N,'Basic Data'!O:O)</calculatedColumnFormula>
    </tableColumn>
    <tableColumn id="10" xr3:uid="{00000000-0010-0000-0200-00000A000000}" name="Consumer" dataDxfId="267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6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5"/>
    <tableColumn id="12" xr3:uid="{00000000-0010-0000-0200-00000C000000}" name="Fault Start TimeStamp" dataDxfId="264"/>
    <tableColumn id="13" xr3:uid="{00000000-0010-0000-0200-00000D000000}" name="Work Start TimeStamp" dataDxfId="263"/>
    <tableColumn id="14" xr3:uid="{00000000-0010-0000-0200-00000E000000}" name="Fault Clearance time" dataDxfId="262"/>
    <tableColumn id="15" xr3:uid="{00000000-0010-0000-0200-00000F000000}" name="Response Time" dataDxfId="261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60">
      <calculatedColumnFormula>(IGA_BD[[#This Row],[Fault Clearance time]]-IGA_BD[[#This Row],[Work Start TimeStamp]])*24</calculatedColumnFormula>
    </tableColumn>
    <tableColumn id="17" xr3:uid="{00000000-0010-0000-0200-000011000000}" name="Breakdown Time" dataDxfId="259">
      <calculatedColumnFormula>(IGA_BD[[#This Row],[Fault Clearance time]]-IGA_BD[[#This Row],[Fault Start TimeStamp]])*24</calculatedColumnFormula>
    </tableColumn>
    <tableColumn id="18" xr3:uid="{00000000-0010-0000-0200-000012000000}" name="Action taken" dataDxfId="258"/>
    <tableColumn id="19" xr3:uid="{00000000-0010-0000-0200-000013000000}" name="Status" dataDxfId="257"/>
    <tableColumn id="22" xr3:uid="{00000000-0010-0000-0200-000016000000}" name="Plant Equivalent breakdown" dataDxfId="256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5"/>
    <tableColumn id="8" xr3:uid="{00000000-0010-0000-0200-000008000000}" name="Estimated Energy Loss (kWh)" dataDxfId="254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32" totalsRowShown="0">
  <autoFilter ref="A1:AN1032" xr:uid="{00000000-0009-0000-0100-000002000000}">
    <filterColumn colId="11">
      <filters>
        <filter val="IS5"/>
        <filter val="IS8"/>
      </filters>
    </filterColumn>
  </autoFilter>
  <tableColumns count="40">
    <tableColumn id="1" xr3:uid="{00000000-0010-0000-0300-000001000000}" name="Sr. No." dataDxfId="253"/>
    <tableColumn id="2" xr3:uid="{00000000-0010-0000-0300-000002000000}" name="Date" dataDxfId="252"/>
    <tableColumn id="3" xr3:uid="{00000000-0010-0000-0300-000003000000}" name="Financial Year" dataDxfId="251">
      <calculatedColumnFormula>YEAR(PA[[#This Row],[Date]])+IF(MONTH(PA[[#This Row],[Date]])&gt;=4,1,0)</calculatedColumnFormula>
    </tableColumn>
    <tableColumn id="4" xr3:uid="{00000000-0010-0000-0300-000004000000}" name="Calendar Year" dataDxfId="250">
      <calculatedColumnFormula>YEAR(PA[[#This Row],[Date]])</calculatedColumnFormula>
    </tableColumn>
    <tableColumn id="5" xr3:uid="{00000000-0010-0000-0300-000005000000}" name="Contractual Year" dataDxfId="249"/>
    <tableColumn id="6" xr3:uid="{00000000-0010-0000-0300-000006000000}" name="Operating Year" dataDxfId="248"/>
    <tableColumn id="7" xr3:uid="{00000000-0010-0000-0300-000007000000}" name="Month Year" dataDxfId="247"/>
    <tableColumn id="8" xr3:uid="{00000000-0010-0000-0300-000008000000}" name="Days" dataDxfId="246">
      <calculatedColumnFormula>DAY(EOMONTH(PA[[#This Row],[Month Year]],0))</calculatedColumnFormula>
    </tableColumn>
    <tableColumn id="9" xr3:uid="{00000000-0010-0000-0300-000009000000}" name="Sunrise Time (POA&gt;20 W/m2)" dataDxfId="245"/>
    <tableColumn id="10" xr3:uid="{00000000-0010-0000-0300-00000A000000}" name="Sunset Time (POA&lt;20 W/m2)" dataDxfId="244"/>
    <tableColumn id="11" xr3:uid="{00000000-0010-0000-0300-00000B000000}" name="Total Generation Time" dataDxfId="243"/>
    <tableColumn id="12" xr3:uid="{00000000-0010-0000-0300-00000C000000}" name="Inverter  Station Number (if Bd in filed)" dataDxfId="242"/>
    <tableColumn id="13" xr3:uid="{00000000-0010-0000-0300-00000D000000}" name="Inverter number (If Inv, SCb or Str BD)" dataDxfId="241"/>
    <tableColumn id="14" xr3:uid="{00000000-0010-0000-0300-00000E000000}" name="Inverter Module Number (If Inv, SCb or Str BD)" dataDxfId="240"/>
    <tableColumn id="15" xr3:uid="{00000000-0010-0000-0300-00000F000000}" name="SCB Number (If SCB or Str BD)" dataDxfId="239"/>
    <tableColumn id="16" xr3:uid="{00000000-0010-0000-0300-000010000000}" name="String Type(If String BD)" dataDxfId="238"/>
    <tableColumn id="17" xr3:uid="{00000000-0010-0000-0300-000011000000}" name="Equipment (If any BD other than PV  array and inv)" dataDxfId="237"/>
    <tableColumn id="18" xr3:uid="{00000000-0010-0000-0300-000012000000}" name="C1" dataDxfId="236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5">
      <calculatedColumnFormula>IF(PA[[#This Row],[String Type(If String BD)]]="",1,0)</calculatedColumnFormula>
    </tableColumn>
    <tableColumn id="20" xr3:uid="{00000000-0010-0000-0300-000014000000}" name="Affected Equipment " dataDxfId="234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3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2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1"/>
    <tableColumn id="24" xr3:uid="{00000000-0010-0000-0300-000018000000}" name="Fault Code (As per HMI)" dataDxfId="230"/>
    <tableColumn id="25" xr3:uid="{00000000-0010-0000-0300-000019000000}" name="Breakdown Description" dataDxfId="229"/>
    <tableColumn id="26" xr3:uid="{00000000-0010-0000-0300-00001A000000}" name="Fault Time" dataDxfId="228"/>
    <tableColumn id="27" xr3:uid="{00000000-0010-0000-0300-00001B000000}" name="Acknowledgement Time " dataDxfId="227"/>
    <tableColumn id="28" xr3:uid="{00000000-0010-0000-0300-00001C000000}" name="Work Start time on Fault" dataDxfId="226"/>
    <tableColumn id="29" xr3:uid="{00000000-0010-0000-0300-00001D000000}" name="Work Completion time on fault" dataDxfId="225"/>
    <tableColumn id="30" xr3:uid="{00000000-0010-0000-0300-00001E000000}" name="Acknow. time " dataDxfId="224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3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2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1">
      <calculatedColumnFormula>IFERROR((PA[[#This Row],[Work Completion time on fault]]-PA[[#This Row],[Fault Time]])*24,"")</calculatedColumnFormula>
    </tableColumn>
    <tableColumn id="34" xr3:uid="{00000000-0010-0000-0300-000022000000}" name="Action taken" dataDxfId="220"/>
    <tableColumn id="35" xr3:uid="{00000000-0010-0000-0300-000023000000}" name="Status" dataDxfId="219"/>
    <tableColumn id="36" xr3:uid="{00000000-0010-0000-0300-000024000000}" name="Plant Equivalent breakdown" dataDxfId="218">
      <calculatedColumnFormula>IFERROR(PA[[#This Row],[Breakdown Time]]*PA[[#This Row],[Plant Equivalent Weightage]],"")</calculatedColumnFormula>
    </tableColumn>
    <tableColumn id="37" xr3:uid="{00000000-0010-0000-0300-000025000000}" name="Lost PoA(Wh/m2)" dataDxfId="217"/>
    <tableColumn id="38" xr3:uid="{00000000-0010-0000-0300-000026000000}" name="Approximate Energy Loss (KWh)" dataDxfId="216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5" dataDxfId="213" headerRowBorderDxfId="214" tableBorderDxfId="212" totalsRowBorderDxfId="211">
  <tableColumns count="41">
    <tableColumn id="1" xr3:uid="{A2D2822E-642F-4964-B667-AF250A99DC53}" name="Sr. No." dataDxfId="210" dataCellStyle="Comma 42"/>
    <tableColumn id="2" xr3:uid="{E61F5888-E8AB-492D-A976-375F0836F149}" name="Month Name" dataDxfId="209" dataCellStyle="Comma 42"/>
    <tableColumn id="3" xr3:uid="{D4BEC55F-EF47-4FCE-8594-122F3EF0E82B}" name="Month Number" dataDxfId="208" dataCellStyle="Comma 42"/>
    <tableColumn id="4" xr3:uid="{12FC20E7-E70B-424F-8402-75341C9FA299}" name="Month" dataDxfId="207" dataCellStyle="Comma 42"/>
    <tableColumn id="5" xr3:uid="{03BA2036-8425-4FE1-B793-AFCE28C88C01}" name="CY" dataDxfId="206">
      <calculatedColumnFormula>YEAR(D2)</calculatedColumnFormula>
    </tableColumn>
    <tableColumn id="6" xr3:uid="{B19B8ED2-73EA-4BB5-9A1A-FF02DA401423}" name="FY" dataDxfId="205"/>
    <tableColumn id="7" xr3:uid="{939355D8-4227-4312-A8DC-871B816C90B8}" name="No. of Days in Month" dataDxfId="204">
      <calculatedColumnFormula>DAY(EOMONTH(D2,0))</calculatedColumnFormula>
    </tableColumn>
    <tableColumn id="8" xr3:uid="{71E0EF5F-A6AF-470F-B7B7-AAE4EFAEED37}" name="GHI" dataDxfId="203"/>
    <tableColumn id="9" xr3:uid="{D7C16A50-EB6E-49EB-838A-155DD19913C4}" name="POA" dataDxfId="202"/>
    <tableColumn id="10" xr3:uid="{67E731E2-ADF5-4577-91EB-0BDCA4C67646}" name="WS" dataDxfId="201"/>
    <tableColumn id="11" xr3:uid="{DE6C4F1C-ADD8-45E4-9161-A7CB2D4B3CD1}" name="Tamb" dataDxfId="200"/>
    <tableColumn id="12" xr3:uid="{F046A303-D5BA-4718-B17D-1B982BA5DADF}" name="Tmod" dataDxfId="199"/>
    <tableColumn id="13" xr3:uid="{B8FE7A07-057D-4007-803E-F440D88F8E46}" name="Egrid (MWh)" dataDxfId="198"/>
    <tableColumn id="14" xr3:uid="{BD7F82B1-36FF-41DD-A99E-942271842BA0}" name="Bugt_Capacity" dataDxfId="197"/>
    <tableColumn id="15" xr3:uid="{5A2AA018-31C5-4E4C-B717-E8A8D6A96B1A}" name="PR" dataDxfId="196">
      <calculatedColumnFormula>IFERROR(M2/I2/N2,"")</calculatedColumnFormula>
    </tableColumn>
    <tableColumn id="16" xr3:uid="{4B8F1A9C-B1FE-494D-82C4-617119D7BD9B}" name="Daily POA" dataDxfId="195">
      <calculatedColumnFormula>IFERROR(I2/G2,"")</calculatedColumnFormula>
    </tableColumn>
    <tableColumn id="17" xr3:uid="{48C0CD11-C7B5-43AE-AD32-0469ACBBCC6D}" name="Days Operated" dataDxfId="194">
      <calculatedColumnFormula>COUNTIFS('Daily KPI'!$D:$D,D2,'Daily KPI'!$K:$K,"&gt;0")</calculatedColumnFormula>
    </tableColumn>
    <tableColumn id="18" xr3:uid="{93388CA3-0662-4477-B3EC-C6D5D253E4D1}" name="MTD POA" dataDxfId="193">
      <calculatedColumnFormula>I2/G2*Q2</calculatedColumnFormula>
    </tableColumn>
    <tableColumn id="27" xr3:uid="{5D0F5B92-96C4-46F2-833A-CC6F9DD69347}" name="YTD POA" dataDxfId="192">
      <calculatedColumnFormula>SUMIF($F$2:F2,F2,$R$2:R2)</calculatedColumnFormula>
    </tableColumn>
    <tableColumn id="19" xr3:uid="{1DAEFA20-8C78-4FCC-9AFB-B0473B9C045A}" name="Daily Energy (MWh)" dataDxfId="191">
      <calculatedColumnFormula>M2/G2</calculatedColumnFormula>
    </tableColumn>
    <tableColumn id="20" xr3:uid="{9CC617DC-265E-4939-BFE9-3A91DC27461A}" name="MTD Energy (MWh)" dataDxfId="190">
      <calculatedColumnFormula>M2/G2*Q2</calculatedColumnFormula>
    </tableColumn>
    <tableColumn id="28" xr3:uid="{91751302-8FEF-49A8-A4D6-E0ADD26B453B}" name="YTD Energy (MWh)" dataDxfId="189">
      <calculatedColumnFormula>SUMIF($F$2:F2,F2,$U$2:U2)</calculatedColumnFormula>
    </tableColumn>
    <tableColumn id="38" xr3:uid="{4ED46ADD-24BD-4E59-A3B9-426A080A8923}" name="Bugt CUF (%)" dataDxfId="188">
      <calculatedColumnFormula>IFERROR(T2/(24*N2),"")</calculatedColumnFormula>
    </tableColumn>
    <tableColumn id="37" xr3:uid="{7CA42397-3F26-41F6-A40F-2879B57DFB34}" name="Bugt CUF (%) MTD" dataDxfId="187">
      <calculatedColumnFormula>IFERROR(U2/(24*N2*Q2),"")</calculatedColumnFormula>
    </tableColumn>
    <tableColumn id="36" xr3:uid="{5165AAD6-7A8A-4BEF-865B-6A928CF4BE00}" name="Bugt CUF (%)YTD" dataDxfId="186">
      <calculatedColumnFormula>IFERROR(V2/(24*N2*SUMIFS($Q:$Q,$F:$F,$F2,$D:$D,"&lt;="&amp;D2)),"")</calculatedColumnFormula>
    </tableColumn>
    <tableColumn id="21" xr3:uid="{B51D3095-4744-460F-9FF8-5BCCE367624E}" name="Ave. Cap MTD" dataDxfId="185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4">
      <calculatedColumnFormula>IFERROR(AVERAGEIF($F$2:F2,F2,$Z$2:Z2),"")</calculatedColumnFormula>
    </tableColumn>
    <tableColumn id="22" xr3:uid="{2B009AAB-FAD8-4D7C-AE5E-AE5CDB11E26D}" name="CC Energy MTD" dataDxfId="183"/>
    <tableColumn id="31" xr3:uid="{ACA7F779-2A1D-4936-B974-7FB4C9A8F0F0}" name="WS MTD" dataDxfId="182"/>
    <tableColumn id="23" xr3:uid="{51C6532F-B8B2-4993-95DF-31BBD43A936C}" name="WS YTD" dataDxfId="181"/>
    <tableColumn id="24" xr3:uid="{1D585DE8-B3ED-4F81-9813-9DBF59C7B198}" name="Bugt PA" dataDxfId="180" dataCellStyle="Percent 43"/>
    <tableColumn id="25" xr3:uid="{FA2F55E1-CE14-4023-A4B6-BF77E581E680}" name="Bugt EGA" dataDxfId="179" dataCellStyle="Percent 43"/>
    <tableColumn id="35" xr3:uid="{33C62B3F-2F99-4960-B4CF-8F70F816D1A7}" name="Bugt TA" dataDxfId="178"/>
    <tableColumn id="26" xr3:uid="{797243B3-5DE4-4F0A-BFED-41D9BAF823BB}" name="Bugt MA" dataDxfId="177"/>
    <tableColumn id="30" xr3:uid="{975D454F-0EDD-4D7F-9FF4-6C0B32072B1D}" name="Bugt IGA" dataDxfId="176"/>
    <tableColumn id="32" xr3:uid="{779C9923-A5CB-49C3-8CD0-80F95BFD8D93}" name="Corelation" dataDxfId="175"/>
    <tableColumn id="33" xr3:uid="{044F9EF3-BFE6-4083-9768-5A287A7FF8AD}" name="Bugt Line loss" dataDxfId="174"/>
    <tableColumn id="34" xr3:uid="{86CC6DB1-2F25-4CB6-A013-1F3FFB386EC8}" name="Bugt Reactive Power" dataDxfId="173"/>
    <tableColumn id="40" xr3:uid="{18CE9A97-95D1-41DF-B58E-46DAE813BD4F}" name="CC*Bugt (MTD)" dataDxfId="172">
      <calculatedColumnFormula>SUMIF('Daily KPI'!$D:$D,$D2,'Daily KPI'!AS:AS)</calculatedColumnFormula>
    </tableColumn>
    <tableColumn id="41" xr3:uid="{E2288547-230E-4028-ADE6-28F89E2C48AD}" name="CC*Bugt (YTD)" dataDxfId="171">
      <calculatedColumnFormula>SUMIF($F$2:F2,F2,$AM$2:AM2)</calculatedColumnFormula>
    </tableColumn>
    <tableColumn id="39" xr3:uid="{F7A7CB4B-D49E-42D5-BD2E-955DE3C028CB}" name="Per MW DC" dataDxfId="17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9">
      <calculatedColumnFormula>A1+1</calculatedColumnFormula>
    </tableColumn>
    <tableColumn id="6" xr3:uid="{00000000-0010-0000-0400-000006000000}" name="Date" dataDxfId="168"/>
    <tableColumn id="2" xr3:uid="{00000000-0010-0000-0400-000002000000}" name="Finacial Year" dataDxfId="167">
      <calculatedColumnFormula>YEAR(Grid_BD[[#This Row],[Date]])+IF(MONTH(Grid_BD[[#This Row],[Date]])&gt;=4,1,0)</calculatedColumnFormula>
    </tableColumn>
    <tableColumn id="3" xr3:uid="{00000000-0010-0000-0400-000003000000}" name="Calendor Year" dataDxfId="166">
      <calculatedColumnFormula>YEAR(Grid_BD[[#This Row],[Date]])</calculatedColumnFormula>
    </tableColumn>
    <tableColumn id="5" xr3:uid="{00000000-0010-0000-0400-000005000000}" name="Operating Year" dataDxfId="165"/>
    <tableColumn id="25" xr3:uid="{7623407F-BD25-494D-9878-FC03D72F3A90}" name="Month Year" dataDxfId="164">
      <calculatedColumnFormula>Grid_BD[[#This Row],[Date]]-DAY(Grid_BD[[#This Row],[Date]])+1</calculatedColumnFormula>
    </tableColumn>
    <tableColumn id="7" xr3:uid="{00000000-0010-0000-0400-000007000000}" name="Affected Feeder " dataDxfId="163"/>
    <tableColumn id="21" xr3:uid="{00000000-0010-0000-0400-000015000000}" name="Op. Hours" dataDxfId="162">
      <calculatedColumnFormula>IFERROR(_xlfn.XLOOKUP(Grid_BD[[#This Row],[Date]],RD[Date],RD[Solar Operating Hours]),"")</calculatedColumnFormula>
    </tableColumn>
    <tableColumn id="10" xr3:uid="{00000000-0010-0000-0400-00000A000000}" name="Concumaer" dataDxfId="161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60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9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8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7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6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5"/>
    <tableColumn id="22" xr3:uid="{00000000-0010-0000-0400-000016000000}" name="Plant Equivalent breakdown" dataDxfId="154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3" dataCellStyle="Comma"/>
    <tableColumn id="9" xr3:uid="{00000000-0010-0000-0400-000009000000}" name="Estimated Energy Loss (kWh)" dataDxfId="152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1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50" dataDxfId="148" headerRowBorderDxfId="149" tableBorderDxfId="147" totalsRowBorderDxfId="146">
  <autoFilter ref="A1:U6" xr:uid="{4F984E08-5C70-4CFD-957B-782F0EE953DF}"/>
  <tableColumns count="21">
    <tableColumn id="1" xr3:uid="{535F84DF-123A-48D5-A52F-8967CDCE2625}" name="Sr. No" dataDxfId="145"/>
    <tableColumn id="2" xr3:uid="{39D8B109-0565-42DA-AA5D-AC9C0093D77D}" name="Month" dataDxfId="144">
      <calculatedColumnFormula>Table7[[#This Row],[Date]]-DAY(Table7[[#This Row],[Date]])+1</calculatedColumnFormula>
    </tableColumn>
    <tableColumn id="3" xr3:uid="{60E7B107-D281-4D8E-896C-9F40B214036F}" name="Date" dataDxfId="143"/>
    <tableColumn id="4" xr3:uid="{14A3EEA8-49AA-4FBB-9B56-B413B3128DC9}" name="Plant Name" dataDxfId="142"/>
    <tableColumn id="5" xr3:uid="{651C5A6E-45CD-4CCC-ADBF-2742EF2DC457}" name="Categoty" dataDxfId="141"/>
    <tableColumn id="6" xr3:uid="{C4EFD7B7-B1DF-4A6B-A2D2-554B55C99238}" name="Equipment Name" dataDxfId="140"/>
    <tableColumn id="7" xr3:uid="{711C272D-3162-4CD9-8AB0-FBF4139DC8E9}" name="Inverter No." dataDxfId="139"/>
    <tableColumn id="8" xr3:uid="{17C01DB4-2E48-4B67-B4E3-64C50B552E40}" name="From" dataDxfId="138"/>
    <tableColumn id="9" xr3:uid="{B6A73E69-9010-4903-AA79-589EC70AC2DC}" name="To" dataDxfId="137"/>
    <tableColumn id="10" xr3:uid="{40B1DFCA-78EB-47A2-B3E2-4D97B7E8429A}" name="Duration in MIN" dataDxfId="136">
      <calculatedColumnFormula>I2-H2</calculatedColumnFormula>
    </tableColumn>
    <tableColumn id="11" xr3:uid="{C2FDA24A-2FBE-4290-97F6-5427D7CA0C83}" name="Total Breakdown Hrs." dataDxfId="135">
      <calculatedColumnFormula>(J2/0.041677)</calculatedColumnFormula>
    </tableColumn>
    <tableColumn id="12" xr3:uid="{646A30D1-32E6-4B6D-9042-495A629DEFDD}" name="Avg POA During BD time" dataDxfId="134"/>
    <tableColumn id="13" xr3:uid="{F0C04FB6-64E6-498C-A74E-EC06F5E15937}" name="Lost POA" dataDxfId="133"/>
    <tableColumn id="14" xr3:uid="{A7B4E29B-9F49-4F54-8280-2E55D6EEE694}" name="Total POA " dataDxfId="132"/>
    <tableColumn id="15" xr3:uid="{78E68A2D-FB38-4562-B27B-C262FD3E60E9}" name="Net POA" dataDxfId="131">
      <calculatedColumnFormula>(N2-M2)</calculatedColumnFormula>
    </tableColumn>
    <tableColumn id="16" xr3:uid="{718F076A-F422-474F-9F42-EA6C10239CCA}" name="Loss of Capacity in KWp" dataDxfId="130"/>
    <tableColumn id="17" xr3:uid="{AA87323A-21CC-452A-A61F-4E43F6AEA5A8}" name="Estimated PR % (Pvsyst)" dataDxfId="129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8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7"/>
    <tableColumn id="20" xr3:uid="{3F3E102F-FCA4-4E13-973B-B7A290B2D050}" name="Current Load befor Load Sheeding (AC MW)" dataDxfId="126"/>
    <tableColumn id="21" xr3:uid="{138D476F-D4ED-4791-86A6-04EC40F290B2}" name="Load to be maintain (AC Mw)" dataDxfId="125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4" headerRowBorderDxfId="123" headerRowCellStyle="Normal 26">
  <tableColumns count="37">
    <tableColumn id="1" xr3:uid="{00000000-0010-0000-0500-000001000000}" name="Sr. No." dataDxfId="122"/>
    <tableColumn id="8" xr3:uid="{00000000-0010-0000-0500-000008000000}" name="Date" dataDxfId="121"/>
    <tableColumn id="2" xr3:uid="{00000000-0010-0000-0500-000002000000}" name="Finacial Year" dataDxfId="120">
      <calculatedColumnFormula>YEAR(MC[[#This Row],[Date]])+IF(MONTH(MC[[#This Row],[Date]])&gt;=4,1,0)</calculatedColumnFormula>
    </tableColumn>
    <tableColumn id="3" xr3:uid="{00000000-0010-0000-0500-000003000000}" name="Calendar Year" dataDxfId="119">
      <calculatedColumnFormula>YEAR(MC[[#This Row],[Date]])</calculatedColumnFormula>
    </tableColumn>
    <tableColumn id="4" xr3:uid="{00000000-0010-0000-0500-000004000000}" name="Contrcatual Year" dataDxfId="118"/>
    <tableColumn id="5" xr3:uid="{00000000-0010-0000-0500-000005000000}" name="Operating Year" dataDxfId="117"/>
    <tableColumn id="6" xr3:uid="{00000000-0010-0000-0500-000006000000}" name="Month Year" dataDxfId="116">
      <calculatedColumnFormula>TEXT(MC[[#This Row],[Date]],"mmm-yy")</calculatedColumnFormula>
    </tableColumn>
    <tableColumn id="7" xr3:uid="{00000000-0010-0000-0500-000007000000}" name="Days" dataDxfId="115">
      <calculatedColumnFormula>DAY(EOMONTH(MC[[#This Row],[Month Year]],0))</calculatedColumnFormula>
    </tableColumn>
    <tableColumn id="9" xr3:uid="{00000000-0010-0000-0500-000009000000}" name="Cycle Number" dataDxfId="114"/>
    <tableColumn id="10" xr3:uid="{00000000-0010-0000-0500-00000A000000}" name="Resources" dataDxfId="113"/>
    <tableColumn id="11" xr3:uid="{00000000-0010-0000-0500-00000B000000}" name="ICR1" dataDxfId="112"/>
    <tableColumn id="12" xr3:uid="{00000000-0010-0000-0500-00000C000000}" name="ICR2" dataDxfId="111"/>
    <tableColumn id="13" xr3:uid="{00000000-0010-0000-0500-00000D000000}" name="ICR3" dataDxfId="110"/>
    <tableColumn id="14" xr3:uid="{00000000-0010-0000-0500-00000E000000}" name="ICR4" dataDxfId="109"/>
    <tableColumn id="15" xr3:uid="{00000000-0010-0000-0500-00000F000000}" name="ICR5" dataDxfId="108"/>
    <tableColumn id="16" xr3:uid="{4021143C-D39E-4F72-8CB6-782FC223D289}" name="ICR6" dataDxfId="107"/>
    <tableColumn id="26" xr3:uid="{CB5CE68D-6046-4575-ABEC-40AC38686780}" name="ICR7" dataDxfId="106"/>
    <tableColumn id="27" xr3:uid="{3AAE5FD5-0AEE-4AE9-B69F-408C177B86F9}" name="ICR8" dataDxfId="105"/>
    <tableColumn id="25" xr3:uid="{BCBFF46B-A58F-4100-801A-7BCD7112E622}" name="ICR9" dataDxfId="104"/>
    <tableColumn id="28" xr3:uid="{9EECA449-6AB6-4A58-AA0E-4DA73EAF63D1}" name="ICR10" dataDxfId="103"/>
    <tableColumn id="29" xr3:uid="{6A297585-1FF9-4B97-9CA2-F8FAEB6690F9}" name="ICR11" dataDxfId="102"/>
    <tableColumn id="30" xr3:uid="{B3230696-C665-4DE5-A496-5E0BF90E32BA}" name="ICR12" dataDxfId="101"/>
    <tableColumn id="31" xr3:uid="{3C0A0A39-B009-4A5E-8A0F-C2C03FFBCDF5}" name="ICR13" dataDxfId="100"/>
    <tableColumn id="32" xr3:uid="{6C99ADC8-DC2E-4D56-B4A6-081E64A9DAA3}" name="ICR14" dataDxfId="99"/>
    <tableColumn id="33" xr3:uid="{5D8DF2E8-C1CB-4127-BF23-BAE5AD5A3476}" name="ICR15" dataDxfId="98"/>
    <tableColumn id="35" xr3:uid="{3C4EF812-9C95-4787-8306-34AA57490C28}" name="ICR16" dataDxfId="97"/>
    <tableColumn id="34" xr3:uid="{F0F5C94A-B6C9-40D5-8602-D1B3F6F22F68}" name="ICR17" dataDxfId="96"/>
    <tableColumn id="36" xr3:uid="{CFEB89B9-55FF-4156-A917-92065CECC61A}" name="ICR18" dataDxfId="95"/>
    <tableColumn id="37" xr3:uid="{66304015-F094-4EAE-A018-A01C9F207D97}" name="ICR19" dataDxfId="94"/>
    <tableColumn id="17" xr3:uid="{00000000-0010-0000-0500-000011000000}" name="Total NO. Module cleaned" dataDxfId="93">
      <calculatedColumnFormula>SUM(MC[[#This Row],[ICR1]:[ICR19]])</calculatedColumnFormula>
    </tableColumn>
    <tableColumn id="18" xr3:uid="{00000000-0010-0000-0500-000012000000}" name="Morning Start Time" dataDxfId="92"/>
    <tableColumn id="19" xr3:uid="{00000000-0010-0000-0500-000013000000}" name="Morning End Time" dataDxfId="91"/>
    <tableColumn id="20" xr3:uid="{00000000-0010-0000-0500-000014000000}" name="Evening Start Time" dataDxfId="90"/>
    <tableColumn id="21" xr3:uid="{00000000-0010-0000-0500-000015000000}" name="Evening End time" dataDxfId="89"/>
    <tableColumn id="22" xr3:uid="{00000000-0010-0000-0500-000016000000}" name="Brush/MOP Replcemnet" dataDxfId="88"/>
    <tableColumn id="24" xr3:uid="{00000000-0010-0000-0500-000018000000}" name="Water Test Report" dataDxfId="87"/>
    <tableColumn id="23" xr3:uid="{00000000-0010-0000-0500-000017000000}" name="Remarks for the day" dataDxfId="8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5" headerRowBorderDxfId="84" headerRowCellStyle="Normal 26">
  <tableColumns count="37">
    <tableColumn id="1" xr3:uid="{00000000-0010-0000-0600-000001000000}" name="Sr. No." dataDxfId="83"/>
    <tableColumn id="8" xr3:uid="{00000000-0010-0000-0600-000008000000}" name="Date" dataDxfId="82"/>
    <tableColumn id="2" xr3:uid="{00000000-0010-0000-0600-000002000000}" name="Finacial Year" dataDxfId="81">
      <calculatedColumnFormula>YEAR(MC_2[[#This Row],[Date]])+IF(MONTH(MC_2[[#This Row],[Date]])&gt;=4,1,0)</calculatedColumnFormula>
    </tableColumn>
    <tableColumn id="3" xr3:uid="{00000000-0010-0000-0600-000003000000}" name="Calendor Year" dataDxfId="80">
      <calculatedColumnFormula>YEAR(MC_2[[#This Row],[Date]])</calculatedColumnFormula>
    </tableColumn>
    <tableColumn id="4" xr3:uid="{00000000-0010-0000-0600-000004000000}" name="Contrcatual Year" dataDxfId="79"/>
    <tableColumn id="5" xr3:uid="{00000000-0010-0000-0600-000005000000}" name="Operating Year" dataDxfId="78"/>
    <tableColumn id="6" xr3:uid="{00000000-0010-0000-0600-000006000000}" name="Month Year" dataDxfId="77">
      <calculatedColumnFormula>TEXT(MC_2[[#This Row],[Date]],"mmm-yy")</calculatedColumnFormula>
    </tableColumn>
    <tableColumn id="7" xr3:uid="{00000000-0010-0000-0600-000007000000}" name="Days" dataDxfId="76">
      <calculatedColumnFormula>DAY(EOMONTH(MC_2[[#This Row],[Month Year]],0))</calculatedColumnFormula>
    </tableColumn>
    <tableColumn id="9" xr3:uid="{00000000-0010-0000-0600-000009000000}" name="Cycle Number" dataDxfId="75"/>
    <tableColumn id="10" xr3:uid="{00000000-0010-0000-0600-00000A000000}" name="Resources" dataDxfId="74"/>
    <tableColumn id="11" xr3:uid="{00000000-0010-0000-0600-00000B000000}" name="ICR1" dataDxfId="73"/>
    <tableColumn id="12" xr3:uid="{00000000-0010-0000-0600-00000C000000}" name="ICR2" dataDxfId="72"/>
    <tableColumn id="13" xr3:uid="{00000000-0010-0000-0600-00000D000000}" name="ICR3" dataDxfId="71"/>
    <tableColumn id="14" xr3:uid="{00000000-0010-0000-0600-00000E000000}" name="ICR4" dataDxfId="70"/>
    <tableColumn id="15" xr3:uid="{00000000-0010-0000-0600-00000F000000}" name="ICR5" dataDxfId="69"/>
    <tableColumn id="16" xr3:uid="{2D6953D3-BB6C-4D36-A61E-868021B6539D}" name="ICR6" dataDxfId="68"/>
    <tableColumn id="25" xr3:uid="{D1A83804-E120-4A5D-A700-90AB115FEE55}" name="ICR7" dataDxfId="67"/>
    <tableColumn id="26" xr3:uid="{B41AFD7E-499F-4FBF-AA50-C0900D6A3209}" name="ICR8" dataDxfId="66"/>
    <tableColumn id="27" xr3:uid="{C1DCEED4-A1DC-41CE-B377-32444566923E}" name="ICR9" dataDxfId="65"/>
    <tableColumn id="28" xr3:uid="{3B42AF23-C9E1-457E-94DB-07B86336A92A}" name="ICR10" dataDxfId="64"/>
    <tableColumn id="29" xr3:uid="{44AF9BCD-09C9-4EF1-9E17-EF48A3DBFC41}" name="ICR11" dataDxfId="63"/>
    <tableColumn id="30" xr3:uid="{753B9AEF-474F-42F5-A536-6FB170E32946}" name="ICR12" dataDxfId="62"/>
    <tableColumn id="31" xr3:uid="{23CB3E06-A2B2-474C-AC82-B919D46D89EF}" name="ICR13" dataDxfId="61"/>
    <tableColumn id="32" xr3:uid="{67C54175-7777-47E8-9713-319769C37746}" name="ICR14" dataDxfId="60"/>
    <tableColumn id="33" xr3:uid="{57918EB3-F309-4D33-9331-C76D4B46376C}" name="ICR15" dataDxfId="59"/>
    <tableColumn id="34" xr3:uid="{E2B78F74-65AC-4EA1-B251-ED75E947AA0E}" name="ICR16" dataDxfId="58"/>
    <tableColumn id="35" xr3:uid="{C1E03447-42C0-4597-8696-A3F40BF103CE}" name="ICR17" dataDxfId="57"/>
    <tableColumn id="36" xr3:uid="{F1ED9454-4DE8-4D94-A0E0-4678DF7F2D2F}" name="ICR18" dataDxfId="56"/>
    <tableColumn id="37" xr3:uid="{2A6412B3-4FF1-4587-8967-A854ECFF42B2}" name="ICR19" dataDxfId="55"/>
    <tableColumn id="17" xr3:uid="{00000000-0010-0000-0600-000011000000}" name="Total NO. Module cleaned" dataDxfId="54">
      <calculatedColumnFormula>SUM(MC_2[[#This Row],[ICR1]:[ICR5]])</calculatedColumnFormula>
    </tableColumn>
    <tableColumn id="18" xr3:uid="{00000000-0010-0000-0600-000012000000}" name="Morning Start Time" dataDxfId="53"/>
    <tableColumn id="19" xr3:uid="{00000000-0010-0000-0600-000013000000}" name="Morning End Time" dataDxfId="52"/>
    <tableColumn id="20" xr3:uid="{00000000-0010-0000-0600-000014000000}" name="Evening Start Time" dataDxfId="51"/>
    <tableColumn id="21" xr3:uid="{00000000-0010-0000-0600-000015000000}" name="Evening End time" dataDxfId="50"/>
    <tableColumn id="22" xr3:uid="{00000000-0010-0000-0600-000016000000}" name="Brush/MOP Replcemnet" dataDxfId="49"/>
    <tableColumn id="24" xr3:uid="{00000000-0010-0000-0600-000018000000}" name="Water Test Report" dataDxfId="48"/>
    <tableColumn id="23" xr3:uid="{00000000-0010-0000-0600-000017000000}" name="Remarks for the day" dataDxfId="47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6" headerRowBorderDxfId="45" headerRowCellStyle="Normal 26">
  <tableColumns count="32">
    <tableColumn id="1" xr3:uid="{00000000-0010-0000-0900-000001000000}" name="Sr. No." dataDxfId="44"/>
    <tableColumn id="8" xr3:uid="{00000000-0010-0000-0900-000008000000}" name="Date" dataDxfId="43"/>
    <tableColumn id="2" xr3:uid="{00000000-0010-0000-0900-000002000000}" name="Finacial Year" dataDxfId="42">
      <calculatedColumnFormula>YEAR(GC[[#This Row],[Date]])+IF(MONTH(GC[[#This Row],[Date]])&gt;=4,1,0)</calculatedColumnFormula>
    </tableColumn>
    <tableColumn id="3" xr3:uid="{00000000-0010-0000-0900-000003000000}" name="Calendor Year" dataDxfId="41">
      <calculatedColumnFormula>YEAR(GC[[#This Row],[Date]])</calculatedColumnFormula>
    </tableColumn>
    <tableColumn id="4" xr3:uid="{00000000-0010-0000-0900-000004000000}" name="Contrcatual Year" dataDxfId="40"/>
    <tableColumn id="5" xr3:uid="{00000000-0010-0000-0900-000005000000}" name="Operating Year" dataDxfId="39"/>
    <tableColumn id="6" xr3:uid="{00000000-0010-0000-0900-000006000000}" name="Month Year" dataDxfId="38">
      <calculatedColumnFormula>TEXT(GC[[#This Row],[Date]],"mmm-yy")</calculatedColumnFormula>
    </tableColumn>
    <tableColumn id="7" xr3:uid="{00000000-0010-0000-0900-000007000000}" name="Days" dataDxfId="37">
      <calculatedColumnFormula>DAY(EOMONTH(GC[[#This Row],[Month Year]],0))</calculatedColumnFormula>
    </tableColumn>
    <tableColumn id="9" xr3:uid="{00000000-0010-0000-0900-000009000000}" name="Cycle Number" dataDxfId="36"/>
    <tableColumn id="10" xr3:uid="{00000000-0010-0000-0900-00000A000000}" name="Resources" dataDxfId="35"/>
    <tableColumn id="11" xr3:uid="{00000000-0010-0000-0900-00000B000000}" name="ICR1" dataDxfId="34"/>
    <tableColumn id="12" xr3:uid="{00000000-0010-0000-0900-00000C000000}" name="ICR2" dataDxfId="33"/>
    <tableColumn id="13" xr3:uid="{00000000-0010-0000-0900-00000D000000}" name="ICR3" dataDxfId="32"/>
    <tableColumn id="14" xr3:uid="{00000000-0010-0000-0900-00000E000000}" name="ICR4" dataDxfId="31"/>
    <tableColumn id="15" xr3:uid="{00000000-0010-0000-0900-00000F000000}" name="ICR5" dataDxfId="30"/>
    <tableColumn id="16" xr3:uid="{00000000-0010-0000-0900-000010000000}" name="ICR6" dataDxfId="29"/>
    <tableColumn id="18" xr3:uid="{00000000-0010-0000-0900-000012000000}" name="ICR7" dataDxfId="28"/>
    <tableColumn id="20" xr3:uid="{00000000-0010-0000-0900-000014000000}" name="ICR8" dataDxfId="27"/>
    <tableColumn id="19" xr3:uid="{9788EF4E-2636-49EC-9578-5E3EFFD69B6A}" name="ICR9" dataDxfId="26"/>
    <tableColumn id="21" xr3:uid="{ACEA6D1F-5BF6-4752-88E0-3DB40A179B41}" name="ICR10" dataDxfId="25"/>
    <tableColumn id="22" xr3:uid="{D04BB6C9-118E-477B-9DCC-763DAF91CC32}" name="ICR11" dataDxfId="24"/>
    <tableColumn id="25" xr3:uid="{D43518B5-2FA6-4D06-B322-DB313929E0B2}" name="ICR12" dataDxfId="23"/>
    <tableColumn id="26" xr3:uid="{2654D269-7B0B-495B-9734-98C77DF287F8}" name="ICR13" dataDxfId="22"/>
    <tableColumn id="27" xr3:uid="{131BFD66-C866-4C9D-9549-7131A3D8077E}" name="ICR14" dataDxfId="21"/>
    <tableColumn id="28" xr3:uid="{C6E46482-B1A9-4B94-8E77-6D3EA33833E4}" name="ICR15" dataDxfId="20"/>
    <tableColumn id="29" xr3:uid="{5503B53F-616C-4DCB-BBFA-C3413D7200F5}" name="ICR16" dataDxfId="19"/>
    <tableColumn id="30" xr3:uid="{101C8CFD-6097-4FB8-BA2F-119A882EA1F5}" name="ICR17" dataDxfId="18"/>
    <tableColumn id="31" xr3:uid="{FEA092BF-EF5C-40B6-8F69-CBD3354B2244}" name="ICR18" dataDxfId="17"/>
    <tableColumn id="32" xr3:uid="{DDDE4503-E7C9-4FC2-B112-19E40A4F8AB4}" name="ICR19" dataDxfId="16"/>
    <tableColumn id="17" xr3:uid="{00000000-0010-0000-0900-000011000000}" name="Total No.Table GC done" dataDxfId="15">
      <calculatedColumnFormula>SUM(GC[[#This Row],[ICR1]:[ICR19]])</calculatedColumnFormula>
    </tableColumn>
    <tableColumn id="24" xr3:uid="{00000000-0010-0000-0900-000018000000}" name="Mrthod of Cutting" dataDxfId="14"/>
    <tableColumn id="23" xr3:uid="{00000000-0010-0000-0900-000017000000}" name="Remarks for the day" dataDxfId="1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4" zoomScaleNormal="100" workbookViewId="0">
      <selection activeCell="K43" sqref="K43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2" t="s">
        <v>0</v>
      </c>
      <c r="B3" s="373"/>
      <c r="C3" s="373"/>
      <c r="D3" s="373"/>
      <c r="E3" s="373"/>
      <c r="F3" s="374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45858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5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563.84999999999047</v>
      </c>
      <c r="E11" s="92">
        <f>D11/C11-1</f>
        <v>-0.23067649028016268</v>
      </c>
      <c r="F11" s="283"/>
      <c r="G11" s="231">
        <f>_xlfn.XLOOKUP($B$5,'Daily KPI'!$A:$A,'Daily KPI'!AS:AS)/1000</f>
        <v>641.94298297675039</v>
      </c>
      <c r="H11" s="231">
        <f>_xlfn.XLOOKUP($B$4,'Modelling New'!$D:$D,'Modelling New'!AM:AM)/1000</f>
        <v>19735.024617025592</v>
      </c>
      <c r="I11" s="231">
        <f>_xlfn.XLOOKUP($B$4,'Modelling New'!$D:$D,'Modelling New'!AN:AN)/1000</f>
        <v>87306.588530327354</v>
      </c>
    </row>
    <row r="12" spans="1:9">
      <c r="A12" s="376"/>
      <c r="B12" s="93" t="s">
        <v>16</v>
      </c>
      <c r="C12" s="94">
        <f>MonthlyKPI!E4</f>
        <v>14658.332752766815</v>
      </c>
      <c r="D12" s="95">
        <f>MonthlyKPI!F4</f>
        <v>11069.1</v>
      </c>
      <c r="E12" s="96">
        <f>D12/C12-1</f>
        <v>-0.24485954939789001</v>
      </c>
      <c r="F12" s="284"/>
    </row>
    <row r="13" spans="1:9" ht="15" thickBot="1">
      <c r="A13" s="377"/>
      <c r="B13" s="98" t="s">
        <v>17</v>
      </c>
      <c r="C13" s="99">
        <f>AnnualKPI!E4</f>
        <v>95742.978315489541</v>
      </c>
      <c r="D13" s="100">
        <f>AnnualKPI!F4</f>
        <v>70919.324999999983</v>
      </c>
      <c r="E13" s="101">
        <f>D13/C13-1</f>
        <v>-0.25927387837979476</v>
      </c>
      <c r="F13" s="285"/>
    </row>
    <row r="14" spans="1:9">
      <c r="A14" s="375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3.8375293343383405</v>
      </c>
      <c r="E14" s="92">
        <f t="shared" ref="E14:E25" si="0">(D14-C14)/(C14)</f>
        <v>-0.15748293651212067</v>
      </c>
      <c r="F14" s="283"/>
    </row>
    <row r="15" spans="1:9">
      <c r="A15" s="376"/>
      <c r="B15" s="93" t="s">
        <v>19</v>
      </c>
      <c r="C15" s="223">
        <f>MonthlyKPI!C4</f>
        <v>91.096774193548384</v>
      </c>
      <c r="D15" s="224">
        <f>MonthlyKPI!D4</f>
        <v>81.04659290096518</v>
      </c>
      <c r="E15" s="96">
        <f t="shared" si="0"/>
        <v>-0.1103242280701414</v>
      </c>
      <c r="F15" s="284"/>
    </row>
    <row r="16" spans="1:9" ht="15" thickBot="1">
      <c r="A16" s="377"/>
      <c r="B16" s="98" t="s">
        <v>20</v>
      </c>
      <c r="C16" s="225">
        <f>AnnualKPI!C4</f>
        <v>643.39677419354848</v>
      </c>
      <c r="D16" s="226">
        <f>AnnualKPI!D4</f>
        <v>570.0534711422614</v>
      </c>
      <c r="E16" s="101">
        <f t="shared" si="0"/>
        <v>-0.11399389302692359</v>
      </c>
      <c r="F16" s="285"/>
    </row>
    <row r="17" spans="1:6">
      <c r="A17" s="375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0.75581518999984554</v>
      </c>
      <c r="E17" s="92">
        <f t="shared" si="0"/>
        <v>-8.68748621719697E-2</v>
      </c>
      <c r="F17" s="283"/>
    </row>
    <row r="18" spans="1:6">
      <c r="A18" s="376"/>
      <c r="B18" s="93" t="s">
        <v>22</v>
      </c>
      <c r="C18" s="104">
        <f>MonthlyKPI!M4</f>
        <v>0.82772356020954152</v>
      </c>
      <c r="D18" s="105">
        <f>MonthlyKPI!N4</f>
        <v>0.80212012451270465</v>
      </c>
      <c r="E18" s="96">
        <f t="shared" si="0"/>
        <v>-3.0932351001770761E-2</v>
      </c>
      <c r="F18" s="284"/>
    </row>
    <row r="19" spans="1:6" ht="15" thickBot="1">
      <c r="A19" s="377"/>
      <c r="B19" s="98" t="s">
        <v>23</v>
      </c>
      <c r="C19" s="106">
        <f>AnnualKPI!M4</f>
        <v>0.82772356020954152</v>
      </c>
      <c r="D19" s="107">
        <f>AnnualKPI!N4</f>
        <v>0.78286688482676237</v>
      </c>
      <c r="E19" s="101">
        <f t="shared" si="0"/>
        <v>-5.4192821781493698E-2</v>
      </c>
      <c r="F19" s="285"/>
    </row>
    <row r="20" spans="1:6">
      <c r="A20" s="375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0.99677383303296785</v>
      </c>
      <c r="E20" s="92">
        <f>(D20-C20)/(C20)</f>
        <v>1.7827467668018624E-3</v>
      </c>
      <c r="F20" s="283"/>
    </row>
    <row r="21" spans="1:6">
      <c r="A21" s="376"/>
      <c r="B21" s="93" t="s">
        <v>25</v>
      </c>
      <c r="C21" s="104">
        <f>_xlfn.XLOOKUP($B$4,'Modelling New'!$D:$D,'Modelling New'!AE:AE)</f>
        <v>0.995</v>
      </c>
      <c r="D21" s="105">
        <f>MonthlyKPI!L4</f>
        <v>0.96785592948883148</v>
      </c>
      <c r="E21" s="96">
        <f>(D21-C21)/(C21)</f>
        <v>-2.7280472875546247E-2</v>
      </c>
      <c r="F21" s="284"/>
    </row>
    <row r="22" spans="1:6" ht="15" thickBot="1">
      <c r="A22" s="377"/>
      <c r="B22" s="98" t="s">
        <v>26</v>
      </c>
      <c r="C22" s="104">
        <f>_xlfn.XLOOKUP($B$4,'Modelling New'!$D:$D,'Modelling New'!AE:AE)</f>
        <v>0.995</v>
      </c>
      <c r="D22" s="107">
        <f>AnnualKPI!L4</f>
        <v>0.97741984417704664</v>
      </c>
      <c r="E22" s="101">
        <f t="shared" si="0"/>
        <v>-1.766849831452599E-2</v>
      </c>
      <c r="F22" s="285"/>
    </row>
    <row r="23" spans="1:6">
      <c r="A23" s="375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6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77"/>
      <c r="B25" s="98" t="s">
        <v>29</v>
      </c>
      <c r="C25" s="104">
        <f>_xlfn.XLOOKUP($B$4,'Modelling New'!$D:$D,'Modelling New'!AF:AF)</f>
        <v>0.995</v>
      </c>
      <c r="D25" s="107">
        <f>AnnualKPI!J4</f>
        <v>0.98146727609922624</v>
      </c>
      <c r="E25" s="101">
        <f t="shared" si="0"/>
        <v>-1.3600727538466088E-2</v>
      </c>
      <c r="F25" s="285"/>
    </row>
    <row r="26" spans="1:6">
      <c r="A26" s="375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0.12085262345678807</v>
      </c>
      <c r="E26" s="92">
        <f t="shared" ref="E26:E28" si="1">(D26-C26)/(C26)</f>
        <v>-0.23067649028016274</v>
      </c>
      <c r="F26" s="283"/>
    </row>
    <row r="27" spans="1:6">
      <c r="A27" s="376"/>
      <c r="B27" s="93" t="s">
        <v>31</v>
      </c>
      <c r="C27" s="104">
        <f>MonthlyKPI!G4</f>
        <v>0.15708947137310117</v>
      </c>
      <c r="D27" s="105">
        <f>MonthlyKPI!H4</f>
        <v>0.11862461419753087</v>
      </c>
      <c r="E27" s="96">
        <f t="shared" si="1"/>
        <v>-0.24485954939789004</v>
      </c>
      <c r="F27" s="284"/>
    </row>
    <row r="28" spans="1:6" ht="15" thickBot="1">
      <c r="A28" s="377"/>
      <c r="B28" s="98" t="s">
        <v>32</v>
      </c>
      <c r="C28" s="106">
        <f>AnnualKPI!G4</f>
        <v>0.18487426144410141</v>
      </c>
      <c r="D28" s="107">
        <f>AnnualKPI!H4</f>
        <v>0.13694119466688909</v>
      </c>
      <c r="E28" s="101">
        <f t="shared" si="1"/>
        <v>-0.25927387837979471</v>
      </c>
      <c r="F28" s="285"/>
    </row>
    <row r="30" spans="1:6" ht="15" thickBot="1"/>
    <row r="31" spans="1:6" ht="15.5">
      <c r="A31" s="372" t="s">
        <v>0</v>
      </c>
      <c r="B31" s="373"/>
      <c r="C31" s="373"/>
      <c r="D31" s="373"/>
      <c r="E31" s="373"/>
      <c r="F31" s="374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45858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315604.30977365328</v>
      </c>
      <c r="D39" s="94">
        <f>SUMIFS(RD[O2R4_P1],RD[Month Year],$B$32)</f>
        <v>302404</v>
      </c>
      <c r="E39" s="96">
        <f>D39/C39-1</f>
        <v>-4.1825505434701871E-2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2340179.8260806133</v>
      </c>
      <c r="D40" s="94">
        <f>SUMIFS(RD[O2R8],RD[Month Year],$B$32)</f>
        <v>2183587</v>
      </c>
      <c r="E40" s="96">
        <f t="shared" ref="E40:E44" si="2">D40/C40-1</f>
        <v>-6.6914868821375428E-2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1773248.8250865976</v>
      </c>
      <c r="D41" s="94">
        <f>SUMIFS(RD[O2R16],RD[Month Year],$B$32)</f>
        <v>1743987</v>
      </c>
      <c r="E41" s="96">
        <f t="shared" si="2"/>
        <v>-1.6501815578627843E-2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319912.08009343507</v>
      </c>
      <c r="D42" s="94">
        <f>SUMIFS(RD[O2R4_P2],RD[Month Year],$B$32)</f>
        <v>303847</v>
      </c>
      <c r="E42" s="96">
        <f t="shared" si="2"/>
        <v>-5.0217172445451319E-2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3583148.0062318882</v>
      </c>
      <c r="D43" s="94">
        <f>SUMIFS(RD[O2R22],RD[Month Year],$B$32)</f>
        <v>3279467</v>
      </c>
      <c r="E43" s="96">
        <f t="shared" si="2"/>
        <v>-8.475257112006529E-2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1720695.2336324009</v>
      </c>
      <c r="D44" s="94">
        <f>SUMIFS(RD[O2R23],RD[Month Year],$B$32)</f>
        <v>1556020</v>
      </c>
      <c r="E44" s="96">
        <f t="shared" si="2"/>
        <v>-9.5702731322600432E-2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133350.1104591981</v>
      </c>
      <c r="D45" s="94">
        <f>SUMIFS(RD[O2R4_P3],RD[Month Year],$B$32)</f>
        <v>120675</v>
      </c>
      <c r="E45" s="96">
        <f t="shared" ref="E45:E46" si="3">D45/C45-1</f>
        <v>-9.5051368278216586E-2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954299.68785502482</v>
      </c>
      <c r="D46" s="94">
        <f>SUMIFS(RD[O2R13],RD[Month Year],$B$32)</f>
        <v>876179</v>
      </c>
      <c r="E46" s="96">
        <f t="shared" si="3"/>
        <v>-8.1861797556086802E-2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1399667.1899343312</v>
      </c>
      <c r="D47" s="94">
        <f>SUMIFS(RD[O2R22_P2],RD[Month Year],$B$32)</f>
        <v>854520</v>
      </c>
      <c r="E47" s="96">
        <f t="shared" ref="E47" si="4">D47/C47-1</f>
        <v>-0.38948343853077538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2" priority="23" operator="greaterThan">
      <formula>0.01</formula>
    </cfRule>
    <cfRule type="cellIs" dxfId="11" priority="24" operator="lessThan">
      <formula>-0.005</formula>
    </cfRule>
    <cfRule type="cellIs" dxfId="10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17" activePane="bottomRight" state="frozen"/>
      <selection pane="topRight" activeCell="Z69" sqref="Z69"/>
      <selection pane="bottomLeft" activeCell="Z69" sqref="Z69"/>
      <selection pane="bottomRight" activeCell="A25" sqref="A25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78"/>
      <c r="B1" s="380" t="s">
        <v>43</v>
      </c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  <c r="W1" s="380"/>
      <c r="X1" s="380"/>
      <c r="Y1" s="380"/>
      <c r="Z1" s="380"/>
      <c r="AA1" s="380"/>
    </row>
    <row r="2" spans="1:29" s="184" customFormat="1" ht="19.5" customHeight="1">
      <c r="A2" s="379"/>
      <c r="B2" s="380" t="s">
        <v>44</v>
      </c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</row>
    <row r="3" spans="1:29" ht="24" customHeight="1">
      <c r="A3" s="381" t="s">
        <v>45</v>
      </c>
      <c r="B3" s="381" t="s">
        <v>46</v>
      </c>
      <c r="C3" s="381" t="s">
        <v>47</v>
      </c>
      <c r="D3" s="381" t="s">
        <v>48</v>
      </c>
      <c r="E3" s="381" t="s">
        <v>49</v>
      </c>
      <c r="F3" s="381" t="s">
        <v>50</v>
      </c>
      <c r="G3" s="382" t="s">
        <v>51</v>
      </c>
      <c r="H3" s="382" t="s">
        <v>52</v>
      </c>
      <c r="I3" s="382" t="s">
        <v>53</v>
      </c>
      <c r="J3" s="382" t="s">
        <v>54</v>
      </c>
      <c r="K3" s="382" t="s">
        <v>55</v>
      </c>
      <c r="L3" s="382" t="s">
        <v>56</v>
      </c>
      <c r="M3" s="382" t="s">
        <v>57</v>
      </c>
      <c r="N3" s="382" t="s">
        <v>58</v>
      </c>
      <c r="O3" s="382" t="s">
        <v>59</v>
      </c>
      <c r="P3" s="382" t="s">
        <v>60</v>
      </c>
      <c r="Q3" s="382" t="s">
        <v>61</v>
      </c>
      <c r="R3" s="382" t="s">
        <v>62</v>
      </c>
      <c r="S3" s="382" t="s">
        <v>63</v>
      </c>
      <c r="T3" s="383" t="s">
        <v>64</v>
      </c>
      <c r="U3" s="383"/>
      <c r="V3" s="383"/>
      <c r="W3" s="383"/>
      <c r="X3" s="383"/>
      <c r="Y3" s="383"/>
      <c r="Z3" s="383"/>
      <c r="AA3" s="383"/>
    </row>
    <row r="4" spans="1:29" s="187" customFormat="1" ht="27.75" customHeight="1">
      <c r="A4" s="381"/>
      <c r="B4" s="381"/>
      <c r="C4" s="381"/>
      <c r="D4" s="381"/>
      <c r="E4" s="381"/>
      <c r="F4" s="381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4" t="s">
        <v>65</v>
      </c>
      <c r="U4" s="384"/>
      <c r="V4" s="385" t="s">
        <v>66</v>
      </c>
      <c r="W4" s="385" t="s">
        <v>67</v>
      </c>
      <c r="X4" s="385" t="s">
        <v>68</v>
      </c>
      <c r="Y4" s="385" t="s">
        <v>69</v>
      </c>
      <c r="Z4" s="385" t="s">
        <v>70</v>
      </c>
      <c r="AA4" s="385" t="s">
        <v>71</v>
      </c>
    </row>
    <row r="5" spans="1:29" s="187" customFormat="1" ht="14.25" customHeight="1">
      <c r="A5" s="381"/>
      <c r="B5" s="381"/>
      <c r="C5" s="381"/>
      <c r="D5" s="381"/>
      <c r="E5" s="381"/>
      <c r="F5" s="381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382"/>
      <c r="R5" s="382"/>
      <c r="S5" s="382"/>
      <c r="T5" s="186" t="s">
        <v>72</v>
      </c>
      <c r="U5" s="186" t="s">
        <v>73</v>
      </c>
      <c r="V5" s="386"/>
      <c r="W5" s="386"/>
      <c r="X5" s="386"/>
      <c r="Y5" s="386"/>
      <c r="Z5" s="386"/>
      <c r="AA5" s="386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0</v>
      </c>
      <c r="H26" s="192">
        <f t="shared" si="12"/>
        <v>0</v>
      </c>
      <c r="I26" s="190"/>
      <c r="J26" s="193"/>
      <c r="K26" s="192">
        <f t="shared" si="2"/>
        <v>0</v>
      </c>
      <c r="L26" s="192">
        <f t="shared" si="3"/>
        <v>0</v>
      </c>
      <c r="M26" s="191">
        <f t="shared" si="4"/>
        <v>0</v>
      </c>
      <c r="N26" s="191">
        <f t="shared" si="5"/>
        <v>0</v>
      </c>
      <c r="O26" s="191">
        <f t="shared" si="6"/>
        <v>0</v>
      </c>
      <c r="P26" s="191">
        <f t="shared" si="7"/>
        <v>0</v>
      </c>
      <c r="Q26" s="194">
        <f t="shared" si="8"/>
        <v>0</v>
      </c>
      <c r="R26" s="195">
        <f t="shared" si="9"/>
        <v>-0.82772356020954141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/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0</v>
      </c>
      <c r="H27" s="192">
        <f t="shared" si="12"/>
        <v>0</v>
      </c>
      <c r="I27" s="190"/>
      <c r="J27" s="193"/>
      <c r="K27" s="192">
        <f t="shared" si="2"/>
        <v>0</v>
      </c>
      <c r="L27" s="192">
        <f t="shared" si="3"/>
        <v>0</v>
      </c>
      <c r="M27" s="191">
        <f t="shared" si="4"/>
        <v>0</v>
      </c>
      <c r="N27" s="191">
        <f t="shared" si="5"/>
        <v>0</v>
      </c>
      <c r="O27" s="191">
        <f t="shared" si="6"/>
        <v>0</v>
      </c>
      <c r="P27" s="191">
        <f t="shared" si="7"/>
        <v>0</v>
      </c>
      <c r="Q27" s="194">
        <f t="shared" si="8"/>
        <v>0</v>
      </c>
      <c r="R27" s="195">
        <f t="shared" si="9"/>
        <v>-0.82772356020954141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/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0</v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-0.82772356020954141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/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-0.82772356020954141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-0.82772356020954141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/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79.091427702836583</v>
      </c>
      <c r="H37" s="207">
        <f>IFERROR(D37*(G37/C37),0)</f>
        <v>3110936.6274741581</v>
      </c>
      <c r="I37" s="205">
        <f>SUM(I6:I36)</f>
        <v>3159000.0000000014</v>
      </c>
      <c r="J37" s="205">
        <f>SUM(J6:J36)</f>
        <v>6975</v>
      </c>
      <c r="K37" s="205">
        <f>SUM(K6:K36)</f>
        <v>3152025.0000000014</v>
      </c>
      <c r="L37" s="205">
        <f>SUM(L6:L36)</f>
        <v>0</v>
      </c>
      <c r="M37" s="206">
        <f>IFERROR(I37/(B37*G37),0)</f>
        <v>0.8405117300074807</v>
      </c>
      <c r="N37" s="206">
        <f>IFERROR((I37+L37)/(B37*G37),0)</f>
        <v>0.8405117300074807</v>
      </c>
      <c r="O37" s="206">
        <f>IFERROR(AVERAGEIF(O6:O36,"&lt;&gt;0"),0)</f>
        <v>0.13849431818181823</v>
      </c>
      <c r="P37" s="206">
        <f>IFERROR(AVERAGEIF(P6:P36,"&lt;&gt;0"),0)</f>
        <v>0.13849431818181823</v>
      </c>
      <c r="Q37" s="205">
        <f>(I37+L37)-H37</f>
        <v>48063.372525843326</v>
      </c>
      <c r="R37" s="208">
        <f>N37-E37</f>
        <v>1.2788169797939397E-2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9" priority="1" operator="lessThan">
      <formula>0</formula>
    </cfRule>
    <cfRule type="cellIs" dxfId="8" priority="2" operator="greaterThan">
      <formula>0</formula>
    </cfRule>
    <cfRule type="cellIs" dxfId="7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17" activePane="bottomRight" state="frozen"/>
      <selection pane="topRight" activeCell="Z69" sqref="Z69"/>
      <selection pane="bottomLeft" activeCell="Z69" sqref="Z69"/>
      <selection pane="bottomRight" activeCell="A25" sqref="A25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78"/>
      <c r="B1" s="380" t="s">
        <v>43</v>
      </c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  <c r="W1" s="380"/>
      <c r="X1" s="380"/>
      <c r="Y1" s="380"/>
      <c r="Z1" s="380"/>
      <c r="AA1" s="380"/>
    </row>
    <row r="2" spans="1:29" s="184" customFormat="1" ht="19.5" customHeight="1">
      <c r="A2" s="379"/>
      <c r="B2" s="380" t="s">
        <v>1828</v>
      </c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</row>
    <row r="3" spans="1:29" ht="24" customHeight="1">
      <c r="A3" s="381" t="s">
        <v>45</v>
      </c>
      <c r="B3" s="381" t="s">
        <v>46</v>
      </c>
      <c r="C3" s="381" t="s">
        <v>47</v>
      </c>
      <c r="D3" s="381" t="s">
        <v>48</v>
      </c>
      <c r="E3" s="381" t="s">
        <v>49</v>
      </c>
      <c r="F3" s="381" t="s">
        <v>50</v>
      </c>
      <c r="G3" s="382" t="s">
        <v>51</v>
      </c>
      <c r="H3" s="382" t="s">
        <v>52</v>
      </c>
      <c r="I3" s="382" t="s">
        <v>53</v>
      </c>
      <c r="J3" s="382" t="s">
        <v>54</v>
      </c>
      <c r="K3" s="382" t="s">
        <v>55</v>
      </c>
      <c r="L3" s="382" t="s">
        <v>56</v>
      </c>
      <c r="M3" s="382" t="s">
        <v>57</v>
      </c>
      <c r="N3" s="382" t="s">
        <v>58</v>
      </c>
      <c r="O3" s="382" t="s">
        <v>59</v>
      </c>
      <c r="P3" s="382" t="s">
        <v>60</v>
      </c>
      <c r="Q3" s="382" t="s">
        <v>61</v>
      </c>
      <c r="R3" s="382" t="s">
        <v>62</v>
      </c>
      <c r="S3" s="382" t="s">
        <v>63</v>
      </c>
      <c r="T3" s="383" t="s">
        <v>64</v>
      </c>
      <c r="U3" s="383"/>
      <c r="V3" s="383"/>
      <c r="W3" s="383"/>
      <c r="X3" s="383"/>
      <c r="Y3" s="383"/>
      <c r="Z3" s="383"/>
      <c r="AA3" s="383"/>
    </row>
    <row r="4" spans="1:29" s="187" customFormat="1" ht="27.75" customHeight="1">
      <c r="A4" s="381"/>
      <c r="B4" s="381"/>
      <c r="C4" s="381"/>
      <c r="D4" s="381"/>
      <c r="E4" s="381"/>
      <c r="F4" s="381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4" t="s">
        <v>65</v>
      </c>
      <c r="U4" s="384"/>
      <c r="V4" s="385" t="s">
        <v>66</v>
      </c>
      <c r="W4" s="385" t="s">
        <v>67</v>
      </c>
      <c r="X4" s="385" t="s">
        <v>68</v>
      </c>
      <c r="Y4" s="385" t="s">
        <v>69</v>
      </c>
      <c r="Z4" s="385" t="s">
        <v>70</v>
      </c>
      <c r="AA4" s="385" t="s">
        <v>71</v>
      </c>
    </row>
    <row r="5" spans="1:29" s="187" customFormat="1" ht="14.25" customHeight="1">
      <c r="A5" s="381"/>
      <c r="B5" s="381"/>
      <c r="C5" s="381"/>
      <c r="D5" s="381"/>
      <c r="E5" s="381"/>
      <c r="F5" s="381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382"/>
      <c r="R5" s="382"/>
      <c r="S5" s="382"/>
      <c r="T5" s="186" t="s">
        <v>72</v>
      </c>
      <c r="U5" s="186" t="s">
        <v>73</v>
      </c>
      <c r="V5" s="386"/>
      <c r="W5" s="386"/>
      <c r="X5" s="386"/>
      <c r="Y5" s="386"/>
      <c r="Z5" s="386"/>
      <c r="AA5" s="386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1933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0</v>
      </c>
      <c r="H26" s="192">
        <f t="shared" si="13"/>
        <v>0</v>
      </c>
      <c r="I26" s="190">
        <f>SUM(Input_Raw!CN119:CZ119)</f>
        <v>0</v>
      </c>
      <c r="J26" s="193">
        <f t="shared" si="2"/>
        <v>0</v>
      </c>
      <c r="K26" s="192">
        <f t="shared" si="3"/>
        <v>0</v>
      </c>
      <c r="L26" s="192">
        <f t="shared" si="4"/>
        <v>0</v>
      </c>
      <c r="M26" s="191">
        <f t="shared" si="5"/>
        <v>0</v>
      </c>
      <c r="N26" s="191">
        <f t="shared" si="6"/>
        <v>0</v>
      </c>
      <c r="O26" s="191">
        <f t="shared" si="7"/>
        <v>0</v>
      </c>
      <c r="P26" s="191">
        <f t="shared" si="8"/>
        <v>0</v>
      </c>
      <c r="Q26" s="194">
        <f t="shared" si="9"/>
        <v>0</v>
      </c>
      <c r="R26" s="195">
        <f t="shared" si="10"/>
        <v>-0.82772356020954163</v>
      </c>
      <c r="S26" s="196"/>
      <c r="T26" s="197"/>
      <c r="U26" s="197"/>
      <c r="V26" s="192">
        <f t="shared" si="11"/>
        <v>0</v>
      </c>
      <c r="W26" s="198"/>
      <c r="X26" s="321">
        <f t="shared" si="12"/>
        <v>0.82772356020954163</v>
      </c>
      <c r="Y26" s="198"/>
      <c r="Z26" s="192"/>
      <c r="AA26" s="196"/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0</v>
      </c>
      <c r="H27" s="192">
        <f t="shared" si="13"/>
        <v>0</v>
      </c>
      <c r="I27" s="190">
        <f>SUM(Input_Raw!CN120:CZ120)</f>
        <v>0</v>
      </c>
      <c r="J27" s="193">
        <f t="shared" si="2"/>
        <v>0</v>
      </c>
      <c r="K27" s="192">
        <f t="shared" si="3"/>
        <v>0</v>
      </c>
      <c r="L27" s="192">
        <f t="shared" si="4"/>
        <v>0</v>
      </c>
      <c r="M27" s="191">
        <f t="shared" si="5"/>
        <v>0</v>
      </c>
      <c r="N27" s="191">
        <f t="shared" si="6"/>
        <v>0</v>
      </c>
      <c r="O27" s="191">
        <f t="shared" si="7"/>
        <v>0</v>
      </c>
      <c r="P27" s="191">
        <f t="shared" si="8"/>
        <v>0</v>
      </c>
      <c r="Q27" s="194">
        <f t="shared" si="9"/>
        <v>0</v>
      </c>
      <c r="R27" s="195">
        <f t="shared" si="10"/>
        <v>-0.82772356020954163</v>
      </c>
      <c r="S27" s="196"/>
      <c r="T27" s="197"/>
      <c r="U27" s="197"/>
      <c r="V27" s="192">
        <f t="shared" si="11"/>
        <v>0</v>
      </c>
      <c r="W27" s="198"/>
      <c r="X27" s="321">
        <f t="shared" si="12"/>
        <v>0.82772356020954163</v>
      </c>
      <c r="Y27" s="198"/>
      <c r="Z27" s="192"/>
      <c r="AA27" s="196"/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0</v>
      </c>
      <c r="H28" s="192">
        <f t="shared" si="13"/>
        <v>0</v>
      </c>
      <c r="I28" s="190">
        <f>SUM(Input_Raw!CN121:CZ121)</f>
        <v>0</v>
      </c>
      <c r="J28" s="193">
        <f t="shared" si="2"/>
        <v>0</v>
      </c>
      <c r="K28" s="192">
        <f t="shared" si="3"/>
        <v>0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>
        <f t="shared" si="9"/>
        <v>0</v>
      </c>
      <c r="R28" s="195">
        <f t="shared" si="10"/>
        <v>-0.82772356020954163</v>
      </c>
      <c r="S28" s="196"/>
      <c r="T28" s="197"/>
      <c r="U28" s="197"/>
      <c r="V28" s="192">
        <f t="shared" si="11"/>
        <v>0</v>
      </c>
      <c r="W28" s="198"/>
      <c r="X28" s="321">
        <f t="shared" si="12"/>
        <v>0.82772356020954163</v>
      </c>
      <c r="Y28" s="198"/>
      <c r="Z28" s="192"/>
      <c r="AA28" s="196"/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SUM(Input_Raw!CN122:CZ122)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-0.82772356020954163</v>
      </c>
      <c r="S29" s="196"/>
      <c r="T29" s="197"/>
      <c r="U29" s="197"/>
      <c r="V29" s="192">
        <f t="shared" si="11"/>
        <v>0</v>
      </c>
      <c r="W29" s="198"/>
      <c r="X29" s="321">
        <f t="shared" si="12"/>
        <v>0.82772356020954163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SUM(Input_Raw!CN123:CZ123)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-0.82772356020954163</v>
      </c>
      <c r="S30" s="196"/>
      <c r="T30" s="197"/>
      <c r="U30" s="197"/>
      <c r="V30" s="192">
        <f t="shared" si="11"/>
        <v>0</v>
      </c>
      <c r="W30" s="198"/>
      <c r="X30" s="321">
        <f t="shared" si="12"/>
        <v>0.82772356020954163</v>
      </c>
      <c r="Y30" s="198"/>
      <c r="Z30" s="192"/>
      <c r="AA30" s="196"/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SUM(Input_Raw!CN124:CZ124)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79.091427702836583</v>
      </c>
      <c r="H37" s="207">
        <f>IFERROR(D37*(G37/C37),0)</f>
        <v>1215045.9555117919</v>
      </c>
      <c r="I37" s="205">
        <f>SUM(I6:I36)</f>
        <v>822699</v>
      </c>
      <c r="J37" s="205">
        <f>SUM(J6:J36)</f>
        <v>2468.0969999999998</v>
      </c>
      <c r="K37" s="205">
        <f>SUM(K6:K36)</f>
        <v>820230.90300000017</v>
      </c>
      <c r="L37" s="205">
        <f>SUM(L6:L36)</f>
        <v>369322</v>
      </c>
      <c r="M37" s="206">
        <f>IFERROR(I37/(B37*G37),0)</f>
        <v>0.56044575283080345</v>
      </c>
      <c r="N37" s="206">
        <f>IFERROR((I37+L37)/(B37*G37),0)</f>
        <v>0.8120383113813523</v>
      </c>
      <c r="O37" s="206">
        <f>IFERROR(AVERAGEIF(O6:O36,"&lt;&gt;0"),0)</f>
        <v>9.2346780711206916E-2</v>
      </c>
      <c r="P37" s="206">
        <f>IFERROR(AVERAGEIF(P6:P36,"&lt;&gt;0"),0)</f>
        <v>0.1338026445761494</v>
      </c>
      <c r="Q37" s="205">
        <f>(I37+L37)-H37</f>
        <v>-23024.955511791864</v>
      </c>
      <c r="R37" s="208">
        <f>N37-E37</f>
        <v>-1.5685248828188669E-2</v>
      </c>
      <c r="S37" s="209"/>
      <c r="T37" s="209"/>
      <c r="U37" s="209"/>
      <c r="V37" s="205">
        <f>SUM(V6:V36)</f>
        <v>14397</v>
      </c>
      <c r="W37" s="204"/>
      <c r="X37" s="210"/>
      <c r="Y37" s="211"/>
      <c r="Z37" s="205">
        <f>SUM(Z6:Z36)</f>
        <v>369322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6" priority="1" operator="lessThan">
      <formula>0</formula>
    </cfRule>
    <cfRule type="cellIs" dxfId="5" priority="2" operator="greaterThan">
      <formula>0</formula>
    </cfRule>
    <cfRule type="cellIs" dxfId="4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45858</v>
      </c>
      <c r="C1" s="66">
        <f>O2Summary!$B$4</f>
        <v>45839</v>
      </c>
    </row>
    <row r="2" spans="1:14" ht="21">
      <c r="A2" s="387" t="s">
        <v>80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111</v>
      </c>
      <c r="C4" s="68">
        <f>_xlfn.XLOOKUP($C$1,'Modelling New'!$D:$D,'Modelling New'!$S:$S)</f>
        <v>643.39677419354848</v>
      </c>
      <c r="D4" s="69">
        <f>SUMIFS('Daily KPI'!$I:$I,'Daily KPI'!$A:$A,"&gt;="&amp;O2Summary!$B$7,'Daily KPI'!$A:$A,"&lt;="&amp;AnnualKPI!$B$1)</f>
        <v>570.0534711422614</v>
      </c>
      <c r="E4" s="68">
        <f>_xlfn.XLOOKUP($C$1,'Modelling New'!$D:$D,'Modelling New'!V:V)</f>
        <v>95742.978315489541</v>
      </c>
      <c r="F4" s="70">
        <f>SUMIFS('Daily KPI'!$AA:$AA,'Daily KPI'!$A:$A,"&gt;="&amp;O2Summary!$B$7,'Daily KPI'!$A:$A,"&lt;="&amp;AnnualKPI!$B$1)/1000</f>
        <v>70919.324999999983</v>
      </c>
      <c r="G4" s="71">
        <f>E4/_xlfn.XLOOKUP(C1,'Modelling New'!D:D,'Modelling New'!N:N)/(24*B4)</f>
        <v>0.18487426144410141</v>
      </c>
      <c r="H4" s="72">
        <f>F4/_xlfn.XLOOKUP(C1,'Modelling New'!D:D,'Modelling New'!N:N)/(24*B4)</f>
        <v>0.13694119466688909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0.98146727609922624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0.97741984417704664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0.78286688482676237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45858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87" t="s">
        <v>95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20</v>
      </c>
      <c r="C4" s="68">
        <f>_xlfn.XLOOKUP($A$4,'Modelling New'!$D:$D,'Modelling New'!$R:$R)</f>
        <v>91.096774193548384</v>
      </c>
      <c r="D4" s="69">
        <f>SUMIF('Daily KPI'!$D:$D,$A$4,'Daily KPI'!$I:$I)</f>
        <v>81.04659290096518</v>
      </c>
      <c r="E4" s="67">
        <f>_xlfn.XLOOKUP($A$4,'Modelling New'!$D:$D,'Modelling New'!$U:$U)</f>
        <v>14658.332752766815</v>
      </c>
      <c r="F4" s="70">
        <f>SUMIFS('Daily KPI'!$AA:$AA,'Daily KPI'!$D:$D,"&gt;="&amp;$A$4,'Daily KPI'!$A:$A,"&lt;="&amp;MonthlyKPI!$B$1)/1000</f>
        <v>11069.1</v>
      </c>
      <c r="G4" s="71">
        <f>E4/(24*B4)/_xlfn.XLOOKUP(A4,'Modelling New'!D:D,'Modelling New'!N:N)</f>
        <v>0.15708947137310117</v>
      </c>
      <c r="H4" s="72">
        <f>F4/(24*B4)/_xlfn.XLOOKUP(A4,'Modelling New'!D:D,'Modelling New'!N:N)</f>
        <v>0.11862461419753087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0.96785592948883148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0.80212012451270465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45852</v>
      </c>
      <c r="D6" s="25"/>
      <c r="F6" s="25"/>
    </row>
    <row r="7" spans="1:15" ht="29.25" customHeight="1">
      <c r="A7" s="119" t="s">
        <v>103</v>
      </c>
      <c r="B7" s="62">
        <f>B1</f>
        <v>45858</v>
      </c>
    </row>
    <row r="8" spans="1:15" ht="29.25" customHeight="1">
      <c r="A8" s="387" t="s">
        <v>95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25.642693454029768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3688.650000000001</v>
      </c>
      <c r="G10" s="71">
        <f>_xlfn.XLOOKUP($A$10,'Modelling New'!$D:$D,'Modelling New'!$Y:$Y)</f>
        <v>0.18487426144410138</v>
      </c>
      <c r="H10" s="72">
        <f>F10/(24*B10)/_xlfn.XLOOKUP(A10,'Modelling New'!D:D,'Modelling New'!N:N)</f>
        <v>0.1129436728395062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0.98818021033402115</v>
      </c>
      <c r="M10" s="71">
        <f>E10/C10/AVERAGEIFS('Daily KPI'!$AB:$AB,'Daily KPI'!$A:$A,"&gt;="&amp;B6,'Daily KPI'!$A:$A,"&lt;="&amp;B7)</f>
        <v>0.95398980319401694</v>
      </c>
      <c r="N10" s="72">
        <f>F10/D10/AVERAGEIFS('Daily KPI'!$AB:$AB,'Daily KPI'!$A:$A,"&gt;="&amp;B6,'Daily KPI'!$A:$A,"&lt;="&amp;B7)</f>
        <v>0.85283686161967398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0" workbookViewId="0">
      <selection activeCell="B26" sqref="B26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2084163</v>
      </c>
      <c r="C2" s="60">
        <v>14873146</v>
      </c>
      <c r="D2" s="60">
        <v>12142527</v>
      </c>
      <c r="E2" s="60">
        <v>2062288</v>
      </c>
      <c r="F2" s="60">
        <v>22399618</v>
      </c>
      <c r="G2" s="60">
        <v>10673736</v>
      </c>
      <c r="H2" s="60">
        <v>580077</v>
      </c>
      <c r="I2" s="60">
        <v>5736646</v>
      </c>
      <c r="J2" s="60">
        <v>4744615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302404</v>
      </c>
      <c r="C7" s="60">
        <v>2183587</v>
      </c>
      <c r="D7" s="60">
        <v>1743987</v>
      </c>
      <c r="E7" s="60">
        <v>303847</v>
      </c>
      <c r="F7" s="60">
        <v>3279467</v>
      </c>
      <c r="G7" s="60">
        <v>1556020</v>
      </c>
      <c r="H7" s="60">
        <v>120675</v>
      </c>
      <c r="I7" s="60">
        <v>876179</v>
      </c>
      <c r="J7" s="60">
        <v>854520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2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2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2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2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2084163</v>
      </c>
      <c r="C39" s="60">
        <v>14873146</v>
      </c>
      <c r="D39" s="60">
        <v>12142527</v>
      </c>
      <c r="E39" s="60">
        <v>2062288</v>
      </c>
      <c r="F39" s="60">
        <v>22399618</v>
      </c>
      <c r="G39" s="60">
        <v>10673736</v>
      </c>
      <c r="H39" s="60">
        <v>580077</v>
      </c>
      <c r="I39" s="60">
        <v>5736646</v>
      </c>
      <c r="J39" s="60">
        <v>4744615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CC103" activePane="bottomRight" state="frozen"/>
      <selection pane="topRight" activeCell="Z69" sqref="Z69"/>
      <selection pane="bottomLeft" activeCell="Z69" sqref="Z69"/>
      <selection pane="bottomRight" activeCell="CF118" sqref="CF118:CG118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89" t="s">
        <v>122</v>
      </c>
      <c r="FG3" s="389"/>
      <c r="FH3" s="389"/>
      <c r="FI3" s="389"/>
      <c r="FJ3" s="389"/>
      <c r="FK3" s="389"/>
      <c r="FL3" s="389"/>
      <c r="FM3" s="389"/>
      <c r="FN3" s="389"/>
      <c r="FO3" s="389"/>
      <c r="FP3" s="389"/>
      <c r="FQ3" s="389"/>
      <c r="FR3" s="389"/>
      <c r="FS3" s="389"/>
      <c r="FT3" s="389"/>
      <c r="FU3" s="389"/>
      <c r="FV3" s="389"/>
      <c r="FW3" s="389"/>
      <c r="FX3" s="389"/>
      <c r="FY3" s="389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/>
      <c r="G119" s="364"/>
      <c r="H119" s="365"/>
      <c r="I119" s="365"/>
      <c r="J119" s="365"/>
      <c r="K119" s="365"/>
      <c r="L119" s="365"/>
      <c r="M119" s="365"/>
      <c r="N119" s="365"/>
      <c r="O119" s="365"/>
      <c r="P119" s="365"/>
      <c r="Q119" s="365"/>
      <c r="R119" s="365"/>
      <c r="S119" s="365"/>
      <c r="T119" s="365"/>
      <c r="U119" s="365"/>
      <c r="V119" s="365"/>
      <c r="W119" s="365"/>
      <c r="X119" s="365"/>
      <c r="Y119" s="365"/>
      <c r="Z119" s="365"/>
      <c r="AA119" s="365"/>
      <c r="AB119" s="365"/>
      <c r="AC119" s="365"/>
      <c r="AD119" s="365"/>
      <c r="AE119" s="365"/>
      <c r="AF119" s="365"/>
      <c r="AG119" s="365"/>
      <c r="AH119" s="365"/>
      <c r="AI119" s="365"/>
      <c r="AJ119" s="365"/>
      <c r="AK119" s="365"/>
      <c r="AL119" s="365"/>
      <c r="AM119" s="365"/>
      <c r="AN119" s="365"/>
      <c r="AO119" s="365"/>
      <c r="AP119" s="365"/>
      <c r="AQ119" s="365"/>
      <c r="AR119" s="365"/>
      <c r="AS119" s="365"/>
      <c r="AT119" s="365"/>
      <c r="AU119" s="365"/>
      <c r="AV119" s="365"/>
      <c r="AW119" s="365"/>
      <c r="AX119" s="365"/>
      <c r="AY119" s="365"/>
      <c r="AZ119" s="365"/>
      <c r="BA119" s="365"/>
      <c r="BB119" s="365"/>
      <c r="BC119" s="365"/>
      <c r="BD119" s="365"/>
      <c r="BE119" s="365"/>
      <c r="BF119" s="365"/>
      <c r="BG119" s="365"/>
      <c r="BH119" s="365"/>
      <c r="BI119" s="365"/>
      <c r="BJ119" s="365"/>
      <c r="BK119" s="365"/>
      <c r="BL119" s="365"/>
      <c r="BM119" s="365"/>
      <c r="BN119" s="365"/>
      <c r="BO119" s="365"/>
      <c r="BP119" s="365"/>
      <c r="BQ119" s="365"/>
      <c r="BR119" s="365"/>
      <c r="BS119" s="365"/>
      <c r="BT119" s="365"/>
      <c r="BU119" s="365"/>
      <c r="BV119" s="365"/>
      <c r="BW119" s="365"/>
      <c r="BX119" s="365"/>
      <c r="BY119" s="365"/>
      <c r="BZ119" s="365"/>
      <c r="CA119" s="365"/>
      <c r="CB119" s="365"/>
      <c r="CC119" s="365"/>
      <c r="CD119" s="365"/>
      <c r="CE119" s="365"/>
      <c r="CF119" s="365"/>
      <c r="CG119" s="365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288"/>
      <c r="DG119" s="288"/>
      <c r="DH119" s="288"/>
      <c r="DI119" s="288"/>
      <c r="DJ119" s="288"/>
      <c r="DK119" s="288"/>
      <c r="DL119" s="288"/>
      <c r="DM119" s="288"/>
      <c r="DN119" s="288"/>
      <c r="DO119" s="288"/>
      <c r="DP119" s="288"/>
      <c r="DQ119" s="288"/>
      <c r="DR119" s="288"/>
      <c r="DS119" s="288"/>
      <c r="DT119" s="288"/>
      <c r="DU119" s="288"/>
      <c r="DV119" s="288"/>
      <c r="DW119" s="288"/>
      <c r="DX119" s="288"/>
      <c r="DY119" s="288"/>
      <c r="DZ119" s="288"/>
      <c r="EA119" s="288"/>
      <c r="EB119" s="288"/>
      <c r="EC119" s="288"/>
      <c r="ED119" s="367">
        <f>SUM(RD[[#This Row],[IS1_Inv1_M1]:[IS1_Inv1_M2]])</f>
        <v>0</v>
      </c>
      <c r="EE119" s="367">
        <f>SUM(RD[[#This Row],[IS2_Inv1_M1]:[IS5_Inv1_M4]])</f>
        <v>0</v>
      </c>
      <c r="EF119" s="367">
        <f>SUM(RD[[#This Row],[IS6_Inv1_M1]:[IS6_Inv2_M2]])+SUM(RD[[#This Row],[IS8_Inv1_M1]:[IS8_Inv4_M2]])</f>
        <v>0</v>
      </c>
      <c r="EG119" s="367">
        <f>SUM(RD[[#This Row],[IS7_Inv1_M1]:[IS7_Inv1_M2]])</f>
        <v>0</v>
      </c>
      <c r="EH119" s="367">
        <f>SUM(RD[[#This Row],[IS9_Inv1_M1]:[IS12_Inv2_M4]])</f>
        <v>0</v>
      </c>
      <c r="EI119" s="367">
        <f>SUM(RD[[#This Row],[IS13_Inv1_M1]:[IS14_Inv1_M4]])</f>
        <v>0</v>
      </c>
      <c r="EJ119" s="367">
        <f>SUM(RD[[#This Row],[IS15_Inv1_M1]:[IS15_Inv2_M1]])</f>
        <v>0</v>
      </c>
      <c r="EK119" s="127">
        <f>SUM(RD[[#This Row],[IS16_Inv1_M1]:[IS17_Inv2_M2]])</f>
        <v>0</v>
      </c>
      <c r="EL119" s="127">
        <f>SUM(RD[[#This Row],[IS18_Inv1_M1]:[IS19_Inv2_M3]])</f>
        <v>0</v>
      </c>
      <c r="EM119" s="127">
        <f>SUM(RD[[#This Row],[IS20_Inv1_M1]:[IS20_Inv2_M2]])</f>
        <v>0</v>
      </c>
      <c r="EN119" s="367">
        <f>SUM(RD[[#This Row],[O2R4_P1]:[O2R22_P3]])</f>
        <v>0</v>
      </c>
      <c r="EO119" s="127" t="str">
        <f>IFERROR(AVERAGEIF(RD[[#This Row],[POA_UP_MCR (KWh/m2)]:[POA_UP_Ph3 (KWh/m2)2]],"&lt;&gt;0",RD[[#This Row],[POA_UP_MCR (KWh/m2)]:[POA_UP_Ph3 (KWh/m2)2]]),"")</f>
        <v/>
      </c>
      <c r="EP119" s="127" t="str">
        <f>IFERROR(AVERAGEIF(RD[[#This Row],[POA_Down_MCR (KWh/m2)]:[POA_Down_Ph3 (KWh/m2)22]],"&lt;&gt;0",RD[[#This Row],[POA_Down_MCR (KWh/m2)]:[POA_Down_Ph3 (KWh/m2)22]]),"")</f>
        <v/>
      </c>
      <c r="EQ119" s="127" t="str">
        <f>IFERROR(AVERAGEIF(RD[[#This Row],[GHI_UP_MCR (KWh/m2)]:[GHI_UP_IS1 (KWh/m2)]],"&lt;&gt;0",RD[[#This Row],[GHI_UP_MCR (KWh/m2)]:[GHI_UP_IS1 (KWh/m2)]]),"")</f>
        <v/>
      </c>
      <c r="ER119" s="127" t="str">
        <f>IFERROR(AVERAGEIF(RD[[#This Row],[GHI_Down_MCR (KWh/m2)]:[GHI_Down_IS1 (KWh/m2)]],"&lt;&gt;0",RD[[#This Row],[GHI_Down_MCR (KWh/m2)]:[GHI_Down_IS1 (KWh/m2)]]),"")</f>
        <v/>
      </c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  <c r="FJ119" s="291" t="str">
        <f>IF((RD[[#This Row],[33 kV_Wind_F1_Ex]]-ES118)*165000&lt;=0,"",(RD[[#This Row],[33 kV_Wind_F1_Ex]]-ES118)*165000)</f>
        <v/>
      </c>
      <c r="FK119" s="291" t="str">
        <f>IF((RD[[#This Row],[33 kV_Wind_F2_Ex]]-ET118)*165000&lt;=0,"",(RD[[#This Row],[33 kV_Wind_F2_Ex]]-ET118)*165000)</f>
        <v/>
      </c>
      <c r="FL119" s="131" t="str">
        <f>IF((RD[[#This Row],[33 kV_Wind_F3_Ex]]-EU118)*225000&lt;=0,"",(RD[[#This Row],[33 kV_Wind_F3_Ex]]-EU118)*225000)</f>
        <v/>
      </c>
      <c r="FM119" s="131" t="str">
        <f>IF((RD[[#This Row],[33 kV_Wind_F4_Ex]]-EV118)*165000&lt;=0,"",(RD[[#This Row],[33 kV_Wind_F4_Ex]]-EV118)*165000)</f>
        <v/>
      </c>
      <c r="FN119" s="227" t="str">
        <f>IF((RD[[#This Row],[33 kV_Solar_F1_Ex]]-EW118)*225000&lt;=0,"",(RD[[#This Row],[33 kV_Solar_F1_Ex]]-EW118)*225000)</f>
        <v/>
      </c>
      <c r="FO119" s="132" t="str">
        <f>IF((RD[[#This Row],[33kV_Solar_F2_Ex]]-EX118)*225000&lt;=0,"",(RD[[#This Row],[33kV_Solar_F2_Ex]]-EX118)*225000)</f>
        <v/>
      </c>
      <c r="FP119" s="369"/>
      <c r="FQ119" s="131" t="str">
        <f>IF((RD[[#This Row],[33kV_Solar_F4_Ex]]-EZ118)*225000&lt;=0,"",(RD[[#This Row],[33kV_Solar_F4_Ex]]-EZ118)*225000)</f>
        <v/>
      </c>
      <c r="FR119" s="291">
        <f>IF((RD[[#This Row],[33kV_OG1_Ex]]-FA118)*1000&lt;=0,0,(RD[[#This Row],[33kV_OG1_Ex]]-FA118)*1000)</f>
        <v>0</v>
      </c>
      <c r="FS119" s="227">
        <f>IFERROR(IF((RD[[#This Row],[33kV_OG2_Ex]]-FB118)*1000&lt;=0,0,(RD[[#This Row],[33kV_OG2_Ex]]-FB118)*1000),0)</f>
        <v>0</v>
      </c>
      <c r="FT119" s="132">
        <f>IF((RD[[#This Row],[220kV_TX1_Ex]]-FC118)*800000&lt;=0,0,(RD[[#This Row],[220kV_TX1_Ex]]-FC118)*800000)</f>
        <v>0</v>
      </c>
      <c r="FU119" s="227">
        <f>IF((RD[[#This Row],[220kV_Tx2_Ex]]-FD118)*800000&lt;=0,0,(RD[[#This Row],[220kV_Tx2_Ex]]-FD118)*800000)</f>
        <v>0</v>
      </c>
      <c r="FV119" s="291">
        <f>IF((RD[[#This Row],[220kV_TL_TVM_Ex]]-FE118)*1600000&lt;=0,0,(RD[[#This Row],[220kV_TL_TVM_Ex]]-FE118)*1600000)</f>
        <v>0</v>
      </c>
      <c r="FW119" s="291" t="str">
        <f>IF((RD[[#This Row],[220kV_C&amp;R_PQM_Ex]]-FF118)*1600000&lt;=0,"",(RD[[#This Row],[220kV_C&amp;R_PQM_Ex]]-FF118)*1600000)</f>
        <v/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 t="str">
        <f>IF((RD[[#This Row],[33kV_Aux2_Im]]-FI118)*1000&lt;=0,"",(RD[[#This Row],[33kV_Aux2_Im]]-FI118)*1000)</f>
        <v/>
      </c>
      <c r="GA119" s="291">
        <f>IFERROR(RD[[#This Row],[33kV_OG1_Energy (MWh)]]+RD[[#This Row],[33kV_OG2_Energy (MWh)]],"")</f>
        <v>0</v>
      </c>
      <c r="GB119" s="291">
        <f>IFERROR(RD[[#This Row],[220kV_TL_TVM Energy (MWh)]]-RD[[#This Row],[220KV_C&amp;R_PQM_im (MWh)]],"")</f>
        <v>0</v>
      </c>
      <c r="GC119" s="228" t="str">
        <f>IFERROR(RD[[#This Row],[33 kV Total Export (MWH)]]/RD[[#This Row],[220 KV Net Export (MWh)]]-1,"")</f>
        <v/>
      </c>
      <c r="GD119" s="229">
        <f>IFERROR((RD[[#This Row],[Sunset Time (POA&lt;20 W/m2)]]-RD[[#This Row],[Sunrise Time (POA&gt;20 W/m2)]])*24,0)</f>
        <v>0</v>
      </c>
      <c r="GE11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9" s="57">
        <f t="shared" si="200"/>
        <v>0</v>
      </c>
      <c r="GG119" s="143">
        <v>170.27</v>
      </c>
      <c r="GH119" s="57">
        <f t="shared" si="206"/>
        <v>0</v>
      </c>
      <c r="GI119" s="8">
        <f>IFERROR(RD[[#This Row],[Wind Export (33 kV)]]*(1-RD[[#This Row],[33 kV Line Loss (%)]]),RD[[#This Row],[Wind Export (33 kV)]])</f>
        <v>0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/>
      <c r="G120" s="364"/>
      <c r="H120" s="365"/>
      <c r="I120" s="365"/>
      <c r="J120" s="365"/>
      <c r="K120" s="365"/>
      <c r="L120" s="365"/>
      <c r="M120" s="365"/>
      <c r="N120" s="365"/>
      <c r="O120" s="365"/>
      <c r="P120" s="365"/>
      <c r="Q120" s="365"/>
      <c r="R120" s="365"/>
      <c r="S120" s="365"/>
      <c r="T120" s="365"/>
      <c r="U120" s="365"/>
      <c r="V120" s="365"/>
      <c r="W120" s="365"/>
      <c r="X120" s="365"/>
      <c r="Y120" s="365"/>
      <c r="Z120" s="365"/>
      <c r="AA120" s="365"/>
      <c r="AB120" s="365"/>
      <c r="AC120" s="365"/>
      <c r="AD120" s="365"/>
      <c r="AE120" s="365"/>
      <c r="AF120" s="365"/>
      <c r="AG120" s="365"/>
      <c r="AH120" s="365"/>
      <c r="AI120" s="365"/>
      <c r="AJ120" s="365"/>
      <c r="AK120" s="365"/>
      <c r="AL120" s="365"/>
      <c r="AM120" s="365"/>
      <c r="AN120" s="365"/>
      <c r="AO120" s="365"/>
      <c r="AP120" s="365"/>
      <c r="AQ120" s="365"/>
      <c r="AR120" s="365"/>
      <c r="AS120" s="365"/>
      <c r="AT120" s="365"/>
      <c r="AU120" s="365"/>
      <c r="AV120" s="365"/>
      <c r="AW120" s="365"/>
      <c r="AX120" s="365"/>
      <c r="AY120" s="365"/>
      <c r="AZ120" s="365"/>
      <c r="BA120" s="365"/>
      <c r="BB120" s="365"/>
      <c r="BC120" s="365"/>
      <c r="BD120" s="365"/>
      <c r="BE120" s="365"/>
      <c r="BF120" s="365"/>
      <c r="BG120" s="365"/>
      <c r="BH120" s="365"/>
      <c r="BI120" s="365"/>
      <c r="BJ120" s="365"/>
      <c r="BK120" s="365"/>
      <c r="BL120" s="365"/>
      <c r="BM120" s="365"/>
      <c r="BN120" s="365"/>
      <c r="BO120" s="365"/>
      <c r="BP120" s="365"/>
      <c r="BQ120" s="365"/>
      <c r="BR120" s="365"/>
      <c r="BS120" s="365"/>
      <c r="BT120" s="365"/>
      <c r="BU120" s="365"/>
      <c r="BV120" s="365"/>
      <c r="BW120" s="365"/>
      <c r="BX120" s="365"/>
      <c r="BY120" s="365"/>
      <c r="BZ120" s="365"/>
      <c r="CA120" s="365"/>
      <c r="CB120" s="365"/>
      <c r="CC120" s="365"/>
      <c r="CD120" s="365"/>
      <c r="CE120" s="365"/>
      <c r="CF120" s="365"/>
      <c r="CG120" s="365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288"/>
      <c r="DG120" s="288"/>
      <c r="DH120" s="288"/>
      <c r="DI120" s="288"/>
      <c r="DJ120" s="288"/>
      <c r="DK120" s="288"/>
      <c r="DL120" s="288"/>
      <c r="DM120" s="288"/>
      <c r="DN120" s="288"/>
      <c r="DO120" s="288"/>
      <c r="DP120" s="288"/>
      <c r="DQ120" s="288"/>
      <c r="DR120" s="288"/>
      <c r="DS120" s="288"/>
      <c r="DT120" s="288"/>
      <c r="DU120" s="288"/>
      <c r="DV120" s="288"/>
      <c r="DW120" s="288"/>
      <c r="DX120" s="288"/>
      <c r="DY120" s="288"/>
      <c r="DZ120" s="288"/>
      <c r="EA120" s="288"/>
      <c r="EB120" s="288"/>
      <c r="EC120" s="288"/>
      <c r="ED120" s="367">
        <f>SUM(RD[[#This Row],[IS1_Inv1_M1]:[IS1_Inv1_M2]])</f>
        <v>0</v>
      </c>
      <c r="EE120" s="367">
        <f>SUM(RD[[#This Row],[IS2_Inv1_M1]:[IS5_Inv1_M4]])</f>
        <v>0</v>
      </c>
      <c r="EF120" s="367">
        <f>SUM(RD[[#This Row],[IS6_Inv1_M1]:[IS6_Inv2_M2]])+SUM(RD[[#This Row],[IS8_Inv1_M1]:[IS8_Inv4_M2]])</f>
        <v>0</v>
      </c>
      <c r="EG120" s="367">
        <f>SUM(RD[[#This Row],[IS7_Inv1_M1]:[IS7_Inv1_M2]])</f>
        <v>0</v>
      </c>
      <c r="EH120" s="367">
        <f>SUM(RD[[#This Row],[IS9_Inv1_M1]:[IS12_Inv2_M4]])</f>
        <v>0</v>
      </c>
      <c r="EI120" s="367">
        <f>SUM(RD[[#This Row],[IS13_Inv1_M1]:[IS14_Inv1_M4]])</f>
        <v>0</v>
      </c>
      <c r="EJ120" s="367">
        <f>SUM(RD[[#This Row],[IS15_Inv1_M1]:[IS15_Inv2_M1]])</f>
        <v>0</v>
      </c>
      <c r="EK120" s="127">
        <f>SUM(RD[[#This Row],[IS16_Inv1_M1]:[IS17_Inv2_M2]])</f>
        <v>0</v>
      </c>
      <c r="EL120" s="127">
        <f>SUM(RD[[#This Row],[IS18_Inv1_M1]:[IS19_Inv2_M3]])</f>
        <v>0</v>
      </c>
      <c r="EM120" s="127">
        <f>SUM(RD[[#This Row],[IS20_Inv1_M1]:[IS20_Inv2_M2]])</f>
        <v>0</v>
      </c>
      <c r="EN120" s="367">
        <f>SUM(RD[[#This Row],[O2R4_P1]:[O2R22_P3]])</f>
        <v>0</v>
      </c>
      <c r="EO120" s="127" t="str">
        <f>IFERROR(AVERAGEIF(RD[[#This Row],[POA_UP_MCR (KWh/m2)]:[POA_UP_Ph3 (KWh/m2)2]],"&lt;&gt;0",RD[[#This Row],[POA_UP_MCR (KWh/m2)]:[POA_UP_Ph3 (KWh/m2)2]]),"")</f>
        <v/>
      </c>
      <c r="EP120" s="127" t="str">
        <f>IFERROR(AVERAGEIF(RD[[#This Row],[POA_Down_MCR (KWh/m2)]:[POA_Down_Ph3 (KWh/m2)22]],"&lt;&gt;0",RD[[#This Row],[POA_Down_MCR (KWh/m2)]:[POA_Down_Ph3 (KWh/m2)22]]),"")</f>
        <v/>
      </c>
      <c r="EQ120" s="127" t="str">
        <f>IFERROR(AVERAGEIF(RD[[#This Row],[GHI_UP_MCR (KWh/m2)]:[GHI_UP_IS1 (KWh/m2)]],"&lt;&gt;0",RD[[#This Row],[GHI_UP_MCR (KWh/m2)]:[GHI_UP_IS1 (KWh/m2)]]),"")</f>
        <v/>
      </c>
      <c r="ER120" s="127" t="str">
        <f>IFERROR(AVERAGEIF(RD[[#This Row],[GHI_Down_MCR (KWh/m2)]:[GHI_Down_IS1 (KWh/m2)]],"&lt;&gt;0",RD[[#This Row],[GHI_Down_MCR (KWh/m2)]:[GHI_Down_IS1 (KWh/m2)]]),"")</f>
        <v/>
      </c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  <c r="FJ120" s="291" t="str">
        <f>IF((RD[[#This Row],[33 kV_Wind_F1_Ex]]-ES119)*165000&lt;=0,"",(RD[[#This Row],[33 kV_Wind_F1_Ex]]-ES119)*165000)</f>
        <v/>
      </c>
      <c r="FK120" s="291" t="str">
        <f>IF((RD[[#This Row],[33 kV_Wind_F2_Ex]]-ET119)*165000&lt;=0,"",(RD[[#This Row],[33 kV_Wind_F2_Ex]]-ET119)*165000)</f>
        <v/>
      </c>
      <c r="FL120" s="131" t="str">
        <f>IF((RD[[#This Row],[33 kV_Wind_F3_Ex]]-EU119)*225000&lt;=0,"",(RD[[#This Row],[33 kV_Wind_F3_Ex]]-EU119)*225000)</f>
        <v/>
      </c>
      <c r="FM120" s="131" t="str">
        <f>IF((RD[[#This Row],[33 kV_Wind_F4_Ex]]-EV119)*165000&lt;=0,"",(RD[[#This Row],[33 kV_Wind_F4_Ex]]-EV119)*165000)</f>
        <v/>
      </c>
      <c r="FN120" s="227" t="str">
        <f>IF((RD[[#This Row],[33 kV_Solar_F1_Ex]]-EW119)*225000&lt;=0,"",(RD[[#This Row],[33 kV_Solar_F1_Ex]]-EW119)*225000)</f>
        <v/>
      </c>
      <c r="FO120" s="132" t="str">
        <f>IF((RD[[#This Row],[33kV_Solar_F2_Ex]]-EX119)*225000&lt;=0,"",(RD[[#This Row],[33kV_Solar_F2_Ex]]-EX119)*225000)</f>
        <v/>
      </c>
      <c r="FP120" s="369"/>
      <c r="FQ120" s="131" t="str">
        <f>IF((RD[[#This Row],[33kV_Solar_F4_Ex]]-EZ119)*225000&lt;=0,"",(RD[[#This Row],[33kV_Solar_F4_Ex]]-EZ119)*225000)</f>
        <v/>
      </c>
      <c r="FR120" s="291">
        <f>IF((RD[[#This Row],[33kV_OG1_Ex]]-FA119)*1000&lt;=0,0,(RD[[#This Row],[33kV_OG1_Ex]]-FA119)*1000)</f>
        <v>0</v>
      </c>
      <c r="FS120" s="227">
        <f>IFERROR(IF((RD[[#This Row],[33kV_OG2_Ex]]-FB119)*1000&lt;=0,0,(RD[[#This Row],[33kV_OG2_Ex]]-FB119)*1000),0)</f>
        <v>0</v>
      </c>
      <c r="FT120" s="132">
        <f>IF((RD[[#This Row],[220kV_TX1_Ex]]-FC119)*800000&lt;=0,0,(RD[[#This Row],[220kV_TX1_Ex]]-FC119)*800000)</f>
        <v>0</v>
      </c>
      <c r="FU120" s="227">
        <f>IF((RD[[#This Row],[220kV_Tx2_Ex]]-FD119)*800000&lt;=0,0,(RD[[#This Row],[220kV_Tx2_Ex]]-FD119)*800000)</f>
        <v>0</v>
      </c>
      <c r="FV120" s="291">
        <f>IF((RD[[#This Row],[220kV_TL_TVM_Ex]]-FE119)*1600000&lt;=0,0,(RD[[#This Row],[220kV_TL_TVM_Ex]]-FE119)*1600000)</f>
        <v>0</v>
      </c>
      <c r="FW120" s="291" t="str">
        <f>IF((RD[[#This Row],[220kV_C&amp;R_PQM_Ex]]-FF119)*1600000&lt;=0,"",(RD[[#This Row],[220kV_C&amp;R_PQM_Ex]]-FF119)*1600000)</f>
        <v/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 t="str">
        <f>IF((RD[[#This Row],[33kV_Aux2_Im]]-FI119)*1000&lt;=0,"",(RD[[#This Row],[33kV_Aux2_Im]]-FI119)*1000)</f>
        <v/>
      </c>
      <c r="GA120" s="291">
        <f>IFERROR(RD[[#This Row],[33kV_OG1_Energy (MWh)]]+RD[[#This Row],[33kV_OG2_Energy (MWh)]],"")</f>
        <v>0</v>
      </c>
      <c r="GB120" s="291">
        <f>IFERROR(RD[[#This Row],[220kV_TL_TVM Energy (MWh)]]-RD[[#This Row],[220KV_C&amp;R_PQM_im (MWh)]],"")</f>
        <v>0</v>
      </c>
      <c r="GC120" s="228" t="str">
        <f>IFERROR(RD[[#This Row],[33 kV Total Export (MWH)]]/RD[[#This Row],[220 KV Net Export (MWh)]]-1,"")</f>
        <v/>
      </c>
      <c r="GD120" s="229">
        <f>IFERROR((RD[[#This Row],[Sunset Time (POA&lt;20 W/m2)]]-RD[[#This Row],[Sunrise Time (POA&gt;20 W/m2)]])*24,0)</f>
        <v>0</v>
      </c>
      <c r="GE12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0" s="57">
        <f t="shared" si="200"/>
        <v>0</v>
      </c>
      <c r="GG120" s="143">
        <v>170.27</v>
      </c>
      <c r="GH120" s="57">
        <f t="shared" si="206"/>
        <v>0</v>
      </c>
      <c r="GI120" s="8">
        <f>IFERROR(RD[[#This Row],[Wind Export (33 kV)]]*(1-RD[[#This Row],[33 kV Line Loss (%)]]),RD[[#This Row],[Wind Export (33 kV)]])</f>
        <v>0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/>
      <c r="G121" s="364"/>
      <c r="H121" s="365"/>
      <c r="I121" s="365"/>
      <c r="J121" s="365"/>
      <c r="K121" s="365"/>
      <c r="L121" s="365"/>
      <c r="M121" s="365"/>
      <c r="N121" s="365"/>
      <c r="O121" s="365"/>
      <c r="P121" s="365"/>
      <c r="Q121" s="365"/>
      <c r="R121" s="365"/>
      <c r="S121" s="365"/>
      <c r="T121" s="365"/>
      <c r="U121" s="365"/>
      <c r="V121" s="365"/>
      <c r="W121" s="365"/>
      <c r="X121" s="365"/>
      <c r="Y121" s="365"/>
      <c r="Z121" s="365"/>
      <c r="AA121" s="365"/>
      <c r="AB121" s="365"/>
      <c r="AC121" s="365"/>
      <c r="AD121" s="365"/>
      <c r="AE121" s="365"/>
      <c r="AF121" s="365"/>
      <c r="AG121" s="365"/>
      <c r="AH121" s="365"/>
      <c r="AI121" s="365"/>
      <c r="AJ121" s="365"/>
      <c r="AK121" s="365"/>
      <c r="AL121" s="365"/>
      <c r="AM121" s="365"/>
      <c r="AN121" s="365"/>
      <c r="AO121" s="365"/>
      <c r="AP121" s="365"/>
      <c r="AQ121" s="365"/>
      <c r="AR121" s="365"/>
      <c r="AS121" s="365"/>
      <c r="AT121" s="365"/>
      <c r="AU121" s="365"/>
      <c r="AV121" s="365"/>
      <c r="AW121" s="365"/>
      <c r="AX121" s="365"/>
      <c r="AY121" s="365"/>
      <c r="AZ121" s="365"/>
      <c r="BA121" s="365"/>
      <c r="BB121" s="365"/>
      <c r="BC121" s="365"/>
      <c r="BD121" s="365"/>
      <c r="BE121" s="365"/>
      <c r="BF121" s="365"/>
      <c r="BG121" s="365"/>
      <c r="BH121" s="365"/>
      <c r="BI121" s="365"/>
      <c r="BJ121" s="365"/>
      <c r="BK121" s="365"/>
      <c r="BL121" s="365"/>
      <c r="BM121" s="365"/>
      <c r="BN121" s="365"/>
      <c r="BO121" s="365"/>
      <c r="BP121" s="365"/>
      <c r="BQ121" s="365"/>
      <c r="BR121" s="365"/>
      <c r="BS121" s="365"/>
      <c r="BT121" s="365"/>
      <c r="BU121" s="365"/>
      <c r="BV121" s="365"/>
      <c r="BW121" s="365"/>
      <c r="BX121" s="365"/>
      <c r="BY121" s="365"/>
      <c r="BZ121" s="365"/>
      <c r="CA121" s="365"/>
      <c r="CB121" s="365"/>
      <c r="CC121" s="365"/>
      <c r="CD121" s="365"/>
      <c r="CE121" s="365"/>
      <c r="CF121" s="365"/>
      <c r="CG121" s="365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288"/>
      <c r="DG121" s="288"/>
      <c r="DH121" s="288"/>
      <c r="DI121" s="288"/>
      <c r="DJ121" s="288"/>
      <c r="DK121" s="288"/>
      <c r="DL121" s="288"/>
      <c r="DM121" s="288"/>
      <c r="DN121" s="288"/>
      <c r="DO121" s="288"/>
      <c r="DP121" s="288"/>
      <c r="DQ121" s="288"/>
      <c r="DR121" s="288"/>
      <c r="DS121" s="288"/>
      <c r="DT121" s="288"/>
      <c r="DU121" s="288"/>
      <c r="DV121" s="288"/>
      <c r="DW121" s="288"/>
      <c r="DX121" s="288"/>
      <c r="DY121" s="288"/>
      <c r="DZ121" s="288"/>
      <c r="EA121" s="288"/>
      <c r="EB121" s="288"/>
      <c r="EC121" s="288"/>
      <c r="ED121" s="367">
        <f>SUM(RD[[#This Row],[IS1_Inv1_M1]:[IS1_Inv1_M2]])</f>
        <v>0</v>
      </c>
      <c r="EE121" s="367">
        <f>SUM(RD[[#This Row],[IS2_Inv1_M1]:[IS5_Inv1_M4]])</f>
        <v>0</v>
      </c>
      <c r="EF121" s="367">
        <f>SUM(RD[[#This Row],[IS6_Inv1_M1]:[IS6_Inv2_M2]])+SUM(RD[[#This Row],[IS8_Inv1_M1]:[IS8_Inv4_M2]])</f>
        <v>0</v>
      </c>
      <c r="EG121" s="367">
        <f>SUM(RD[[#This Row],[IS7_Inv1_M1]:[IS7_Inv1_M2]])</f>
        <v>0</v>
      </c>
      <c r="EH121" s="367">
        <f>SUM(RD[[#This Row],[IS9_Inv1_M1]:[IS12_Inv2_M4]])</f>
        <v>0</v>
      </c>
      <c r="EI121" s="367">
        <f>SUM(RD[[#This Row],[IS13_Inv1_M1]:[IS14_Inv1_M4]])</f>
        <v>0</v>
      </c>
      <c r="EJ121" s="367">
        <f>SUM(RD[[#This Row],[IS15_Inv1_M1]:[IS15_Inv2_M1]])</f>
        <v>0</v>
      </c>
      <c r="EK121" s="127">
        <f>SUM(RD[[#This Row],[IS16_Inv1_M1]:[IS17_Inv2_M2]])</f>
        <v>0</v>
      </c>
      <c r="EL121" s="127">
        <f>SUM(RD[[#This Row],[IS18_Inv1_M1]:[IS19_Inv2_M3]])</f>
        <v>0</v>
      </c>
      <c r="EM121" s="127">
        <f>SUM(RD[[#This Row],[IS20_Inv1_M1]:[IS20_Inv2_M2]])</f>
        <v>0</v>
      </c>
      <c r="EN121" s="367">
        <f>SUM(RD[[#This Row],[O2R4_P1]:[O2R22_P3]])</f>
        <v>0</v>
      </c>
      <c r="EO121" s="127" t="str">
        <f>IFERROR(AVERAGEIF(RD[[#This Row],[POA_UP_MCR (KWh/m2)]:[POA_UP_Ph3 (KWh/m2)2]],"&lt;&gt;0",RD[[#This Row],[POA_UP_MCR (KWh/m2)]:[POA_UP_Ph3 (KWh/m2)2]]),"")</f>
        <v/>
      </c>
      <c r="EP121" s="127" t="str">
        <f>IFERROR(AVERAGEIF(RD[[#This Row],[POA_Down_MCR (KWh/m2)]:[POA_Down_Ph3 (KWh/m2)22]],"&lt;&gt;0",RD[[#This Row],[POA_Down_MCR (KWh/m2)]:[POA_Down_Ph3 (KWh/m2)22]]),"")</f>
        <v/>
      </c>
      <c r="EQ121" s="127" t="str">
        <f>IFERROR(AVERAGEIF(RD[[#This Row],[GHI_UP_MCR (KWh/m2)]:[GHI_UP_IS1 (KWh/m2)]],"&lt;&gt;0",RD[[#This Row],[GHI_UP_MCR (KWh/m2)]:[GHI_UP_IS1 (KWh/m2)]]),"")</f>
        <v/>
      </c>
      <c r="ER121" s="127" t="str">
        <f>IFERROR(AVERAGEIF(RD[[#This Row],[GHI_Down_MCR (KWh/m2)]:[GHI_Down_IS1 (KWh/m2)]],"&lt;&gt;0",RD[[#This Row],[GHI_Down_MCR (KWh/m2)]:[GHI_Down_IS1 (KWh/m2)]]),"")</f>
        <v/>
      </c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  <c r="FJ121" s="291" t="str">
        <f>IF((RD[[#This Row],[33 kV_Wind_F1_Ex]]-ES120)*165000&lt;=0,"",(RD[[#This Row],[33 kV_Wind_F1_Ex]]-ES120)*165000)</f>
        <v/>
      </c>
      <c r="FK121" s="291" t="str">
        <f>IF((RD[[#This Row],[33 kV_Wind_F2_Ex]]-ET120)*165000&lt;=0,"",(RD[[#This Row],[33 kV_Wind_F2_Ex]]-ET120)*165000)</f>
        <v/>
      </c>
      <c r="FL121" s="131" t="str">
        <f>IF((RD[[#This Row],[33 kV_Wind_F3_Ex]]-EU120)*225000&lt;=0,"",(RD[[#This Row],[33 kV_Wind_F3_Ex]]-EU120)*225000)</f>
        <v/>
      </c>
      <c r="FM121" s="131" t="str">
        <f>IF((RD[[#This Row],[33 kV_Wind_F4_Ex]]-EV120)*165000&lt;=0,"",(RD[[#This Row],[33 kV_Wind_F4_Ex]]-EV120)*165000)</f>
        <v/>
      </c>
      <c r="FN121" s="227" t="str">
        <f>IF((RD[[#This Row],[33 kV_Solar_F1_Ex]]-EW120)*225000&lt;=0,"",(RD[[#This Row],[33 kV_Solar_F1_Ex]]-EW120)*225000)</f>
        <v/>
      </c>
      <c r="FO121" s="132" t="str">
        <f>IF((RD[[#This Row],[33kV_Solar_F2_Ex]]-EX120)*225000&lt;=0,"",(RD[[#This Row],[33kV_Solar_F2_Ex]]-EX120)*225000)</f>
        <v/>
      </c>
      <c r="FP121" s="369"/>
      <c r="FQ121" s="131" t="str">
        <f>IF((RD[[#This Row],[33kV_Solar_F4_Ex]]-EZ120)*225000&lt;=0,"",(RD[[#This Row],[33kV_Solar_F4_Ex]]-EZ120)*225000)</f>
        <v/>
      </c>
      <c r="FR121" s="291">
        <f>IF((RD[[#This Row],[33kV_OG1_Ex]]-FA120)*1000&lt;=0,0,(RD[[#This Row],[33kV_OG1_Ex]]-FA120)*1000)</f>
        <v>0</v>
      </c>
      <c r="FS121" s="227">
        <f>IFERROR(IF((RD[[#This Row],[33kV_OG2_Ex]]-FB120)*1000&lt;=0,0,(RD[[#This Row],[33kV_OG2_Ex]]-FB120)*1000),0)</f>
        <v>0</v>
      </c>
      <c r="FT121" s="132">
        <f>IF((RD[[#This Row],[220kV_TX1_Ex]]-FC120)*800000&lt;=0,0,(RD[[#This Row],[220kV_TX1_Ex]]-FC120)*800000)</f>
        <v>0</v>
      </c>
      <c r="FU121" s="227">
        <f>IF((RD[[#This Row],[220kV_Tx2_Ex]]-FD120)*800000&lt;=0,0,(RD[[#This Row],[220kV_Tx2_Ex]]-FD120)*800000)</f>
        <v>0</v>
      </c>
      <c r="FV121" s="291">
        <f>IF((RD[[#This Row],[220kV_TL_TVM_Ex]]-FE120)*1600000&lt;=0,0,(RD[[#This Row],[220kV_TL_TVM_Ex]]-FE120)*1600000)</f>
        <v>0</v>
      </c>
      <c r="FW121" s="291" t="str">
        <f>IF((RD[[#This Row],[220kV_C&amp;R_PQM_Ex]]-FF120)*1600000&lt;=0,"",(RD[[#This Row],[220kV_C&amp;R_PQM_Ex]]-FF120)*1600000)</f>
        <v/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 t="str">
        <f>IF((RD[[#This Row],[33kV_Aux2_Im]]-FI120)*1000&lt;=0,"",(RD[[#This Row],[33kV_Aux2_Im]]-FI120)*1000)</f>
        <v/>
      </c>
      <c r="GA121" s="291">
        <f>IFERROR(RD[[#This Row],[33kV_OG1_Energy (MWh)]]+RD[[#This Row],[33kV_OG2_Energy (MWh)]],"")</f>
        <v>0</v>
      </c>
      <c r="GB121" s="291">
        <f>IFERROR(RD[[#This Row],[220kV_TL_TVM Energy (MWh)]]-RD[[#This Row],[220KV_C&amp;R_PQM_im (MWh)]],"")</f>
        <v>0</v>
      </c>
      <c r="GC121" s="228" t="str">
        <f>IFERROR(RD[[#This Row],[33 kV Total Export (MWH)]]/RD[[#This Row],[220 KV Net Export (MWh)]]-1,"")</f>
        <v/>
      </c>
      <c r="GD121" s="229">
        <f>IFERROR((RD[[#This Row],[Sunset Time (POA&lt;20 W/m2)]]-RD[[#This Row],[Sunrise Time (POA&gt;20 W/m2)]])*24,0)</f>
        <v>0</v>
      </c>
      <c r="GE12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1" s="57">
        <f t="shared" si="200"/>
        <v>0</v>
      </c>
      <c r="GG121" s="143">
        <v>170.27</v>
      </c>
      <c r="GH121" s="57">
        <f t="shared" si="206"/>
        <v>0</v>
      </c>
      <c r="GI121" s="8">
        <f>IFERROR(RD[[#This Row],[Wind Export (33 kV)]]*(1-RD[[#This Row],[33 kV Line Loss (%)]]),RD[[#This Row],[Wind Export (33 kV)]])</f>
        <v>0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/>
      <c r="G122" s="364"/>
      <c r="H122" s="365"/>
      <c r="I122" s="365"/>
      <c r="J122" s="365"/>
      <c r="K122" s="365"/>
      <c r="L122" s="365"/>
      <c r="M122" s="365"/>
      <c r="N122" s="365"/>
      <c r="O122" s="365"/>
      <c r="P122" s="365"/>
      <c r="Q122" s="365"/>
      <c r="R122" s="365"/>
      <c r="S122" s="365"/>
      <c r="T122" s="365"/>
      <c r="U122" s="365"/>
      <c r="V122" s="365"/>
      <c r="W122" s="365"/>
      <c r="X122" s="365"/>
      <c r="Y122" s="365"/>
      <c r="Z122" s="365"/>
      <c r="AA122" s="365"/>
      <c r="AB122" s="365"/>
      <c r="AC122" s="365"/>
      <c r="AD122" s="365"/>
      <c r="AE122" s="365"/>
      <c r="AF122" s="365"/>
      <c r="AG122" s="365"/>
      <c r="AH122" s="365"/>
      <c r="AI122" s="365"/>
      <c r="AJ122" s="365"/>
      <c r="AK122" s="365"/>
      <c r="AL122" s="365"/>
      <c r="AM122" s="365"/>
      <c r="AN122" s="365"/>
      <c r="AO122" s="365"/>
      <c r="AP122" s="365"/>
      <c r="AQ122" s="365"/>
      <c r="AR122" s="365"/>
      <c r="AS122" s="365"/>
      <c r="AT122" s="365"/>
      <c r="AU122" s="365"/>
      <c r="AV122" s="365"/>
      <c r="AW122" s="365"/>
      <c r="AX122" s="365"/>
      <c r="AY122" s="365"/>
      <c r="AZ122" s="365"/>
      <c r="BA122" s="365"/>
      <c r="BB122" s="365"/>
      <c r="BC122" s="365"/>
      <c r="BD122" s="365"/>
      <c r="BE122" s="365"/>
      <c r="BF122" s="365"/>
      <c r="BG122" s="365"/>
      <c r="BH122" s="365"/>
      <c r="BI122" s="365"/>
      <c r="BJ122" s="365"/>
      <c r="BK122" s="365"/>
      <c r="BL122" s="365"/>
      <c r="BM122" s="365"/>
      <c r="BN122" s="365"/>
      <c r="BO122" s="365"/>
      <c r="BP122" s="365"/>
      <c r="BQ122" s="365"/>
      <c r="BR122" s="365"/>
      <c r="BS122" s="365"/>
      <c r="BT122" s="365"/>
      <c r="BU122" s="365"/>
      <c r="BV122" s="365"/>
      <c r="BW122" s="365"/>
      <c r="BX122" s="365"/>
      <c r="BY122" s="365"/>
      <c r="BZ122" s="365"/>
      <c r="CA122" s="365"/>
      <c r="CB122" s="365"/>
      <c r="CC122" s="365"/>
      <c r="CD122" s="365"/>
      <c r="CE122" s="365"/>
      <c r="CF122" s="365"/>
      <c r="CG122" s="365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8"/>
      <c r="DG122" s="288"/>
      <c r="DH122" s="288"/>
      <c r="DI122" s="288"/>
      <c r="DJ122" s="288"/>
      <c r="DK122" s="288"/>
      <c r="DL122" s="288"/>
      <c r="DM122" s="288"/>
      <c r="DN122" s="288"/>
      <c r="DO122" s="288"/>
      <c r="DP122" s="288"/>
      <c r="DQ122" s="288"/>
      <c r="DR122" s="288"/>
      <c r="DS122" s="288"/>
      <c r="DT122" s="288"/>
      <c r="DU122" s="288"/>
      <c r="DV122" s="288"/>
      <c r="DW122" s="288"/>
      <c r="DX122" s="288"/>
      <c r="DY122" s="288"/>
      <c r="DZ122" s="288"/>
      <c r="EA122" s="288"/>
      <c r="EB122" s="288"/>
      <c r="EC122" s="288"/>
      <c r="ED122" s="367">
        <f>SUM(RD[[#This Row],[IS1_Inv1_M1]:[IS1_Inv1_M2]])</f>
        <v>0</v>
      </c>
      <c r="EE122" s="367">
        <f>SUM(RD[[#This Row],[IS2_Inv1_M1]:[IS5_Inv1_M4]])</f>
        <v>0</v>
      </c>
      <c r="EF122" s="367">
        <f>SUM(RD[[#This Row],[IS6_Inv1_M1]:[IS6_Inv2_M2]])+SUM(RD[[#This Row],[IS8_Inv1_M1]:[IS8_Inv4_M2]])</f>
        <v>0</v>
      </c>
      <c r="EG122" s="367">
        <f>SUM(RD[[#This Row],[IS7_Inv1_M1]:[IS7_Inv1_M2]])</f>
        <v>0</v>
      </c>
      <c r="EH122" s="367">
        <f>SUM(RD[[#This Row],[IS9_Inv1_M1]:[IS12_Inv2_M4]])</f>
        <v>0</v>
      </c>
      <c r="EI122" s="367">
        <f>SUM(RD[[#This Row],[IS13_Inv1_M1]:[IS14_Inv1_M4]])</f>
        <v>0</v>
      </c>
      <c r="EJ122" s="367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367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1" t="str">
        <f>IF((RD[[#This Row],[33 kV_Wind_F1_Ex]]-ES121)*165000&lt;=0,"",(RD[[#This Row],[33 kV_Wind_F1_Ex]]-ES121)*165000)</f>
        <v/>
      </c>
      <c r="FK122" s="291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7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69"/>
      <c r="FQ122" s="131" t="str">
        <f>IF((RD[[#This Row],[33kV_Solar_F4_Ex]]-EZ121)*225000&lt;=0,"",(RD[[#This Row],[33kV_Solar_F4_Ex]]-EZ121)*225000)</f>
        <v/>
      </c>
      <c r="FR122" s="291">
        <f>IF((RD[[#This Row],[33kV_OG1_Ex]]-FA121)*1000&lt;=0,0,(RD[[#This Row],[33kV_OG1_Ex]]-FA121)*1000)</f>
        <v>0</v>
      </c>
      <c r="FS122" s="227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7">
        <f>IF((RD[[#This Row],[220kV_Tx2_Ex]]-FD121)*800000&lt;=0,0,(RD[[#This Row],[220kV_Tx2_Ex]]-FD121)*800000)</f>
        <v>0</v>
      </c>
      <c r="FV122" s="291">
        <f>IF((RD[[#This Row],[220kV_TL_TVM_Ex]]-FE121)*1600000&lt;=0,0,(RD[[#This Row],[220kV_TL_TVM_Ex]]-FE121)*1600000)</f>
        <v>0</v>
      </c>
      <c r="FW122" s="291" t="str">
        <f>IF((RD[[#This Row],[220kV_C&amp;R_PQM_Ex]]-FF121)*1600000&lt;=0,"",(RD[[#This Row],[220kV_C&amp;R_PQM_Ex]]-FF121)*1600000)</f>
        <v/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 t="str">
        <f>IF((RD[[#This Row],[33kV_Aux2_Im]]-FI121)*1000&lt;=0,"",(RD[[#This Row],[33kV_Aux2_Im]]-FI121)*1000)</f>
        <v/>
      </c>
      <c r="GA122" s="291">
        <f>IFERROR(RD[[#This Row],[33kV_OG1_Energy (MWh)]]+RD[[#This Row],[33kV_OG2_Energy (MWh)]],"")</f>
        <v>0</v>
      </c>
      <c r="GB122" s="291">
        <f>IFERROR(RD[[#This Row],[220kV_TL_TVM Energy (MWh)]]-RD[[#This Row],[220KV_C&amp;R_PQM_im (MWh)]],"")</f>
        <v>0</v>
      </c>
      <c r="GC122" s="228" t="str">
        <f>IFERROR(RD[[#This Row],[33 kV Total Export (MWH)]]/RD[[#This Row],[220 KV Net Export (MWh)]]-1,"")</f>
        <v/>
      </c>
      <c r="GD122" s="229">
        <f>IFERROR((RD[[#This Row],[Sunset Time (POA&lt;20 W/m2)]]-RD[[#This Row],[Sunrise Time (POA&gt;20 W/m2)]])*24,0)</f>
        <v>0</v>
      </c>
      <c r="GE12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170.27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/>
      <c r="G123" s="364"/>
      <c r="H123" s="365"/>
      <c r="I123" s="365"/>
      <c r="J123" s="365"/>
      <c r="K123" s="365"/>
      <c r="L123" s="365"/>
      <c r="M123" s="365"/>
      <c r="N123" s="365"/>
      <c r="O123" s="365"/>
      <c r="P123" s="365"/>
      <c r="Q123" s="365"/>
      <c r="R123" s="365"/>
      <c r="S123" s="365"/>
      <c r="T123" s="365"/>
      <c r="U123" s="365"/>
      <c r="V123" s="365"/>
      <c r="W123" s="365"/>
      <c r="X123" s="365"/>
      <c r="Y123" s="365"/>
      <c r="Z123" s="365"/>
      <c r="AA123" s="365"/>
      <c r="AB123" s="365"/>
      <c r="AC123" s="365"/>
      <c r="AD123" s="365"/>
      <c r="AE123" s="365"/>
      <c r="AF123" s="365"/>
      <c r="AG123" s="365"/>
      <c r="AH123" s="365"/>
      <c r="AI123" s="365"/>
      <c r="AJ123" s="365"/>
      <c r="AK123" s="365"/>
      <c r="AL123" s="365"/>
      <c r="AM123" s="365"/>
      <c r="AN123" s="365"/>
      <c r="AO123" s="365"/>
      <c r="AP123" s="365"/>
      <c r="AQ123" s="365"/>
      <c r="AR123" s="365"/>
      <c r="AS123" s="365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5"/>
      <c r="BN123" s="365"/>
      <c r="BO123" s="365"/>
      <c r="BP123" s="365"/>
      <c r="BQ123" s="365"/>
      <c r="BR123" s="365"/>
      <c r="BS123" s="365"/>
      <c r="BT123" s="365"/>
      <c r="BU123" s="365"/>
      <c r="BV123" s="365"/>
      <c r="BW123" s="365"/>
      <c r="BX123" s="365"/>
      <c r="BY123" s="365"/>
      <c r="BZ123" s="365"/>
      <c r="CA123" s="365"/>
      <c r="CB123" s="365"/>
      <c r="CC123" s="365"/>
      <c r="CD123" s="365"/>
      <c r="CE123" s="365"/>
      <c r="CF123" s="365"/>
      <c r="CG123" s="365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8"/>
      <c r="DG123" s="288"/>
      <c r="DH123" s="288"/>
      <c r="DI123" s="288"/>
      <c r="DJ123" s="288"/>
      <c r="DK123" s="288"/>
      <c r="DL123" s="288"/>
      <c r="DM123" s="288"/>
      <c r="DN123" s="288"/>
      <c r="DO123" s="288"/>
      <c r="DP123" s="288"/>
      <c r="DQ123" s="288"/>
      <c r="DR123" s="288"/>
      <c r="DS123" s="288"/>
      <c r="DT123" s="288"/>
      <c r="DU123" s="288"/>
      <c r="DV123" s="288"/>
      <c r="DW123" s="288"/>
      <c r="DX123" s="288"/>
      <c r="DY123" s="288"/>
      <c r="DZ123" s="288"/>
      <c r="EA123" s="288"/>
      <c r="EB123" s="288"/>
      <c r="EC123" s="288"/>
      <c r="ED123" s="367">
        <f>SUM(RD[[#This Row],[IS1_Inv1_M1]:[IS1_Inv1_M2]])</f>
        <v>0</v>
      </c>
      <c r="EE123" s="367">
        <f>SUM(RD[[#This Row],[IS2_Inv1_M1]:[IS5_Inv1_M4]])</f>
        <v>0</v>
      </c>
      <c r="EF123" s="367">
        <f>SUM(RD[[#This Row],[IS6_Inv1_M1]:[IS6_Inv2_M2]])+SUM(RD[[#This Row],[IS8_Inv1_M1]:[IS8_Inv4_M2]])</f>
        <v>0</v>
      </c>
      <c r="EG123" s="367">
        <f>SUM(RD[[#This Row],[IS7_Inv1_M1]:[IS7_Inv1_M2]])</f>
        <v>0</v>
      </c>
      <c r="EH123" s="367">
        <f>SUM(RD[[#This Row],[IS9_Inv1_M1]:[IS12_Inv2_M4]])</f>
        <v>0</v>
      </c>
      <c r="EI123" s="367">
        <f>SUM(RD[[#This Row],[IS13_Inv1_M1]:[IS14_Inv1_M4]])</f>
        <v>0</v>
      </c>
      <c r="EJ123" s="367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367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1" t="str">
        <f>IF((RD[[#This Row],[33 kV_Wind_F1_Ex]]-ES122)*165000&lt;=0,"",(RD[[#This Row],[33 kV_Wind_F1_Ex]]-ES122)*165000)</f>
        <v/>
      </c>
      <c r="FK123" s="291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7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69"/>
      <c r="FQ123" s="131" t="str">
        <f>IF((RD[[#This Row],[33kV_Solar_F4_Ex]]-EZ122)*225000&lt;=0,"",(RD[[#This Row],[33kV_Solar_F4_Ex]]-EZ122)*225000)</f>
        <v/>
      </c>
      <c r="FR123" s="291">
        <f>IF((RD[[#This Row],[33kV_OG1_Ex]]-FA122)*1000&lt;=0,0,(RD[[#This Row],[33kV_OG1_Ex]]-FA122)*1000)</f>
        <v>0</v>
      </c>
      <c r="FS123" s="227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7">
        <f>IF((RD[[#This Row],[220kV_Tx2_Ex]]-FD122)*800000&lt;=0,0,(RD[[#This Row],[220kV_Tx2_Ex]]-FD122)*800000)</f>
        <v>0</v>
      </c>
      <c r="FV123" s="291">
        <f>IF((RD[[#This Row],[220kV_TL_TVM_Ex]]-FE122)*1600000&lt;=0,0,(RD[[#This Row],[220kV_TL_TVM_Ex]]-FE122)*1600000)</f>
        <v>0</v>
      </c>
      <c r="FW123" s="291" t="str">
        <f>IF((RD[[#This Row],[220kV_C&amp;R_PQM_Ex]]-FF122)*1600000&lt;=0,"",(RD[[#This Row],[220kV_C&amp;R_PQM_Ex]]-FF122)*1600000)</f>
        <v/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 t="str">
        <f>IF((RD[[#This Row],[33kV_Aux2_Im]]-FI122)*1000&lt;=0,"",(RD[[#This Row],[33kV_Aux2_Im]]-FI122)*1000)</f>
        <v/>
      </c>
      <c r="GA123" s="291">
        <f>IFERROR(RD[[#This Row],[33kV_OG1_Energy (MWh)]]+RD[[#This Row],[33kV_OG2_Energy (MWh)]],"")</f>
        <v>0</v>
      </c>
      <c r="GB123" s="291">
        <f>IFERROR(RD[[#This Row],[220kV_TL_TVM Energy (MWh)]]-RD[[#This Row],[220KV_C&amp;R_PQM_im (MWh)]],"")</f>
        <v>0</v>
      </c>
      <c r="GC123" s="228" t="str">
        <f>IFERROR(RD[[#This Row],[33 kV Total Export (MWH)]]/RD[[#This Row],[220 KV Net Export (MWh)]]-1,"")</f>
        <v/>
      </c>
      <c r="GD123" s="229">
        <f>IFERROR((RD[[#This Row],[Sunset Time (POA&lt;20 W/m2)]]-RD[[#This Row],[Sunrise Time (POA&gt;20 W/m2)]])*24,0)</f>
        <v>0</v>
      </c>
      <c r="GE12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170.27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/>
      <c r="G124" s="364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  <c r="AG124" s="365"/>
      <c r="AH124" s="365"/>
      <c r="AI124" s="365"/>
      <c r="AJ124" s="365"/>
      <c r="AK124" s="365"/>
      <c r="AL124" s="365"/>
      <c r="AM124" s="365"/>
      <c r="AN124" s="365"/>
      <c r="AO124" s="365"/>
      <c r="AP124" s="365"/>
      <c r="AQ124" s="365"/>
      <c r="AR124" s="365"/>
      <c r="AS124" s="365"/>
      <c r="AT124" s="365"/>
      <c r="AU124" s="365"/>
      <c r="AV124" s="365"/>
      <c r="AW124" s="365"/>
      <c r="AX124" s="365"/>
      <c r="AY124" s="365"/>
      <c r="AZ124" s="365"/>
      <c r="BA124" s="365"/>
      <c r="BB124" s="365"/>
      <c r="BC124" s="365"/>
      <c r="BD124" s="365"/>
      <c r="BE124" s="365"/>
      <c r="BF124" s="365"/>
      <c r="BG124" s="365"/>
      <c r="BH124" s="365"/>
      <c r="BI124" s="365"/>
      <c r="BJ124" s="365"/>
      <c r="BK124" s="365"/>
      <c r="BL124" s="365"/>
      <c r="BM124" s="365"/>
      <c r="BN124" s="365"/>
      <c r="BO124" s="365"/>
      <c r="BP124" s="365"/>
      <c r="BQ124" s="365"/>
      <c r="BR124" s="365"/>
      <c r="BS124" s="365"/>
      <c r="BT124" s="365"/>
      <c r="BU124" s="365"/>
      <c r="BV124" s="365"/>
      <c r="BW124" s="365"/>
      <c r="BX124" s="365"/>
      <c r="BY124" s="365"/>
      <c r="BZ124" s="365"/>
      <c r="CA124" s="365"/>
      <c r="CB124" s="365"/>
      <c r="CC124" s="365"/>
      <c r="CD124" s="365"/>
      <c r="CE124" s="365"/>
      <c r="CF124" s="365"/>
      <c r="CG124" s="365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8"/>
      <c r="DG124" s="288"/>
      <c r="DH124" s="288"/>
      <c r="DI124" s="288"/>
      <c r="DJ124" s="288"/>
      <c r="DK124" s="288"/>
      <c r="DL124" s="288"/>
      <c r="DM124" s="288"/>
      <c r="DN124" s="288"/>
      <c r="DO124" s="288"/>
      <c r="DP124" s="288"/>
      <c r="DQ124" s="288"/>
      <c r="DR124" s="288"/>
      <c r="DS124" s="288"/>
      <c r="DT124" s="288"/>
      <c r="DU124" s="288"/>
      <c r="DV124" s="288"/>
      <c r="DW124" s="288"/>
      <c r="DX124" s="288"/>
      <c r="DY124" s="288"/>
      <c r="DZ124" s="288"/>
      <c r="EA124" s="288"/>
      <c r="EB124" s="288"/>
      <c r="EC124" s="288"/>
      <c r="ED124" s="367">
        <f>SUM(RD[[#This Row],[IS1_Inv1_M1]:[IS1_Inv1_M2]])</f>
        <v>0</v>
      </c>
      <c r="EE124" s="367">
        <f>SUM(RD[[#This Row],[IS2_Inv1_M1]:[IS5_Inv1_M4]])</f>
        <v>0</v>
      </c>
      <c r="EF124" s="367">
        <f>SUM(RD[[#This Row],[IS6_Inv1_M1]:[IS6_Inv2_M2]])+SUM(RD[[#This Row],[IS8_Inv1_M1]:[IS8_Inv4_M2]])</f>
        <v>0</v>
      </c>
      <c r="EG124" s="367">
        <f>SUM(RD[[#This Row],[IS7_Inv1_M1]:[IS7_Inv1_M2]])</f>
        <v>0</v>
      </c>
      <c r="EH124" s="367">
        <f>SUM(RD[[#This Row],[IS9_Inv1_M1]:[IS12_Inv2_M4]])</f>
        <v>0</v>
      </c>
      <c r="EI124" s="367">
        <f>SUM(RD[[#This Row],[IS13_Inv1_M1]:[IS14_Inv1_M4]])</f>
        <v>0</v>
      </c>
      <c r="EJ124" s="367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36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1" t="str">
        <f>IF((RD[[#This Row],[33 kV_Wind_F1_Ex]]-ES123)*165000&lt;=0,"",(RD[[#This Row],[33 kV_Wind_F1_Ex]]-ES123)*165000)</f>
        <v/>
      </c>
      <c r="FK124" s="291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7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69"/>
      <c r="FQ124" s="131" t="str">
        <f>IF((RD[[#This Row],[33kV_Solar_F4_Ex]]-EZ123)*225000&lt;=0,"",(RD[[#This Row],[33kV_Solar_F4_Ex]]-EZ123)*225000)</f>
        <v/>
      </c>
      <c r="FR124" s="291">
        <f>IF((RD[[#This Row],[33kV_OG1_Ex]]-FA123)*1000&lt;=0,0,(RD[[#This Row],[33kV_OG1_Ex]]-FA123)*1000)</f>
        <v>0</v>
      </c>
      <c r="FS124" s="227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7">
        <f>IF((RD[[#This Row],[220kV_Tx2_Ex]]-FD123)*800000&lt;=0,0,(RD[[#This Row],[220kV_Tx2_Ex]]-FD123)*800000)</f>
        <v>0</v>
      </c>
      <c r="FV124" s="291">
        <f>IF((RD[[#This Row],[220kV_TL_TVM_Ex]]-FE123)*1600000&lt;=0,0,(RD[[#This Row],[220kV_TL_TVM_Ex]]-FE123)*1600000)</f>
        <v>0</v>
      </c>
      <c r="FW124" s="291" t="str">
        <f>IF((RD[[#This Row],[220kV_C&amp;R_PQM_Ex]]-FF123)*1600000&lt;=0,"",(RD[[#This Row],[220kV_C&amp;R_PQM_Ex]]-FF123)*1600000)</f>
        <v/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 t="str">
        <f>IF((RD[[#This Row],[33kV_Aux2_Im]]-FI123)*1000&lt;=0,"",(RD[[#This Row],[33kV_Aux2_Im]]-FI123)*1000)</f>
        <v/>
      </c>
      <c r="GA124" s="291">
        <f>IFERROR(RD[[#This Row],[33kV_OG1_Energy (MWh)]]+RD[[#This Row],[33kV_OG2_Energy (MWh)]],"")</f>
        <v>0</v>
      </c>
      <c r="GB124" s="291">
        <f>IFERROR(RD[[#This Row],[220kV_TL_TVM Energy (MWh)]]-RD[[#This Row],[220KV_C&amp;R_PQM_im (MWh)]],"")</f>
        <v>0</v>
      </c>
      <c r="GC124" s="228" t="str">
        <f>IFERROR(RD[[#This Row],[33 kV Total Export (MWH)]]/RD[[#This Row],[220 KV Net Export (MWh)]]-1,"")</f>
        <v/>
      </c>
      <c r="GD124" s="229">
        <f>IFERROR((RD[[#This Row],[Sunset Time (POA&lt;20 W/m2)]]-RD[[#This Row],[Sunrise Time (POA&gt;20 W/m2)]])*24,0)</f>
        <v>0</v>
      </c>
      <c r="GE12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170.27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8">
        <f>SUM(RD[[#This Row],[IS1_Inv1_M1]:[IS1_Inv1_M2]])</f>
        <v>0</v>
      </c>
      <c r="EE125" s="368">
        <f>SUM(RD[[#This Row],[IS2_Inv1_M1]:[IS5_Inv1_M4]])</f>
        <v>0</v>
      </c>
      <c r="EF125" s="368">
        <f>SUM(RD[[#This Row],[IS6_Inv1_M1]:[IS6_Inv2_M2]])+SUM(RD[[#This Row],[IS8_Inv1_M1]:[IS8_Inv4_M2]])</f>
        <v>0</v>
      </c>
      <c r="EG125" s="368">
        <f>SUM(RD[[#This Row],[IS7_Inv1_M1]:[IS7_Inv1_M2]])</f>
        <v>0</v>
      </c>
      <c r="EH125" s="367">
        <f>SUM(RD[[#This Row],[IS9_Inv1_M1]:[IS12_Inv2_M4]])</f>
        <v>0</v>
      </c>
      <c r="EI125" s="367">
        <f>SUM(RD[[#This Row],[IS13_Inv1_M1]:[IS14_Inv1_M4]])</f>
        <v>0</v>
      </c>
      <c r="EJ125" s="367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8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69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170.27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170.27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170.27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170.27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170.27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tabSelected="1" workbookViewId="0">
      <pane xSplit="1" ySplit="1" topLeftCell="U93" activePane="bottomRight" state="frozen"/>
      <selection pane="topRight" activeCell="Z69" sqref="Z69"/>
      <selection pane="bottomLeft" activeCell="Z69" sqref="Z69"/>
      <selection pane="bottomRight" activeCell="U115" sqref="U115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65" si="1">IFERROR(AA2/I2/AR2/1000,"")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0.71364533164114707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si="1"/>
        <v>0.71007908867989067</v>
      </c>
      <c r="V4" s="246" t="str">
        <f>IFERROR(_xlfn.XLOOKUP($A4,Input_Raw!$A:$A,Input_Raw!$GL:$GL),"")</f>
        <v/>
      </c>
      <c r="W4" s="247">
        <f t="shared" ref="W4:W67" si="6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7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1"/>
        <v>0.648889384718907</v>
      </c>
      <c r="V5" s="246" t="str">
        <f>IFERROR(_xlfn.XLOOKUP($A5,Input_Raw!$A:$A,Input_Raw!$GL:$GL),"")</f>
        <v/>
      </c>
      <c r="W5" s="247">
        <f t="shared" si="6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7"/>
        <v>746811.90845473728</v>
      </c>
    </row>
    <row r="6" spans="1:45">
      <c r="A6" s="238">
        <f t="shared" ref="A6:A69" si="8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1"/>
        <v>0.65822241883919574</v>
      </c>
      <c r="V6" s="246" t="str">
        <f>IFERROR(_xlfn.XLOOKUP($A6,Input_Raw!$A:$A,Input_Raw!$GL:$GL),"")</f>
        <v/>
      </c>
      <c r="W6" s="247">
        <f t="shared" si="6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7"/>
        <v>746811.90845473728</v>
      </c>
    </row>
    <row r="7" spans="1:45">
      <c r="A7" s="238">
        <f t="shared" si="8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1"/>
        <v>0.6829308443347647</v>
      </c>
      <c r="V7" s="246" t="str">
        <f>IFERROR(_xlfn.XLOOKUP($A7,Input_Raw!$A:$A,Input_Raw!$GL:$GL),"")</f>
        <v/>
      </c>
      <c r="W7" s="247">
        <f t="shared" si="6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7"/>
        <v>746811.90845473728</v>
      </c>
    </row>
    <row r="8" spans="1:45">
      <c r="A8" s="238">
        <f t="shared" si="8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1"/>
        <v>0.66903049316077767</v>
      </c>
      <c r="V8" s="246" t="str">
        <f>IFERROR(_xlfn.XLOOKUP($A8,Input_Raw!$A:$A,Input_Raw!$GL:$GL),"")</f>
        <v/>
      </c>
      <c r="W8" s="247">
        <f t="shared" si="6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7"/>
        <v>746811.90845473728</v>
      </c>
    </row>
    <row r="9" spans="1:45">
      <c r="A9" s="238">
        <f t="shared" si="8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1"/>
        <v>0.6506146049862136</v>
      </c>
      <c r="V9" s="246" t="str">
        <f>IFERROR(_xlfn.XLOOKUP($A9,Input_Raw!$A:$A,Input_Raw!$GL:$GL),"")</f>
        <v/>
      </c>
      <c r="W9" s="247">
        <f t="shared" si="6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7"/>
        <v>746811.90845473728</v>
      </c>
    </row>
    <row r="10" spans="1:45">
      <c r="A10" s="238">
        <f t="shared" si="8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1"/>
        <v>0.67464944458084031</v>
      </c>
      <c r="V10" s="246" t="str">
        <f>IFERROR(_xlfn.XLOOKUP($A10,Input_Raw!$A:$A,Input_Raw!$GL:$GL),"")</f>
        <v/>
      </c>
      <c r="W10" s="247">
        <f t="shared" si="6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7"/>
        <v>746811.90845473728</v>
      </c>
    </row>
    <row r="11" spans="1:45">
      <c r="A11" s="238">
        <f t="shared" si="8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1"/>
        <v>0.67184770310586506</v>
      </c>
      <c r="V11" s="246" t="str">
        <f>IFERROR(_xlfn.XLOOKUP($A11,Input_Raw!$A:$A,Input_Raw!$GL:$GL),"")</f>
        <v/>
      </c>
      <c r="W11" s="247">
        <f t="shared" si="6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7"/>
        <v>746811.90845473728</v>
      </c>
    </row>
    <row r="12" spans="1:45">
      <c r="A12" s="238">
        <f t="shared" si="8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1"/>
        <v>0.67253955013674127</v>
      </c>
      <c r="V12" s="246" t="str">
        <f>IFERROR(_xlfn.XLOOKUP($A12,Input_Raw!$A:$A,Input_Raw!$GL:$GL),"")</f>
        <v/>
      </c>
      <c r="W12" s="247">
        <f t="shared" si="6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7"/>
        <v>746811.90845473728</v>
      </c>
    </row>
    <row r="13" spans="1:45">
      <c r="A13" s="238">
        <f t="shared" si="8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1"/>
        <v>0.67761954767002464</v>
      </c>
      <c r="V13" s="246" t="str">
        <f>IFERROR(_xlfn.XLOOKUP($A13,Input_Raw!$A:$A,Input_Raw!$GL:$GL),"")</f>
        <v/>
      </c>
      <c r="W13" s="247">
        <f t="shared" si="6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7"/>
        <v>746811.90845473728</v>
      </c>
    </row>
    <row r="14" spans="1:45">
      <c r="A14" s="238">
        <f t="shared" si="8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1"/>
        <v>0.69770180532710402</v>
      </c>
      <c r="V14" s="246" t="str">
        <f>IFERROR(_xlfn.XLOOKUP($A14,Input_Raw!$A:$A,Input_Raw!$GL:$GL),"")</f>
        <v/>
      </c>
      <c r="W14" s="247">
        <f t="shared" si="6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7"/>
        <v>749482.5130798032</v>
      </c>
    </row>
    <row r="15" spans="1:45">
      <c r="A15" s="238">
        <f t="shared" si="8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1"/>
        <v>0.69465730473675569</v>
      </c>
      <c r="V15" s="246" t="str">
        <f>IFERROR(_xlfn.XLOOKUP($A15,Input_Raw!$A:$A,Input_Raw!$GL:$GL),"")</f>
        <v/>
      </c>
      <c r="W15" s="247">
        <f t="shared" si="6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7"/>
        <v>749482.5130798032</v>
      </c>
    </row>
    <row r="16" spans="1:45">
      <c r="A16" s="238">
        <f t="shared" si="8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1"/>
        <v>0.69469369955230742</v>
      </c>
      <c r="V16" s="246" t="str">
        <f>IFERROR(_xlfn.XLOOKUP($A16,Input_Raw!$A:$A,Input_Raw!$GL:$GL),"")</f>
        <v/>
      </c>
      <c r="W16" s="247">
        <f t="shared" si="6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7"/>
        <v>749482.5130798032</v>
      </c>
    </row>
    <row r="17" spans="1:45">
      <c r="A17" s="238">
        <f t="shared" si="8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1"/>
        <v>0.70432274349346191</v>
      </c>
      <c r="V17" s="246" t="str">
        <f>IFERROR(_xlfn.XLOOKUP($A17,Input_Raw!$A:$A,Input_Raw!$GL:$GL),"")</f>
        <v/>
      </c>
      <c r="W17" s="247">
        <f t="shared" si="6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7"/>
        <v>749482.5130798032</v>
      </c>
    </row>
    <row r="18" spans="1:45">
      <c r="A18" s="238">
        <f t="shared" si="8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1"/>
        <v>0.68135387443337092</v>
      </c>
      <c r="V18" s="246" t="str">
        <f>IFERROR(_xlfn.XLOOKUP($A18,Input_Raw!$A:$A,Input_Raw!$GL:$GL),"")</f>
        <v/>
      </c>
      <c r="W18" s="247">
        <f t="shared" si="6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7"/>
        <v>754974.88862946699</v>
      </c>
    </row>
    <row r="19" spans="1:45">
      <c r="A19" s="238">
        <f t="shared" si="8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1"/>
        <v>0.63335970639846961</v>
      </c>
      <c r="V19" s="246" t="str">
        <f>IFERROR(_xlfn.XLOOKUP($A19,Input_Raw!$A:$A,Input_Raw!$GL:$GL),"")</f>
        <v/>
      </c>
      <c r="W19" s="247">
        <f t="shared" si="6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7"/>
        <v>774424.95250258804</v>
      </c>
    </row>
    <row r="20" spans="1:45">
      <c r="A20" s="238">
        <f t="shared" si="8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1"/>
        <v>0.69530161119714851</v>
      </c>
      <c r="V20" s="246" t="str">
        <f>IFERROR(_xlfn.XLOOKUP($A20,Input_Raw!$A:$A,Input_Raw!$GL:$GL),"")</f>
        <v/>
      </c>
      <c r="W20" s="247">
        <f t="shared" si="6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7"/>
        <v>774424.95250258804</v>
      </c>
    </row>
    <row r="21" spans="1:45">
      <c r="A21" s="238">
        <f t="shared" si="8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1"/>
        <v>0.69986390312679347</v>
      </c>
      <c r="V21" s="246" t="str">
        <f>IFERROR(_xlfn.XLOOKUP($A21,Input_Raw!$A:$A,Input_Raw!$GL:$GL),"")</f>
        <v/>
      </c>
      <c r="W21" s="247">
        <f t="shared" si="6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7"/>
        <v>774424.95250258804</v>
      </c>
    </row>
    <row r="22" spans="1:45">
      <c r="A22" s="238">
        <f t="shared" si="8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1"/>
        <v>0.69882304251430882</v>
      </c>
      <c r="V22" s="246" t="str">
        <f>IFERROR(_xlfn.XLOOKUP($A22,Input_Raw!$A:$A,Input_Raw!$GL:$GL),"")</f>
        <v/>
      </c>
      <c r="W22" s="247">
        <f t="shared" si="6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7"/>
        <v>774424.95250258804</v>
      </c>
    </row>
    <row r="23" spans="1:45">
      <c r="A23" s="238">
        <f t="shared" si="8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1"/>
        <v>0.61461778202140638</v>
      </c>
      <c r="V23" s="246" t="str">
        <f>IFERROR(_xlfn.XLOOKUP($A23,Input_Raw!$A:$A,Input_Raw!$GL:$GL),"")</f>
        <v/>
      </c>
      <c r="W23" s="247">
        <f t="shared" si="6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7"/>
        <v>774424.95250258804</v>
      </c>
    </row>
    <row r="24" spans="1:45">
      <c r="A24" s="238">
        <f t="shared" si="8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1"/>
        <v>0.67266895265030535</v>
      </c>
      <c r="V24" s="246" t="str">
        <f>IFERROR(_xlfn.XLOOKUP($A24,Input_Raw!$A:$A,Input_Raw!$GL:$GL),"")</f>
        <v/>
      </c>
      <c r="W24" s="247">
        <f t="shared" si="6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7"/>
        <v>774424.95250258804</v>
      </c>
    </row>
    <row r="25" spans="1:45">
      <c r="A25" s="238">
        <f t="shared" si="8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1"/>
        <v>0.66038165889289691</v>
      </c>
      <c r="V25" s="246" t="str">
        <f>IFERROR(_xlfn.XLOOKUP($A25,Input_Raw!$A:$A,Input_Raw!$GL:$GL),"")</f>
        <v/>
      </c>
      <c r="W25" s="247">
        <f t="shared" si="6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7"/>
        <v>776591.66946254717</v>
      </c>
    </row>
    <row r="26" spans="1:45">
      <c r="A26" s="238">
        <f t="shared" si="8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1"/>
        <v>0.63587091749647295</v>
      </c>
      <c r="V26" s="246" t="str">
        <f>IFERROR(_xlfn.XLOOKUP($A26,Input_Raw!$A:$A,Input_Raw!$GL:$GL),"")</f>
        <v/>
      </c>
      <c r="W26" s="247">
        <f t="shared" si="6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7"/>
        <v>776591.66946254717</v>
      </c>
    </row>
    <row r="27" spans="1:45">
      <c r="A27" s="238">
        <f t="shared" si="8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1"/>
        <v>0.6899076396137982</v>
      </c>
      <c r="V27" s="246" t="str">
        <f>IFERROR(_xlfn.XLOOKUP($A27,Input_Raw!$A:$A,Input_Raw!$GL:$GL),"")</f>
        <v/>
      </c>
      <c r="W27" s="247">
        <f t="shared" si="6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7"/>
        <v>776591.66946254717</v>
      </c>
    </row>
    <row r="28" spans="1:45">
      <c r="A28" s="238">
        <f t="shared" si="8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1"/>
        <v>0.67721835103763262</v>
      </c>
      <c r="V28" s="246" t="str">
        <f>IFERROR(_xlfn.XLOOKUP($A28,Input_Raw!$A:$A,Input_Raw!$GL:$GL),"")</f>
        <v/>
      </c>
      <c r="W28" s="247">
        <f t="shared" si="6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7"/>
        <v>776591.66946254717</v>
      </c>
    </row>
    <row r="29" spans="1:45">
      <c r="A29" s="238">
        <f t="shared" si="8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1"/>
        <v>0.68990287710903597</v>
      </c>
      <c r="V29" s="246" t="str">
        <f>IFERROR(_xlfn.XLOOKUP($A29,Input_Raw!$A:$A,Input_Raw!$GL:$GL),"")</f>
        <v/>
      </c>
      <c r="W29" s="247">
        <f t="shared" si="6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7"/>
        <v>776591.66946254717</v>
      </c>
    </row>
    <row r="30" spans="1:45">
      <c r="A30" s="238">
        <f t="shared" si="8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1"/>
        <v>0.63855024461605803</v>
      </c>
      <c r="V30" s="246" t="str">
        <f>IFERROR(_xlfn.XLOOKUP($A30,Input_Raw!$A:$A,Input_Raw!$GL:$GL),"")</f>
        <v/>
      </c>
      <c r="W30" s="247">
        <f t="shared" si="6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7"/>
        <v>776591.66946254717</v>
      </c>
    </row>
    <row r="31" spans="1:45">
      <c r="A31" s="238">
        <f t="shared" si="8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1"/>
        <v>0.65442769418981184</v>
      </c>
      <c r="V31" s="246" t="str">
        <f>IFERROR(_xlfn.XLOOKUP($A31,Input_Raw!$A:$A,Input_Raw!$GL:$GL),"")</f>
        <v/>
      </c>
      <c r="W31" s="247">
        <f t="shared" si="6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7"/>
        <v>776591.66946254717</v>
      </c>
    </row>
    <row r="32" spans="1:45">
      <c r="A32" s="238">
        <f t="shared" si="8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1"/>
        <v>0.68416828588490652</v>
      </c>
      <c r="V32" s="246" t="str">
        <f>IFERROR(_xlfn.XLOOKUP($A32,Input_Raw!$A:$A,Input_Raw!$GL:$GL),"")</f>
        <v/>
      </c>
      <c r="W32" s="247">
        <f t="shared" si="6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7"/>
        <v>776591.66946254717</v>
      </c>
    </row>
    <row r="33" spans="1:45">
      <c r="A33" s="238">
        <f t="shared" si="8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1"/>
        <v>0.67135907263394801</v>
      </c>
      <c r="V33" s="246" t="str">
        <f>IFERROR(_xlfn.XLOOKUP($A33,Input_Raw!$A:$A,Input_Raw!$GL:$GL),"")</f>
        <v/>
      </c>
      <c r="W33" s="247">
        <f t="shared" si="6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7"/>
        <v>777045.16836114333</v>
      </c>
    </row>
    <row r="34" spans="1:45">
      <c r="A34" s="238">
        <f t="shared" si="8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1"/>
        <v>0.66871418805642446</v>
      </c>
      <c r="V34" s="246" t="str">
        <f>IFERROR(_xlfn.XLOOKUP($A34,Input_Raw!$A:$A,Input_Raw!$GL:$GL),"")</f>
        <v/>
      </c>
      <c r="W34" s="247">
        <f t="shared" si="6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7"/>
        <v>777196.33466067526</v>
      </c>
    </row>
    <row r="35" spans="1:45">
      <c r="A35" s="238">
        <f t="shared" si="8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1"/>
        <v>0.63199575374647154</v>
      </c>
      <c r="V35" s="246" t="str">
        <f>IFERROR(_xlfn.XLOOKUP($A35,Input_Raw!$A:$A,Input_Raw!$GL:$GL),"")</f>
        <v/>
      </c>
      <c r="W35" s="247">
        <f t="shared" si="6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7"/>
        <v>755295.10185405554</v>
      </c>
    </row>
    <row r="36" spans="1:45">
      <c r="A36" s="238">
        <f t="shared" si="8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1"/>
        <v>0.63778212531098211</v>
      </c>
      <c r="V36" s="246" t="str">
        <f>IFERROR(_xlfn.XLOOKUP($A36,Input_Raw!$A:$A,Input_Raw!$GL:$GL),"")</f>
        <v/>
      </c>
      <c r="W36" s="247">
        <f t="shared" si="6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7"/>
        <v>755295.10185405554</v>
      </c>
    </row>
    <row r="37" spans="1:45">
      <c r="A37" s="238">
        <f t="shared" si="8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1"/>
        <v>0.60089327263420889</v>
      </c>
      <c r="V37" s="246" t="str">
        <f>IFERROR(_xlfn.XLOOKUP($A37,Input_Raw!$A:$A,Input_Raw!$GL:$GL),"")</f>
        <v/>
      </c>
      <c r="W37" s="247">
        <f t="shared" si="6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7"/>
        <v>755295.10185405554</v>
      </c>
    </row>
    <row r="38" spans="1:45">
      <c r="A38" s="238">
        <f t="shared" si="8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1"/>
        <v>0.63985306406489939</v>
      </c>
      <c r="V38" s="246" t="str">
        <f>IFERROR(_xlfn.XLOOKUP($A38,Input_Raw!$A:$A,Input_Raw!$GL:$GL),"")</f>
        <v/>
      </c>
      <c r="W38" s="247">
        <f t="shared" si="6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7"/>
        <v>755295.10185405554</v>
      </c>
    </row>
    <row r="39" spans="1:45">
      <c r="A39" s="238">
        <f t="shared" si="8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1"/>
        <v>0.61685226101704704</v>
      </c>
      <c r="V39" s="246" t="str">
        <f>IFERROR(_xlfn.XLOOKUP($A39,Input_Raw!$A:$A,Input_Raw!$GL:$GL),"")</f>
        <v/>
      </c>
      <c r="W39" s="247">
        <f t="shared" si="6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7"/>
        <v>755295.10185405554</v>
      </c>
    </row>
    <row r="40" spans="1:45">
      <c r="A40" s="238">
        <f t="shared" si="8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1"/>
        <v>0.63500736751234765</v>
      </c>
      <c r="V40" s="246" t="str">
        <f>IFERROR(_xlfn.XLOOKUP($A40,Input_Raw!$A:$A,Input_Raw!$GL:$GL),"")</f>
        <v/>
      </c>
      <c r="W40" s="247">
        <f t="shared" si="6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7"/>
        <v>755295.10185405554</v>
      </c>
    </row>
    <row r="41" spans="1:45">
      <c r="A41" s="238">
        <f t="shared" si="8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1"/>
        <v>0.63785750427482868</v>
      </c>
      <c r="V41" s="246" t="str">
        <f>IFERROR(_xlfn.XLOOKUP($A41,Input_Raw!$A:$A,Input_Raw!$GL:$GL),"")</f>
        <v/>
      </c>
      <c r="W41" s="247">
        <f t="shared" si="6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7"/>
        <v>755295.10185405554</v>
      </c>
    </row>
    <row r="42" spans="1:45">
      <c r="A42" s="238">
        <f t="shared" si="8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1"/>
        <v>0.61564983915505511</v>
      </c>
      <c r="V42" s="246" t="str">
        <f>IFERROR(_xlfn.XLOOKUP($A42,Input_Raw!$A:$A,Input_Raw!$GL:$GL),"")</f>
        <v/>
      </c>
      <c r="W42" s="247">
        <f t="shared" si="6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7"/>
        <v>755295.10185405554</v>
      </c>
    </row>
    <row r="43" spans="1:45">
      <c r="A43" s="238">
        <f t="shared" si="8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1"/>
        <v>0.62499937266379491</v>
      </c>
      <c r="V43" s="246" t="str">
        <f>IFERROR(_xlfn.XLOOKUP($A43,Input_Raw!$A:$A,Input_Raw!$GL:$GL),"")</f>
        <v/>
      </c>
      <c r="W43" s="247">
        <f t="shared" si="6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7"/>
        <v>755295.10185405554</v>
      </c>
    </row>
    <row r="44" spans="1:45">
      <c r="A44" s="238">
        <f t="shared" si="8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1"/>
        <v>0.63927927292882769</v>
      </c>
      <c r="V44" s="246" t="str">
        <f>IFERROR(_xlfn.XLOOKUP($A44,Input_Raw!$A:$A,Input_Raw!$GL:$GL),"")</f>
        <v/>
      </c>
      <c r="W44" s="247">
        <f t="shared" si="6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7"/>
        <v>755295.10185405554</v>
      </c>
    </row>
    <row r="45" spans="1:45">
      <c r="A45" s="238">
        <f t="shared" si="8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1"/>
        <v>0.6262416348773755</v>
      </c>
      <c r="V45" s="246" t="str">
        <f>IFERROR(_xlfn.XLOOKUP($A45,Input_Raw!$A:$A,Input_Raw!$GL:$GL),"")</f>
        <v/>
      </c>
      <c r="W45" s="247">
        <f t="shared" si="6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7"/>
        <v>755295.10185405554</v>
      </c>
    </row>
    <row r="46" spans="1:45">
      <c r="A46" s="238">
        <f t="shared" si="8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1"/>
        <v>0.58783407785417929</v>
      </c>
      <c r="V46" s="246" t="str">
        <f>IFERROR(_xlfn.XLOOKUP($A46,Input_Raw!$A:$A,Input_Raw!$GL:$GL),"")</f>
        <v/>
      </c>
      <c r="W46" s="247">
        <f t="shared" si="6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7"/>
        <v>755295.10185405554</v>
      </c>
    </row>
    <row r="47" spans="1:45">
      <c r="A47" s="238">
        <f t="shared" si="8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1"/>
        <v>0.65170772941732935</v>
      </c>
      <c r="V47" s="246" t="str">
        <f>IFERROR(_xlfn.XLOOKUP($A47,Input_Raw!$A:$A,Input_Raw!$GL:$GL),"")</f>
        <v/>
      </c>
      <c r="W47" s="247">
        <f t="shared" si="6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7"/>
        <v>755295.10185405554</v>
      </c>
    </row>
    <row r="48" spans="1:45">
      <c r="A48" s="238">
        <f t="shared" si="8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1"/>
        <v>0.64329714181482267</v>
      </c>
      <c r="V48" s="246" t="str">
        <f>IFERROR(_xlfn.XLOOKUP($A48,Input_Raw!$A:$A,Input_Raw!$GL:$GL),"")</f>
        <v/>
      </c>
      <c r="W48" s="247">
        <f t="shared" si="6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7"/>
        <v>755295.10185405554</v>
      </c>
    </row>
    <row r="49" spans="1:45">
      <c r="A49" s="238">
        <f t="shared" si="8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1"/>
        <v>0.69257716553574311</v>
      </c>
      <c r="V49" s="246" t="str">
        <f>IFERROR(_xlfn.XLOOKUP($A49,Input_Raw!$A:$A,Input_Raw!$GL:$GL),"")</f>
        <v/>
      </c>
      <c r="W49" s="247">
        <f t="shared" si="6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7"/>
        <v>755295.10185405554</v>
      </c>
    </row>
    <row r="50" spans="1:45">
      <c r="A50" s="238">
        <f t="shared" si="8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1"/>
        <v>0.62891320091657854</v>
      </c>
      <c r="V50" s="246" t="str">
        <f>IFERROR(_xlfn.XLOOKUP($A50,Input_Raw!$A:$A,Input_Raw!$GL:$GL),"")</f>
        <v/>
      </c>
      <c r="W50" s="247">
        <f t="shared" si="6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7"/>
        <v>755295.10185405554</v>
      </c>
    </row>
    <row r="51" spans="1:45">
      <c r="A51" s="238">
        <f t="shared" si="8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1"/>
        <v>0.65064177501061804</v>
      </c>
      <c r="V51" s="246" t="str">
        <f>IFERROR(_xlfn.XLOOKUP($A51,Input_Raw!$A:$A,Input_Raw!$GL:$GL),"")</f>
        <v/>
      </c>
      <c r="W51" s="247">
        <f t="shared" si="6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7"/>
        <v>755295.10185405554</v>
      </c>
    </row>
    <row r="52" spans="1:45">
      <c r="A52" s="238">
        <f t="shared" si="8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1"/>
        <v>0.681253909478714</v>
      </c>
      <c r="V52" s="246" t="str">
        <f>IFERROR(_xlfn.XLOOKUP($A52,Input_Raw!$A:$A,Input_Raw!$GL:$GL),"")</f>
        <v/>
      </c>
      <c r="W52" s="247">
        <f t="shared" si="6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7"/>
        <v>757498.69881874905</v>
      </c>
    </row>
    <row r="53" spans="1:45">
      <c r="A53" s="238">
        <f t="shared" si="8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1"/>
        <v>0.70558728287912542</v>
      </c>
      <c r="V53" s="246" t="str">
        <f>IFERROR(_xlfn.XLOOKUP($A53,Input_Raw!$A:$A,Input_Raw!$GL:$GL),"")</f>
        <v/>
      </c>
      <c r="W53" s="247">
        <f t="shared" si="6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7"/>
        <v>757498.69881874905</v>
      </c>
    </row>
    <row r="54" spans="1:45">
      <c r="A54" s="238">
        <f t="shared" si="8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1"/>
        <v>0.71648218183689694</v>
      </c>
      <c r="V54" s="246" t="str">
        <f>IFERROR(_xlfn.XLOOKUP($A54,Input_Raw!$A:$A,Input_Raw!$GL:$GL),"")</f>
        <v/>
      </c>
      <c r="W54" s="247">
        <f t="shared" si="6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7"/>
        <v>757498.69881874905</v>
      </c>
    </row>
    <row r="55" spans="1:45">
      <c r="A55" s="238">
        <f t="shared" si="8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1"/>
        <v>0.72300314804781651</v>
      </c>
      <c r="V55" s="246" t="str">
        <f>IFERROR(_xlfn.XLOOKUP($A55,Input_Raw!$A:$A,Input_Raw!$GL:$GL),"")</f>
        <v/>
      </c>
      <c r="W55" s="247">
        <f t="shared" si="6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7"/>
        <v>758380.13760462648</v>
      </c>
    </row>
    <row r="56" spans="1:45">
      <c r="A56" s="238">
        <f t="shared" si="8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1"/>
        <v>0.39137257660302832</v>
      </c>
      <c r="V56" s="246" t="str">
        <f>IFERROR(_xlfn.XLOOKUP($A56,Input_Raw!$A:$A,Input_Raw!$GL:$GL),"")</f>
        <v/>
      </c>
      <c r="W56" s="247">
        <f t="shared" si="6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7"/>
        <v>758380.13760462648</v>
      </c>
    </row>
    <row r="57" spans="1:45">
      <c r="A57" s="238">
        <f t="shared" si="8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1"/>
        <v>0.47176859543818606</v>
      </c>
      <c r="V57" s="246" t="str">
        <f>IFERROR(_xlfn.XLOOKUP($A57,Input_Raw!$A:$A,Input_Raw!$GL:$GL),"")</f>
        <v/>
      </c>
      <c r="W57" s="247">
        <f t="shared" si="6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7"/>
        <v>758380.13760462648</v>
      </c>
    </row>
    <row r="58" spans="1:45">
      <c r="A58" s="238">
        <f t="shared" si="8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1"/>
        <v>0.74393260097836733</v>
      </c>
      <c r="V58" s="246" t="str">
        <f>IFERROR(_xlfn.XLOOKUP($A58,Input_Raw!$A:$A,Input_Raw!$GL:$GL),"")</f>
        <v/>
      </c>
      <c r="W58" s="247">
        <f t="shared" si="6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7"/>
        <v>758380.13760462648</v>
      </c>
    </row>
    <row r="59" spans="1:45">
      <c r="A59" s="238">
        <f t="shared" si="8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1"/>
        <v>0.72122447820225288</v>
      </c>
      <c r="V59" s="246" t="str">
        <f>IFERROR(_xlfn.XLOOKUP($A59,Input_Raw!$A:$A,Input_Raw!$GL:$GL),"")</f>
        <v/>
      </c>
      <c r="W59" s="247">
        <f t="shared" si="6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7"/>
        <v>758380.13760462648</v>
      </c>
    </row>
    <row r="60" spans="1:45">
      <c r="A60" s="238">
        <f t="shared" si="8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1"/>
        <v>0.76210788203177671</v>
      </c>
      <c r="V60" s="246" t="str">
        <f>IFERROR(_xlfn.XLOOKUP($A60,Input_Raw!$A:$A,Input_Raw!$GL:$GL),"")</f>
        <v/>
      </c>
      <c r="W60" s="247">
        <f t="shared" si="6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7"/>
        <v>789475.33921752358</v>
      </c>
    </row>
    <row r="61" spans="1:45">
      <c r="A61" s="238">
        <f t="shared" si="8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1"/>
        <v>0.7000384785671222</v>
      </c>
      <c r="V61" s="246" t="str">
        <f>IFERROR(_xlfn.XLOOKUP($A61,Input_Raw!$A:$A,Input_Raw!$GL:$GL),"")</f>
        <v/>
      </c>
      <c r="W61" s="247">
        <f t="shared" si="6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7"/>
        <v>791727.90500365477</v>
      </c>
    </row>
    <row r="62" spans="1:45">
      <c r="A62" s="238">
        <f t="shared" si="8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1"/>
        <v>0.71946604326131292</v>
      </c>
      <c r="V62" s="246" t="str">
        <f>IFERROR(_xlfn.XLOOKUP($A62,Input_Raw!$A:$A,Input_Raw!$GL:$GL),"")</f>
        <v/>
      </c>
      <c r="W62" s="247">
        <f t="shared" si="6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7"/>
        <v>791727.90500365477</v>
      </c>
    </row>
    <row r="63" spans="1:45">
      <c r="A63" s="238">
        <f t="shared" si="8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1"/>
        <v>0.73625348382387845</v>
      </c>
      <c r="V63" s="246" t="str">
        <f>IFERROR(_xlfn.XLOOKUP($A63,Input_Raw!$A:$A,Input_Raw!$GL:$GL),"")</f>
        <v/>
      </c>
      <c r="W63" s="247">
        <f t="shared" si="6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7"/>
        <v>791727.90500365477</v>
      </c>
    </row>
    <row r="64" spans="1:45">
      <c r="A64" s="238">
        <f t="shared" si="8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1"/>
        <v>0.54576067650110072</v>
      </c>
      <c r="V64" s="246" t="str">
        <f>IFERROR(_xlfn.XLOOKUP($A64,Input_Raw!$A:$A,Input_Raw!$GL:$GL),"")</f>
        <v/>
      </c>
      <c r="W64" s="247">
        <f t="shared" si="6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7"/>
        <v>791727.90500365477</v>
      </c>
    </row>
    <row r="65" spans="1:45">
      <c r="A65" s="238">
        <f t="shared" si="8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1"/>
        <v>0.69401928848601868</v>
      </c>
      <c r="V65" s="246" t="str">
        <f>IFERROR(_xlfn.XLOOKUP($A65,Input_Raw!$A:$A,Input_Raw!$GL:$GL),"")</f>
        <v/>
      </c>
      <c r="W65" s="247">
        <f t="shared" si="6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7"/>
        <v>791727.90500365477</v>
      </c>
    </row>
    <row r="66" spans="1:45">
      <c r="A66" s="238">
        <f t="shared" si="8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ref="U66:U129" si="9">IFERROR(AA66/I66/AR66/1000,"")</f>
        <v>0.72874886168065156</v>
      </c>
      <c r="V66" s="246" t="str">
        <f>IFERROR(_xlfn.XLOOKUP($A66,Input_Raw!$A:$A,Input_Raw!$GL:$GL),"")</f>
        <v/>
      </c>
      <c r="W66" s="247">
        <f t="shared" si="6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7"/>
        <v>693171.79905355209</v>
      </c>
    </row>
    <row r="67" spans="1:45">
      <c r="A67" s="238">
        <f t="shared" si="8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9"/>
        <v>0.70684181765365373</v>
      </c>
      <c r="V67" s="246" t="str">
        <f>IFERROR(_xlfn.XLOOKUP($A67,Input_Raw!$A:$A,Input_Raw!$GL:$GL),"")</f>
        <v/>
      </c>
      <c r="W67" s="247">
        <f t="shared" si="6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7"/>
        <v>693300.41826416319</v>
      </c>
    </row>
    <row r="68" spans="1:45">
      <c r="A68" s="238">
        <f t="shared" si="8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si="9"/>
        <v>0.74494349830091522</v>
      </c>
      <c r="V68" s="246" t="str">
        <f>IFERROR(_xlfn.XLOOKUP($A68,Input_Raw!$A:$A,Input_Raw!$GL:$GL),"")</f>
        <v/>
      </c>
      <c r="W68" s="247">
        <f t="shared" ref="W68:W131" si="11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2">IFERROR((AD68/AR68)*AB68,"")</f>
        <v>696987.50230168202</v>
      </c>
    </row>
    <row r="69" spans="1:45">
      <c r="A69" s="238">
        <f t="shared" si="8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9"/>
        <v>0.70885732442084726</v>
      </c>
      <c r="V69" s="246" t="str">
        <f>IFERROR(_xlfn.XLOOKUP($A69,Input_Raw!$A:$A,Input_Raw!$GL:$GL),"")</f>
        <v/>
      </c>
      <c r="W69" s="247">
        <f t="shared" si="11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2"/>
        <v>696987.50230168202</v>
      </c>
    </row>
    <row r="70" spans="1:45">
      <c r="A70" s="238">
        <f t="shared" ref="A70:A133" si="13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9"/>
        <v>0.66308073630298747</v>
      </c>
      <c r="V70" s="246" t="str">
        <f>IFERROR(_xlfn.XLOOKUP($A70,Input_Raw!$A:$A,Input_Raw!$GL:$GL),"")</f>
        <v/>
      </c>
      <c r="W70" s="247">
        <f t="shared" si="11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2"/>
        <v>696987.50230168202</v>
      </c>
    </row>
    <row r="71" spans="1:45">
      <c r="A71" s="238">
        <f t="shared" si="13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9"/>
        <v>0.69620687328849351</v>
      </c>
      <c r="V71" s="246" t="str">
        <f>IFERROR(_xlfn.XLOOKUP($A71,Input_Raw!$A:$A,Input_Raw!$GL:$GL),"")</f>
        <v/>
      </c>
      <c r="W71" s="247">
        <f t="shared" si="11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2"/>
        <v>696987.50230168202</v>
      </c>
    </row>
    <row r="72" spans="1:45">
      <c r="A72" s="238">
        <f t="shared" si="13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9"/>
        <v>0.65761363967673281</v>
      </c>
      <c r="V72" s="246" t="str">
        <f>IFERROR(_xlfn.XLOOKUP($A72,Input_Raw!$A:$A,Input_Raw!$GL:$GL),"")</f>
        <v/>
      </c>
      <c r="W72" s="247">
        <f t="shared" si="11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2"/>
        <v>696987.50230168202</v>
      </c>
    </row>
    <row r="73" spans="1:45">
      <c r="A73" s="238">
        <f t="shared" si="13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9"/>
        <v>0.6693189124120823</v>
      </c>
      <c r="V73" s="246" t="str">
        <f>IFERROR(_xlfn.XLOOKUP($A73,Input_Raw!$A:$A,Input_Raw!$GL:$GL),"")</f>
        <v/>
      </c>
      <c r="W73" s="247">
        <f t="shared" si="11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2"/>
        <v>696987.50230168202</v>
      </c>
    </row>
    <row r="74" spans="1:45">
      <c r="A74" s="238">
        <f t="shared" si="13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9"/>
        <v>0.62211994235911672</v>
      </c>
      <c r="V74" s="246" t="str">
        <f>IFERROR(_xlfn.XLOOKUP($A74,Input_Raw!$A:$A,Input_Raw!$GL:$GL),"")</f>
        <v/>
      </c>
      <c r="W74" s="247">
        <f t="shared" si="11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2"/>
        <v>696987.50230168202</v>
      </c>
    </row>
    <row r="75" spans="1:45">
      <c r="A75" s="238">
        <f t="shared" si="13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9"/>
        <v>0.62028578035244031</v>
      </c>
      <c r="V75" s="246" t="str">
        <f>IFERROR(_xlfn.XLOOKUP($A75,Input_Raw!$A:$A,Input_Raw!$GL:$GL),"")</f>
        <v/>
      </c>
      <c r="W75" s="247">
        <f t="shared" si="11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2"/>
        <v>696987.50230168202</v>
      </c>
    </row>
    <row r="76" spans="1:45">
      <c r="A76" s="238">
        <f t="shared" si="13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9"/>
        <v>0.68480688386705335</v>
      </c>
      <c r="V76" s="246" t="str">
        <f>IFERROR(_xlfn.XLOOKUP($A76,Input_Raw!$A:$A,Input_Raw!$GL:$GL),"")</f>
        <v/>
      </c>
      <c r="W76" s="247">
        <f t="shared" si="11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2"/>
        <v>696987.50230168202</v>
      </c>
    </row>
    <row r="77" spans="1:45">
      <c r="A77" s="238">
        <f t="shared" si="13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9"/>
        <v>0.74089759362849061</v>
      </c>
      <c r="V77" s="246" t="str">
        <f>IFERROR(_xlfn.XLOOKUP($A77,Input_Raw!$A:$A,Input_Raw!$GL:$GL),"")</f>
        <v/>
      </c>
      <c r="W77" s="247">
        <f t="shared" si="11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2"/>
        <v>696987.50230168202</v>
      </c>
    </row>
    <row r="78" spans="1:45">
      <c r="A78" s="238">
        <f t="shared" si="13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9"/>
        <v>0.66250388097189084</v>
      </c>
      <c r="V78" s="246" t="str">
        <f>IFERROR(_xlfn.XLOOKUP($A78,Input_Raw!$A:$A,Input_Raw!$GL:$GL),"")</f>
        <v/>
      </c>
      <c r="W78" s="247">
        <f t="shared" si="11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2"/>
        <v>696987.50230168202</v>
      </c>
    </row>
    <row r="79" spans="1:45">
      <c r="A79" s="238">
        <f t="shared" si="13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9"/>
        <v>0.66269158462865341</v>
      </c>
      <c r="V79" s="246" t="str">
        <f>IFERROR(_xlfn.XLOOKUP($A79,Input_Raw!$A:$A,Input_Raw!$GL:$GL),"")</f>
        <v/>
      </c>
      <c r="W79" s="247">
        <f t="shared" si="11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2"/>
        <v>696987.50230168202</v>
      </c>
    </row>
    <row r="80" spans="1:45">
      <c r="A80" s="238">
        <f t="shared" si="13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9"/>
        <v>0.70524927402948778</v>
      </c>
      <c r="V80" s="246" t="str">
        <f>IFERROR(_xlfn.XLOOKUP($A80,Input_Raw!$A:$A,Input_Raw!$GL:$GL),"")</f>
        <v/>
      </c>
      <c r="W80" s="247">
        <f t="shared" si="11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2"/>
        <v>696987.50230168202</v>
      </c>
    </row>
    <row r="81" spans="1:45">
      <c r="A81" s="238">
        <f t="shared" si="13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9"/>
        <v>0.6157845041510055</v>
      </c>
      <c r="V81" s="246" t="str">
        <f>IFERROR(_xlfn.XLOOKUP($A81,Input_Raw!$A:$A,Input_Raw!$GL:$GL),"")</f>
        <v/>
      </c>
      <c r="W81" s="247">
        <f t="shared" si="11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2"/>
        <v>696987.50230168202</v>
      </c>
    </row>
    <row r="82" spans="1:45">
      <c r="A82" s="238">
        <f t="shared" si="13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9"/>
        <v>0.49770375773459308</v>
      </c>
      <c r="V82" s="246" t="str">
        <f>IFERROR(_xlfn.XLOOKUP($A82,Input_Raw!$A:$A,Input_Raw!$GL:$GL),"")</f>
        <v/>
      </c>
      <c r="W82" s="247">
        <f t="shared" si="11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2"/>
        <v>696987.50230168202</v>
      </c>
    </row>
    <row r="83" spans="1:45">
      <c r="A83" s="238">
        <f t="shared" si="13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9"/>
        <v>0.59086786201376928</v>
      </c>
      <c r="V83" s="246" t="str">
        <f>IFERROR(_xlfn.XLOOKUP($A83,Input_Raw!$A:$A,Input_Raw!$GL:$GL),"")</f>
        <v/>
      </c>
      <c r="W83" s="247">
        <f t="shared" si="11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2"/>
        <v>696987.50230168202</v>
      </c>
    </row>
    <row r="84" spans="1:45">
      <c r="A84" s="238">
        <f t="shared" si="13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9"/>
        <v>0.51326836956686572</v>
      </c>
      <c r="V84" s="246" t="str">
        <f>IFERROR(_xlfn.XLOOKUP($A84,Input_Raw!$A:$A,Input_Raw!$GL:$GL),"")</f>
        <v/>
      </c>
      <c r="W84" s="247">
        <f t="shared" si="11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2"/>
        <v>696987.50230168202</v>
      </c>
    </row>
    <row r="85" spans="1:45">
      <c r="A85" s="238">
        <f t="shared" si="13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9"/>
        <v>0.6534724128194791</v>
      </c>
      <c r="V85" s="246" t="str">
        <f>IFERROR(_xlfn.XLOOKUP($A85,Input_Raw!$A:$A,Input_Raw!$GL:$GL),"")</f>
        <v/>
      </c>
      <c r="W85" s="247">
        <f t="shared" si="11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2"/>
        <v>697630.59835473762</v>
      </c>
    </row>
    <row r="86" spans="1:45">
      <c r="A86" s="238">
        <f t="shared" si="13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9"/>
        <v>0.60562330149049315</v>
      </c>
      <c r="V86" s="246" t="str">
        <f>IFERROR(_xlfn.XLOOKUP($A86,Input_Raw!$A:$A,Input_Raw!$GL:$GL),"")</f>
        <v/>
      </c>
      <c r="W86" s="247">
        <f t="shared" si="11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2"/>
        <v>697630.59835473762</v>
      </c>
    </row>
    <row r="87" spans="1:45">
      <c r="A87" s="238">
        <f t="shared" si="13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9"/>
        <v>0.6829196960218572</v>
      </c>
      <c r="V87" s="246" t="str">
        <f>IFERROR(_xlfn.XLOOKUP($A87,Input_Raw!$A:$A,Input_Raw!$GL:$GL),"")</f>
        <v/>
      </c>
      <c r="W87" s="247">
        <f t="shared" si="11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2"/>
        <v>697630.59835473762</v>
      </c>
    </row>
    <row r="88" spans="1:45">
      <c r="A88" s="238">
        <f t="shared" si="13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9"/>
        <v>0.61768104866376605</v>
      </c>
      <c r="V88" s="246" t="str">
        <f>IFERROR(_xlfn.XLOOKUP($A88,Input_Raw!$A:$A,Input_Raw!$GL:$GL),"")</f>
        <v/>
      </c>
      <c r="W88" s="247">
        <f t="shared" si="11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2"/>
        <v>712893.41134725779</v>
      </c>
    </row>
    <row r="89" spans="1:45">
      <c r="A89" s="238">
        <f t="shared" si="13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9"/>
        <v>0.63190249325324455</v>
      </c>
      <c r="V89" s="246" t="str">
        <f>IFERROR(_xlfn.XLOOKUP($A89,Input_Raw!$A:$A,Input_Raw!$GL:$GL),"")</f>
        <v/>
      </c>
      <c r="W89" s="247">
        <f t="shared" si="11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2"/>
        <v>712893.41134725779</v>
      </c>
    </row>
    <row r="90" spans="1:45">
      <c r="A90" s="238">
        <f t="shared" si="13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9"/>
        <v>0.70950385367339575</v>
      </c>
      <c r="V90" s="246" t="str">
        <f>IFERROR(_xlfn.XLOOKUP($A90,Input_Raw!$A:$A,Input_Raw!$GL:$GL),"")</f>
        <v/>
      </c>
      <c r="W90" s="247">
        <f t="shared" si="11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2"/>
        <v>712893.41134725779</v>
      </c>
    </row>
    <row r="91" spans="1:45">
      <c r="A91" s="238">
        <f t="shared" si="13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9"/>
        <v>0.65461782952736303</v>
      </c>
      <c r="V91" s="246" t="str">
        <f>IFERROR(_xlfn.XLOOKUP($A91,Input_Raw!$A:$A,Input_Raw!$GL:$GL),"")</f>
        <v/>
      </c>
      <c r="W91" s="247">
        <f t="shared" si="11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2"/>
        <v>712893.41134725779</v>
      </c>
    </row>
    <row r="92" spans="1:45">
      <c r="A92" s="238">
        <f t="shared" si="13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9"/>
        <v>0.63092950023623662</v>
      </c>
      <c r="V92" s="246" t="str">
        <f>IFERROR(_xlfn.XLOOKUP($A92,Input_Raw!$A:$A,Input_Raw!$GL:$GL),"")</f>
        <v/>
      </c>
      <c r="W92" s="247">
        <f t="shared" si="11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2"/>
        <v>712893.41134725779</v>
      </c>
    </row>
    <row r="93" spans="1:45">
      <c r="A93" s="238">
        <f t="shared" si="13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9"/>
        <v>0.66442261755955889</v>
      </c>
      <c r="V93" s="246" t="str">
        <f>IFERROR(_xlfn.XLOOKUP($A93,Input_Raw!$A:$A,Input_Raw!$GL:$GL),"")</f>
        <v/>
      </c>
      <c r="W93" s="247">
        <f t="shared" si="11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2"/>
        <v>712893.41134725779</v>
      </c>
    </row>
    <row r="94" spans="1:45">
      <c r="A94" s="238">
        <f t="shared" si="13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9"/>
        <v>0.67475096200338491</v>
      </c>
      <c r="V94" s="246" t="str">
        <f>IFERROR(_xlfn.XLOOKUP($A94,Input_Raw!$A:$A,Input_Raw!$GL:$GL),"")</f>
        <v/>
      </c>
      <c r="W94" s="247">
        <f t="shared" si="11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2"/>
        <v>712893.41134725779</v>
      </c>
    </row>
    <row r="95" spans="1:45">
      <c r="A95" s="238">
        <f t="shared" si="13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9"/>
        <v>0.68188512416282399</v>
      </c>
      <c r="V95" s="246" t="str">
        <f>IFERROR(_xlfn.XLOOKUP($A95,Input_Raw!$A:$A,Input_Raw!$GL:$GL),"")</f>
        <v/>
      </c>
      <c r="W95" s="247">
        <f t="shared" si="11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2"/>
        <v>712893.41134725779</v>
      </c>
    </row>
    <row r="96" spans="1:45">
      <c r="A96" s="238">
        <f t="shared" si="13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9"/>
        <v>0.72106972697208993</v>
      </c>
      <c r="V96" s="246" t="str">
        <f>IFERROR(_xlfn.XLOOKUP($A96,Input_Raw!$A:$A,Input_Raw!$GL:$GL),"")</f>
        <v/>
      </c>
      <c r="W96" s="247">
        <f t="shared" si="11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2"/>
        <v>626900.09519806225</v>
      </c>
    </row>
    <row r="97" spans="1:45">
      <c r="A97" s="238">
        <f t="shared" si="13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9"/>
        <v>0.66183451585492692</v>
      </c>
      <c r="V97" s="246" t="str">
        <f>IFERROR(_xlfn.XLOOKUP($A97,Input_Raw!$A:$A,Input_Raw!$GL:$GL),"")</f>
        <v/>
      </c>
      <c r="W97" s="247">
        <f t="shared" si="11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2"/>
        <v>626900.09519806225</v>
      </c>
    </row>
    <row r="98" spans="1:45">
      <c r="A98" s="238">
        <f t="shared" si="13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9"/>
        <v>0.71017332098300368</v>
      </c>
      <c r="V98" s="246" t="str">
        <f>IFERROR(_xlfn.XLOOKUP($A98,Input_Raw!$A:$A,Input_Raw!$GL:$GL),"")</f>
        <v/>
      </c>
      <c r="W98" s="247">
        <f t="shared" si="11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2"/>
        <v>633497.85299573245</v>
      </c>
    </row>
    <row r="99" spans="1:45">
      <c r="A99" s="238">
        <f t="shared" si="13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9"/>
        <v>0.68137368117437336</v>
      </c>
      <c r="V99" s="246" t="str">
        <f>IFERROR(_xlfn.XLOOKUP($A99,Input_Raw!$A:$A,Input_Raw!$GL:$GL),"")</f>
        <v/>
      </c>
      <c r="W99" s="247">
        <f t="shared" si="11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2"/>
        <v>633497.85299573245</v>
      </c>
    </row>
    <row r="100" spans="1:45">
      <c r="A100" s="238">
        <f t="shared" si="13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9"/>
        <v>0.68620227981795334</v>
      </c>
      <c r="V100" s="246" t="str">
        <f>IFERROR(_xlfn.XLOOKUP($A100,Input_Raw!$A:$A,Input_Raw!$GL:$GL),"")</f>
        <v/>
      </c>
      <c r="W100" s="247">
        <f t="shared" si="11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2"/>
        <v>633497.85299573245</v>
      </c>
    </row>
    <row r="101" spans="1:45">
      <c r="A101" s="238">
        <f t="shared" si="13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9"/>
        <v>0.72222694249824704</v>
      </c>
      <c r="V101" s="246" t="str">
        <f>IFERROR(_xlfn.XLOOKUP($A101,Input_Raw!$A:$A,Input_Raw!$GL:$GL),"")</f>
        <v/>
      </c>
      <c r="W101" s="247">
        <f t="shared" si="11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2"/>
        <v>633497.85299573245</v>
      </c>
    </row>
    <row r="102" spans="1:45">
      <c r="A102" s="238">
        <f t="shared" si="13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9"/>
        <v>0.71614189609770951</v>
      </c>
      <c r="V102" s="246" t="str">
        <f>IFERROR(_xlfn.XLOOKUP($A102,Input_Raw!$A:$A,Input_Raw!$GL:$GL),"")</f>
        <v/>
      </c>
      <c r="W102" s="247">
        <f t="shared" si="11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2"/>
        <v>633497.85299573245</v>
      </c>
    </row>
    <row r="103" spans="1:45">
      <c r="A103" s="238">
        <f t="shared" si="13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9"/>
        <v>0.71193165687984195</v>
      </c>
      <c r="V103" s="246" t="str">
        <f>IFERROR(_xlfn.XLOOKUP($A103,Input_Raw!$A:$A,Input_Raw!$GL:$GL),"")</f>
        <v/>
      </c>
      <c r="W103" s="247">
        <f t="shared" si="11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2"/>
        <v>633497.85299573245</v>
      </c>
    </row>
    <row r="104" spans="1:45">
      <c r="A104" s="238">
        <f t="shared" si="13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9"/>
        <v>0.65310214617282802</v>
      </c>
      <c r="V104" s="246" t="str">
        <f>IFERROR(_xlfn.XLOOKUP($A104,Input_Raw!$A:$A,Input_Raw!$GL:$GL),"")</f>
        <v/>
      </c>
      <c r="W104" s="247">
        <f t="shared" si="11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2"/>
        <v>633497.85299573245</v>
      </c>
    </row>
    <row r="105" spans="1:45">
      <c r="A105" s="238">
        <f t="shared" si="13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9"/>
        <v>0.65644330501353387</v>
      </c>
      <c r="V105" s="246" t="str">
        <f>IFERROR(_xlfn.XLOOKUP($A105,Input_Raw!$A:$A,Input_Raw!$GL:$GL),"")</f>
        <v/>
      </c>
      <c r="W105" s="247">
        <f t="shared" si="11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2"/>
        <v>633497.85299573245</v>
      </c>
    </row>
    <row r="106" spans="1:45">
      <c r="A106" s="238">
        <f t="shared" si="13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9"/>
        <v>0.63584145349635235</v>
      </c>
      <c r="V106" s="246" t="str">
        <f>IFERROR(_xlfn.XLOOKUP($A106,Input_Raw!$A:$A,Input_Raw!$GL:$GL),"")</f>
        <v/>
      </c>
      <c r="W106" s="247">
        <f t="shared" si="11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2"/>
        <v>633497.85299573245</v>
      </c>
    </row>
    <row r="107" spans="1:45">
      <c r="A107" s="238">
        <f t="shared" si="13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9"/>
        <v>0.67563534767171884</v>
      </c>
      <c r="V107" s="246" t="str">
        <f>IFERROR(_xlfn.XLOOKUP($A107,Input_Raw!$A:$A,Input_Raw!$GL:$GL),"")</f>
        <v/>
      </c>
      <c r="W107" s="247">
        <f t="shared" si="11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2"/>
        <v>633497.85299573245</v>
      </c>
    </row>
    <row r="108" spans="1:45">
      <c r="A108" s="238">
        <f t="shared" si="13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9"/>
        <v>0.70368869552258961</v>
      </c>
      <c r="V108" s="246" t="str">
        <f>IFERROR(_xlfn.XLOOKUP($A108,Input_Raw!$A:$A,Input_Raw!$GL:$GL),"")</f>
        <v/>
      </c>
      <c r="W108" s="247">
        <f t="shared" si="11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2"/>
        <v>633497.85299573245</v>
      </c>
    </row>
    <row r="109" spans="1:45">
      <c r="A109" s="238">
        <f t="shared" si="13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9"/>
        <v>0.72158723787079271</v>
      </c>
      <c r="V109" s="246" t="str">
        <f>IFERROR(_xlfn.XLOOKUP($A109,Input_Raw!$A:$A,Input_Raw!$GL:$GL),"")</f>
        <v/>
      </c>
      <c r="W109" s="247">
        <f t="shared" si="11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2"/>
        <v>633497.85299573245</v>
      </c>
    </row>
    <row r="110" spans="1:45">
      <c r="A110" s="238">
        <f t="shared" si="13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9"/>
        <v>0.7357548057719514</v>
      </c>
      <c r="V110" s="246" t="str">
        <f>IFERROR(_xlfn.XLOOKUP($A110,Input_Raw!$A:$A,Input_Raw!$GL:$GL),"")</f>
        <v/>
      </c>
      <c r="W110" s="247">
        <f t="shared" si="11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2"/>
        <v>633497.85299573245</v>
      </c>
    </row>
    <row r="111" spans="1:45">
      <c r="A111" s="238">
        <f t="shared" si="13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9"/>
        <v>0.75790057499172303</v>
      </c>
      <c r="V111" s="246" t="str">
        <f>IFERROR(_xlfn.XLOOKUP($A111,Input_Raw!$A:$A,Input_Raw!$GL:$GL),"")</f>
        <v/>
      </c>
      <c r="W111" s="247">
        <f t="shared" si="11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2"/>
        <v>633497.85299573245</v>
      </c>
    </row>
    <row r="112" spans="1:45">
      <c r="A112" s="238">
        <f t="shared" si="13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9"/>
        <v>0.71980031689394908</v>
      </c>
      <c r="V112" s="246" t="str">
        <f>IFERROR(_xlfn.XLOOKUP($A112,Input_Raw!$A:$A,Input_Raw!$GL:$GL),"")</f>
        <v/>
      </c>
      <c r="W112" s="247">
        <f t="shared" si="11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2"/>
        <v>633497.85299573245</v>
      </c>
    </row>
    <row r="113" spans="1:45">
      <c r="A113" s="238">
        <f t="shared" si="13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9"/>
        <v>0.78492864169701149</v>
      </c>
      <c r="V113" s="246" t="str">
        <f>IFERROR(_xlfn.XLOOKUP($A113,Input_Raw!$A:$A,Input_Raw!$GL:$GL),"")</f>
        <v/>
      </c>
      <c r="W113" s="247">
        <f t="shared" si="11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2"/>
        <v>633497.85299573245</v>
      </c>
    </row>
    <row r="114" spans="1:45">
      <c r="A114" s="238">
        <f t="shared" si="13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9"/>
        <v>0.72346279457983564</v>
      </c>
      <c r="V114" s="246" t="str">
        <f>IFERROR(_xlfn.XLOOKUP($A114,Input_Raw!$A:$A,Input_Raw!$GL:$GL),"")</f>
        <v/>
      </c>
      <c r="W114" s="247">
        <f t="shared" si="11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2"/>
        <v>641942.98297675035</v>
      </c>
    </row>
    <row r="115" spans="1:45">
      <c r="A115" s="238">
        <f t="shared" si="13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9"/>
        <v>0.75581518999984554</v>
      </c>
      <c r="V115" s="246" t="str">
        <f>IFERROR(_xlfn.XLOOKUP($A115,Input_Raw!$A:$A,Input_Raw!$GL:$GL),"")</f>
        <v/>
      </c>
      <c r="W115" s="247">
        <f t="shared" si="11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2"/>
        <v>641942.98297675035</v>
      </c>
    </row>
    <row r="116" spans="1:45">
      <c r="A116" s="238">
        <f t="shared" si="13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0</v>
      </c>
      <c r="G116" s="243" t="str">
        <f>IFERROR(_xlfn.XLOOKUP($A116,Input_Raw!$A:$A,Input_Raw!EQ:EQ),"")</f>
        <v/>
      </c>
      <c r="H116" s="243" t="str">
        <f>IFERROR(_xlfn.XLOOKUP($A116,Input_Raw!$A:$A,Input_Raw!ER:ER),"")</f>
        <v/>
      </c>
      <c r="I116" s="243" t="str">
        <f>IFERROR(_xlfn.XLOOKUP($A116,Input_Raw!$A:$A,Input_Raw!EO:EO),"")</f>
        <v/>
      </c>
      <c r="J116" s="243" t="str">
        <f>IFERROR(_xlfn.XLOOKUP($A116,Input_Raw!$A:$A,Input_Raw!EP:EP),"")</f>
        <v/>
      </c>
      <c r="K116" s="243">
        <f>IFERROR(_xlfn.XLOOKUP($A116,Input_Raw!$A:$A,Input_Raw!$DR:$DR),"")</f>
        <v>0</v>
      </c>
      <c r="L116" s="243">
        <f>IFERROR(_xlfn.XLOOKUP($A116,Input_Raw!$A:$A,Input_Raw!$DT:$DT),"")</f>
        <v>0</v>
      </c>
      <c r="M116" s="243">
        <f>IFERROR(_xlfn.XLOOKUP($A116,Input_Raw!$A:$A,Input_Raw!$DZ:$DZ),"")</f>
        <v>0</v>
      </c>
      <c r="N116" s="243">
        <f>IFERROR(_xlfn.XLOOKUP($A116,Input_Raw!$A:$A,Input_Raw!$EB:$EB),"")</f>
        <v>0</v>
      </c>
      <c r="O116" s="244" t="str">
        <f>IFERROR(1-SUMIF(Plant_BD!$B:$B,$A116,Plant_BD!$AL:$AL)/($AA116+SUMIF(Plant_BD!$B:$B,$A116,Plant_BD!$AL:$AL)),"")</f>
        <v/>
      </c>
      <c r="P116" s="244"/>
      <c r="Q116" s="245"/>
      <c r="R116" s="244" t="str">
        <f>IFERROR(1-SUMIF(Grid_BD!$B:$B,$A116,Grid_BD!$W:$W)/($AA116+SUMIF(Grid_BD!$B:$B,$A116,Grid_BD!$W:$W)),"")</f>
        <v/>
      </c>
      <c r="S116" s="240"/>
      <c r="T116" s="245"/>
      <c r="U116" s="246" t="str">
        <f t="shared" si="9"/>
        <v/>
      </c>
      <c r="V116" s="246" t="str">
        <f>IFERROR(_xlfn.XLOOKUP($A116,Input_Raw!$A:$A,Input_Raw!$GL:$GL),"")</f>
        <v/>
      </c>
      <c r="W116" s="247">
        <f t="shared" si="11"/>
        <v>0</v>
      </c>
      <c r="X116" s="239">
        <f>IFERROR(_xlfn.XLOOKUP($A116,Input_Raw!$A:$A,Input_Raw!$EN:$EN),"")</f>
        <v>0</v>
      </c>
      <c r="Y116" s="239" t="str">
        <f>IFERROR(_xlfn.XLOOKUP($A116,Input_Raw!$A:$A,Input_Raw!GE:GE),"")</f>
        <v/>
      </c>
      <c r="Z116" s="239"/>
      <c r="AA116" s="239">
        <f>IFERROR(_xlfn.XLOOKUP($A116,Input_Raw!$A:$A,Input_Raw!$GF:$GF),"")</f>
        <v>0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2"/>
        <v>641942.98297675035</v>
      </c>
    </row>
    <row r="117" spans="1:45">
      <c r="A117" s="238">
        <f t="shared" si="13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0</v>
      </c>
      <c r="G117" s="243" t="str">
        <f>IFERROR(_xlfn.XLOOKUP($A117,Input_Raw!$A:$A,Input_Raw!EQ:EQ),"")</f>
        <v/>
      </c>
      <c r="H117" s="243" t="str">
        <f>IFERROR(_xlfn.XLOOKUP($A117,Input_Raw!$A:$A,Input_Raw!ER:ER),"")</f>
        <v/>
      </c>
      <c r="I117" s="243" t="str">
        <f>IFERROR(_xlfn.XLOOKUP($A117,Input_Raw!$A:$A,Input_Raw!EO:EO),"")</f>
        <v/>
      </c>
      <c r="J117" s="243" t="str">
        <f>IFERROR(_xlfn.XLOOKUP($A117,Input_Raw!$A:$A,Input_Raw!EP:EP),"")</f>
        <v/>
      </c>
      <c r="K117" s="243">
        <f>IFERROR(_xlfn.XLOOKUP($A117,Input_Raw!$A:$A,Input_Raw!$DR:$DR),"")</f>
        <v>0</v>
      </c>
      <c r="L117" s="243">
        <f>IFERROR(_xlfn.XLOOKUP($A117,Input_Raw!$A:$A,Input_Raw!$DT:$DT),"")</f>
        <v>0</v>
      </c>
      <c r="M117" s="243">
        <f>IFERROR(_xlfn.XLOOKUP($A117,Input_Raw!$A:$A,Input_Raw!$DZ:$DZ),"")</f>
        <v>0</v>
      </c>
      <c r="N117" s="243">
        <f>IFERROR(_xlfn.XLOOKUP($A117,Input_Raw!$A:$A,Input_Raw!$EB:$EB),"")</f>
        <v>0</v>
      </c>
      <c r="O117" s="244" t="str">
        <f>IFERROR(1-SUMIF(Plant_BD!$B:$B,$A117,Plant_BD!$AL:$AL)/($AA117+SUMIF(Plant_BD!$B:$B,$A117,Plant_BD!$AL:$AL)),"")</f>
        <v/>
      </c>
      <c r="P117" s="244"/>
      <c r="Q117" s="245"/>
      <c r="R117" s="244" t="str">
        <f>IFERROR(1-SUMIF(Grid_BD!$B:$B,$A117,Grid_BD!$W:$W)/($AA117+SUMIF(Grid_BD!$B:$B,$A117,Grid_BD!$W:$W)),"")</f>
        <v/>
      </c>
      <c r="S117" s="240"/>
      <c r="T117" s="245"/>
      <c r="U117" s="246" t="str">
        <f t="shared" si="9"/>
        <v/>
      </c>
      <c r="V117" s="246" t="str">
        <f>IFERROR(_xlfn.XLOOKUP($A117,Input_Raw!$A:$A,Input_Raw!$GL:$GL),"")</f>
        <v/>
      </c>
      <c r="W117" s="247">
        <f t="shared" si="11"/>
        <v>0</v>
      </c>
      <c r="X117" s="239">
        <f>IFERROR(_xlfn.XLOOKUP($A117,Input_Raw!$A:$A,Input_Raw!$EN:$EN),"")</f>
        <v>0</v>
      </c>
      <c r="Y117" s="239" t="str">
        <f>IFERROR(_xlfn.XLOOKUP($A117,Input_Raw!$A:$A,Input_Raw!GE:GE),"")</f>
        <v/>
      </c>
      <c r="Z117" s="239"/>
      <c r="AA117" s="239">
        <f>IFERROR(_xlfn.XLOOKUP($A117,Input_Raw!$A:$A,Input_Raw!$GF:$GF),"")</f>
        <v>0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2"/>
        <v>641942.98297675035</v>
      </c>
    </row>
    <row r="118" spans="1:45">
      <c r="A118" s="238">
        <f t="shared" si="13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0</v>
      </c>
      <c r="G118" s="243" t="str">
        <f>IFERROR(_xlfn.XLOOKUP($A118,Input_Raw!$A:$A,Input_Raw!EQ:EQ),"")</f>
        <v/>
      </c>
      <c r="H118" s="243" t="str">
        <f>IFERROR(_xlfn.XLOOKUP($A118,Input_Raw!$A:$A,Input_Raw!ER:ER),"")</f>
        <v/>
      </c>
      <c r="I118" s="243" t="str">
        <f>IFERROR(_xlfn.XLOOKUP($A118,Input_Raw!$A:$A,Input_Raw!EO:EO),"")</f>
        <v/>
      </c>
      <c r="J118" s="243" t="str">
        <f>IFERROR(_xlfn.XLOOKUP($A118,Input_Raw!$A:$A,Input_Raw!EP:EP),"")</f>
        <v/>
      </c>
      <c r="K118" s="243">
        <f>IFERROR(_xlfn.XLOOKUP($A118,Input_Raw!$A:$A,Input_Raw!$DR:$DR),"")</f>
        <v>0</v>
      </c>
      <c r="L118" s="243">
        <f>IFERROR(_xlfn.XLOOKUP($A118,Input_Raw!$A:$A,Input_Raw!$DT:$DT),"")</f>
        <v>0</v>
      </c>
      <c r="M118" s="243">
        <f>IFERROR(_xlfn.XLOOKUP($A118,Input_Raw!$A:$A,Input_Raw!$DZ:$DZ),"")</f>
        <v>0</v>
      </c>
      <c r="N118" s="243">
        <f>IFERROR(_xlfn.XLOOKUP($A118,Input_Raw!$A:$A,Input_Raw!$EB:$EB),"")</f>
        <v>0</v>
      </c>
      <c r="O118" s="244" t="str">
        <f>IFERROR(1-SUMIF(Plant_BD!$B:$B,$A118,Plant_BD!$AL:$AL)/($AA118+SUMIF(Plant_BD!$B:$B,$A118,Plant_BD!$AL:$AL)),"")</f>
        <v/>
      </c>
      <c r="P118" s="244"/>
      <c r="Q118" s="245"/>
      <c r="R118" s="244" t="str">
        <f>IFERROR(1-SUMIF(Grid_BD!$B:$B,$A118,Grid_BD!$W:$W)/($AA118+SUMIF(Grid_BD!$B:$B,$A118,Grid_BD!$W:$W)),"")</f>
        <v/>
      </c>
      <c r="S118" s="240"/>
      <c r="T118" s="245"/>
      <c r="U118" s="246" t="str">
        <f t="shared" si="9"/>
        <v/>
      </c>
      <c r="V118" s="246" t="str">
        <f>IFERROR(_xlfn.XLOOKUP($A118,Input_Raw!$A:$A,Input_Raw!$GL:$GL),"")</f>
        <v/>
      </c>
      <c r="W118" s="247">
        <f t="shared" si="11"/>
        <v>0</v>
      </c>
      <c r="X118" s="239">
        <f>IFERROR(_xlfn.XLOOKUP($A118,Input_Raw!$A:$A,Input_Raw!$EN:$EN),"")</f>
        <v>0</v>
      </c>
      <c r="Y118" s="239" t="str">
        <f>IFERROR(_xlfn.XLOOKUP($A118,Input_Raw!$A:$A,Input_Raw!GE:GE),"")</f>
        <v/>
      </c>
      <c r="Z118" s="239"/>
      <c r="AA118" s="239">
        <f>IFERROR(_xlfn.XLOOKUP($A118,Input_Raw!$A:$A,Input_Raw!$GF:$GF),"")</f>
        <v>0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2"/>
        <v>641942.98297675035</v>
      </c>
    </row>
    <row r="119" spans="1:45">
      <c r="A119" s="238">
        <f t="shared" si="13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0</v>
      </c>
      <c r="G119" s="243" t="str">
        <f>IFERROR(_xlfn.XLOOKUP($A119,Input_Raw!$A:$A,Input_Raw!EQ:EQ),"")</f>
        <v/>
      </c>
      <c r="H119" s="243" t="str">
        <f>IFERROR(_xlfn.XLOOKUP($A119,Input_Raw!$A:$A,Input_Raw!ER:ER),"")</f>
        <v/>
      </c>
      <c r="I119" s="243" t="str">
        <f>IFERROR(_xlfn.XLOOKUP($A119,Input_Raw!$A:$A,Input_Raw!EO:EO),"")</f>
        <v/>
      </c>
      <c r="J119" s="243" t="str">
        <f>IFERROR(_xlfn.XLOOKUP($A119,Input_Raw!$A:$A,Input_Raw!EP:EP),"")</f>
        <v/>
      </c>
      <c r="K119" s="243">
        <f>IFERROR(_xlfn.XLOOKUP($A119,Input_Raw!$A:$A,Input_Raw!$DR:$DR),"")</f>
        <v>0</v>
      </c>
      <c r="L119" s="243">
        <f>IFERROR(_xlfn.XLOOKUP($A119,Input_Raw!$A:$A,Input_Raw!$DT:$DT),"")</f>
        <v>0</v>
      </c>
      <c r="M119" s="243">
        <f>IFERROR(_xlfn.XLOOKUP($A119,Input_Raw!$A:$A,Input_Raw!$DZ:$DZ),"")</f>
        <v>0</v>
      </c>
      <c r="N119" s="243">
        <f>IFERROR(_xlfn.XLOOKUP($A119,Input_Raw!$A:$A,Input_Raw!$EB:$EB),"")</f>
        <v>0</v>
      </c>
      <c r="O119" s="244" t="str">
        <f>IFERROR(1-SUMIF(Plant_BD!$B:$B,$A119,Plant_BD!$AL:$AL)/($AA119+SUMIF(Plant_BD!$B:$B,$A119,Plant_BD!$AL:$AL)),"")</f>
        <v/>
      </c>
      <c r="P119" s="244"/>
      <c r="Q119" s="245"/>
      <c r="R119" s="244" t="str">
        <f>IFERROR(1-SUMIF(Grid_BD!$B:$B,$A119,Grid_BD!$W:$W)/($AA119+SUMIF(Grid_BD!$B:$B,$A119,Grid_BD!$W:$W)),"")</f>
        <v/>
      </c>
      <c r="S119" s="240"/>
      <c r="T119" s="245"/>
      <c r="U119" s="246" t="str">
        <f t="shared" si="9"/>
        <v/>
      </c>
      <c r="V119" s="246" t="str">
        <f>IFERROR(_xlfn.XLOOKUP($A119,Input_Raw!$A:$A,Input_Raw!$GL:$GL),"")</f>
        <v/>
      </c>
      <c r="W119" s="247">
        <f t="shared" si="11"/>
        <v>0</v>
      </c>
      <c r="X119" s="239">
        <f>IFERROR(_xlfn.XLOOKUP($A119,Input_Raw!$A:$A,Input_Raw!$EN:$EN),"")</f>
        <v>0</v>
      </c>
      <c r="Y119" s="239" t="str">
        <f>IFERROR(_xlfn.XLOOKUP($A119,Input_Raw!$A:$A,Input_Raw!GE:GE),"")</f>
        <v/>
      </c>
      <c r="Z119" s="239"/>
      <c r="AA119" s="239">
        <f>IFERROR(_xlfn.XLOOKUP($A119,Input_Raw!$A:$A,Input_Raw!$GF:$GF),"")</f>
        <v>0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2"/>
        <v>641942.98297675035</v>
      </c>
    </row>
    <row r="120" spans="1:45">
      <c r="A120" s="238">
        <f t="shared" si="13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0</v>
      </c>
      <c r="G120" s="243" t="str">
        <f>IFERROR(_xlfn.XLOOKUP($A120,Input_Raw!$A:$A,Input_Raw!EQ:EQ),"")</f>
        <v/>
      </c>
      <c r="H120" s="243" t="str">
        <f>IFERROR(_xlfn.XLOOKUP($A120,Input_Raw!$A:$A,Input_Raw!ER:ER),"")</f>
        <v/>
      </c>
      <c r="I120" s="243" t="str">
        <f>IFERROR(_xlfn.XLOOKUP($A120,Input_Raw!$A:$A,Input_Raw!EO:EO),"")</f>
        <v/>
      </c>
      <c r="J120" s="243" t="str">
        <f>IFERROR(_xlfn.XLOOKUP($A120,Input_Raw!$A:$A,Input_Raw!EP:EP),"")</f>
        <v/>
      </c>
      <c r="K120" s="243">
        <f>IFERROR(_xlfn.XLOOKUP($A120,Input_Raw!$A:$A,Input_Raw!$DR:$DR),"")</f>
        <v>0</v>
      </c>
      <c r="L120" s="243">
        <f>IFERROR(_xlfn.XLOOKUP($A120,Input_Raw!$A:$A,Input_Raw!$DT:$DT),"")</f>
        <v>0</v>
      </c>
      <c r="M120" s="243">
        <f>IFERROR(_xlfn.XLOOKUP($A120,Input_Raw!$A:$A,Input_Raw!$DZ:$DZ),"")</f>
        <v>0</v>
      </c>
      <c r="N120" s="243">
        <f>IFERROR(_xlfn.XLOOKUP($A120,Input_Raw!$A:$A,Input_Raw!$EB:$EB),"")</f>
        <v>0</v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IFERROR(1-SUMIF(Grid_BD!$B:$B,$A120,Grid_BD!$W:$W)/($AA120+SUMIF(Grid_BD!$B:$B,$A120,Grid_BD!$W:$W)),"")</f>
        <v/>
      </c>
      <c r="S120" s="240"/>
      <c r="T120" s="245"/>
      <c r="U120" s="246" t="str">
        <f t="shared" si="9"/>
        <v/>
      </c>
      <c r="V120" s="246" t="str">
        <f>IFERROR(_xlfn.XLOOKUP($A120,Input_Raw!$A:$A,Input_Raw!$GL:$GL),"")</f>
        <v/>
      </c>
      <c r="W120" s="247">
        <f t="shared" si="11"/>
        <v>0</v>
      </c>
      <c r="X120" s="239">
        <f>IFERROR(_xlfn.XLOOKUP($A120,Input_Raw!$A:$A,Input_Raw!$EN:$EN),"")</f>
        <v>0</v>
      </c>
      <c r="Y120" s="239" t="str">
        <f>IFERROR(_xlfn.XLOOKUP($A120,Input_Raw!$A:$A,Input_Raw!GE:GE),"")</f>
        <v/>
      </c>
      <c r="Z120" s="239"/>
      <c r="AA120" s="239">
        <f>IFERROR(_xlfn.XLOOKUP($A120,Input_Raw!$A:$A,Input_Raw!$GF:$GF),"")</f>
        <v>0</v>
      </c>
      <c r="AB120" s="239">
        <f>IFERROR(_xlfn.XLOOKUP($A120,Input_Raw!$A:$A,Input_Raw!GG:GG),"")</f>
        <v>170.27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2"/>
        <v>641942.98297675035</v>
      </c>
    </row>
    <row r="121" spans="1:45">
      <c r="A121" s="238">
        <f t="shared" si="13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0</v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>
        <f>IFERROR(_xlfn.XLOOKUP($A121,Input_Raw!$A:$A,Input_Raw!$DR:$DR),"")</f>
        <v>0</v>
      </c>
      <c r="L121" s="243">
        <f>IFERROR(_xlfn.XLOOKUP($A121,Input_Raw!$A:$A,Input_Raw!$DT:$DT),"")</f>
        <v>0</v>
      </c>
      <c r="M121" s="243">
        <f>IFERROR(_xlfn.XLOOKUP($A121,Input_Raw!$A:$A,Input_Raw!$DZ:$DZ),"")</f>
        <v>0</v>
      </c>
      <c r="N121" s="243">
        <f>IFERROR(_xlfn.XLOOKUP($A121,Input_Raw!$A:$A,Input_Raw!$EB:$EB),"")</f>
        <v>0</v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9"/>
        <v/>
      </c>
      <c r="V121" s="246" t="str">
        <f>IFERROR(_xlfn.XLOOKUP($A121,Input_Raw!$A:$A,Input_Raw!$GL:$GL),"")</f>
        <v/>
      </c>
      <c r="W121" s="247">
        <f t="shared" si="11"/>
        <v>0</v>
      </c>
      <c r="X121" s="239">
        <f>IFERROR(_xlfn.XLOOKUP($A121,Input_Raw!$A:$A,Input_Raw!$EN:$EN),"")</f>
        <v>0</v>
      </c>
      <c r="Y121" s="239" t="str">
        <f>IFERROR(_xlfn.XLOOKUP($A121,Input_Raw!$A:$A,Input_Raw!GE:GE),"")</f>
        <v/>
      </c>
      <c r="Z121" s="239"/>
      <c r="AA121" s="239">
        <f>IFERROR(_xlfn.XLOOKUP($A121,Input_Raw!$A:$A,Input_Raw!$GF:$GF),"")</f>
        <v>0</v>
      </c>
      <c r="AB121" s="239">
        <f>IFERROR(_xlfn.XLOOKUP($A121,Input_Raw!$A:$A,Input_Raw!GG:GG),"")</f>
        <v>170.27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2"/>
        <v>641942.98297675035</v>
      </c>
    </row>
    <row r="122" spans="1:45">
      <c r="A122" s="238">
        <f t="shared" si="13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9"/>
        <v/>
      </c>
      <c r="V122" s="246" t="str">
        <f>IFERROR(_xlfn.XLOOKUP($A122,Input_Raw!$A:$A,Input_Raw!$GL:$GL),"")</f>
        <v/>
      </c>
      <c r="W122" s="247">
        <f t="shared" si="11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170.27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2"/>
        <v>641942.98297675035</v>
      </c>
    </row>
    <row r="123" spans="1:45">
      <c r="A123" s="238">
        <f t="shared" si="13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9"/>
        <v/>
      </c>
      <c r="V123" s="246" t="str">
        <f>IFERROR(_xlfn.XLOOKUP($A123,Input_Raw!$A:$A,Input_Raw!$GL:$GL),"")</f>
        <v/>
      </c>
      <c r="W123" s="247">
        <f t="shared" si="11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170.27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2"/>
        <v>641942.98297675035</v>
      </c>
    </row>
    <row r="124" spans="1:45">
      <c r="A124" s="238">
        <f t="shared" si="13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9"/>
        <v/>
      </c>
      <c r="V124" s="246" t="str">
        <f>IFERROR(_xlfn.XLOOKUP($A124,Input_Raw!$A:$A,Input_Raw!$GL:$GL),"")</f>
        <v/>
      </c>
      <c r="W124" s="247">
        <f t="shared" si="11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170.27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2"/>
        <v>641942.98297675035</v>
      </c>
    </row>
    <row r="125" spans="1:45">
      <c r="A125" s="238">
        <f t="shared" si="13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9"/>
        <v/>
      </c>
      <c r="V125" s="246" t="str">
        <f>IFERROR(_xlfn.XLOOKUP($A125,Input_Raw!$A:$A,Input_Raw!$GL:$GL),"")</f>
        <v/>
      </c>
      <c r="W125" s="247">
        <f t="shared" si="11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170.27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2"/>
        <v>641942.98297675035</v>
      </c>
    </row>
    <row r="126" spans="1:45">
      <c r="A126" s="238">
        <f t="shared" si="13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9"/>
        <v/>
      </c>
      <c r="V126" s="246" t="str">
        <f>IFERROR(_xlfn.XLOOKUP($A126,Input_Raw!$A:$A,Input_Raw!$GL:$GL),"")</f>
        <v/>
      </c>
      <c r="W126" s="247">
        <f t="shared" si="11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170.27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2"/>
        <v>641942.98297675035</v>
      </c>
    </row>
    <row r="127" spans="1:45">
      <c r="A127" s="238">
        <f t="shared" si="13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9"/>
        <v/>
      </c>
      <c r="V127" s="246" t="str">
        <f>IFERROR(_xlfn.XLOOKUP($A127,Input_Raw!$A:$A,Input_Raw!$GL:$GL),"")</f>
        <v/>
      </c>
      <c r="W127" s="247" t="str">
        <f t="shared" si="11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2"/>
        <v/>
      </c>
    </row>
    <row r="128" spans="1:45">
      <c r="A128" s="238">
        <f t="shared" si="13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9"/>
        <v/>
      </c>
      <c r="V128" s="246" t="str">
        <f>IFERROR(_xlfn.XLOOKUP($A128,Input_Raw!$A:$A,Input_Raw!$GL:$GL),"")</f>
        <v/>
      </c>
      <c r="W128" s="247" t="str">
        <f t="shared" si="11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2"/>
        <v/>
      </c>
    </row>
    <row r="129" spans="1:45">
      <c r="A129" s="238">
        <f t="shared" si="13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9"/>
        <v/>
      </c>
      <c r="V129" s="246" t="str">
        <f>IFERROR(_xlfn.XLOOKUP($A129,Input_Raw!$A:$A,Input_Raw!$GL:$GL),"")</f>
        <v/>
      </c>
      <c r="W129" s="247" t="str">
        <f t="shared" si="11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2"/>
        <v/>
      </c>
    </row>
    <row r="130" spans="1:45">
      <c r="A130" s="238">
        <f t="shared" si="13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ref="U130:U193" si="14">IFERROR(AA130/I130/AR130/1000,"")</f>
        <v/>
      </c>
      <c r="V130" s="246" t="str">
        <f>IFERROR(_xlfn.XLOOKUP($A130,Input_Raw!$A:$A,Input_Raw!$GL:$GL),"")</f>
        <v/>
      </c>
      <c r="W130" s="247" t="str">
        <f t="shared" si="11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2"/>
        <v/>
      </c>
    </row>
    <row r="131" spans="1:45">
      <c r="A131" s="238">
        <f t="shared" si="13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4"/>
        <v/>
      </c>
      <c r="V131" s="246" t="str">
        <f>IFERROR(_xlfn.XLOOKUP($A131,Input_Raw!$A:$A,Input_Raw!$GL:$GL),"")</f>
        <v/>
      </c>
      <c r="W131" s="247" t="str">
        <f t="shared" si="11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2"/>
        <v/>
      </c>
    </row>
    <row r="132" spans="1:45">
      <c r="A132" s="238">
        <f t="shared" si="13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si="14"/>
        <v/>
      </c>
      <c r="V132" s="246" t="str">
        <f>IFERROR(_xlfn.XLOOKUP($A132,Input_Raw!$A:$A,Input_Raw!$GL:$GL),"")</f>
        <v/>
      </c>
      <c r="W132" s="247" t="str">
        <f t="shared" ref="W132:W195" si="16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7">IFERROR((AD132/AR132)*AB132,"")</f>
        <v/>
      </c>
    </row>
    <row r="133" spans="1:45">
      <c r="A133" s="238">
        <f t="shared" si="13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4"/>
        <v/>
      </c>
      <c r="V133" s="246" t="str">
        <f>IFERROR(_xlfn.XLOOKUP($A133,Input_Raw!$A:$A,Input_Raw!$GL:$GL),"")</f>
        <v/>
      </c>
      <c r="W133" s="247" t="str">
        <f t="shared" si="16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7"/>
        <v/>
      </c>
    </row>
    <row r="134" spans="1:45">
      <c r="A134" s="238">
        <f t="shared" ref="A134:A197" si="18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4"/>
        <v/>
      </c>
      <c r="V134" s="246" t="str">
        <f>IFERROR(_xlfn.XLOOKUP($A134,Input_Raw!$A:$A,Input_Raw!$GL:$GL),"")</f>
        <v/>
      </c>
      <c r="W134" s="247" t="str">
        <f t="shared" si="16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7"/>
        <v/>
      </c>
    </row>
    <row r="135" spans="1:45">
      <c r="A135" s="238">
        <f t="shared" si="18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4"/>
        <v/>
      </c>
      <c r="V135" s="246" t="str">
        <f>IFERROR(_xlfn.XLOOKUP($A135,Input_Raw!$A:$A,Input_Raw!$GL:$GL),"")</f>
        <v/>
      </c>
      <c r="W135" s="247" t="str">
        <f t="shared" si="16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7"/>
        <v/>
      </c>
    </row>
    <row r="136" spans="1:45">
      <c r="A136" s="238">
        <f t="shared" si="18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4"/>
        <v/>
      </c>
      <c r="V136" s="246" t="str">
        <f>IFERROR(_xlfn.XLOOKUP($A136,Input_Raw!$A:$A,Input_Raw!$GL:$GL),"")</f>
        <v/>
      </c>
      <c r="W136" s="247" t="str">
        <f t="shared" si="16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7"/>
        <v/>
      </c>
    </row>
    <row r="137" spans="1:45">
      <c r="A137" s="238">
        <f t="shared" si="18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4"/>
        <v/>
      </c>
      <c r="V137" s="246" t="str">
        <f>IFERROR(_xlfn.XLOOKUP($A137,Input_Raw!$A:$A,Input_Raw!$GL:$GL),"")</f>
        <v/>
      </c>
      <c r="W137" s="247" t="str">
        <f t="shared" si="16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7"/>
        <v/>
      </c>
    </row>
    <row r="138" spans="1:45">
      <c r="A138" s="238">
        <f t="shared" si="18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4"/>
        <v/>
      </c>
      <c r="V138" s="246" t="str">
        <f>IFERROR(_xlfn.XLOOKUP($A138,Input_Raw!$A:$A,Input_Raw!$GL:$GL),"")</f>
        <v/>
      </c>
      <c r="W138" s="247" t="str">
        <f t="shared" si="16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7"/>
        <v/>
      </c>
    </row>
    <row r="139" spans="1:45">
      <c r="A139" s="238">
        <f t="shared" si="18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4"/>
        <v/>
      </c>
      <c r="V139" s="246" t="str">
        <f>IFERROR(_xlfn.XLOOKUP($A139,Input_Raw!$A:$A,Input_Raw!$GL:$GL),"")</f>
        <v/>
      </c>
      <c r="W139" s="247" t="str">
        <f t="shared" si="16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7"/>
        <v/>
      </c>
    </row>
    <row r="140" spans="1:45">
      <c r="A140" s="238">
        <f t="shared" si="18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4"/>
        <v/>
      </c>
      <c r="V140" s="246" t="str">
        <f>IFERROR(_xlfn.XLOOKUP($A140,Input_Raw!$A:$A,Input_Raw!$GL:$GL),"")</f>
        <v/>
      </c>
      <c r="W140" s="247" t="str">
        <f t="shared" si="16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7"/>
        <v/>
      </c>
    </row>
    <row r="141" spans="1:45">
      <c r="A141" s="238">
        <f t="shared" si="18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4"/>
        <v/>
      </c>
      <c r="V141" s="246" t="str">
        <f>IFERROR(_xlfn.XLOOKUP($A141,Input_Raw!$A:$A,Input_Raw!$GL:$GL),"")</f>
        <v/>
      </c>
      <c r="W141" s="247" t="str">
        <f t="shared" si="16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7"/>
        <v/>
      </c>
    </row>
    <row r="142" spans="1:45">
      <c r="A142" s="238">
        <f t="shared" si="18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4"/>
        <v/>
      </c>
      <c r="V142" s="246" t="str">
        <f>IFERROR(_xlfn.XLOOKUP($A142,Input_Raw!$A:$A,Input_Raw!$GL:$GL),"")</f>
        <v/>
      </c>
      <c r="W142" s="247" t="str">
        <f t="shared" si="16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7"/>
        <v/>
      </c>
    </row>
    <row r="143" spans="1:45">
      <c r="A143" s="238">
        <f t="shared" si="18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4"/>
        <v/>
      </c>
      <c r="V143" s="246" t="str">
        <f>IFERROR(_xlfn.XLOOKUP($A143,Input_Raw!$A:$A,Input_Raw!$GL:$GL),"")</f>
        <v/>
      </c>
      <c r="W143" s="247" t="str">
        <f t="shared" si="16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7"/>
        <v/>
      </c>
    </row>
    <row r="144" spans="1:45">
      <c r="A144" s="238">
        <f t="shared" si="18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4"/>
        <v/>
      </c>
      <c r="V144" s="246" t="str">
        <f>IFERROR(_xlfn.XLOOKUP($A144,Input_Raw!$A:$A,Input_Raw!$GL:$GL),"")</f>
        <v/>
      </c>
      <c r="W144" s="247" t="str">
        <f t="shared" si="16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7"/>
        <v/>
      </c>
    </row>
    <row r="145" spans="1:45">
      <c r="A145" s="238">
        <f t="shared" si="18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4"/>
        <v/>
      </c>
      <c r="V145" s="246" t="str">
        <f>IFERROR(_xlfn.XLOOKUP($A145,Input_Raw!$A:$A,Input_Raw!$GL:$GL),"")</f>
        <v/>
      </c>
      <c r="W145" s="247" t="str">
        <f t="shared" si="16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7"/>
        <v/>
      </c>
    </row>
    <row r="146" spans="1:45">
      <c r="A146" s="238">
        <f t="shared" si="18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4"/>
        <v/>
      </c>
      <c r="V146" s="246" t="str">
        <f>IFERROR(_xlfn.XLOOKUP($A146,Input_Raw!$A:$A,Input_Raw!$GL:$GL),"")</f>
        <v/>
      </c>
      <c r="W146" s="247" t="str">
        <f t="shared" si="16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7"/>
        <v/>
      </c>
    </row>
    <row r="147" spans="1:45">
      <c r="A147" s="238">
        <f t="shared" si="18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4"/>
        <v/>
      </c>
      <c r="V147" s="246" t="str">
        <f>IFERROR(_xlfn.XLOOKUP($A147,Input_Raw!$A:$A,Input_Raw!$GL:$GL),"")</f>
        <v/>
      </c>
      <c r="W147" s="247" t="str">
        <f t="shared" si="16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7"/>
        <v/>
      </c>
    </row>
    <row r="148" spans="1:45">
      <c r="A148" s="238">
        <f t="shared" si="18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4"/>
        <v/>
      </c>
      <c r="V148" s="246" t="str">
        <f>IFERROR(_xlfn.XLOOKUP($A148,Input_Raw!$A:$A,Input_Raw!$GL:$GL),"")</f>
        <v/>
      </c>
      <c r="W148" s="247" t="str">
        <f t="shared" si="16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7"/>
        <v/>
      </c>
    </row>
    <row r="149" spans="1:45">
      <c r="A149" s="238">
        <f t="shared" si="18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4"/>
        <v/>
      </c>
      <c r="V149" s="246" t="str">
        <f>IFERROR(_xlfn.XLOOKUP($A149,Input_Raw!$A:$A,Input_Raw!$GL:$GL),"")</f>
        <v/>
      </c>
      <c r="W149" s="247" t="str">
        <f t="shared" si="16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7"/>
        <v/>
      </c>
    </row>
    <row r="150" spans="1:45">
      <c r="A150" s="238">
        <f t="shared" si="18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4"/>
        <v/>
      </c>
      <c r="V150" s="246" t="str">
        <f>IFERROR(_xlfn.XLOOKUP($A150,Input_Raw!$A:$A,Input_Raw!$GL:$GL),"")</f>
        <v/>
      </c>
      <c r="W150" s="247" t="str">
        <f t="shared" si="16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7"/>
        <v/>
      </c>
    </row>
    <row r="151" spans="1:45">
      <c r="A151" s="238">
        <f t="shared" si="18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4"/>
        <v/>
      </c>
      <c r="V151" s="246" t="str">
        <f>IFERROR(_xlfn.XLOOKUP($A151,Input_Raw!$A:$A,Input_Raw!$GL:$GL),"")</f>
        <v/>
      </c>
      <c r="W151" s="247" t="str">
        <f t="shared" si="16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7"/>
        <v/>
      </c>
    </row>
    <row r="152" spans="1:45">
      <c r="A152" s="238">
        <f t="shared" si="18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4"/>
        <v/>
      </c>
      <c r="V152" s="246" t="str">
        <f>IFERROR(_xlfn.XLOOKUP($A152,Input_Raw!$A:$A,Input_Raw!$GL:$GL),"")</f>
        <v/>
      </c>
      <c r="W152" s="247" t="str">
        <f t="shared" si="16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7"/>
        <v/>
      </c>
    </row>
    <row r="153" spans="1:45">
      <c r="A153" s="238">
        <f t="shared" si="18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4"/>
        <v/>
      </c>
      <c r="V153" s="246" t="str">
        <f>IFERROR(_xlfn.XLOOKUP($A153,Input_Raw!$A:$A,Input_Raw!$GL:$GL),"")</f>
        <v/>
      </c>
      <c r="W153" s="247" t="str">
        <f t="shared" si="16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7"/>
        <v/>
      </c>
    </row>
    <row r="154" spans="1:45">
      <c r="A154" s="238">
        <f t="shared" si="18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4"/>
        <v/>
      </c>
      <c r="V154" s="246" t="str">
        <f>IFERROR(_xlfn.XLOOKUP($A154,Input_Raw!$A:$A,Input_Raw!$GL:$GL),"")</f>
        <v/>
      </c>
      <c r="W154" s="247" t="str">
        <f t="shared" si="16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7"/>
        <v/>
      </c>
    </row>
    <row r="155" spans="1:45">
      <c r="A155" s="238">
        <f t="shared" si="18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4"/>
        <v/>
      </c>
      <c r="V155" s="246" t="str">
        <f>IFERROR(_xlfn.XLOOKUP($A155,Input_Raw!$A:$A,Input_Raw!$GL:$GL),"")</f>
        <v/>
      </c>
      <c r="W155" s="247" t="str">
        <f t="shared" si="16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7"/>
        <v/>
      </c>
    </row>
    <row r="156" spans="1:45">
      <c r="A156" s="238">
        <f t="shared" si="18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4"/>
        <v/>
      </c>
      <c r="V156" s="246" t="str">
        <f>IFERROR(_xlfn.XLOOKUP($A156,Input_Raw!$A:$A,Input_Raw!$GL:$GL),"")</f>
        <v/>
      </c>
      <c r="W156" s="247" t="str">
        <f t="shared" si="16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7"/>
        <v/>
      </c>
    </row>
    <row r="157" spans="1:45">
      <c r="A157" s="238">
        <f t="shared" si="18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4"/>
        <v/>
      </c>
      <c r="V157" s="246" t="str">
        <f>IFERROR(_xlfn.XLOOKUP($A157,Input_Raw!$A:$A,Input_Raw!$GL:$GL),"")</f>
        <v/>
      </c>
      <c r="W157" s="247" t="str">
        <f t="shared" si="16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7"/>
        <v/>
      </c>
    </row>
    <row r="158" spans="1:45">
      <c r="A158" s="238">
        <f t="shared" si="18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4"/>
        <v/>
      </c>
      <c r="V158" s="246" t="str">
        <f>IFERROR(_xlfn.XLOOKUP($A158,Input_Raw!$A:$A,Input_Raw!$GL:$GL),"")</f>
        <v/>
      </c>
      <c r="W158" s="247" t="str">
        <f t="shared" si="16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7"/>
        <v/>
      </c>
    </row>
    <row r="159" spans="1:45">
      <c r="A159" s="238">
        <f t="shared" si="18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4"/>
        <v/>
      </c>
      <c r="V159" s="246" t="str">
        <f>IFERROR(_xlfn.XLOOKUP($A159,Input_Raw!$A:$A,Input_Raw!$GL:$GL),"")</f>
        <v/>
      </c>
      <c r="W159" s="247" t="str">
        <f t="shared" si="16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7"/>
        <v/>
      </c>
    </row>
    <row r="160" spans="1:45">
      <c r="A160" s="238">
        <f t="shared" si="18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4"/>
        <v/>
      </c>
      <c r="V160" s="246" t="str">
        <f>IFERROR(_xlfn.XLOOKUP($A160,Input_Raw!$A:$A,Input_Raw!$GL:$GL),"")</f>
        <v/>
      </c>
      <c r="W160" s="247" t="str">
        <f t="shared" si="16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7"/>
        <v/>
      </c>
    </row>
    <row r="161" spans="1:45">
      <c r="A161" s="238">
        <f t="shared" si="18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4"/>
        <v/>
      </c>
      <c r="V161" s="246" t="str">
        <f>IFERROR(_xlfn.XLOOKUP($A161,Input_Raw!$A:$A,Input_Raw!$GL:$GL),"")</f>
        <v/>
      </c>
      <c r="W161" s="247" t="str">
        <f t="shared" si="16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7"/>
        <v/>
      </c>
    </row>
    <row r="162" spans="1:45">
      <c r="A162" s="238">
        <f t="shared" si="18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4"/>
        <v/>
      </c>
      <c r="V162" s="246" t="str">
        <f>IFERROR(_xlfn.XLOOKUP($A162,Input_Raw!$A:$A,Input_Raw!$GL:$GL),"")</f>
        <v/>
      </c>
      <c r="W162" s="247" t="str">
        <f t="shared" si="16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7"/>
        <v/>
      </c>
    </row>
    <row r="163" spans="1:45">
      <c r="A163" s="238">
        <f t="shared" si="18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4"/>
        <v/>
      </c>
      <c r="V163" s="246" t="str">
        <f>IFERROR(_xlfn.XLOOKUP($A163,Input_Raw!$A:$A,Input_Raw!$GL:$GL),"")</f>
        <v/>
      </c>
      <c r="W163" s="247" t="str">
        <f t="shared" si="16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7"/>
        <v/>
      </c>
    </row>
    <row r="164" spans="1:45">
      <c r="A164" s="238">
        <f t="shared" si="18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4"/>
        <v/>
      </c>
      <c r="V164" s="246" t="str">
        <f>IFERROR(_xlfn.XLOOKUP($A164,Input_Raw!$A:$A,Input_Raw!$GL:$GL),"")</f>
        <v/>
      </c>
      <c r="W164" s="247" t="str">
        <f t="shared" si="16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7"/>
        <v/>
      </c>
    </row>
    <row r="165" spans="1:45">
      <c r="A165" s="238">
        <f t="shared" si="18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4"/>
        <v/>
      </c>
      <c r="V165" s="246" t="str">
        <f>IFERROR(_xlfn.XLOOKUP($A165,Input_Raw!$A:$A,Input_Raw!$GL:$GL),"")</f>
        <v/>
      </c>
      <c r="W165" s="247" t="str">
        <f t="shared" si="16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7"/>
        <v/>
      </c>
    </row>
    <row r="166" spans="1:45">
      <c r="A166" s="238">
        <f t="shared" si="18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4"/>
        <v/>
      </c>
      <c r="V166" s="246" t="str">
        <f>IFERROR(_xlfn.XLOOKUP($A166,Input_Raw!$A:$A,Input_Raw!$GL:$GL),"")</f>
        <v/>
      </c>
      <c r="W166" s="247" t="str">
        <f t="shared" si="16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7"/>
        <v/>
      </c>
    </row>
    <row r="167" spans="1:45">
      <c r="A167" s="238">
        <f t="shared" si="18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4"/>
        <v/>
      </c>
      <c r="V167" s="246" t="str">
        <f>IFERROR(_xlfn.XLOOKUP($A167,Input_Raw!$A:$A,Input_Raw!$GL:$GL),"")</f>
        <v/>
      </c>
      <c r="W167" s="247" t="str">
        <f t="shared" si="16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7"/>
        <v/>
      </c>
    </row>
    <row r="168" spans="1:45">
      <c r="A168" s="238">
        <f t="shared" si="18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4"/>
        <v/>
      </c>
      <c r="V168" s="246" t="str">
        <f>IFERROR(_xlfn.XLOOKUP($A168,Input_Raw!$A:$A,Input_Raw!$GL:$GL),"")</f>
        <v/>
      </c>
      <c r="W168" s="247" t="str">
        <f t="shared" si="16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7"/>
        <v/>
      </c>
    </row>
    <row r="169" spans="1:45">
      <c r="A169" s="238">
        <f t="shared" si="18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4"/>
        <v/>
      </c>
      <c r="V169" s="246" t="str">
        <f>IFERROR(_xlfn.XLOOKUP($A169,Input_Raw!$A:$A,Input_Raw!$GL:$GL),"")</f>
        <v/>
      </c>
      <c r="W169" s="247" t="str">
        <f t="shared" si="16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7"/>
        <v/>
      </c>
    </row>
    <row r="170" spans="1:45">
      <c r="A170" s="238">
        <f t="shared" si="18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4"/>
        <v/>
      </c>
      <c r="V170" s="246" t="str">
        <f>IFERROR(_xlfn.XLOOKUP($A170,Input_Raw!$A:$A,Input_Raw!$GL:$GL),"")</f>
        <v/>
      </c>
      <c r="W170" s="247" t="str">
        <f t="shared" si="16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7"/>
        <v/>
      </c>
    </row>
    <row r="171" spans="1:45">
      <c r="A171" s="238">
        <f t="shared" si="18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4"/>
        <v/>
      </c>
      <c r="V171" s="246" t="str">
        <f>IFERROR(_xlfn.XLOOKUP($A171,Input_Raw!$A:$A,Input_Raw!$GL:$GL),"")</f>
        <v/>
      </c>
      <c r="W171" s="247" t="str">
        <f t="shared" si="16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7"/>
        <v/>
      </c>
    </row>
    <row r="172" spans="1:45">
      <c r="A172" s="238">
        <f t="shared" si="18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4"/>
        <v/>
      </c>
      <c r="V172" s="246" t="str">
        <f>IFERROR(_xlfn.XLOOKUP($A172,Input_Raw!$A:$A,Input_Raw!$GL:$GL),"")</f>
        <v/>
      </c>
      <c r="W172" s="247" t="str">
        <f t="shared" si="16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7"/>
        <v/>
      </c>
    </row>
    <row r="173" spans="1:45">
      <c r="A173" s="238">
        <f t="shared" si="18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4"/>
        <v/>
      </c>
      <c r="V173" s="246" t="str">
        <f>IFERROR(_xlfn.XLOOKUP($A173,Input_Raw!$A:$A,Input_Raw!$GL:$GL),"")</f>
        <v/>
      </c>
      <c r="W173" s="247" t="str">
        <f t="shared" si="16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7"/>
        <v/>
      </c>
    </row>
    <row r="174" spans="1:45">
      <c r="A174" s="238">
        <f t="shared" si="18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4"/>
        <v/>
      </c>
      <c r="V174" s="246" t="str">
        <f>IFERROR(_xlfn.XLOOKUP($A174,Input_Raw!$A:$A,Input_Raw!$GL:$GL),"")</f>
        <v/>
      </c>
      <c r="W174" s="247" t="str">
        <f t="shared" si="16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7"/>
        <v/>
      </c>
    </row>
    <row r="175" spans="1:45">
      <c r="A175" s="238">
        <f t="shared" si="18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4"/>
        <v/>
      </c>
      <c r="V175" s="246" t="str">
        <f>IFERROR(_xlfn.XLOOKUP($A175,Input_Raw!$A:$A,Input_Raw!$GL:$GL),"")</f>
        <v/>
      </c>
      <c r="W175" s="247" t="str">
        <f t="shared" si="16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7"/>
        <v/>
      </c>
    </row>
    <row r="176" spans="1:45">
      <c r="A176" s="238">
        <f t="shared" si="18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4"/>
        <v/>
      </c>
      <c r="V176" s="246" t="str">
        <f>IFERROR(_xlfn.XLOOKUP($A176,Input_Raw!$A:$A,Input_Raw!$GL:$GL),"")</f>
        <v/>
      </c>
      <c r="W176" s="247" t="str">
        <f t="shared" si="16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7"/>
        <v/>
      </c>
    </row>
    <row r="177" spans="1:45">
      <c r="A177" s="238">
        <f t="shared" si="18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4"/>
        <v/>
      </c>
      <c r="V177" s="246" t="str">
        <f>IFERROR(_xlfn.XLOOKUP($A177,Input_Raw!$A:$A,Input_Raw!$GL:$GL),"")</f>
        <v/>
      </c>
      <c r="W177" s="247" t="str">
        <f t="shared" si="16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7"/>
        <v/>
      </c>
    </row>
    <row r="178" spans="1:45">
      <c r="A178" s="238">
        <f t="shared" si="18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4"/>
        <v/>
      </c>
      <c r="V178" s="246" t="str">
        <f>IFERROR(_xlfn.XLOOKUP($A178,Input_Raw!$A:$A,Input_Raw!$GL:$GL),"")</f>
        <v/>
      </c>
      <c r="W178" s="247" t="str">
        <f t="shared" si="16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7"/>
        <v/>
      </c>
    </row>
    <row r="179" spans="1:45">
      <c r="A179" s="238">
        <f t="shared" si="18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4"/>
        <v/>
      </c>
      <c r="V179" s="246" t="str">
        <f>IFERROR(_xlfn.XLOOKUP($A179,Input_Raw!$A:$A,Input_Raw!$GL:$GL),"")</f>
        <v/>
      </c>
      <c r="W179" s="247" t="str">
        <f t="shared" si="16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7"/>
        <v/>
      </c>
    </row>
    <row r="180" spans="1:45">
      <c r="A180" s="238">
        <f t="shared" si="18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4"/>
        <v/>
      </c>
      <c r="V180" s="246" t="str">
        <f>IFERROR(_xlfn.XLOOKUP($A180,Input_Raw!$A:$A,Input_Raw!$GL:$GL),"")</f>
        <v/>
      </c>
      <c r="W180" s="247" t="str">
        <f t="shared" si="16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7"/>
        <v/>
      </c>
    </row>
    <row r="181" spans="1:45">
      <c r="A181" s="238">
        <f t="shared" si="18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4"/>
        <v/>
      </c>
      <c r="V181" s="246" t="str">
        <f>IFERROR(_xlfn.XLOOKUP($A181,Input_Raw!$A:$A,Input_Raw!$GL:$GL),"")</f>
        <v/>
      </c>
      <c r="W181" s="247" t="str">
        <f t="shared" si="16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7"/>
        <v/>
      </c>
    </row>
    <row r="182" spans="1:45">
      <c r="A182" s="238">
        <f t="shared" si="18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4"/>
        <v/>
      </c>
      <c r="V182" s="246" t="str">
        <f>IFERROR(_xlfn.XLOOKUP($A182,Input_Raw!$A:$A,Input_Raw!$GL:$GL),"")</f>
        <v/>
      </c>
      <c r="W182" s="247" t="str">
        <f t="shared" si="16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7"/>
        <v/>
      </c>
    </row>
    <row r="183" spans="1:45">
      <c r="A183" s="238">
        <f t="shared" si="18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4"/>
        <v/>
      </c>
      <c r="V183" s="246" t="str">
        <f>IFERROR(_xlfn.XLOOKUP($A183,Input_Raw!$A:$A,Input_Raw!$GL:$GL),"")</f>
        <v/>
      </c>
      <c r="W183" s="247" t="str">
        <f t="shared" si="16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7"/>
        <v/>
      </c>
    </row>
    <row r="184" spans="1:45">
      <c r="A184" s="238">
        <f t="shared" si="18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4"/>
        <v/>
      </c>
      <c r="V184" s="246" t="str">
        <f>IFERROR(_xlfn.XLOOKUP($A184,Input_Raw!$A:$A,Input_Raw!$GL:$GL),"")</f>
        <v/>
      </c>
      <c r="W184" s="247" t="str">
        <f t="shared" si="16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7"/>
        <v/>
      </c>
    </row>
    <row r="185" spans="1:45">
      <c r="A185" s="238">
        <f t="shared" si="18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4"/>
        <v/>
      </c>
      <c r="V185" s="246" t="str">
        <f>IFERROR(_xlfn.XLOOKUP($A185,Input_Raw!$A:$A,Input_Raw!$GL:$GL),"")</f>
        <v/>
      </c>
      <c r="W185" s="247" t="str">
        <f t="shared" si="16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7"/>
        <v/>
      </c>
    </row>
    <row r="186" spans="1:45">
      <c r="A186" s="238">
        <f t="shared" si="18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4"/>
        <v/>
      </c>
      <c r="V186" s="246" t="str">
        <f>IFERROR(_xlfn.XLOOKUP($A186,Input_Raw!$A:$A,Input_Raw!$GL:$GL),"")</f>
        <v/>
      </c>
      <c r="W186" s="247" t="str">
        <f t="shared" si="16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7"/>
        <v/>
      </c>
    </row>
    <row r="187" spans="1:45">
      <c r="A187" s="238">
        <f t="shared" si="18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4"/>
        <v/>
      </c>
      <c r="V187" s="246" t="str">
        <f>IFERROR(_xlfn.XLOOKUP($A187,Input_Raw!$A:$A,Input_Raw!$GL:$GL),"")</f>
        <v/>
      </c>
      <c r="W187" s="247" t="str">
        <f t="shared" si="16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7"/>
        <v/>
      </c>
    </row>
    <row r="188" spans="1:45">
      <c r="A188" s="238">
        <f t="shared" si="18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4"/>
        <v/>
      </c>
      <c r="V188" s="246" t="str">
        <f>IFERROR(_xlfn.XLOOKUP($A188,Input_Raw!$A:$A,Input_Raw!$GL:$GL),"")</f>
        <v/>
      </c>
      <c r="W188" s="247" t="str">
        <f t="shared" si="16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7"/>
        <v/>
      </c>
    </row>
    <row r="189" spans="1:45">
      <c r="A189" s="238">
        <f t="shared" si="18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4"/>
        <v/>
      </c>
      <c r="V189" s="246" t="str">
        <f>IFERROR(_xlfn.XLOOKUP($A189,Input_Raw!$A:$A,Input_Raw!$GL:$GL),"")</f>
        <v/>
      </c>
      <c r="W189" s="247" t="str">
        <f t="shared" si="16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7"/>
        <v/>
      </c>
    </row>
    <row r="190" spans="1:45">
      <c r="A190" s="238">
        <f t="shared" si="18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4"/>
        <v/>
      </c>
      <c r="V190" s="246" t="str">
        <f>IFERROR(_xlfn.XLOOKUP($A190,Input_Raw!$A:$A,Input_Raw!$GL:$GL),"")</f>
        <v/>
      </c>
      <c r="W190" s="247" t="str">
        <f t="shared" si="16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7"/>
        <v/>
      </c>
    </row>
    <row r="191" spans="1:45">
      <c r="A191" s="238">
        <f t="shared" si="18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4"/>
        <v/>
      </c>
      <c r="V191" s="246" t="str">
        <f>IFERROR(_xlfn.XLOOKUP($A191,Input_Raw!$A:$A,Input_Raw!$GL:$GL),"")</f>
        <v/>
      </c>
      <c r="W191" s="247" t="str">
        <f t="shared" si="16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7"/>
        <v/>
      </c>
    </row>
    <row r="192" spans="1:45">
      <c r="A192" s="238">
        <f t="shared" si="18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4"/>
        <v/>
      </c>
      <c r="V192" s="246" t="str">
        <f>IFERROR(_xlfn.XLOOKUP($A192,Input_Raw!$A:$A,Input_Raw!$GL:$GL),"")</f>
        <v/>
      </c>
      <c r="W192" s="247" t="str">
        <f t="shared" si="16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7"/>
        <v/>
      </c>
    </row>
    <row r="193" spans="1:45">
      <c r="A193" s="238">
        <f t="shared" si="18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4"/>
        <v/>
      </c>
      <c r="V193" s="246" t="str">
        <f>IFERROR(_xlfn.XLOOKUP($A193,Input_Raw!$A:$A,Input_Raw!$GL:$GL),"")</f>
        <v/>
      </c>
      <c r="W193" s="247" t="str">
        <f t="shared" si="16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7"/>
        <v/>
      </c>
    </row>
    <row r="194" spans="1:45">
      <c r="A194" s="238">
        <f t="shared" si="18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ref="U194:U257" si="19">IFERROR(AA194/I194/AR194/1000,"")</f>
        <v/>
      </c>
      <c r="V194" s="246" t="str">
        <f>IFERROR(_xlfn.XLOOKUP($A194,Input_Raw!$A:$A,Input_Raw!$GL:$GL),"")</f>
        <v/>
      </c>
      <c r="W194" s="247" t="str">
        <f t="shared" si="16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7"/>
        <v/>
      </c>
    </row>
    <row r="195" spans="1:45">
      <c r="A195" s="238">
        <f t="shared" si="18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9"/>
        <v/>
      </c>
      <c r="V195" s="246" t="str">
        <f>IFERROR(_xlfn.XLOOKUP($A195,Input_Raw!$A:$A,Input_Raw!$GL:$GL),"")</f>
        <v/>
      </c>
      <c r="W195" s="247" t="str">
        <f t="shared" si="16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7"/>
        <v/>
      </c>
    </row>
    <row r="196" spans="1:45">
      <c r="A196" s="238">
        <f t="shared" si="18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si="19"/>
        <v/>
      </c>
      <c r="V196" s="246" t="str">
        <f>IFERROR(_xlfn.XLOOKUP($A196,Input_Raw!$A:$A,Input_Raw!$GL:$GL),"")</f>
        <v/>
      </c>
      <c r="W196" s="247" t="str">
        <f t="shared" ref="W196:W259" si="21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2">IFERROR((AD196/AR196)*AB196,"")</f>
        <v/>
      </c>
    </row>
    <row r="197" spans="1:45">
      <c r="A197" s="238">
        <f t="shared" si="18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19"/>
        <v/>
      </c>
      <c r="V197" s="246" t="str">
        <f>IFERROR(_xlfn.XLOOKUP($A197,Input_Raw!$A:$A,Input_Raw!$GL:$GL),"")</f>
        <v/>
      </c>
      <c r="W197" s="247" t="str">
        <f t="shared" si="21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2"/>
        <v/>
      </c>
    </row>
    <row r="198" spans="1:45">
      <c r="A198" s="238">
        <f t="shared" ref="A198:A261" si="23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19"/>
        <v/>
      </c>
      <c r="V198" s="246" t="str">
        <f>IFERROR(_xlfn.XLOOKUP($A198,Input_Raw!$A:$A,Input_Raw!$GL:$GL),"")</f>
        <v/>
      </c>
      <c r="W198" s="247" t="str">
        <f t="shared" si="21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2"/>
        <v/>
      </c>
    </row>
    <row r="199" spans="1:45">
      <c r="A199" s="238">
        <f t="shared" si="23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19"/>
        <v/>
      </c>
      <c r="V199" s="246" t="str">
        <f>IFERROR(_xlfn.XLOOKUP($A199,Input_Raw!$A:$A,Input_Raw!$GL:$GL),"")</f>
        <v/>
      </c>
      <c r="W199" s="247" t="str">
        <f t="shared" si="21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2"/>
        <v/>
      </c>
    </row>
    <row r="200" spans="1:45">
      <c r="A200" s="238">
        <f t="shared" si="23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19"/>
        <v/>
      </c>
      <c r="V200" s="246" t="str">
        <f>IFERROR(_xlfn.XLOOKUP($A200,Input_Raw!$A:$A,Input_Raw!$GL:$GL),"")</f>
        <v/>
      </c>
      <c r="W200" s="247" t="str">
        <f t="shared" si="21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2"/>
        <v/>
      </c>
    </row>
    <row r="201" spans="1:45">
      <c r="A201" s="238">
        <f t="shared" si="23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19"/>
        <v/>
      </c>
      <c r="V201" s="246" t="str">
        <f>IFERROR(_xlfn.XLOOKUP($A201,Input_Raw!$A:$A,Input_Raw!$GL:$GL),"")</f>
        <v/>
      </c>
      <c r="W201" s="247" t="str">
        <f t="shared" si="21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2"/>
        <v/>
      </c>
    </row>
    <row r="202" spans="1:45">
      <c r="A202" s="238">
        <f t="shared" si="23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19"/>
        <v/>
      </c>
      <c r="V202" s="246" t="str">
        <f>IFERROR(_xlfn.XLOOKUP($A202,Input_Raw!$A:$A,Input_Raw!$GL:$GL),"")</f>
        <v/>
      </c>
      <c r="W202" s="247" t="str">
        <f t="shared" si="21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2"/>
        <v/>
      </c>
    </row>
    <row r="203" spans="1:45">
      <c r="A203" s="238">
        <f t="shared" si="23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19"/>
        <v/>
      </c>
      <c r="V203" s="246" t="str">
        <f>IFERROR(_xlfn.XLOOKUP($A203,Input_Raw!$A:$A,Input_Raw!$GL:$GL),"")</f>
        <v/>
      </c>
      <c r="W203" s="247" t="str">
        <f t="shared" si="21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2"/>
        <v/>
      </c>
    </row>
    <row r="204" spans="1:45">
      <c r="A204" s="238">
        <f t="shared" si="23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19"/>
        <v/>
      </c>
      <c r="V204" s="246" t="str">
        <f>IFERROR(_xlfn.XLOOKUP($A204,Input_Raw!$A:$A,Input_Raw!$GL:$GL),"")</f>
        <v/>
      </c>
      <c r="W204" s="247" t="str">
        <f t="shared" si="21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2"/>
        <v/>
      </c>
    </row>
    <row r="205" spans="1:45">
      <c r="A205" s="238">
        <f t="shared" si="23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19"/>
        <v/>
      </c>
      <c r="V205" s="246" t="str">
        <f>IFERROR(_xlfn.XLOOKUP($A205,Input_Raw!$A:$A,Input_Raw!$GL:$GL),"")</f>
        <v/>
      </c>
      <c r="W205" s="247" t="str">
        <f t="shared" si="21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2"/>
        <v/>
      </c>
    </row>
    <row r="206" spans="1:45">
      <c r="A206" s="238">
        <f t="shared" si="23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19"/>
        <v/>
      </c>
      <c r="V206" s="246" t="str">
        <f>IFERROR(_xlfn.XLOOKUP($A206,Input_Raw!$A:$A,Input_Raw!$GL:$GL),"")</f>
        <v/>
      </c>
      <c r="W206" s="247" t="str">
        <f t="shared" si="21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2"/>
        <v/>
      </c>
    </row>
    <row r="207" spans="1:45">
      <c r="A207" s="238">
        <f t="shared" si="23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19"/>
        <v/>
      </c>
      <c r="V207" s="246" t="str">
        <f>IFERROR(_xlfn.XLOOKUP($A207,Input_Raw!$A:$A,Input_Raw!$GL:$GL),"")</f>
        <v/>
      </c>
      <c r="W207" s="247" t="str">
        <f t="shared" si="21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2"/>
        <v/>
      </c>
    </row>
    <row r="208" spans="1:45">
      <c r="A208" s="238">
        <f t="shared" si="23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19"/>
        <v/>
      </c>
      <c r="V208" s="246" t="str">
        <f>IFERROR(_xlfn.XLOOKUP($A208,Input_Raw!$A:$A,Input_Raw!$GL:$GL),"")</f>
        <v/>
      </c>
      <c r="W208" s="247" t="str">
        <f t="shared" si="21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2"/>
        <v/>
      </c>
    </row>
    <row r="209" spans="1:45">
      <c r="A209" s="238">
        <f t="shared" si="23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19"/>
        <v/>
      </c>
      <c r="V209" s="246" t="str">
        <f>IFERROR(_xlfn.XLOOKUP($A209,Input_Raw!$A:$A,Input_Raw!$GL:$GL),"")</f>
        <v/>
      </c>
      <c r="W209" s="247" t="str">
        <f t="shared" si="21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2"/>
        <v/>
      </c>
    </row>
    <row r="210" spans="1:45">
      <c r="A210" s="238">
        <f t="shared" si="23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19"/>
        <v/>
      </c>
      <c r="V210" s="246" t="str">
        <f>IFERROR(_xlfn.XLOOKUP($A210,Input_Raw!$A:$A,Input_Raw!$GL:$GL),"")</f>
        <v/>
      </c>
      <c r="W210" s="247" t="str">
        <f t="shared" si="21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2"/>
        <v/>
      </c>
    </row>
    <row r="211" spans="1:45">
      <c r="A211" s="238">
        <f t="shared" si="23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19"/>
        <v/>
      </c>
      <c r="V211" s="246" t="str">
        <f>IFERROR(_xlfn.XLOOKUP($A211,Input_Raw!$A:$A,Input_Raw!$GL:$GL),"")</f>
        <v/>
      </c>
      <c r="W211" s="247" t="str">
        <f t="shared" si="21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2"/>
        <v/>
      </c>
    </row>
    <row r="212" spans="1:45">
      <c r="A212" s="238">
        <f t="shared" si="23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19"/>
        <v/>
      </c>
      <c r="V212" s="246" t="str">
        <f>IFERROR(_xlfn.XLOOKUP($A212,Input_Raw!$A:$A,Input_Raw!$GL:$GL),"")</f>
        <v/>
      </c>
      <c r="W212" s="247" t="str">
        <f t="shared" si="21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2"/>
        <v/>
      </c>
    </row>
    <row r="213" spans="1:45">
      <c r="A213" s="238">
        <f t="shared" si="23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19"/>
        <v/>
      </c>
      <c r="V213" s="246" t="str">
        <f>IFERROR(_xlfn.XLOOKUP($A213,Input_Raw!$A:$A,Input_Raw!$GL:$GL),"")</f>
        <v/>
      </c>
      <c r="W213" s="247" t="str">
        <f t="shared" si="21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2"/>
        <v/>
      </c>
    </row>
    <row r="214" spans="1:45">
      <c r="A214" s="238">
        <f t="shared" si="23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19"/>
        <v/>
      </c>
      <c r="V214" s="246" t="str">
        <f>IFERROR(_xlfn.XLOOKUP($A214,Input_Raw!$A:$A,Input_Raw!$GL:$GL),"")</f>
        <v/>
      </c>
      <c r="W214" s="247" t="str">
        <f t="shared" si="21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2"/>
        <v/>
      </c>
    </row>
    <row r="215" spans="1:45">
      <c r="A215" s="238">
        <f t="shared" si="23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19"/>
        <v/>
      </c>
      <c r="V215" s="246" t="str">
        <f>IFERROR(_xlfn.XLOOKUP($A215,Input_Raw!$A:$A,Input_Raw!$GL:$GL),"")</f>
        <v/>
      </c>
      <c r="W215" s="247" t="str">
        <f t="shared" si="21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2"/>
        <v/>
      </c>
    </row>
    <row r="216" spans="1:45">
      <c r="A216" s="238">
        <f t="shared" si="23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19"/>
        <v/>
      </c>
      <c r="V216" s="246" t="str">
        <f>IFERROR(_xlfn.XLOOKUP($A216,Input_Raw!$A:$A,Input_Raw!$GL:$GL),"")</f>
        <v/>
      </c>
      <c r="W216" s="247" t="str">
        <f t="shared" si="21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2"/>
        <v/>
      </c>
    </row>
    <row r="217" spans="1:45">
      <c r="A217" s="238">
        <f t="shared" si="23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19"/>
        <v/>
      </c>
      <c r="V217" s="246" t="str">
        <f>IFERROR(_xlfn.XLOOKUP($A217,Input_Raw!$A:$A,Input_Raw!$GL:$GL),"")</f>
        <v/>
      </c>
      <c r="W217" s="247" t="str">
        <f t="shared" si="21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2"/>
        <v/>
      </c>
    </row>
    <row r="218" spans="1:45">
      <c r="A218" s="238">
        <f t="shared" si="23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19"/>
        <v/>
      </c>
      <c r="V218" s="246" t="str">
        <f>IFERROR(_xlfn.XLOOKUP($A218,Input_Raw!$A:$A,Input_Raw!$GL:$GL),"")</f>
        <v/>
      </c>
      <c r="W218" s="247" t="str">
        <f t="shared" si="21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2"/>
        <v/>
      </c>
    </row>
    <row r="219" spans="1:45">
      <c r="A219" s="238">
        <f t="shared" si="23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19"/>
        <v/>
      </c>
      <c r="V219" s="246" t="str">
        <f>IFERROR(_xlfn.XLOOKUP($A219,Input_Raw!$A:$A,Input_Raw!$GL:$GL),"")</f>
        <v/>
      </c>
      <c r="W219" s="247" t="str">
        <f t="shared" si="21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2"/>
        <v/>
      </c>
    </row>
    <row r="220" spans="1:45">
      <c r="A220" s="238">
        <f t="shared" si="23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19"/>
        <v/>
      </c>
      <c r="V220" s="246" t="str">
        <f>IFERROR(_xlfn.XLOOKUP($A220,Input_Raw!$A:$A,Input_Raw!$GL:$GL),"")</f>
        <v/>
      </c>
      <c r="W220" s="247" t="str">
        <f t="shared" si="21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2"/>
        <v/>
      </c>
    </row>
    <row r="221" spans="1:45">
      <c r="A221" s="238">
        <f t="shared" si="23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19"/>
        <v/>
      </c>
      <c r="V221" s="246" t="str">
        <f>IFERROR(_xlfn.XLOOKUP($A221,Input_Raw!$A:$A,Input_Raw!$GL:$GL),"")</f>
        <v/>
      </c>
      <c r="W221" s="247" t="str">
        <f t="shared" si="21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2"/>
        <v/>
      </c>
    </row>
    <row r="222" spans="1:45">
      <c r="A222" s="238">
        <f t="shared" si="23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19"/>
        <v/>
      </c>
      <c r="V222" s="246" t="str">
        <f>IFERROR(_xlfn.XLOOKUP($A222,Input_Raw!$A:$A,Input_Raw!$GL:$GL),"")</f>
        <v/>
      </c>
      <c r="W222" s="247" t="str">
        <f t="shared" si="21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2"/>
        <v/>
      </c>
    </row>
    <row r="223" spans="1:45">
      <c r="A223" s="238">
        <f t="shared" si="23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19"/>
        <v/>
      </c>
      <c r="V223" s="246" t="str">
        <f>IFERROR(_xlfn.XLOOKUP($A223,Input_Raw!$A:$A,Input_Raw!$GL:$GL),"")</f>
        <v/>
      </c>
      <c r="W223" s="247" t="str">
        <f t="shared" si="21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2"/>
        <v/>
      </c>
    </row>
    <row r="224" spans="1:45">
      <c r="A224" s="238">
        <f t="shared" si="23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19"/>
        <v/>
      </c>
      <c r="V224" s="246" t="str">
        <f>IFERROR(_xlfn.XLOOKUP($A224,Input_Raw!$A:$A,Input_Raw!$GL:$GL),"")</f>
        <v/>
      </c>
      <c r="W224" s="247" t="str">
        <f t="shared" si="21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2"/>
        <v/>
      </c>
    </row>
    <row r="225" spans="1:45">
      <c r="A225" s="238">
        <f t="shared" si="23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19"/>
        <v/>
      </c>
      <c r="V225" s="246" t="str">
        <f>IFERROR(_xlfn.XLOOKUP($A225,Input_Raw!$A:$A,Input_Raw!$GL:$GL),"")</f>
        <v/>
      </c>
      <c r="W225" s="247" t="str">
        <f t="shared" si="21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2"/>
        <v/>
      </c>
    </row>
    <row r="226" spans="1:45">
      <c r="A226" s="238">
        <f t="shared" si="23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19"/>
        <v/>
      </c>
      <c r="V226" s="246" t="str">
        <f>IFERROR(_xlfn.XLOOKUP($A226,Input_Raw!$A:$A,Input_Raw!$GL:$GL),"")</f>
        <v/>
      </c>
      <c r="W226" s="247" t="str">
        <f t="shared" si="21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2"/>
        <v/>
      </c>
    </row>
    <row r="227" spans="1:45">
      <c r="A227" s="238">
        <f t="shared" si="23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19"/>
        <v/>
      </c>
      <c r="V227" s="246" t="str">
        <f>IFERROR(_xlfn.XLOOKUP($A227,Input_Raw!$A:$A,Input_Raw!$GL:$GL),"")</f>
        <v/>
      </c>
      <c r="W227" s="247" t="str">
        <f t="shared" si="21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2"/>
        <v/>
      </c>
    </row>
    <row r="228" spans="1:45">
      <c r="A228" s="238">
        <f t="shared" si="23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19"/>
        <v/>
      </c>
      <c r="V228" s="246" t="str">
        <f>IFERROR(_xlfn.XLOOKUP($A228,Input_Raw!$A:$A,Input_Raw!$GL:$GL),"")</f>
        <v/>
      </c>
      <c r="W228" s="247" t="str">
        <f t="shared" si="21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2"/>
        <v/>
      </c>
    </row>
    <row r="229" spans="1:45">
      <c r="A229" s="238">
        <f t="shared" si="23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19"/>
        <v/>
      </c>
      <c r="V229" s="246" t="str">
        <f>IFERROR(_xlfn.XLOOKUP($A229,Input_Raw!$A:$A,Input_Raw!$GL:$GL),"")</f>
        <v/>
      </c>
      <c r="W229" s="247" t="str">
        <f t="shared" si="21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2"/>
        <v/>
      </c>
    </row>
    <row r="230" spans="1:45">
      <c r="A230" s="238">
        <f t="shared" si="23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19"/>
        <v/>
      </c>
      <c r="V230" s="246" t="str">
        <f>IFERROR(_xlfn.XLOOKUP($A230,Input_Raw!$A:$A,Input_Raw!$GL:$GL),"")</f>
        <v/>
      </c>
      <c r="W230" s="247" t="str">
        <f t="shared" si="21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2"/>
        <v/>
      </c>
    </row>
    <row r="231" spans="1:45">
      <c r="A231" s="238">
        <f t="shared" si="23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19"/>
        <v/>
      </c>
      <c r="V231" s="246" t="str">
        <f>IFERROR(_xlfn.XLOOKUP($A231,Input_Raw!$A:$A,Input_Raw!$GL:$GL),"")</f>
        <v/>
      </c>
      <c r="W231" s="247" t="str">
        <f t="shared" si="21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2"/>
        <v/>
      </c>
    </row>
    <row r="232" spans="1:45">
      <c r="A232" s="238">
        <f t="shared" si="23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19"/>
        <v/>
      </c>
      <c r="V232" s="246" t="str">
        <f>IFERROR(_xlfn.XLOOKUP($A232,Input_Raw!$A:$A,Input_Raw!$GL:$GL),"")</f>
        <v/>
      </c>
      <c r="W232" s="247" t="str">
        <f t="shared" si="21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2"/>
        <v/>
      </c>
    </row>
    <row r="233" spans="1:45">
      <c r="A233" s="238">
        <f t="shared" si="23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19"/>
        <v/>
      </c>
      <c r="V233" s="246" t="str">
        <f>IFERROR(_xlfn.XLOOKUP($A233,Input_Raw!$A:$A,Input_Raw!$GL:$GL),"")</f>
        <v/>
      </c>
      <c r="W233" s="247" t="str">
        <f t="shared" si="21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2"/>
        <v/>
      </c>
    </row>
    <row r="234" spans="1:45">
      <c r="A234" s="238">
        <f t="shared" si="23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19"/>
        <v/>
      </c>
      <c r="V234" s="246" t="str">
        <f>IFERROR(_xlfn.XLOOKUP($A234,Input_Raw!$A:$A,Input_Raw!$GL:$GL),"")</f>
        <v/>
      </c>
      <c r="W234" s="247" t="str">
        <f t="shared" si="21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2"/>
        <v/>
      </c>
    </row>
    <row r="235" spans="1:45">
      <c r="A235" s="238">
        <f t="shared" si="23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19"/>
        <v/>
      </c>
      <c r="V235" s="246" t="str">
        <f>IFERROR(_xlfn.XLOOKUP($A235,Input_Raw!$A:$A,Input_Raw!$GL:$GL),"")</f>
        <v/>
      </c>
      <c r="W235" s="247" t="str">
        <f t="shared" si="21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2"/>
        <v/>
      </c>
    </row>
    <row r="236" spans="1:45">
      <c r="A236" s="238">
        <f t="shared" si="23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19"/>
        <v/>
      </c>
      <c r="V236" s="246" t="str">
        <f>IFERROR(_xlfn.XLOOKUP($A236,Input_Raw!$A:$A,Input_Raw!$GL:$GL),"")</f>
        <v/>
      </c>
      <c r="W236" s="247" t="str">
        <f t="shared" si="21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2"/>
        <v/>
      </c>
    </row>
    <row r="237" spans="1:45">
      <c r="A237" s="238">
        <f t="shared" si="23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19"/>
        <v/>
      </c>
      <c r="V237" s="246" t="str">
        <f>IFERROR(_xlfn.XLOOKUP($A237,Input_Raw!$A:$A,Input_Raw!$GL:$GL),"")</f>
        <v/>
      </c>
      <c r="W237" s="247" t="str">
        <f t="shared" si="21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2"/>
        <v/>
      </c>
    </row>
    <row r="238" spans="1:45">
      <c r="A238" s="238">
        <f t="shared" si="23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19"/>
        <v/>
      </c>
      <c r="V238" s="246" t="str">
        <f>IFERROR(_xlfn.XLOOKUP($A238,Input_Raw!$A:$A,Input_Raw!$GL:$GL),"")</f>
        <v/>
      </c>
      <c r="W238" s="247" t="str">
        <f t="shared" si="21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2"/>
        <v/>
      </c>
    </row>
    <row r="239" spans="1:45">
      <c r="A239" s="238">
        <f t="shared" si="23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19"/>
        <v/>
      </c>
      <c r="V239" s="246" t="str">
        <f>IFERROR(_xlfn.XLOOKUP($A239,Input_Raw!$A:$A,Input_Raw!$GL:$GL),"")</f>
        <v/>
      </c>
      <c r="W239" s="247" t="str">
        <f t="shared" si="21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2"/>
        <v/>
      </c>
    </row>
    <row r="240" spans="1:45">
      <c r="A240" s="238">
        <f t="shared" si="23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19"/>
        <v/>
      </c>
      <c r="V240" s="246" t="str">
        <f>IFERROR(_xlfn.XLOOKUP($A240,Input_Raw!$A:$A,Input_Raw!$GL:$GL),"")</f>
        <v/>
      </c>
      <c r="W240" s="247" t="str">
        <f t="shared" si="21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2"/>
        <v/>
      </c>
    </row>
    <row r="241" spans="1:45">
      <c r="A241" s="238">
        <f t="shared" si="23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19"/>
        <v/>
      </c>
      <c r="V241" s="246" t="str">
        <f>IFERROR(_xlfn.XLOOKUP($A241,Input_Raw!$A:$A,Input_Raw!$GL:$GL),"")</f>
        <v/>
      </c>
      <c r="W241" s="247" t="str">
        <f t="shared" si="21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2"/>
        <v/>
      </c>
    </row>
    <row r="242" spans="1:45">
      <c r="A242" s="238">
        <f t="shared" si="23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19"/>
        <v/>
      </c>
      <c r="V242" s="246" t="str">
        <f>IFERROR(_xlfn.XLOOKUP($A242,Input_Raw!$A:$A,Input_Raw!$GL:$GL),"")</f>
        <v/>
      </c>
      <c r="W242" s="247" t="str">
        <f t="shared" si="21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2"/>
        <v/>
      </c>
    </row>
    <row r="243" spans="1:45">
      <c r="A243" s="238">
        <f t="shared" si="23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19"/>
        <v/>
      </c>
      <c r="V243" s="246" t="str">
        <f>IFERROR(_xlfn.XLOOKUP($A243,Input_Raw!$A:$A,Input_Raw!$GL:$GL),"")</f>
        <v/>
      </c>
      <c r="W243" s="247" t="str">
        <f t="shared" si="21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2"/>
        <v/>
      </c>
    </row>
    <row r="244" spans="1:45">
      <c r="A244" s="238">
        <f t="shared" si="23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19"/>
        <v/>
      </c>
      <c r="V244" s="246" t="str">
        <f>IFERROR(_xlfn.XLOOKUP($A244,Input_Raw!$A:$A,Input_Raw!$GL:$GL),"")</f>
        <v/>
      </c>
      <c r="W244" s="247" t="str">
        <f t="shared" si="21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2"/>
        <v/>
      </c>
    </row>
    <row r="245" spans="1:45">
      <c r="A245" s="238">
        <f t="shared" si="23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19"/>
        <v/>
      </c>
      <c r="V245" s="246" t="str">
        <f>IFERROR(_xlfn.XLOOKUP($A245,Input_Raw!$A:$A,Input_Raw!$GL:$GL),"")</f>
        <v/>
      </c>
      <c r="W245" s="247" t="str">
        <f t="shared" si="21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2"/>
        <v/>
      </c>
    </row>
    <row r="246" spans="1:45">
      <c r="A246" s="238">
        <f t="shared" si="23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19"/>
        <v/>
      </c>
      <c r="V246" s="246" t="str">
        <f>IFERROR(_xlfn.XLOOKUP($A246,Input_Raw!$A:$A,Input_Raw!$GL:$GL),"")</f>
        <v/>
      </c>
      <c r="W246" s="247" t="str">
        <f t="shared" si="21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2"/>
        <v/>
      </c>
    </row>
    <row r="247" spans="1:45">
      <c r="A247" s="238">
        <f t="shared" si="23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19"/>
        <v/>
      </c>
      <c r="V247" s="246" t="str">
        <f>IFERROR(_xlfn.XLOOKUP($A247,Input_Raw!$A:$A,Input_Raw!$GL:$GL),"")</f>
        <v/>
      </c>
      <c r="W247" s="247" t="str">
        <f t="shared" si="21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2"/>
        <v/>
      </c>
    </row>
    <row r="248" spans="1:45">
      <c r="A248" s="238">
        <f t="shared" si="23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19"/>
        <v/>
      </c>
      <c r="V248" s="246" t="str">
        <f>IFERROR(_xlfn.XLOOKUP($A248,Input_Raw!$A:$A,Input_Raw!$GL:$GL),"")</f>
        <v/>
      </c>
      <c r="W248" s="247" t="str">
        <f t="shared" si="21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2"/>
        <v/>
      </c>
    </row>
    <row r="249" spans="1:45">
      <c r="A249" s="238">
        <f t="shared" si="23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19"/>
        <v/>
      </c>
      <c r="V249" s="246" t="str">
        <f>IFERROR(_xlfn.XLOOKUP($A249,Input_Raw!$A:$A,Input_Raw!$GL:$GL),"")</f>
        <v/>
      </c>
      <c r="W249" s="247" t="str">
        <f t="shared" si="21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2"/>
        <v/>
      </c>
    </row>
    <row r="250" spans="1:45">
      <c r="A250" s="238">
        <f t="shared" si="23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19"/>
        <v/>
      </c>
      <c r="V250" s="246" t="str">
        <f>IFERROR(_xlfn.XLOOKUP($A250,Input_Raw!$A:$A,Input_Raw!$GL:$GL),"")</f>
        <v/>
      </c>
      <c r="W250" s="247" t="str">
        <f t="shared" si="21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2"/>
        <v/>
      </c>
    </row>
    <row r="251" spans="1:45">
      <c r="A251" s="238">
        <f t="shared" si="23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19"/>
        <v/>
      </c>
      <c r="V251" s="246" t="str">
        <f>IFERROR(_xlfn.XLOOKUP($A251,Input_Raw!$A:$A,Input_Raw!$GL:$GL),"")</f>
        <v/>
      </c>
      <c r="W251" s="247" t="str">
        <f t="shared" si="21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2"/>
        <v/>
      </c>
    </row>
    <row r="252" spans="1:45">
      <c r="A252" s="238">
        <f t="shared" si="23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19"/>
        <v/>
      </c>
      <c r="V252" s="246" t="str">
        <f>IFERROR(_xlfn.XLOOKUP($A252,Input_Raw!$A:$A,Input_Raw!$GL:$GL),"")</f>
        <v/>
      </c>
      <c r="W252" s="247" t="str">
        <f t="shared" si="21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2"/>
        <v/>
      </c>
    </row>
    <row r="253" spans="1:45">
      <c r="A253" s="238">
        <f t="shared" si="23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19"/>
        <v/>
      </c>
      <c r="V253" s="246" t="str">
        <f>IFERROR(_xlfn.XLOOKUP($A253,Input_Raw!$A:$A,Input_Raw!$GL:$GL),"")</f>
        <v/>
      </c>
      <c r="W253" s="247" t="str">
        <f t="shared" si="21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2"/>
        <v/>
      </c>
    </row>
    <row r="254" spans="1:45">
      <c r="A254" s="238">
        <f t="shared" si="23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19"/>
        <v/>
      </c>
      <c r="V254" s="246" t="str">
        <f>IFERROR(_xlfn.XLOOKUP($A254,Input_Raw!$A:$A,Input_Raw!$GL:$GL),"")</f>
        <v/>
      </c>
      <c r="W254" s="247" t="str">
        <f t="shared" si="21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2"/>
        <v/>
      </c>
    </row>
    <row r="255" spans="1:45">
      <c r="A255" s="238">
        <f t="shared" si="23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19"/>
        <v/>
      </c>
      <c r="V255" s="246" t="str">
        <f>IFERROR(_xlfn.XLOOKUP($A255,Input_Raw!$A:$A,Input_Raw!$GL:$GL),"")</f>
        <v/>
      </c>
      <c r="W255" s="247" t="str">
        <f t="shared" si="21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2"/>
        <v/>
      </c>
    </row>
    <row r="256" spans="1:45">
      <c r="A256" s="238">
        <f t="shared" si="23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19"/>
        <v/>
      </c>
      <c r="V256" s="246" t="str">
        <f>IFERROR(_xlfn.XLOOKUP($A256,Input_Raw!$A:$A,Input_Raw!$GL:$GL),"")</f>
        <v/>
      </c>
      <c r="W256" s="247" t="str">
        <f t="shared" si="21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2"/>
        <v/>
      </c>
    </row>
    <row r="257" spans="1:45">
      <c r="A257" s="238">
        <f t="shared" si="23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19"/>
        <v/>
      </c>
      <c r="V257" s="246" t="str">
        <f>IFERROR(_xlfn.XLOOKUP($A257,Input_Raw!$A:$A,Input_Raw!$GL:$GL),"")</f>
        <v/>
      </c>
      <c r="W257" s="247" t="str">
        <f t="shared" si="21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2"/>
        <v/>
      </c>
    </row>
    <row r="258" spans="1:45">
      <c r="A258" s="238">
        <f t="shared" si="23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ref="U258:U321" si="24">IFERROR(AA258/I258/AR258/1000,"")</f>
        <v/>
      </c>
      <c r="V258" s="246" t="str">
        <f>IFERROR(_xlfn.XLOOKUP($A258,Input_Raw!$A:$A,Input_Raw!$GL:$GL),"")</f>
        <v/>
      </c>
      <c r="W258" s="247" t="str">
        <f t="shared" si="21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2"/>
        <v/>
      </c>
    </row>
    <row r="259" spans="1:45">
      <c r="A259" s="238">
        <f t="shared" si="23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4"/>
        <v/>
      </c>
      <c r="V259" s="246" t="str">
        <f>IFERROR(_xlfn.XLOOKUP($A259,Input_Raw!$A:$A,Input_Raw!$GL:$GL),"")</f>
        <v/>
      </c>
      <c r="W259" s="247" t="str">
        <f t="shared" si="21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2"/>
        <v/>
      </c>
    </row>
    <row r="260" spans="1:45">
      <c r="A260" s="238">
        <f t="shared" si="23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si="24"/>
        <v/>
      </c>
      <c r="V260" s="246" t="str">
        <f>IFERROR(_xlfn.XLOOKUP($A260,Input_Raw!$A:$A,Input_Raw!$GL:$GL),"")</f>
        <v/>
      </c>
      <c r="W260" s="247" t="str">
        <f t="shared" ref="W260:W323" si="26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7">IFERROR((AD260/AR260)*AB260,"")</f>
        <v/>
      </c>
    </row>
    <row r="261" spans="1:45">
      <c r="A261" s="238">
        <f t="shared" si="23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4"/>
        <v/>
      </c>
      <c r="V261" s="246" t="str">
        <f>IFERROR(_xlfn.XLOOKUP($A261,Input_Raw!$A:$A,Input_Raw!$GL:$GL),"")</f>
        <v/>
      </c>
      <c r="W261" s="247" t="str">
        <f t="shared" si="26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7"/>
        <v/>
      </c>
    </row>
    <row r="262" spans="1:45">
      <c r="A262" s="238">
        <f t="shared" ref="A262:A325" si="28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4"/>
        <v/>
      </c>
      <c r="V262" s="246" t="str">
        <f>IFERROR(_xlfn.XLOOKUP($A262,Input_Raw!$A:$A,Input_Raw!$GL:$GL),"")</f>
        <v/>
      </c>
      <c r="W262" s="247" t="str">
        <f t="shared" si="26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7"/>
        <v/>
      </c>
    </row>
    <row r="263" spans="1:45">
      <c r="A263" s="238">
        <f t="shared" si="28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4"/>
        <v/>
      </c>
      <c r="V263" s="246" t="str">
        <f>IFERROR(_xlfn.XLOOKUP($A263,Input_Raw!$A:$A,Input_Raw!$GL:$GL),"")</f>
        <v/>
      </c>
      <c r="W263" s="247" t="str">
        <f t="shared" si="26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7"/>
        <v/>
      </c>
    </row>
    <row r="264" spans="1:45">
      <c r="A264" s="238">
        <f t="shared" si="28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4"/>
        <v/>
      </c>
      <c r="V264" s="246" t="str">
        <f>IFERROR(_xlfn.XLOOKUP($A264,Input_Raw!$A:$A,Input_Raw!$GL:$GL),"")</f>
        <v/>
      </c>
      <c r="W264" s="247" t="str">
        <f t="shared" si="26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7"/>
        <v/>
      </c>
    </row>
    <row r="265" spans="1:45">
      <c r="A265" s="238">
        <f t="shared" si="28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4"/>
        <v/>
      </c>
      <c r="V265" s="246" t="str">
        <f>IFERROR(_xlfn.XLOOKUP($A265,Input_Raw!$A:$A,Input_Raw!$GL:$GL),"")</f>
        <v/>
      </c>
      <c r="W265" s="247" t="str">
        <f t="shared" si="26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7"/>
        <v/>
      </c>
    </row>
    <row r="266" spans="1:45">
      <c r="A266" s="238">
        <f t="shared" si="28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4"/>
        <v/>
      </c>
      <c r="V266" s="246" t="str">
        <f>IFERROR(_xlfn.XLOOKUP($A266,Input_Raw!$A:$A,Input_Raw!$GL:$GL),"")</f>
        <v/>
      </c>
      <c r="W266" s="247" t="str">
        <f t="shared" si="26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7"/>
        <v/>
      </c>
    </row>
    <row r="267" spans="1:45">
      <c r="A267" s="238">
        <f t="shared" si="28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4"/>
        <v/>
      </c>
      <c r="V267" s="246" t="str">
        <f>IFERROR(_xlfn.XLOOKUP($A267,Input_Raw!$A:$A,Input_Raw!$GL:$GL),"")</f>
        <v/>
      </c>
      <c r="W267" s="247" t="str">
        <f t="shared" si="26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7"/>
        <v/>
      </c>
    </row>
    <row r="268" spans="1:45">
      <c r="A268" s="238">
        <f t="shared" si="28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4"/>
        <v/>
      </c>
      <c r="V268" s="246" t="str">
        <f>IFERROR(_xlfn.XLOOKUP($A268,Input_Raw!$A:$A,Input_Raw!$GL:$GL),"")</f>
        <v/>
      </c>
      <c r="W268" s="247" t="str">
        <f t="shared" si="26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7"/>
        <v/>
      </c>
    </row>
    <row r="269" spans="1:45">
      <c r="A269" s="238">
        <f t="shared" si="28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4"/>
        <v/>
      </c>
      <c r="V269" s="246" t="str">
        <f>IFERROR(_xlfn.XLOOKUP($A269,Input_Raw!$A:$A,Input_Raw!$GL:$GL),"")</f>
        <v/>
      </c>
      <c r="W269" s="247" t="str">
        <f t="shared" si="26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7"/>
        <v/>
      </c>
    </row>
    <row r="270" spans="1:45">
      <c r="A270" s="238">
        <f t="shared" si="28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4"/>
        <v/>
      </c>
      <c r="V270" s="246" t="str">
        <f>IFERROR(_xlfn.XLOOKUP($A270,Input_Raw!$A:$A,Input_Raw!$GL:$GL),"")</f>
        <v/>
      </c>
      <c r="W270" s="247" t="str">
        <f t="shared" si="26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7"/>
        <v/>
      </c>
    </row>
    <row r="271" spans="1:45">
      <c r="A271" s="238">
        <f t="shared" si="28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4"/>
        <v/>
      </c>
      <c r="V271" s="246" t="str">
        <f>IFERROR(_xlfn.XLOOKUP($A271,Input_Raw!$A:$A,Input_Raw!$GL:$GL),"")</f>
        <v/>
      </c>
      <c r="W271" s="247" t="str">
        <f t="shared" si="26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7"/>
        <v/>
      </c>
    </row>
    <row r="272" spans="1:45">
      <c r="A272" s="238">
        <f t="shared" si="28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4"/>
        <v/>
      </c>
      <c r="V272" s="246" t="str">
        <f>IFERROR(_xlfn.XLOOKUP($A272,Input_Raw!$A:$A,Input_Raw!$GL:$GL),"")</f>
        <v/>
      </c>
      <c r="W272" s="247" t="str">
        <f t="shared" si="26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7"/>
        <v/>
      </c>
    </row>
    <row r="273" spans="1:45">
      <c r="A273" s="238">
        <f t="shared" si="28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4"/>
        <v/>
      </c>
      <c r="V273" s="246" t="str">
        <f>IFERROR(_xlfn.XLOOKUP($A273,Input_Raw!$A:$A,Input_Raw!$GL:$GL),"")</f>
        <v/>
      </c>
      <c r="W273" s="247" t="str">
        <f t="shared" si="26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7"/>
        <v/>
      </c>
    </row>
    <row r="274" spans="1:45">
      <c r="A274" s="238">
        <f t="shared" si="28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4"/>
        <v/>
      </c>
      <c r="V274" s="246" t="str">
        <f>IFERROR(_xlfn.XLOOKUP($A274,Input_Raw!$A:$A,Input_Raw!$GL:$GL),"")</f>
        <v/>
      </c>
      <c r="W274" s="247" t="str">
        <f t="shared" si="26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7"/>
        <v/>
      </c>
    </row>
    <row r="275" spans="1:45">
      <c r="A275" s="238">
        <f t="shared" si="28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4"/>
        <v/>
      </c>
      <c r="V275" s="246" t="str">
        <f>IFERROR(_xlfn.XLOOKUP($A275,Input_Raw!$A:$A,Input_Raw!$GL:$GL),"")</f>
        <v/>
      </c>
      <c r="W275" s="247" t="str">
        <f t="shared" si="26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7"/>
        <v/>
      </c>
    </row>
    <row r="276" spans="1:45">
      <c r="A276" s="238">
        <f t="shared" si="28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4"/>
        <v/>
      </c>
      <c r="V276" s="246" t="str">
        <f>IFERROR(_xlfn.XLOOKUP($A276,Input_Raw!$A:$A,Input_Raw!$GL:$GL),"")</f>
        <v/>
      </c>
      <c r="W276" s="247" t="str">
        <f t="shared" si="26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7"/>
        <v/>
      </c>
    </row>
    <row r="277" spans="1:45">
      <c r="A277" s="238">
        <f t="shared" si="28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4"/>
        <v/>
      </c>
      <c r="V277" s="246" t="str">
        <f>IFERROR(_xlfn.XLOOKUP($A277,Input_Raw!$A:$A,Input_Raw!$GL:$GL),"")</f>
        <v/>
      </c>
      <c r="W277" s="247" t="str">
        <f t="shared" si="26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7"/>
        <v/>
      </c>
    </row>
    <row r="278" spans="1:45">
      <c r="A278" s="238">
        <f t="shared" si="28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4"/>
        <v/>
      </c>
      <c r="V278" s="246" t="str">
        <f>IFERROR(_xlfn.XLOOKUP($A278,Input_Raw!$A:$A,Input_Raw!$GL:$GL),"")</f>
        <v/>
      </c>
      <c r="W278" s="247" t="str">
        <f t="shared" si="26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7"/>
        <v/>
      </c>
    </row>
    <row r="279" spans="1:45">
      <c r="A279" s="238">
        <f t="shared" si="28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4"/>
        <v/>
      </c>
      <c r="V279" s="246" t="str">
        <f>IFERROR(_xlfn.XLOOKUP($A279,Input_Raw!$A:$A,Input_Raw!$GL:$GL),"")</f>
        <v/>
      </c>
      <c r="W279" s="247" t="str">
        <f t="shared" si="26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7"/>
        <v/>
      </c>
    </row>
    <row r="280" spans="1:45">
      <c r="A280" s="238">
        <f t="shared" si="28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4"/>
        <v/>
      </c>
      <c r="V280" s="246" t="str">
        <f>IFERROR(_xlfn.XLOOKUP($A280,Input_Raw!$A:$A,Input_Raw!$GL:$GL),"")</f>
        <v/>
      </c>
      <c r="W280" s="247" t="str">
        <f t="shared" si="26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7"/>
        <v/>
      </c>
    </row>
    <row r="281" spans="1:45">
      <c r="A281" s="238">
        <f t="shared" si="28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4"/>
        <v/>
      </c>
      <c r="V281" s="246" t="str">
        <f>IFERROR(_xlfn.XLOOKUP($A281,Input_Raw!$A:$A,Input_Raw!$GL:$GL),"")</f>
        <v/>
      </c>
      <c r="W281" s="247" t="str">
        <f t="shared" si="26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7"/>
        <v/>
      </c>
    </row>
    <row r="282" spans="1:45">
      <c r="A282" s="238">
        <f t="shared" si="28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4"/>
        <v/>
      </c>
      <c r="V282" s="246" t="str">
        <f>IFERROR(_xlfn.XLOOKUP($A282,Input_Raw!$A:$A,Input_Raw!$GL:$GL),"")</f>
        <v/>
      </c>
      <c r="W282" s="247" t="str">
        <f t="shared" si="26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7"/>
        <v/>
      </c>
    </row>
    <row r="283" spans="1:45">
      <c r="A283" s="238">
        <f t="shared" si="28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4"/>
        <v/>
      </c>
      <c r="V283" s="246" t="str">
        <f>IFERROR(_xlfn.XLOOKUP($A283,Input_Raw!$A:$A,Input_Raw!$GL:$GL),"")</f>
        <v/>
      </c>
      <c r="W283" s="247" t="str">
        <f t="shared" si="26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7"/>
        <v/>
      </c>
    </row>
    <row r="284" spans="1:45">
      <c r="A284" s="238">
        <f t="shared" si="28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4"/>
        <v/>
      </c>
      <c r="V284" s="246" t="str">
        <f>IFERROR(_xlfn.XLOOKUP($A284,Input_Raw!$A:$A,Input_Raw!$GL:$GL),"")</f>
        <v/>
      </c>
      <c r="W284" s="247" t="str">
        <f t="shared" si="26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7"/>
        <v/>
      </c>
    </row>
    <row r="285" spans="1:45">
      <c r="A285" s="238">
        <f t="shared" si="28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4"/>
        <v/>
      </c>
      <c r="V285" s="246" t="str">
        <f>IFERROR(_xlfn.XLOOKUP($A285,Input_Raw!$A:$A,Input_Raw!$GL:$GL),"")</f>
        <v/>
      </c>
      <c r="W285" s="247" t="str">
        <f t="shared" si="26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7"/>
        <v/>
      </c>
    </row>
    <row r="286" spans="1:45">
      <c r="A286" s="238">
        <f t="shared" si="28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4"/>
        <v/>
      </c>
      <c r="V286" s="246" t="str">
        <f>IFERROR(_xlfn.XLOOKUP($A286,Input_Raw!$A:$A,Input_Raw!$GL:$GL),"")</f>
        <v/>
      </c>
      <c r="W286" s="247" t="str">
        <f t="shared" si="26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7"/>
        <v/>
      </c>
    </row>
    <row r="287" spans="1:45">
      <c r="A287" s="238">
        <f t="shared" si="28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4"/>
        <v/>
      </c>
      <c r="V287" s="246" t="str">
        <f>IFERROR(_xlfn.XLOOKUP($A287,Input_Raw!$A:$A,Input_Raw!$GL:$GL),"")</f>
        <v/>
      </c>
      <c r="W287" s="247" t="str">
        <f t="shared" si="26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7"/>
        <v/>
      </c>
    </row>
    <row r="288" spans="1:45">
      <c r="A288" s="238">
        <f t="shared" si="28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4"/>
        <v/>
      </c>
      <c r="V288" s="246" t="str">
        <f>IFERROR(_xlfn.XLOOKUP($A288,Input_Raw!$A:$A,Input_Raw!$GL:$GL),"")</f>
        <v/>
      </c>
      <c r="W288" s="247" t="str">
        <f t="shared" si="26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7"/>
        <v/>
      </c>
    </row>
    <row r="289" spans="1:45">
      <c r="A289" s="238">
        <f t="shared" si="28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4"/>
        <v/>
      </c>
      <c r="V289" s="246" t="str">
        <f>IFERROR(_xlfn.XLOOKUP($A289,Input_Raw!$A:$A,Input_Raw!$GL:$GL),"")</f>
        <v/>
      </c>
      <c r="W289" s="247" t="str">
        <f t="shared" si="26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7"/>
        <v/>
      </c>
    </row>
    <row r="290" spans="1:45">
      <c r="A290" s="238">
        <f t="shared" si="28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4"/>
        <v/>
      </c>
      <c r="V290" s="246" t="str">
        <f>IFERROR(_xlfn.XLOOKUP($A290,Input_Raw!$A:$A,Input_Raw!$GL:$GL),"")</f>
        <v/>
      </c>
      <c r="W290" s="247" t="str">
        <f t="shared" si="26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7"/>
        <v/>
      </c>
    </row>
    <row r="291" spans="1:45">
      <c r="A291" s="238">
        <f t="shared" si="28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4"/>
        <v/>
      </c>
      <c r="V291" s="246" t="str">
        <f>IFERROR(_xlfn.XLOOKUP($A291,Input_Raw!$A:$A,Input_Raw!$GL:$GL),"")</f>
        <v/>
      </c>
      <c r="W291" s="247" t="str">
        <f t="shared" si="26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7"/>
        <v/>
      </c>
    </row>
    <row r="292" spans="1:45">
      <c r="A292" s="238">
        <f t="shared" si="28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4"/>
        <v/>
      </c>
      <c r="V292" s="246" t="str">
        <f>IFERROR(_xlfn.XLOOKUP($A292,Input_Raw!$A:$A,Input_Raw!$GL:$GL),"")</f>
        <v/>
      </c>
      <c r="W292" s="247" t="str">
        <f t="shared" si="26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7"/>
        <v/>
      </c>
    </row>
    <row r="293" spans="1:45">
      <c r="A293" s="238">
        <f t="shared" si="28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4"/>
        <v/>
      </c>
      <c r="V293" s="246" t="str">
        <f>IFERROR(_xlfn.XLOOKUP($A293,Input_Raw!$A:$A,Input_Raw!$GL:$GL),"")</f>
        <v/>
      </c>
      <c r="W293" s="247" t="str">
        <f t="shared" si="26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7"/>
        <v/>
      </c>
    </row>
    <row r="294" spans="1:45">
      <c r="A294" s="238">
        <f t="shared" si="28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4"/>
        <v/>
      </c>
      <c r="V294" s="246" t="str">
        <f>IFERROR(_xlfn.XLOOKUP($A294,Input_Raw!$A:$A,Input_Raw!$GL:$GL),"")</f>
        <v/>
      </c>
      <c r="W294" s="247" t="str">
        <f t="shared" si="26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7"/>
        <v/>
      </c>
    </row>
    <row r="295" spans="1:45">
      <c r="A295" s="238">
        <f t="shared" si="28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4"/>
        <v/>
      </c>
      <c r="V295" s="246" t="str">
        <f>IFERROR(_xlfn.XLOOKUP($A295,Input_Raw!$A:$A,Input_Raw!$GL:$GL),"")</f>
        <v/>
      </c>
      <c r="W295" s="247" t="str">
        <f t="shared" si="26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7"/>
        <v/>
      </c>
    </row>
    <row r="296" spans="1:45">
      <c r="A296" s="238">
        <f t="shared" si="28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4"/>
        <v/>
      </c>
      <c r="V296" s="246" t="str">
        <f>IFERROR(_xlfn.XLOOKUP($A296,Input_Raw!$A:$A,Input_Raw!$GL:$GL),"")</f>
        <v/>
      </c>
      <c r="W296" s="247" t="str">
        <f t="shared" si="26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7"/>
        <v/>
      </c>
    </row>
    <row r="297" spans="1:45">
      <c r="A297" s="238">
        <f t="shared" si="28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4"/>
        <v/>
      </c>
      <c r="V297" s="246" t="str">
        <f>IFERROR(_xlfn.XLOOKUP($A297,Input_Raw!$A:$A,Input_Raw!$GL:$GL),"")</f>
        <v/>
      </c>
      <c r="W297" s="247" t="str">
        <f t="shared" si="26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7"/>
        <v/>
      </c>
    </row>
    <row r="298" spans="1:45">
      <c r="A298" s="238">
        <f t="shared" si="28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4"/>
        <v/>
      </c>
      <c r="V298" s="246" t="str">
        <f>IFERROR(_xlfn.XLOOKUP($A298,Input_Raw!$A:$A,Input_Raw!$GL:$GL),"")</f>
        <v/>
      </c>
      <c r="W298" s="247" t="str">
        <f t="shared" si="26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7"/>
        <v/>
      </c>
    </row>
    <row r="299" spans="1:45">
      <c r="A299" s="238">
        <f t="shared" si="28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4"/>
        <v/>
      </c>
      <c r="V299" s="246" t="str">
        <f>IFERROR(_xlfn.XLOOKUP($A299,Input_Raw!$A:$A,Input_Raw!$GL:$GL),"")</f>
        <v/>
      </c>
      <c r="W299" s="247" t="str">
        <f t="shared" si="26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7"/>
        <v/>
      </c>
    </row>
    <row r="300" spans="1:45">
      <c r="A300" s="238">
        <f t="shared" si="28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4"/>
        <v/>
      </c>
      <c r="V300" s="246" t="str">
        <f>IFERROR(_xlfn.XLOOKUP($A300,Input_Raw!$A:$A,Input_Raw!$GL:$GL),"")</f>
        <v/>
      </c>
      <c r="W300" s="247" t="str">
        <f t="shared" si="26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7"/>
        <v/>
      </c>
    </row>
    <row r="301" spans="1:45">
      <c r="A301" s="238">
        <f t="shared" si="28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4"/>
        <v/>
      </c>
      <c r="V301" s="246" t="str">
        <f>IFERROR(_xlfn.XLOOKUP($A301,Input_Raw!$A:$A,Input_Raw!$GL:$GL),"")</f>
        <v/>
      </c>
      <c r="W301" s="247" t="str">
        <f t="shared" si="26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7"/>
        <v/>
      </c>
    </row>
    <row r="302" spans="1:45">
      <c r="A302" s="238">
        <f t="shared" si="28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4"/>
        <v/>
      </c>
      <c r="V302" s="246" t="str">
        <f>IFERROR(_xlfn.XLOOKUP($A302,Input_Raw!$A:$A,Input_Raw!$GL:$GL),"")</f>
        <v/>
      </c>
      <c r="W302" s="247" t="str">
        <f t="shared" si="26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7"/>
        <v/>
      </c>
    </row>
    <row r="303" spans="1:45">
      <c r="A303" s="238">
        <f t="shared" si="28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4"/>
        <v/>
      </c>
      <c r="V303" s="246" t="str">
        <f>IFERROR(_xlfn.XLOOKUP($A303,Input_Raw!$A:$A,Input_Raw!$GL:$GL),"")</f>
        <v/>
      </c>
      <c r="W303" s="247" t="str">
        <f t="shared" si="26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7"/>
        <v/>
      </c>
    </row>
    <row r="304" spans="1:45">
      <c r="A304" s="238">
        <f t="shared" si="28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4"/>
        <v/>
      </c>
      <c r="V304" s="246" t="str">
        <f>IFERROR(_xlfn.XLOOKUP($A304,Input_Raw!$A:$A,Input_Raw!$GL:$GL),"")</f>
        <v/>
      </c>
      <c r="W304" s="247" t="str">
        <f t="shared" si="26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7"/>
        <v/>
      </c>
    </row>
    <row r="305" spans="1:45">
      <c r="A305" s="238">
        <f t="shared" si="28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4"/>
        <v/>
      </c>
      <c r="V305" s="246" t="str">
        <f>IFERROR(_xlfn.XLOOKUP($A305,Input_Raw!$A:$A,Input_Raw!$GL:$GL),"")</f>
        <v/>
      </c>
      <c r="W305" s="247" t="str">
        <f t="shared" si="26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7"/>
        <v/>
      </c>
    </row>
    <row r="306" spans="1:45">
      <c r="A306" s="238">
        <f t="shared" si="28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4"/>
        <v/>
      </c>
      <c r="V306" s="246" t="str">
        <f>IFERROR(_xlfn.XLOOKUP($A306,Input_Raw!$A:$A,Input_Raw!$GL:$GL),"")</f>
        <v/>
      </c>
      <c r="W306" s="247" t="str">
        <f t="shared" si="26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7"/>
        <v/>
      </c>
    </row>
    <row r="307" spans="1:45">
      <c r="A307" s="238">
        <f t="shared" si="28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4"/>
        <v/>
      </c>
      <c r="V307" s="246" t="str">
        <f>IFERROR(_xlfn.XLOOKUP($A307,Input_Raw!$A:$A,Input_Raw!$GL:$GL),"")</f>
        <v/>
      </c>
      <c r="W307" s="247" t="str">
        <f t="shared" si="26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7"/>
        <v/>
      </c>
    </row>
    <row r="308" spans="1:45">
      <c r="A308" s="238">
        <f t="shared" si="28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4"/>
        <v/>
      </c>
      <c r="V308" s="246" t="str">
        <f>IFERROR(_xlfn.XLOOKUP($A308,Input_Raw!$A:$A,Input_Raw!$GL:$GL),"")</f>
        <v/>
      </c>
      <c r="W308" s="247" t="str">
        <f t="shared" si="26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7"/>
        <v/>
      </c>
    </row>
    <row r="309" spans="1:45">
      <c r="A309" s="238">
        <f t="shared" si="28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4"/>
        <v/>
      </c>
      <c r="V309" s="246" t="str">
        <f>IFERROR(_xlfn.XLOOKUP($A309,Input_Raw!$A:$A,Input_Raw!$GL:$GL),"")</f>
        <v/>
      </c>
      <c r="W309" s="247" t="str">
        <f t="shared" si="26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7"/>
        <v/>
      </c>
    </row>
    <row r="310" spans="1:45">
      <c r="A310" s="238">
        <f t="shared" si="28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4"/>
        <v/>
      </c>
      <c r="V310" s="246" t="str">
        <f>IFERROR(_xlfn.XLOOKUP($A310,Input_Raw!$A:$A,Input_Raw!$GL:$GL),"")</f>
        <v/>
      </c>
      <c r="W310" s="247" t="str">
        <f t="shared" si="26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7"/>
        <v/>
      </c>
    </row>
    <row r="311" spans="1:45">
      <c r="A311" s="238">
        <f t="shared" si="28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4"/>
        <v/>
      </c>
      <c r="V311" s="246" t="str">
        <f>IFERROR(_xlfn.XLOOKUP($A311,Input_Raw!$A:$A,Input_Raw!$GL:$GL),"")</f>
        <v/>
      </c>
      <c r="W311" s="247" t="str">
        <f t="shared" si="26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7"/>
        <v/>
      </c>
    </row>
    <row r="312" spans="1:45">
      <c r="A312" s="238">
        <f t="shared" si="28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4"/>
        <v/>
      </c>
      <c r="V312" s="246" t="str">
        <f>IFERROR(_xlfn.XLOOKUP($A312,Input_Raw!$A:$A,Input_Raw!$GL:$GL),"")</f>
        <v/>
      </c>
      <c r="W312" s="247" t="str">
        <f t="shared" si="26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7"/>
        <v/>
      </c>
    </row>
    <row r="313" spans="1:45">
      <c r="A313" s="238">
        <f t="shared" si="28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4"/>
        <v/>
      </c>
      <c r="V313" s="246" t="str">
        <f>IFERROR(_xlfn.XLOOKUP($A313,Input_Raw!$A:$A,Input_Raw!$GL:$GL),"")</f>
        <v/>
      </c>
      <c r="W313" s="247" t="str">
        <f t="shared" si="26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7"/>
        <v/>
      </c>
    </row>
    <row r="314" spans="1:45">
      <c r="A314" s="238">
        <f t="shared" si="28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4"/>
        <v/>
      </c>
      <c r="V314" s="246" t="str">
        <f>IFERROR(_xlfn.XLOOKUP($A314,Input_Raw!$A:$A,Input_Raw!$GL:$GL),"")</f>
        <v/>
      </c>
      <c r="W314" s="247" t="str">
        <f t="shared" si="26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7"/>
        <v/>
      </c>
    </row>
    <row r="315" spans="1:45">
      <c r="A315" s="238">
        <f t="shared" si="28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4"/>
        <v/>
      </c>
      <c r="V315" s="246" t="str">
        <f>IFERROR(_xlfn.XLOOKUP($A315,Input_Raw!$A:$A,Input_Raw!$GL:$GL),"")</f>
        <v/>
      </c>
      <c r="W315" s="247" t="str">
        <f t="shared" si="26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7"/>
        <v/>
      </c>
    </row>
    <row r="316" spans="1:45">
      <c r="A316" s="238">
        <f t="shared" si="28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4"/>
        <v/>
      </c>
      <c r="V316" s="246" t="str">
        <f>IFERROR(_xlfn.XLOOKUP($A316,Input_Raw!$A:$A,Input_Raw!$GL:$GL),"")</f>
        <v/>
      </c>
      <c r="W316" s="247" t="str">
        <f t="shared" si="26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7"/>
        <v/>
      </c>
    </row>
    <row r="317" spans="1:45">
      <c r="A317" s="238">
        <f t="shared" si="28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4"/>
        <v/>
      </c>
      <c r="V317" s="246" t="str">
        <f>IFERROR(_xlfn.XLOOKUP($A317,Input_Raw!$A:$A,Input_Raw!$GL:$GL),"")</f>
        <v/>
      </c>
      <c r="W317" s="247" t="str">
        <f t="shared" si="26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7"/>
        <v/>
      </c>
    </row>
    <row r="318" spans="1:45">
      <c r="A318" s="238">
        <f t="shared" si="28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4"/>
        <v/>
      </c>
      <c r="V318" s="246" t="str">
        <f>IFERROR(_xlfn.XLOOKUP($A318,Input_Raw!$A:$A,Input_Raw!$GL:$GL),"")</f>
        <v/>
      </c>
      <c r="W318" s="247" t="str">
        <f t="shared" si="26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7"/>
        <v/>
      </c>
    </row>
    <row r="319" spans="1:45">
      <c r="A319" s="238">
        <f t="shared" si="28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4"/>
        <v/>
      </c>
      <c r="V319" s="246" t="str">
        <f>IFERROR(_xlfn.XLOOKUP($A319,Input_Raw!$A:$A,Input_Raw!$GL:$GL),"")</f>
        <v/>
      </c>
      <c r="W319" s="247" t="str">
        <f t="shared" si="26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7"/>
        <v/>
      </c>
    </row>
    <row r="320" spans="1:45">
      <c r="A320" s="238">
        <f t="shared" si="28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4"/>
        <v/>
      </c>
      <c r="V320" s="246" t="str">
        <f>IFERROR(_xlfn.XLOOKUP($A320,Input_Raw!$A:$A,Input_Raw!$GL:$GL),"")</f>
        <v/>
      </c>
      <c r="W320" s="247" t="str">
        <f t="shared" si="26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7"/>
        <v/>
      </c>
    </row>
    <row r="321" spans="1:45">
      <c r="A321" s="238">
        <f t="shared" si="28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4"/>
        <v/>
      </c>
      <c r="V321" s="246" t="str">
        <f>IFERROR(_xlfn.XLOOKUP($A321,Input_Raw!$A:$A,Input_Raw!$GL:$GL),"")</f>
        <v/>
      </c>
      <c r="W321" s="247" t="str">
        <f t="shared" si="26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7"/>
        <v/>
      </c>
    </row>
    <row r="322" spans="1:45">
      <c r="A322" s="238">
        <f t="shared" si="28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ref="U322:U369" si="29">IFERROR(AA322/I322/AR322/1000,"")</f>
        <v/>
      </c>
      <c r="V322" s="246" t="str">
        <f>IFERROR(_xlfn.XLOOKUP($A322,Input_Raw!$A:$A,Input_Raw!$GL:$GL),"")</f>
        <v/>
      </c>
      <c r="W322" s="247" t="str">
        <f t="shared" si="26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7"/>
        <v/>
      </c>
    </row>
    <row r="323" spans="1:45">
      <c r="A323" s="238">
        <f t="shared" si="28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9"/>
        <v/>
      </c>
      <c r="V323" s="246" t="str">
        <f>IFERROR(_xlfn.XLOOKUP($A323,Input_Raw!$A:$A,Input_Raw!$GL:$GL),"")</f>
        <v/>
      </c>
      <c r="W323" s="247" t="str">
        <f t="shared" si="26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7"/>
        <v/>
      </c>
    </row>
    <row r="324" spans="1:45">
      <c r="A324" s="238">
        <f t="shared" si="28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si="29"/>
        <v/>
      </c>
      <c r="V324" s="246" t="str">
        <f>IFERROR(_xlfn.XLOOKUP($A324,Input_Raw!$A:$A,Input_Raw!$GL:$GL),"")</f>
        <v/>
      </c>
      <c r="W324" s="247" t="str">
        <f t="shared" ref="W324:W369" si="31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2">IFERROR((AD324/AR324)*AB324,"")</f>
        <v/>
      </c>
    </row>
    <row r="325" spans="1:45">
      <c r="A325" s="238">
        <f t="shared" si="28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29"/>
        <v/>
      </c>
      <c r="V325" s="246" t="str">
        <f>IFERROR(_xlfn.XLOOKUP($A325,Input_Raw!$A:$A,Input_Raw!$GL:$GL),"")</f>
        <v/>
      </c>
      <c r="W325" s="247" t="str">
        <f t="shared" si="31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2"/>
        <v/>
      </c>
    </row>
    <row r="326" spans="1:45">
      <c r="A326" s="238">
        <f t="shared" ref="A326:A369" si="33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29"/>
        <v/>
      </c>
      <c r="V326" s="246" t="str">
        <f>IFERROR(_xlfn.XLOOKUP($A326,Input_Raw!$A:$A,Input_Raw!$GL:$GL),"")</f>
        <v/>
      </c>
      <c r="W326" s="247" t="str">
        <f t="shared" si="31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2"/>
        <v/>
      </c>
    </row>
    <row r="327" spans="1:45">
      <c r="A327" s="238">
        <f t="shared" si="33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29"/>
        <v/>
      </c>
      <c r="V327" s="246" t="str">
        <f>IFERROR(_xlfn.XLOOKUP($A327,Input_Raw!$A:$A,Input_Raw!$GL:$GL),"")</f>
        <v/>
      </c>
      <c r="W327" s="247" t="str">
        <f t="shared" si="31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2"/>
        <v/>
      </c>
    </row>
    <row r="328" spans="1:45">
      <c r="A328" s="238">
        <f t="shared" si="33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29"/>
        <v/>
      </c>
      <c r="V328" s="246" t="str">
        <f>IFERROR(_xlfn.XLOOKUP($A328,Input_Raw!$A:$A,Input_Raw!$GL:$GL),"")</f>
        <v/>
      </c>
      <c r="W328" s="247" t="str">
        <f t="shared" si="31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2"/>
        <v/>
      </c>
    </row>
    <row r="329" spans="1:45">
      <c r="A329" s="238">
        <f t="shared" si="33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29"/>
        <v/>
      </c>
      <c r="V329" s="246" t="str">
        <f>IFERROR(_xlfn.XLOOKUP($A329,Input_Raw!$A:$A,Input_Raw!$GL:$GL),"")</f>
        <v/>
      </c>
      <c r="W329" s="247" t="str">
        <f t="shared" si="31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2"/>
        <v/>
      </c>
    </row>
    <row r="330" spans="1:45">
      <c r="A330" s="238">
        <f t="shared" si="33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29"/>
        <v/>
      </c>
      <c r="V330" s="246" t="str">
        <f>IFERROR(_xlfn.XLOOKUP($A330,Input_Raw!$A:$A,Input_Raw!$GL:$GL),"")</f>
        <v/>
      </c>
      <c r="W330" s="247" t="str">
        <f t="shared" si="31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2"/>
        <v/>
      </c>
    </row>
    <row r="331" spans="1:45">
      <c r="A331" s="238">
        <f t="shared" si="33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29"/>
        <v/>
      </c>
      <c r="V331" s="246" t="str">
        <f>IFERROR(_xlfn.XLOOKUP($A331,Input_Raw!$A:$A,Input_Raw!$GL:$GL),"")</f>
        <v/>
      </c>
      <c r="W331" s="247" t="str">
        <f t="shared" si="31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2"/>
        <v/>
      </c>
    </row>
    <row r="332" spans="1:45">
      <c r="A332" s="238">
        <f t="shared" si="33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29"/>
        <v/>
      </c>
      <c r="V332" s="246" t="str">
        <f>IFERROR(_xlfn.XLOOKUP($A332,Input_Raw!$A:$A,Input_Raw!$GL:$GL),"")</f>
        <v/>
      </c>
      <c r="W332" s="247" t="str">
        <f t="shared" si="31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2"/>
        <v/>
      </c>
    </row>
    <row r="333" spans="1:45">
      <c r="A333" s="238">
        <f t="shared" si="33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29"/>
        <v/>
      </c>
      <c r="V333" s="246" t="str">
        <f>IFERROR(_xlfn.XLOOKUP($A333,Input_Raw!$A:$A,Input_Raw!$GL:$GL),"")</f>
        <v/>
      </c>
      <c r="W333" s="247" t="str">
        <f t="shared" si="31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2"/>
        <v/>
      </c>
    </row>
    <row r="334" spans="1:45">
      <c r="A334" s="238">
        <f t="shared" si="33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29"/>
        <v/>
      </c>
      <c r="V334" s="246" t="str">
        <f>IFERROR(_xlfn.XLOOKUP($A334,Input_Raw!$A:$A,Input_Raw!$GL:$GL),"")</f>
        <v/>
      </c>
      <c r="W334" s="247" t="str">
        <f t="shared" si="31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2"/>
        <v/>
      </c>
    </row>
    <row r="335" spans="1:45">
      <c r="A335" s="238">
        <f t="shared" si="33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29"/>
        <v/>
      </c>
      <c r="V335" s="246" t="str">
        <f>IFERROR(_xlfn.XLOOKUP($A335,Input_Raw!$A:$A,Input_Raw!$GL:$GL),"")</f>
        <v/>
      </c>
      <c r="W335" s="247" t="str">
        <f t="shared" si="31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2"/>
        <v/>
      </c>
    </row>
    <row r="336" spans="1:45">
      <c r="A336" s="238">
        <f t="shared" si="33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29"/>
        <v/>
      </c>
      <c r="V336" s="246" t="str">
        <f>IFERROR(_xlfn.XLOOKUP($A336,Input_Raw!$A:$A,Input_Raw!$GL:$GL),"")</f>
        <v/>
      </c>
      <c r="W336" s="247" t="str">
        <f t="shared" si="31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2"/>
        <v/>
      </c>
    </row>
    <row r="337" spans="1:45">
      <c r="A337" s="238">
        <f t="shared" si="33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29"/>
        <v/>
      </c>
      <c r="V337" s="246" t="str">
        <f>IFERROR(_xlfn.XLOOKUP($A337,Input_Raw!$A:$A,Input_Raw!$GL:$GL),"")</f>
        <v/>
      </c>
      <c r="W337" s="247" t="str">
        <f t="shared" si="31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2"/>
        <v/>
      </c>
    </row>
    <row r="338" spans="1:45">
      <c r="A338" s="238">
        <f t="shared" si="33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29"/>
        <v/>
      </c>
      <c r="V338" s="246" t="str">
        <f>IFERROR(_xlfn.XLOOKUP($A338,Input_Raw!$A:$A,Input_Raw!$GL:$GL),"")</f>
        <v/>
      </c>
      <c r="W338" s="247" t="str">
        <f t="shared" si="31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2"/>
        <v/>
      </c>
    </row>
    <row r="339" spans="1:45">
      <c r="A339" s="238">
        <f t="shared" si="33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29"/>
        <v/>
      </c>
      <c r="V339" s="246" t="str">
        <f>IFERROR(_xlfn.XLOOKUP($A339,Input_Raw!$A:$A,Input_Raw!$GL:$GL),"")</f>
        <v/>
      </c>
      <c r="W339" s="247" t="str">
        <f t="shared" si="31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2"/>
        <v/>
      </c>
    </row>
    <row r="340" spans="1:45">
      <c r="A340" s="238">
        <f t="shared" si="33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29"/>
        <v/>
      </c>
      <c r="V340" s="246" t="str">
        <f>IFERROR(_xlfn.XLOOKUP($A340,Input_Raw!$A:$A,Input_Raw!$GL:$GL),"")</f>
        <v/>
      </c>
      <c r="W340" s="247" t="str">
        <f t="shared" si="31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2"/>
        <v/>
      </c>
    </row>
    <row r="341" spans="1:45">
      <c r="A341" s="238">
        <f t="shared" si="33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29"/>
        <v/>
      </c>
      <c r="V341" s="246" t="str">
        <f>IFERROR(_xlfn.XLOOKUP($A341,Input_Raw!$A:$A,Input_Raw!$GL:$GL),"")</f>
        <v/>
      </c>
      <c r="W341" s="247" t="str">
        <f t="shared" si="31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2"/>
        <v/>
      </c>
    </row>
    <row r="342" spans="1:45">
      <c r="A342" s="238">
        <f t="shared" si="33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29"/>
        <v/>
      </c>
      <c r="V342" s="246" t="str">
        <f>IFERROR(_xlfn.XLOOKUP($A342,Input_Raw!$A:$A,Input_Raw!$GL:$GL),"")</f>
        <v/>
      </c>
      <c r="W342" s="247" t="str">
        <f t="shared" si="31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2"/>
        <v/>
      </c>
    </row>
    <row r="343" spans="1:45">
      <c r="A343" s="238">
        <f t="shared" si="33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29"/>
        <v/>
      </c>
      <c r="V343" s="246" t="str">
        <f>IFERROR(_xlfn.XLOOKUP($A343,Input_Raw!$A:$A,Input_Raw!$GL:$GL),"")</f>
        <v/>
      </c>
      <c r="W343" s="247" t="str">
        <f t="shared" si="31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2"/>
        <v/>
      </c>
    </row>
    <row r="344" spans="1:45">
      <c r="A344" s="238">
        <f t="shared" si="33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29"/>
        <v/>
      </c>
      <c r="V344" s="246" t="str">
        <f>IFERROR(_xlfn.XLOOKUP($A344,Input_Raw!$A:$A,Input_Raw!$GL:$GL),"")</f>
        <v/>
      </c>
      <c r="W344" s="247" t="str">
        <f t="shared" si="31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2"/>
        <v/>
      </c>
    </row>
    <row r="345" spans="1:45">
      <c r="A345" s="238">
        <f t="shared" si="33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29"/>
        <v/>
      </c>
      <c r="V345" s="246" t="str">
        <f>IFERROR(_xlfn.XLOOKUP($A345,Input_Raw!$A:$A,Input_Raw!$GL:$GL),"")</f>
        <v/>
      </c>
      <c r="W345" s="247" t="str">
        <f t="shared" si="31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2"/>
        <v/>
      </c>
    </row>
    <row r="346" spans="1:45">
      <c r="A346" s="238">
        <f t="shared" si="33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29"/>
        <v/>
      </c>
      <c r="V346" s="246" t="str">
        <f>IFERROR(_xlfn.XLOOKUP($A346,Input_Raw!$A:$A,Input_Raw!$GL:$GL),"")</f>
        <v/>
      </c>
      <c r="W346" s="247" t="str">
        <f t="shared" si="31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2"/>
        <v/>
      </c>
    </row>
    <row r="347" spans="1:45">
      <c r="A347" s="238">
        <f t="shared" si="33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29"/>
        <v/>
      </c>
      <c r="V347" s="246" t="str">
        <f>IFERROR(_xlfn.XLOOKUP($A347,Input_Raw!$A:$A,Input_Raw!$GL:$GL),"")</f>
        <v/>
      </c>
      <c r="W347" s="247" t="str">
        <f t="shared" si="31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2"/>
        <v/>
      </c>
    </row>
    <row r="348" spans="1:45">
      <c r="A348" s="238">
        <f t="shared" si="33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29"/>
        <v/>
      </c>
      <c r="V348" s="246" t="str">
        <f>IFERROR(_xlfn.XLOOKUP($A348,Input_Raw!$A:$A,Input_Raw!$GL:$GL),"")</f>
        <v/>
      </c>
      <c r="W348" s="247" t="str">
        <f t="shared" si="31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2"/>
        <v/>
      </c>
    </row>
    <row r="349" spans="1:45">
      <c r="A349" s="238">
        <f t="shared" si="33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29"/>
        <v/>
      </c>
      <c r="V349" s="246" t="str">
        <f>IFERROR(_xlfn.XLOOKUP($A349,Input_Raw!$A:$A,Input_Raw!$GL:$GL),"")</f>
        <v/>
      </c>
      <c r="W349" s="247" t="str">
        <f t="shared" si="31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2"/>
        <v/>
      </c>
    </row>
    <row r="350" spans="1:45">
      <c r="A350" s="238">
        <f t="shared" si="33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29"/>
        <v/>
      </c>
      <c r="V350" s="246" t="str">
        <f>IFERROR(_xlfn.XLOOKUP($A350,Input_Raw!$A:$A,Input_Raw!$GL:$GL),"")</f>
        <v/>
      </c>
      <c r="W350" s="247" t="str">
        <f t="shared" si="31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2"/>
        <v/>
      </c>
    </row>
    <row r="351" spans="1:45">
      <c r="A351" s="238">
        <f t="shared" si="33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29"/>
        <v/>
      </c>
      <c r="V351" s="246" t="str">
        <f>IFERROR(_xlfn.XLOOKUP($A351,Input_Raw!$A:$A,Input_Raw!$GL:$GL),"")</f>
        <v/>
      </c>
      <c r="W351" s="247" t="str">
        <f t="shared" si="31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2"/>
        <v/>
      </c>
    </row>
    <row r="352" spans="1:45">
      <c r="A352" s="238">
        <f t="shared" si="33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29"/>
        <v/>
      </c>
      <c r="V352" s="246" t="str">
        <f>IFERROR(_xlfn.XLOOKUP($A352,Input_Raw!$A:$A,Input_Raw!$GL:$GL),"")</f>
        <v/>
      </c>
      <c r="W352" s="247" t="str">
        <f t="shared" si="31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2"/>
        <v/>
      </c>
    </row>
    <row r="353" spans="1:45">
      <c r="A353" s="238">
        <f t="shared" si="33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29"/>
        <v/>
      </c>
      <c r="V353" s="246" t="str">
        <f>IFERROR(_xlfn.XLOOKUP($A353,Input_Raw!$A:$A,Input_Raw!$GL:$GL),"")</f>
        <v/>
      </c>
      <c r="W353" s="247" t="str">
        <f t="shared" si="31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2"/>
        <v/>
      </c>
    </row>
    <row r="354" spans="1:45">
      <c r="A354" s="238">
        <f t="shared" si="33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29"/>
        <v/>
      </c>
      <c r="V354" s="246" t="str">
        <f>IFERROR(_xlfn.XLOOKUP($A354,Input_Raw!$A:$A,Input_Raw!$GL:$GL),"")</f>
        <v/>
      </c>
      <c r="W354" s="247" t="str">
        <f t="shared" si="31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2"/>
        <v/>
      </c>
    </row>
    <row r="355" spans="1:45">
      <c r="A355" s="238">
        <f t="shared" si="33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29"/>
        <v/>
      </c>
      <c r="V355" s="246" t="str">
        <f>IFERROR(_xlfn.XLOOKUP($A355,Input_Raw!$A:$A,Input_Raw!$GL:$GL),"")</f>
        <v/>
      </c>
      <c r="W355" s="247" t="str">
        <f t="shared" si="31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2"/>
        <v/>
      </c>
    </row>
    <row r="356" spans="1:45">
      <c r="A356" s="238">
        <f t="shared" si="33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29"/>
        <v/>
      </c>
      <c r="V356" s="246" t="str">
        <f>IFERROR(_xlfn.XLOOKUP($A356,Input_Raw!$A:$A,Input_Raw!$GL:$GL),"")</f>
        <v/>
      </c>
      <c r="W356" s="247" t="str">
        <f t="shared" si="31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2"/>
        <v/>
      </c>
    </row>
    <row r="357" spans="1:45">
      <c r="A357" s="238">
        <f t="shared" si="33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29"/>
        <v/>
      </c>
      <c r="V357" s="246" t="str">
        <f>IFERROR(_xlfn.XLOOKUP($A357,Input_Raw!$A:$A,Input_Raw!$GL:$GL),"")</f>
        <v/>
      </c>
      <c r="W357" s="247" t="str">
        <f t="shared" si="31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2"/>
        <v/>
      </c>
    </row>
    <row r="358" spans="1:45">
      <c r="A358" s="238">
        <f t="shared" si="33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29"/>
        <v/>
      </c>
      <c r="V358" s="246" t="str">
        <f>IFERROR(_xlfn.XLOOKUP($A358,Input_Raw!$A:$A,Input_Raw!$GL:$GL),"")</f>
        <v/>
      </c>
      <c r="W358" s="247" t="str">
        <f t="shared" si="31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2"/>
        <v/>
      </c>
    </row>
    <row r="359" spans="1:45">
      <c r="A359" s="238">
        <f t="shared" si="33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29"/>
        <v/>
      </c>
      <c r="V359" s="246" t="str">
        <f>IFERROR(_xlfn.XLOOKUP($A359,Input_Raw!$A:$A,Input_Raw!$GL:$GL),"")</f>
        <v/>
      </c>
      <c r="W359" s="247" t="str">
        <f t="shared" si="31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2"/>
        <v/>
      </c>
    </row>
    <row r="360" spans="1:45">
      <c r="A360" s="238">
        <f t="shared" si="33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29"/>
        <v/>
      </c>
      <c r="V360" s="246" t="str">
        <f>IFERROR(_xlfn.XLOOKUP($A360,Input_Raw!$A:$A,Input_Raw!$GL:$GL),"")</f>
        <v/>
      </c>
      <c r="W360" s="247" t="str">
        <f t="shared" si="31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2"/>
        <v/>
      </c>
    </row>
    <row r="361" spans="1:45">
      <c r="A361" s="238">
        <f t="shared" si="33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29"/>
        <v/>
      </c>
      <c r="V361" s="246" t="str">
        <f>IFERROR(_xlfn.XLOOKUP($A361,Input_Raw!$A:$A,Input_Raw!$GL:$GL),"")</f>
        <v/>
      </c>
      <c r="W361" s="247" t="str">
        <f t="shared" si="31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2"/>
        <v/>
      </c>
    </row>
    <row r="362" spans="1:45">
      <c r="A362" s="238">
        <f t="shared" si="33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29"/>
        <v/>
      </c>
      <c r="V362" s="246" t="str">
        <f>IFERROR(_xlfn.XLOOKUP($A362,Input_Raw!$A:$A,Input_Raw!$GL:$GL),"")</f>
        <v/>
      </c>
      <c r="W362" s="247" t="str">
        <f t="shared" si="31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2"/>
        <v/>
      </c>
    </row>
    <row r="363" spans="1:45">
      <c r="A363" s="238">
        <f t="shared" si="33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29"/>
        <v/>
      </c>
      <c r="V363" s="246" t="str">
        <f>IFERROR(_xlfn.XLOOKUP($A363,Input_Raw!$A:$A,Input_Raw!$GL:$GL),"")</f>
        <v/>
      </c>
      <c r="W363" s="247" t="str">
        <f t="shared" si="31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2"/>
        <v/>
      </c>
    </row>
    <row r="364" spans="1:45">
      <c r="A364" s="238">
        <f t="shared" si="33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29"/>
        <v/>
      </c>
      <c r="V364" s="246" t="str">
        <f>IFERROR(_xlfn.XLOOKUP($A364,Input_Raw!$A:$A,Input_Raw!$GL:$GL),"")</f>
        <v/>
      </c>
      <c r="W364" s="247" t="str">
        <f t="shared" si="31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2"/>
        <v/>
      </c>
    </row>
    <row r="365" spans="1:45">
      <c r="A365" s="238">
        <f t="shared" si="33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29"/>
        <v/>
      </c>
      <c r="V365" s="246" t="str">
        <f>IFERROR(_xlfn.XLOOKUP($A365,Input_Raw!$A:$A,Input_Raw!$GL:$GL),"")</f>
        <v/>
      </c>
      <c r="W365" s="247" t="str">
        <f t="shared" si="31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2"/>
        <v/>
      </c>
    </row>
    <row r="366" spans="1:45">
      <c r="A366" s="238">
        <f t="shared" si="33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29"/>
        <v/>
      </c>
      <c r="V366" s="246" t="str">
        <f>IFERROR(_xlfn.XLOOKUP($A366,Input_Raw!$A:$A,Input_Raw!$GL:$GL),"")</f>
        <v/>
      </c>
      <c r="W366" s="247" t="str">
        <f t="shared" si="31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2"/>
        <v/>
      </c>
    </row>
    <row r="367" spans="1:45">
      <c r="A367" s="238">
        <f t="shared" si="33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29"/>
        <v/>
      </c>
      <c r="V367" s="246" t="str">
        <f>IFERROR(_xlfn.XLOOKUP($A367,Input_Raw!$A:$A,Input_Raw!$GL:$GL),"")</f>
        <v/>
      </c>
      <c r="W367" s="247" t="str">
        <f t="shared" si="31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2"/>
        <v/>
      </c>
    </row>
    <row r="368" spans="1:45">
      <c r="A368" s="238">
        <f t="shared" si="33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29"/>
        <v/>
      </c>
      <c r="V368" s="246" t="str">
        <f>IFERROR(_xlfn.XLOOKUP($A368,Input_Raw!$A:$A,Input_Raw!$GL:$GL),"")</f>
        <v/>
      </c>
      <c r="W368" s="247" t="str">
        <f t="shared" si="31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2"/>
        <v/>
      </c>
    </row>
    <row r="369" spans="1:45">
      <c r="A369" s="238">
        <f t="shared" si="33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29"/>
        <v/>
      </c>
      <c r="V369" s="246" t="str">
        <f>IFERROR(_xlfn.XLOOKUP($A369,Input_Raw!$A:$A,Input_Raw!$GL:$GL),"")</f>
        <v/>
      </c>
      <c r="W369" s="247" t="str">
        <f t="shared" si="31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2"/>
        <v/>
      </c>
    </row>
  </sheetData>
  <sheetProtection algorithmName="SHA-512" hashValue="nfIBdqFnqZ0aZF9gHwrlvoybzwwo1dR7nRlqfqyUJje4RlzAwn01SK8dTyk2jWxpKdc0+e206fC6kE3lXavQYQ==" saltValue="edJmQsPZOti+K6qwIbVys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Q4" activePane="bottomRight" state="frozen"/>
      <selection pane="topRight" activeCell="C1" sqref="C1"/>
      <selection pane="bottomLeft" activeCell="A4" sqref="A4"/>
      <selection pane="bottomRight" activeCell="CX5" sqref="CX5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1343.425</v>
      </c>
      <c r="CJ1">
        <v>0</v>
      </c>
      <c r="CK1">
        <v>537.37</v>
      </c>
      <c r="CL1">
        <v>1675.33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1296.01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 t="str">
        <f>IFERROR(VLOOKUP($B53,RD[[#All],[Date]:[IS20_Inv2_M2]],CJ$2,0)/CJ$1,"")</f>
        <v/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3.1164882987013991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3.1839517699194708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 t="str">
        <f>IFERROR(VLOOKUP($B54,RD[[#All],[Date]:[IS20_Inv2_M2]],CJ$2,0)/CJ$1,"")</f>
        <v/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3.1836174103594881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4.1750762918496003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 t="str">
        <f>IFERROR(VLOOKUP($B55,RD[[#All],[Date]:[IS20_Inv2_M2]],CJ$2,0)/CJ$1,"")</f>
        <v/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3.0887107352566723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4.0575963277032328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 t="str">
        <f>IFERROR(VLOOKUP($B56,RD[[#All],[Date]:[IS20_Inv2_M2]],CJ$2,0)/CJ$1,"")</f>
        <v/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3.324048425552272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4.0116050094778082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 t="str">
        <f>IFERROR(VLOOKUP($B57,RD[[#All],[Date]:[IS20_Inv2_M2]],CJ$2,0)/CJ$1,"")</f>
        <v/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3.0038348469533416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5.5419003968590781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 t="str">
        <f>IFERROR(VLOOKUP($B58,RD[[#All],[Date]:[IS20_Inv2_M2]],CJ$2,0)/CJ$1,"")</f>
        <v/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3.3981219280715429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6.122584895178278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 t="str">
        <f>IFERROR(VLOOKUP($B59,RD[[#All],[Date]:[IS20_Inv2_M2]],CJ$2,0)/CJ$1,"")</f>
        <v/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3.1913334002052451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6.8201561909244521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 t="str">
        <f>IFERROR(VLOOKUP($B60,RD[[#All],[Date]:[IS20_Inv2_M2]],CJ$2,0)/CJ$1,"")</f>
        <v/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2.7993611160407714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6.1208897886590377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 t="str">
        <f>IFERROR(VLOOKUP($B61,RD[[#All],[Date]:[IS20_Inv2_M2]],CJ$2,0)/CJ$1,"")</f>
        <v/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2.8325398723775281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6.2754989351934007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 t="str">
        <f>IFERROR(VLOOKUP($B62,RD[[#All],[Date]:[IS20_Inv2_M2]],CJ$2,0)/CJ$1,"")</f>
        <v/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2.890409796220708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6.3452627358842397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 t="str">
        <f>IFERROR(VLOOKUP($B63,RD[[#All],[Date]:[IS20_Inv2_M2]],CJ$2,0)/CJ$1,"")</f>
        <v/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5.5346795163617566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6.9704435793962487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 t="str">
        <f>IFERROR(VLOOKUP($B64,RD[[#All],[Date]:[IS20_Inv2_M2]],CJ$2,0)/CJ$1,"")</f>
        <v/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7.0547295159759571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8.4216163134029323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 t="str">
        <f>IFERROR(VLOOKUP($B65,RD[[#All],[Date]:[IS20_Inv2_M2]],CJ$2,0)/CJ$1,"")</f>
        <v/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7.5200037036751262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8.3356979627214827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 t="str">
        <f>IFERROR(VLOOKUP($B66,RD[[#All],[Date]:[IS20_Inv2_M2]],CJ$2,0)/CJ$1,"")</f>
        <v/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8.65579740897061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8.6508865029333624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 t="str">
        <f>IFERROR(VLOOKUP($B67,RD[[#All],[Date]:[IS20_Inv2_M2]],CJ$2,0)/CJ$1,"")</f>
        <v/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7.0439271301918964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7.8171151264264935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 t="str">
        <f>IFERROR(VLOOKUP($B68,RD[[#All],[Date]:[IS20_Inv2_M2]],CJ$2,0)/CJ$1,"")</f>
        <v/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7.0439271301918964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7.8171151264264935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 t="str">
        <f>IFERROR(VLOOKUP($B69,RD[[#All],[Date]:[IS20_Inv2_M2]],CJ$2,0)/CJ$1,"")</f>
        <v/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8.4605828658729489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9.4164678191783509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 t="str">
        <f>IFERROR(VLOOKUP($B70,RD[[#All],[Date]:[IS20_Inv2_M2]],CJ$2,0)/CJ$1,"")</f>
        <v/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7.3957762671584328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8.2228500037293948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 t="str">
        <f>IFERROR(VLOOKUP($B71,RD[[#All],[Date]:[IS20_Inv2_M2]],CJ$2,0)/CJ$1,"")</f>
        <v/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8.2499363430837729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9.1514525029385059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 t="str">
        <f>IFERROR(VLOOKUP($B72,RD[[#All],[Date]:[IS20_Inv2_M2]],CJ$2,0)/CJ$1,"")</f>
        <v/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7.5902192112715179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8.5177567431321251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 t="str">
        <f>IFERROR(VLOOKUP($B73,RD[[#All],[Date]:[IS20_Inv2_M2]],CJ$2,0)/CJ$1,"")</f>
        <v/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7.7885201503074821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8.1127355948899567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 t="str">
        <f>IFERROR(VLOOKUP($B74,RD[[#All],[Date]:[IS20_Inv2_M2]],CJ$2,0)/CJ$1,"")</f>
        <v/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6.4505675110531557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6.9575024176768183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 t="str">
        <f>IFERROR(VLOOKUP($B75,RD[[#All],[Date]:[IS20_Inv2_M2]],CJ$2,0)/CJ$1,"")</f>
        <v/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8.0693821806930508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8.2909733528290666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 t="str">
        <f>IFERROR(VLOOKUP($B76,RD[[#All],[Date]:[IS20_Inv2_M2]],CJ$2,0)/CJ$1,"")</f>
        <v/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8.2537943380066512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8.0084949833206025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 t="str">
        <f>IFERROR(VLOOKUP($B77,RD[[#All],[Date]:[IS20_Inv2_M2]],CJ$2,0)/CJ$1,"")</f>
        <v/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8.1287953025053827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8.3764134728898689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 t="str">
        <f>IFERROR(VLOOKUP($B78,RD[[#All],[Date]:[IS20_Inv2_M2]],CJ$2,0)/CJ$1,"")</f>
        <v/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8.2877446933279835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8.5471088507547535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 t="str">
        <f>IFERROR(VLOOKUP($B79,RD[[#All],[Date]:[IS20_Inv2_M2]],CJ$2,0)/CJ$1,"")</f>
        <v/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8.0662957847547467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8.2961334210384177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 t="str">
        <f>IFERROR(VLOOKUP($B80,RD[[#All],[Date]:[IS20_Inv2_M2]],CJ$2,0)/CJ$1,"")</f>
        <v/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7.6689223076982431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7.8862672741722664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 t="str">
        <f>IFERROR(VLOOKUP($B81,RD[[#All],[Date]:[IS20_Inv2_M2]],CJ$2,0)/CJ$1,"")</f>
        <v/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7.2553452519656485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7.4943962623745186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 t="str">
        <f>IFERROR(VLOOKUP($B82,RD[[#All],[Date]:[IS20_Inv2_M2]],CJ$2,0)/CJ$1,"")</f>
        <v/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6.5223262166186986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6.7424923418800775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 t="str">
        <f>IFERROR(VLOOKUP($B83,RD[[#All],[Date]:[IS20_Inv2_M2]],CJ$2,0)/CJ$1,"")</f>
        <v/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8.0632093888164444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8.3283484823933982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 t="str">
        <f>IFERROR(VLOOKUP($B84,RD[[#All],[Date]:[IS20_Inv2_M2]],CJ$2,0)/CJ$1,"")</f>
        <v/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7.1164574347420162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7.2776380326283494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 t="str">
        <f>IFERROR(VLOOKUP($B85,RD[[#All],[Date]:[IS20_Inv2_M2]],CJ$2,0)/CJ$1,"")</f>
        <v/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7.4906829422612482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7.7169446995007753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 t="str">
        <f>IFERROR(VLOOKUP($B86,RD[[#All],[Date]:[IS20_Inv2_M2]],CJ$2,0)/CJ$1,"")</f>
        <v/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8.3186086527110135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8.7873132408957755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 t="str">
        <f>IFERROR(VLOOKUP($B87,RD[[#All],[Date]:[IS20_Inv2_M2]],CJ$2,0)/CJ$1,"")</f>
        <v/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8.0686105817084748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8.8929435343863084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 t="str">
        <f>IFERROR(VLOOKUP($B88,RD[[#All],[Date]:[IS20_Inv2_M2]],CJ$2,0)/CJ$1,"")</f>
        <v/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5.331748983418338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5.8268671730928006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 t="str">
        <f>IFERROR(VLOOKUP($B89,RD[[#All],[Date]:[IS20_Inv2_M2]],CJ$2,0)/CJ$1,"")</f>
        <v/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8.4852740333793726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9.198390637417921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 t="str">
        <f>IFERROR(VLOOKUP($B90,RD[[#All],[Date]:[IS20_Inv2_M2]],CJ$2,0)/CJ$1,"")</f>
        <v/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8.5894398962970957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9.3989549334753075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 t="str">
        <f>IFERROR(VLOOKUP($B91,RD[[#All],[Date]:[IS20_Inv2_M2]],CJ$2,0)/CJ$1,"")</f>
        <v/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8.3209234496647397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9.0551135472205715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 t="str">
        <f>IFERROR(VLOOKUP($B92,RD[[#All],[Date]:[IS20_Inv2_M2]],CJ$2,0)/CJ$1,"")</f>
        <v/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8.6774021805387314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9.5019127617328056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 t="str">
        <f>IFERROR(VLOOKUP($B93,RD[[#All],[Date]:[IS20_Inv2_M2]],CJ$2,0)/CJ$1,"")</f>
        <v/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8.1411408862585937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8.8086230366020839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 t="str">
        <f>IFERROR(VLOOKUP($B94,RD[[#All],[Date]:[IS20_Inv2_M2]],CJ$2,0)/CJ$1,"")</f>
        <v/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8.6002422820811564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9.33960370033153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 t="str">
        <f>IFERROR(VLOOKUP($B95,RD[[#All],[Date]:[IS20_Inv2_M2]],CJ$2,0)/CJ$1,"")</f>
        <v/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7.531577688443762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6.7460299253784637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 t="str">
        <f>IFERROR(VLOOKUP($B96,RD[[#All],[Date]:[IS20_Inv2_M2]],CJ$2,0)/CJ$1,"")</f>
        <v/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7.1257166225569248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6.4900367775731382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 t="str">
        <f>IFERROR(VLOOKUP($B97,RD[[#All],[Date]:[IS20_Inv2_M2]],CJ$2,0)/CJ$1,"")</f>
        <v/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6.7044235769785727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6.1710098786433081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 t="str">
        <f>IFERROR(VLOOKUP($B98,RD[[#All],[Date]:[IS20_Inv2_M2]],CJ$2,0)/CJ$1,"")</f>
        <v/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6.6805040084567251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6.1671263616001699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 t="str">
        <f>IFERROR(VLOOKUP($B99,RD[[#All],[Date]:[IS20_Inv2_M2]],CJ$2,0)/CJ$1,"")</f>
        <v/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8.7499324850888502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8.1011858091471662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 t="str">
        <f>IFERROR(VLOOKUP($B100,RD[[#All],[Date]:[IS20_Inv2_M2]],CJ$2,0)/CJ$1,"")</f>
        <v/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3.3942639331486641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2.4830856908650003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 t="str">
        <f>IFERROR(VLOOKUP($B101,RD[[#All],[Date]:[IS20_Inv2_M2]],CJ$2,0)/CJ$1,"")</f>
        <v/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5.7800479934568409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4.1405942059370657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 t="str">
        <f>IFERROR(VLOOKUP($B102,RD[[#All],[Date]:[IS20_Inv2_M2]],CJ$2,0)/CJ$1,"")</f>
        <v/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6.3170808867215529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4.4765593996849926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 t="str">
        <f>IFERROR(VLOOKUP($B103,RD[[#All],[Date]:[IS20_Inv2_M2]],CJ$2,0)/CJ$1,"")</f>
        <v/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6.9443908611816267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5.119003102115693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 t="str">
        <f>IFERROR(VLOOKUP($B104,RD[[#All],[Date]:[IS20_Inv2_M2]],CJ$2,0)/CJ$1,"")</f>
        <v/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5.4690936026728192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4.0156844104961795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 t="str">
        <f>IFERROR(VLOOKUP($B105,RD[[#All],[Date]:[IS20_Inv2_M2]],CJ$2,0)/CJ$1,"")</f>
        <v/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4.0246603035470407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2.9249809309318882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 t="str">
        <f>IFERROR(VLOOKUP($B106,RD[[#All],[Date]:[IS20_Inv2_M2]],CJ$2,0)/CJ$1,"")</f>
        <v/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4.3649354557449405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3.1946484385489486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 t="str">
        <f>IFERROR(VLOOKUP($B107,RD[[#All],[Date]:[IS20_Inv2_M2]],CJ$2,0)/CJ$1,"")</f>
        <v/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3.5169481716962059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2.5751139503058855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 t="str">
        <f>IFERROR(VLOOKUP($B108,RD[[#All],[Date]:[IS20_Inv2_M2]],CJ$2,0)/CJ$1,"")</f>
        <v/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4.2306772324287625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3.096692549046312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 t="str">
        <f>IFERROR(VLOOKUP($B109,RD[[#All],[Date]:[IS20_Inv2_M2]],CJ$2,0)/CJ$1,"")</f>
        <v/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4.4351509633413322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3.2633939222507218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 t="str">
        <f>IFERROR(VLOOKUP($B110,RD[[#All],[Date]:[IS20_Inv2_M2]],CJ$2,0)/CJ$1,"")</f>
        <v/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4.2353068263362168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3.2451787499491602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 t="str">
        <f>IFERROR(VLOOKUP($B111,RD[[#All],[Date]:[IS20_Inv2_M2]],CJ$2,0)/CJ$1,"")</f>
        <v/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4.3062939329171845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3.0110483000542065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 t="str">
        <f>IFERROR(VLOOKUP($B112,RD[[#All],[Date]:[IS20_Inv2_M2]],CJ$2,0)/CJ$1,"")</f>
        <v/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5.5794322574671495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3.9772002116139125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 t="str">
        <f>IFERROR(VLOOKUP($B113,RD[[#All],[Date]:[IS20_Inv2_M2]],CJ$2,0)/CJ$1,"")</f>
        <v/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2.3171117506809362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1.6109710937191926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 t="str">
        <f>IFERROR(VLOOKUP($B114,RD[[#All],[Date]:[IS20_Inv2_M2]],CJ$2,0)/CJ$1,"")</f>
        <v/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5.1828303793952211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3.5168280504398663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 t="str">
        <f>IFERROR(VLOOKUP($B115,RD[[#All],[Date]:[IS20_Inv2_M2]],CJ$2,0)/CJ$1,"")</f>
        <v/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4.2468808111048526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2.909143883426248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 t="str">
        <f>IFERROR(VLOOKUP($B116,RD[[#All],[Date]:[IS20_Inv2_M2]],CJ$2,0)/CJ$1,"")</f>
        <v/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7.6936134752046668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5.2799673365679807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 t="str">
        <f>IFERROR(VLOOKUP($B117,RD[[#All],[Date]:[IS20_Inv2_M2]],CJ$2,0)/CJ$1,"")</f>
        <v/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6.4397651252690951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4.6100450451183663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 t="str">
        <f>IFERROR(VLOOKUP($B118,RD[[#All],[Date]:[IS20_Inv2_M2]],CJ$2,0)/CJ$1,"")</f>
        <v/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5.8363747193308697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4.4334285941290323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6.0293652418259305E-2</v>
      </c>
      <c r="CJ119" s="165" t="str">
        <f>IFERROR(VLOOKUP($B119,RD[[#All],[Date]:[IS20_Inv2_M2]],CJ$2,0)/CJ$1,"")</f>
        <v/>
      </c>
      <c r="CK119" s="165">
        <f>IFERROR(VLOOKUP($B119,RD[[#All],[Date]:[IS20_Inv2_M2]],CK$2,0)/CK$1,"")</f>
        <v>0.15073413104564826</v>
      </c>
      <c r="CL119" s="165">
        <f>IFERROR(VLOOKUP($B119,RD[[#All],[Date]:[IS20_Inv2_M2]],CL$2,0)/CL$1,"")</f>
        <v>1.790691983071992E-2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5.8464055061303544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4.4454206734132233</v>
      </c>
      <c r="DC119" s="165">
        <f>IFERROR(AVERAGEIF(Inv_SY_B[[#This Row],[IS9_Inv1_M1]:[IS20_Inv2_M2]],"&gt;="&amp;0.1,Inv_SY_B[[#This Row],[IS9_Inv1_M1]:[IS20_Inv2_M2]]),"")</f>
        <v>3.515736169877318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0.18534715373020452</v>
      </c>
      <c r="CJ120" s="165" t="str">
        <f>IFERROR(VLOOKUP($B120,RD[[#All],[Date]:[IS20_Inv2_M2]],CJ$2,0)/CJ$1,"")</f>
        <v/>
      </c>
      <c r="CK120" s="165">
        <f>IFERROR(VLOOKUP($B120,RD[[#All],[Date]:[IS20_Inv2_M2]],CK$2,0)/CK$1,"")</f>
        <v>0.73878333364348581</v>
      </c>
      <c r="CL120" s="165">
        <f>IFERROR(VLOOKUP($B120,RD[[#All],[Date]:[IS20_Inv2_M2]],CL$2,0)/CL$1,"")</f>
        <v>0.15579020252726331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6.9652240337651712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5.3052882500692506</v>
      </c>
      <c r="DC120" s="165">
        <f>IFERROR(AVERAGEIF(Inv_SY_B[[#This Row],[IS9_Inv1_M1]:[IS20_Inv2_M2]],"&gt;="&amp;0.1,Inv_SY_B[[#This Row],[IS9_Inv1_M1]:[IS20_Inv2_M2]]),"")</f>
        <v>4.1020062829909012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0.33570910173623392</v>
      </c>
      <c r="CJ121" s="165" t="str">
        <f>IFERROR(VLOOKUP($B121,RD[[#All],[Date]:[IS20_Inv2_M2]],CJ$2,0)/CJ$1,"")</f>
        <v/>
      </c>
      <c r="CK121" s="165">
        <f>IFERROR(VLOOKUP($B121,RD[[#All],[Date]:[IS20_Inv2_M2]],CK$2,0)/CK$1,"")</f>
        <v>1.4459311089193665</v>
      </c>
      <c r="CL121" s="165">
        <f>IFERROR(VLOOKUP($B121,RD[[#All],[Date]:[IS20_Inv2_M2]],CL$2,0)/CL$1,"")</f>
        <v>0.36410736989130499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7.5547256579810345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5.8697627304869435</v>
      </c>
      <c r="DC121" s="165">
        <f>IFERROR(AVERAGEIF(Inv_SY_B[[#This Row],[IS9_Inv1_M1]:[IS20_Inv2_M2]],"&gt;="&amp;0.1,Inv_SY_B[[#This Row],[IS9_Inv1_M1]:[IS20_Inv2_M2]]),"")</f>
        <v>4.6938712400856613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0.33943093213242276</v>
      </c>
      <c r="CJ122" s="165" t="str">
        <f>IFERROR(VLOOKUP($B122,RD[[#All],[Date]:[IS20_Inv2_M2]],CJ$2,0)/CJ$1,"")</f>
        <v/>
      </c>
      <c r="CK122" s="165">
        <f>IFERROR(VLOOKUP($B122,RD[[#All],[Date]:[IS20_Inv2_M2]],CK$2,0)/CK$1,"")</f>
        <v>1.4682620912964996</v>
      </c>
      <c r="CL122" s="165">
        <f>IFERROR(VLOOKUP($B122,RD[[#All],[Date]:[IS20_Inv2_M2]],CL$2,0)/CL$1,"")</f>
        <v>0.36112288325285169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7.3564247189450702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6.0426958924800367</v>
      </c>
      <c r="DC122" s="165">
        <f>IFERROR(AVERAGEIF(Inv_SY_B[[#This Row],[IS9_Inv1_M1]:[IS20_Inv2_M2]],"&gt;="&amp;0.1,Inv_SY_B[[#This Row],[IS9_Inv1_M1]:[IS20_Inv2_M2]]),"")</f>
        <v>4.4218184200272539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0.13473026034203622</v>
      </c>
      <c r="CJ123" s="165" t="str">
        <f>IFERROR(VLOOKUP($B123,RD[[#All],[Date]:[IS20_Inv2_M2]],CJ$2,0)/CJ$1,"")</f>
        <v/>
      </c>
      <c r="CK123" s="165">
        <f>IFERROR(VLOOKUP($B123,RD[[#All],[Date]:[IS20_Inv2_M2]],CK$2,0)/CK$1,"")</f>
        <v>2.3112566760332731</v>
      </c>
      <c r="CL123" s="165">
        <f>IFERROR(VLOOKUP($B123,RD[[#All],[Date]:[IS20_Inv2_M2]],CL$2,0)/CL$1,"")</f>
        <v>0.41185915610655816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8.6041002770040347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7.0547981938205595</v>
      </c>
      <c r="DC123" s="165">
        <f>IFERROR(AVERAGEIF(Inv_SY_B[[#This Row],[IS9_Inv1_M1]:[IS20_Inv2_M2]],"&gt;="&amp;0.1,Inv_SY_B[[#This Row],[IS9_Inv1_M1]:[IS20_Inv2_M2]]),"")</f>
        <v>5.0602218579698395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0.29923516385358317</v>
      </c>
      <c r="CJ124" s="165" t="str">
        <f>IFERROR(VLOOKUP($B124,RD[[#All],[Date]:[IS20_Inv2_M2]],CJ$2,0)/CJ$1,"")</f>
        <v/>
      </c>
      <c r="CK124" s="165">
        <f>IFERROR(VLOOKUP($B124,RD[[#All],[Date]:[IS20_Inv2_M2]],CK$2,0)/CK$1,"")</f>
        <v>1.8125314029439679</v>
      </c>
      <c r="CL124" s="165">
        <f>IFERROR(VLOOKUP($B124,RD[[#All],[Date]:[IS20_Inv2_M2]],CL$2,0)/CL$1,"")</f>
        <v>0.32232455695295853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6.4528823080068829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5.2383965726202186</v>
      </c>
      <c r="DC124" s="165">
        <f>IFERROR(AVERAGEIF(Inv_SY_B[[#This Row],[IS9_Inv1_M1]:[IS20_Inv2_M2]],"&gt;="&amp;0.1,Inv_SY_B[[#This Row],[IS9_Inv1_M1]:[IS20_Inv2_M2]]),"")</f>
        <v>4.0033176982191767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0.10644434933100098</v>
      </c>
      <c r="CJ125" s="165" t="str">
        <f>IFERROR(VLOOKUP($B125,RD[[#All],[Date]:[IS20_Inv2_M2]],CJ$2,0)/CJ$1,"")</f>
        <v/>
      </c>
      <c r="CK125" s="165">
        <f>IFERROR(VLOOKUP($B125,RD[[#All],[Date]:[IS20_Inv2_M2]],CK$2,0)/CK$1,"")</f>
        <v>0.62898933695591497</v>
      </c>
      <c r="CL125" s="165">
        <f>IFERROR(VLOOKUP($B125,RD[[#All],[Date]:[IS20_Inv2_M2]],CL$2,0)/CL$1,"")</f>
        <v>0.10684462165662885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0.28086203038556801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3.4315415587178193</v>
      </c>
      <c r="DC125" s="165">
        <f>IFERROR(AVERAGEIF(Inv_SY_B[[#This Row],[IS9_Inv1_M1]:[IS20_Inv2_M2]],"&gt;="&amp;0.1,Inv_SY_B[[#This Row],[IS9_Inv1_M1]:[IS20_Inv2_M2]]),"")</f>
        <v>3.6956383952326166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 t="str">
        <f>IFERROR(VLOOKUP($B126,RD[[#All],[Date]:[IS20_Inv2_M2]],CJ$2,0)/CJ$1,"")</f>
        <v/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 t="str">
        <f>IFERROR(VLOOKUP($B127,RD[[#All],[Date]:[IS20_Inv2_M2]],CJ$2,0)/CJ$1,"")</f>
        <v/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 t="str">
        <f>IFERROR(VLOOKUP($B128,RD[[#All],[Date]:[IS20_Inv2_M2]],CJ$2,0)/CJ$1,"")</f>
        <v/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1.0421125109328768E-2</v>
      </c>
      <c r="CJ129" s="165" t="str">
        <f>IFERROR(VLOOKUP($B129,RD[[#All],[Date]:[IS20_Inv2_M2]],CJ$2,0)/CJ$1,"")</f>
        <v/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8.9534599153599601E-3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0.2195879933751419</v>
      </c>
      <c r="CJ130" s="165" t="str">
        <f>IFERROR(VLOOKUP($B130,RD[[#All],[Date]:[IS20_Inv2_M2]],CJ$2,0)/CJ$1,"")</f>
        <v/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0.29546417720687868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3.4735835247211946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0.17715912685858906</v>
      </c>
      <c r="CJ131" s="165" t="str">
        <f>IFERROR(VLOOKUP($B131,RD[[#All],[Date]:[IS20_Inv2_M2]],CJ$2,0)/CJ$1,"")</f>
        <v/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0.23278995779935893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2.5603770482673869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0.23447531495989729</v>
      </c>
      <c r="CJ132" s="165" t="str">
        <f>IFERROR(VLOOKUP($B132,RD[[#All],[Date]:[IS20_Inv2_M2]],CJ$2,0)/CJ$1,"")</f>
        <v/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0.31217730238221725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3.3245308184717395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0.24415207398998828</v>
      </c>
      <c r="CJ133" s="165" t="str">
        <f>IFERROR(VLOOKUP($B133,RD[[#All],[Date]:[IS20_Inv2_M2]],CJ$2,0)/CJ$1,"")</f>
        <v/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0.33068111954062784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3.3907465362891061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0.25606193125779259</v>
      </c>
      <c r="CJ134" s="165" t="str">
        <f>IFERROR(VLOOKUP($B134,RD[[#All],[Date]:[IS20_Inv2_M2]],CJ$2,0)/CJ$1,"")</f>
        <v/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0.31695248100374257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3.5876443539708327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0.28211474403111453</v>
      </c>
      <c r="CJ135" s="165" t="str">
        <f>IFERROR(VLOOKUP($B135,RD[[#All],[Date]:[IS20_Inv2_M2]],CJ$2,0)/CJ$1,"")</f>
        <v/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0.38917705765431287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3.8071662883066186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0.26573869028788361</v>
      </c>
      <c r="CJ136" s="165" t="str">
        <f>IFERROR(VLOOKUP($B136,RD[[#All],[Date]:[IS20_Inv2_M2]],CJ$2,0)/CJ$1,"")</f>
        <v/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0.95622951896044361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3.5825822183917921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0.31933304799300299</v>
      </c>
      <c r="CJ137" s="165" t="str">
        <f>IFERROR(VLOOKUP($B137,RD[[#All],[Date]:[IS20_Inv2_M2]],CJ$2,0)/CJ$1,"")</f>
        <v/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1.1239576680415202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4.0933643800945863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0.27169361892178573</v>
      </c>
      <c r="CJ138" s="165" t="str">
        <f>IFERROR(VLOOKUP($B138,RD[[#All],[Date]:[IS20_Inv2_M2]],CJ$2,0)/CJ$1,"")</f>
        <v/>
      </c>
      <c r="CK138" s="165">
        <f>IFERROR(VLOOKUP($B138,RD[[#All],[Date]:[IS20_Inv2_M2]],CK$2,0)/CK$1,"")</f>
        <v>0.69412136888921971</v>
      </c>
      <c r="CL138" s="165">
        <f>IFERROR(VLOOKUP($B138,RD[[#All],[Date]:[IS20_Inv2_M2]],CL$2,0)/CL$1,"")</f>
        <v>1.5471578733742011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3.2718450666339711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0.27094925284254795</v>
      </c>
      <c r="CJ139" s="165" t="str">
        <f>IFERROR(VLOOKUP($B139,RD[[#All],[Date]:[IS20_Inv2_M2]],CJ$2,0)/CJ$1,"")</f>
        <v/>
      </c>
      <c r="CK139" s="165">
        <f>IFERROR(VLOOKUP($B139,RD[[#All],[Date]:[IS20_Inv2_M2]],CK$2,0)/CK$1,"")</f>
        <v>1.2077339635632804</v>
      </c>
      <c r="CL139" s="165">
        <f>IFERROR(VLOOKUP($B139,RD[[#All],[Date]:[IS20_Inv2_M2]],CL$2,0)/CL$1,"")</f>
        <v>1.7327929422859976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2.6624416449858566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0.31784431583452744</v>
      </c>
      <c r="CJ140" s="165" t="str">
        <f>IFERROR(VLOOKUP($B140,RD[[#All],[Date]:[IS20_Inv2_M2]],CJ$2,0)/CJ$1,"")</f>
        <v/>
      </c>
      <c r="CK140" s="165">
        <f>IFERROR(VLOOKUP($B140,RD[[#All],[Date]:[IS20_Inv2_M2]],CK$2,0)/CK$1,"")</f>
        <v>1.4180173809479502</v>
      </c>
      <c r="CL140" s="165">
        <f>IFERROR(VLOOKUP($B140,RD[[#All],[Date]:[IS20_Inv2_M2]],CL$2,0)/CL$1,"")</f>
        <v>2.0252726328544228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3.2466517191044484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0.22330982377133074</v>
      </c>
      <c r="CJ141" s="165" t="str">
        <f>IFERROR(VLOOKUP($B141,RD[[#All],[Date]:[IS20_Inv2_M2]],CJ$2,0)/CJ$1,"")</f>
        <v/>
      </c>
      <c r="CK141" s="165">
        <f>IFERROR(VLOOKUP($B141,RD[[#All],[Date]:[IS20_Inv2_M2]],CK$2,0)/CK$1,"")</f>
        <v>1.0086160373671771</v>
      </c>
      <c r="CL141" s="165">
        <f>IFERROR(VLOOKUP($B141,RD[[#All],[Date]:[IS20_Inv2_M2]],CL$2,0)/CL$1,"")</f>
        <v>1.4438946356837161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2.3263027632605131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0.22703165416751958</v>
      </c>
      <c r="CJ142" s="165" t="str">
        <f>IFERROR(VLOOKUP($B142,RD[[#All],[Date]:[IS20_Inv2_M2]],CJ$2,0)/CJ$1,"")</f>
        <v/>
      </c>
      <c r="CK142" s="165">
        <f>IFERROR(VLOOKUP($B142,RD[[#All],[Date]:[IS20_Inv2_M2]],CK$2,0)/CK$1,"")</f>
        <v>1.038390680536688</v>
      </c>
      <c r="CL142" s="165">
        <f>IFERROR(VLOOKUP($B142,RD[[#All],[Date]:[IS20_Inv2_M2]],CL$2,0)/CL$1,"")</f>
        <v>1.4904526272435878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2.49819238801259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0.40419078102610867</v>
      </c>
      <c r="CJ143" s="165" t="str">
        <f>IFERROR(VLOOKUP($B143,RD[[#All],[Date]:[IS20_Inv2_M2]],CJ$2,0)/CJ$1,"")</f>
        <v/>
      </c>
      <c r="CK143" s="165">
        <f>IFERROR(VLOOKUP($B143,RD[[#All],[Date]:[IS20_Inv2_M2]],CK$2,0)/CK$1,"")</f>
        <v>1.7920613357649291</v>
      </c>
      <c r="CL143" s="165">
        <f>IFERROR(VLOOKUP($B143,RD[[#All],[Date]:[IS20_Inv2_M2]],CL$2,0)/CL$1,"")</f>
        <v>2.5296508747530337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4.0872535259877996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0.37590487001507344</v>
      </c>
      <c r="CJ144" s="165" t="str">
        <f>IFERROR(VLOOKUP($B144,RD[[#All],[Date]:[IS20_Inv2_M2]],CJ$2,0)/CJ$1,"")</f>
        <v/>
      </c>
      <c r="CK144" s="165">
        <f>IFERROR(VLOOKUP($B144,RD[[#All],[Date]:[IS20_Inv2_M2]],CK$2,0)/CK$1,"")</f>
        <v>1.6841282542754528</v>
      </c>
      <c r="CL144" s="165">
        <f>IFERROR(VLOOKUP($B144,RD[[#All],[Date]:[IS20_Inv2_M2]],CL$2,0)/CL$1,"")</f>
        <v>2.408480717231829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4.0791592183580683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0.41535627221467519</v>
      </c>
      <c r="CJ145" s="165" t="str">
        <f>IFERROR(VLOOKUP($B145,RD[[#All],[Date]:[IS20_Inv2_M2]],CJ$2,0)/CJ$1,"")</f>
        <v/>
      </c>
      <c r="CK145" s="165">
        <f>IFERROR(VLOOKUP($B145,RD[[#All],[Date]:[IS20_Inv2_M2]],CK$2,0)/CK$1,"")</f>
        <v>1.844166961311573</v>
      </c>
      <c r="CL145" s="165">
        <f>IFERROR(VLOOKUP($B145,RD[[#All],[Date]:[IS20_Inv2_M2]],CL$2,0)/CL$1,"")</f>
        <v>2.6084413220082014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4.2708854717625924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0.42279993300705287</v>
      </c>
      <c r="CJ146" s="165" t="str">
        <f>IFERROR(VLOOKUP($B146,RD[[#All],[Date]:[IS20_Inv2_M2]],CJ$2,0)/CJ$1,"")</f>
        <v/>
      </c>
      <c r="CK146" s="165">
        <f>IFERROR(VLOOKUP($B146,RD[[#All],[Date]:[IS20_Inv2_M2]],CK$2,0)/CK$1,"")</f>
        <v>1.8776634348772727</v>
      </c>
      <c r="CL146" s="165">
        <f>IFERROR(VLOOKUP($B146,RD[[#All],[Date]:[IS20_Inv2_M2]],CL$2,0)/CL$1,"")</f>
        <v>2.6520148269296198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4.2513711569316701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0.30667882464596091</v>
      </c>
      <c r="CJ147" s="165" t="str">
        <f>IFERROR(VLOOKUP($B147,RD[[#All],[Date]:[IS20_Inv2_M2]],CJ$2,0)/CJ$1,"")</f>
        <v/>
      </c>
      <c r="CK147" s="165">
        <f>IFERROR(VLOOKUP($B147,RD[[#All],[Date]:[IS20_Inv2_M2]],CK$2,0)/CK$1,"")</f>
        <v>1.3807990769860616</v>
      </c>
      <c r="CL147" s="165">
        <f>IFERROR(VLOOKUP($B147,RD[[#All],[Date]:[IS20_Inv2_M2]],CL$2,0)/CL$1,"")</f>
        <v>1.9608077214638311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3.16478591538021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0.29030277090272999</v>
      </c>
      <c r="CJ148" s="165" t="str">
        <f>IFERROR(VLOOKUP($B148,RD[[#All],[Date]:[IS20_Inv2_M2]],CJ$2,0)/CJ$1,"")</f>
        <v/>
      </c>
      <c r="CK148" s="165">
        <f>IFERROR(VLOOKUP($B148,RD[[#All],[Date]:[IS20_Inv2_M2]],CK$2,0)/CK$1,"")</f>
        <v>1.2970578930718126</v>
      </c>
      <c r="CL148" s="165">
        <f>IFERROR(VLOOKUP($B148,RD[[#All],[Date]:[IS20_Inv2_M2]],CL$2,0)/CL$1,"")</f>
        <v>1.858141381101037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2.9857392698500966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0.29104713698196777</v>
      </c>
      <c r="CJ149" s="165" t="str">
        <f>IFERROR(VLOOKUP($B149,RD[[#All],[Date]:[IS20_Inv2_M2]],CJ$2,0)/CJ$1,"")</f>
        <v/>
      </c>
      <c r="CK149" s="165">
        <f>IFERROR(VLOOKUP($B149,RD[[#All],[Date]:[IS20_Inv2_M2]],CK$2,0)/CK$1,"")</f>
        <v>1.2970578930718126</v>
      </c>
      <c r="CL149" s="165">
        <f>IFERROR(VLOOKUP($B149,RD[[#All],[Date]:[IS20_Inv2_M2]],CL$2,0)/CL$1,"")</f>
        <v>1.8378468719595542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2.9670583006126487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0.33570910173623392</v>
      </c>
      <c r="CJ150" s="165" t="str">
        <f>IFERROR(VLOOKUP($B150,RD[[#All],[Date]:[IS20_Inv2_M2]],CJ$2,0)/CJ$1,"")</f>
        <v/>
      </c>
      <c r="CK150" s="165">
        <f>IFERROR(VLOOKUP($B150,RD[[#All],[Date]:[IS20_Inv2_M2]],CK$2,0)/CK$1,"")</f>
        <v>1.496175819267916</v>
      </c>
      <c r="CL150" s="165">
        <f>IFERROR(VLOOKUP($B150,RD[[#All],[Date]:[IS20_Inv2_M2]],CL$2,0)/CL$1,"")</f>
        <v>2.1189855133018569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3.3976632305623671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0.31114502112138753</v>
      </c>
      <c r="CJ151" s="165" t="str">
        <f>IFERROR(VLOOKUP($B151,RD[[#All],[Date]:[IS20_Inv2_M2]],CJ$2,0)/CJ$1,"")</f>
        <v/>
      </c>
      <c r="CK151" s="165">
        <f>IFERROR(VLOOKUP($B151,RD[[#All],[Date]:[IS20_Inv2_M2]],CK$2,0)/CK$1,"")</f>
        <v>1.3975473137689116</v>
      </c>
      <c r="CL151" s="165">
        <f>IFERROR(VLOOKUP($B151,RD[[#All],[Date]:[IS20_Inv2_M2]],CL$2,0)/CL$1,"")</f>
        <v>1.9942339718145083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3.2679383056364695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0.34538586076632488</v>
      </c>
      <c r="CJ152" s="165" t="str">
        <f>IFERROR(VLOOKUP($B152,RD[[#All],[Date]:[IS20_Inv2_M2]],CJ$2,0)/CJ$1,"")</f>
        <v/>
      </c>
      <c r="CK152" s="165">
        <f>IFERROR(VLOOKUP($B152,RD[[#All],[Date]:[IS20_Inv2_M2]],CK$2,0)/CK$1,"")</f>
        <v>1.5426986992202765</v>
      </c>
      <c r="CL152" s="165">
        <f>IFERROR(VLOOKUP($B152,RD[[#All],[Date]:[IS20_Inv2_M2]],CL$2,0)/CL$1,"")</f>
        <v>2.1941945765908808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3.5274631547375632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0.42503303124476621</v>
      </c>
      <c r="CJ153" s="165" t="str">
        <f>IFERROR(VLOOKUP($B153,RD[[#All],[Date]:[IS20_Inv2_M2]],CJ$2,0)/CJ$1,"")</f>
        <v/>
      </c>
      <c r="CK153" s="165">
        <f>IFERROR(VLOOKUP($B153,RD[[#All],[Date]:[IS20_Inv2_M2]],CK$2,0)/CK$1,"")</f>
        <v>1.8869680108677447</v>
      </c>
      <c r="CL153" s="165">
        <f>IFERROR(VLOOKUP($B153,RD[[#All],[Date]:[IS20_Inv2_M2]],CL$2,0)/CL$1,"")</f>
        <v>2.6764876173649372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4.2073469114050939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0.30965628896291197</v>
      </c>
      <c r="CJ154" s="165" t="str">
        <f>IFERROR(VLOOKUP($B154,RD[[#All],[Date]:[IS20_Inv2_M2]],CJ$2,0)/CJ$1,"")</f>
        <v/>
      </c>
      <c r="CK154" s="165">
        <f>IFERROR(VLOOKUP($B154,RD[[#All],[Date]:[IS20_Inv2_M2]],CK$2,0)/CK$1,"")</f>
        <v>1.4142955505517614</v>
      </c>
      <c r="CL154" s="165">
        <f>IFERROR(VLOOKUP($B154,RD[[#All],[Date]:[IS20_Inv2_M2]],CL$2,0)/CL$1,"")</f>
        <v>1.9369318283562045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3.372454320473127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 t="str">
        <f>IFERROR(VLOOKUP($B155,RD[[#All],[Date]:[IS20_Inv2_M2]],CJ$2,0)/CJ$1,"")</f>
        <v/>
      </c>
      <c r="CK155" s="165">
        <f>IFERROR(VLOOKUP($B155,RD[[#All],[Date]:[IS20_Inv2_M2]],CK$2,0)/CK$1,"")</f>
        <v>3.7106649050002791</v>
      </c>
      <c r="CL155" s="165">
        <f>IFERROR(VLOOKUP($B155,RD[[#All],[Date]:[IS20_Inv2_M2]],CL$2,0)/CL$1,"")</f>
        <v>2.0795902896742731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3.5817443580039452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 t="str">
        <f>IFERROR(VLOOKUP($B156,RD[[#All],[Date]:[IS20_Inv2_M2]],CJ$2,0)/CJ$1,"")</f>
        <v/>
      </c>
      <c r="CK156" s="165">
        <f>IFERROR(VLOOKUP($B156,RD[[#All],[Date]:[IS20_Inv2_M2]],CK$2,0)/CK$1,"")</f>
        <v>4.5015538641904085</v>
      </c>
      <c r="CL156" s="165">
        <f>IFERROR(VLOOKUP($B156,RD[[#All],[Date]:[IS20_Inv2_M2]],CL$2,0)/CL$1,"")</f>
        <v>2.5660616117421644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4.3041301842213331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 t="str">
        <f>IFERROR(VLOOKUP($B157,RD[[#All],[Date]:[IS20_Inv2_M2]],CJ$2,0)/CJ$1,"")</f>
        <v/>
      </c>
      <c r="CK157" s="165">
        <f>IFERROR(VLOOKUP($B157,RD[[#All],[Date]:[IS20_Inv2_M2]],CK$2,0)/CK$1,"")</f>
        <v>3.6120363995012745</v>
      </c>
      <c r="CL157" s="165">
        <f>IFERROR(VLOOKUP($B157,RD[[#All],[Date]:[IS20_Inv2_M2]],CL$2,0)/CL$1,"")</f>
        <v>2.083768570968108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3.5945149935690117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 t="str">
        <f>IFERROR(VLOOKUP($B158,RD[[#All],[Date]:[IS20_Inv2_M2]],CJ$2,0)/CJ$1,"")</f>
        <v/>
      </c>
      <c r="CK158" s="165">
        <f>IFERROR(VLOOKUP($B158,RD[[#All],[Date]:[IS20_Inv2_M2]],CK$2,0)/CK$1,"")</f>
        <v>1.483149412881255</v>
      </c>
      <c r="CL158" s="165">
        <f>IFERROR(VLOOKUP($B158,RD[[#All],[Date]:[IS20_Inv2_M2]],CL$2,0)/CL$1,"")</f>
        <v>0.85356317859764941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0.49305175114389549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2.9963661243336439</v>
      </c>
      <c r="DC158" s="165">
        <f>IFERROR(AVERAGEIF(Inv_SY_B[[#This Row],[IS9_Inv1_M1]:[IS20_Inv2_M2]],"&gt;="&amp;0.1,Inv_SY_B[[#This Row],[IS9_Inv1_M1]:[IS20_Inv2_M2]]),"")</f>
        <v>3.5748431596456873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 t="str">
        <f>IFERROR(VLOOKUP($B159,RD[[#All],[Date]:[IS20_Inv2_M2]],CJ$2,0)/CJ$1,"")</f>
        <v/>
      </c>
      <c r="CK159" s="165">
        <f>IFERROR(VLOOKUP($B159,RD[[#All],[Date]:[IS20_Inv2_M2]],CK$2,0)/CK$1,"")</f>
        <v>3.8707036120363996</v>
      </c>
      <c r="CL159" s="165">
        <f>IFERROR(VLOOKUP($B159,RD[[#All],[Date]:[IS20_Inv2_M2]],CL$2,0)/CL$1,"")</f>
        <v>2.215085983060054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2.5825418013749895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2.9429128566357474</v>
      </c>
      <c r="DC159" s="165">
        <f>IFERROR(AVERAGEIF(Inv_SY_B[[#This Row],[IS9_Inv1_M1]:[IS20_Inv2_M2]],"&gt;="&amp;0.1,Inv_SY_B[[#This Row],[IS9_Inv1_M1]:[IS20_Inv2_M2]]),"")</f>
        <v>3.6874708705133279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 t="str">
        <f>IFERROR(VLOOKUP($B160,RD[[#All],[Date]:[IS20_Inv2_M2]],CJ$2,0)/CJ$1,"")</f>
        <v/>
      </c>
      <c r="CK160" s="165">
        <f>IFERROR(VLOOKUP($B160,RD[[#All],[Date]:[IS20_Inv2_M2]],CK$2,0)/CK$1,"")</f>
        <v>4.7248636879617392</v>
      </c>
      <c r="CL160" s="165">
        <f>IFERROR(VLOOKUP($B160,RD[[#All],[Date]:[IS20_Inv2_M2]],CL$2,0)/CL$1,"")</f>
        <v>2.7009604078002543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2.1458167761051228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3.3296624094154161</v>
      </c>
      <c r="DC160" s="165">
        <f>IFERROR(AVERAGEIF(Inv_SY_B[[#This Row],[IS9_Inv1_M1]:[IS20_Inv2_M2]],"&gt;="&amp;0.1,Inv_SY_B[[#This Row],[IS9_Inv1_M1]:[IS20_Inv2_M2]]),"")</f>
        <v>4.3816972106577809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 t="str">
        <f>IFERROR(VLOOKUP($B161,RD[[#All],[Date]:[IS20_Inv2_M2]],CJ$2,0)/CJ$1,"")</f>
        <v/>
      </c>
      <c r="CK161" s="165">
        <f>IFERROR(VLOOKUP($B161,RD[[#All],[Date]:[IS20_Inv2_M2]],CK$2,0)/CK$1,"")</f>
        <v>3.3087072222118836</v>
      </c>
      <c r="CL161" s="165">
        <f>IFERROR(VLOOKUP($B161,RD[[#All],[Date]:[IS20_Inv2_M2]],CL$2,0)/CL$1,"")</f>
        <v>1.7536843487551708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2.7669539586885903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2.9427538585964212</v>
      </c>
      <c r="DC161" s="165">
        <f>IFERROR(AVERAGEIF(Inv_SY_B[[#This Row],[IS9_Inv1_M1]:[IS20_Inv2_M2]],"&gt;="&amp;0.1,Inv_SY_B[[#This Row],[IS9_Inv1_M1]:[IS20_Inv2_M2]]),"")</f>
        <v>3.210794613373384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 t="str">
        <f>IFERROR(VLOOKUP($B162,RD[[#All],[Date]:[IS20_Inv2_M2]],CJ$2,0)/CJ$1,"")</f>
        <v/>
      </c>
      <c r="CK162" s="165">
        <f>IFERROR(VLOOKUP($B162,RD[[#All],[Date]:[IS20_Inv2_M2]],CK$2,0)/CK$1,"")</f>
        <v>2.3187003368256507</v>
      </c>
      <c r="CL162" s="165">
        <f>IFERROR(VLOOKUP($B162,RD[[#All],[Date]:[IS20_Inv2_M2]],CL$2,0)/CL$1,"")</f>
        <v>1.332274835405562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1.852609161966343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1.9719469178863387</v>
      </c>
      <c r="DC162" s="165">
        <f>IFERROR(AVERAGEIF(Inv_SY_B[[#This Row],[IS9_Inv1_M1]:[IS20_Inv2_M2]],"&gt;="&amp;0.1,Inv_SY_B[[#This Row],[IS9_Inv1_M1]:[IS20_Inv2_M2]]),"")</f>
        <v>2.2104196138551604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1.328693451439418</v>
      </c>
      <c r="CJ163" s="165" t="str">
        <f>IFERROR(VLOOKUP($B163,RD[[#All],[Date]:[IS20_Inv2_M2]],CJ$2,0)/CJ$1,"")</f>
        <v/>
      </c>
      <c r="CK163" s="165">
        <f>IFERROR(VLOOKUP($B163,RD[[#All],[Date]:[IS20_Inv2_M2]],CK$2,0)/CK$1,"")</f>
        <v>2.8118428643206728</v>
      </c>
      <c r="CL163" s="165">
        <f>IFERROR(VLOOKUP($B163,RD[[#All],[Date]:[IS20_Inv2_M2]],CL$2,0)/CL$1,"")</f>
        <v>1.763831603325912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2.8580026388685273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2.7745161446347093</v>
      </c>
      <c r="DC163" s="165">
        <f>IFERROR(AVERAGEIF(Inv_SY_B[[#This Row],[IS9_Inv1_M1]:[IS20_Inv2_M2]],"&gt;="&amp;0.1,Inv_SY_B[[#This Row],[IS9_Inv1_M1]:[IS20_Inv2_M2]]),"")</f>
        <v>2.6565027881891639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2.9261030574836706</v>
      </c>
      <c r="CJ164" s="165" t="str">
        <f>IFERROR(VLOOKUP($B164,RD[[#All],[Date]:[IS20_Inv2_M2]],CJ$2,0)/CJ$1,"")</f>
        <v/>
      </c>
      <c r="CK164" s="165">
        <f>IFERROR(VLOOKUP($B164,RD[[#All],[Date]:[IS20_Inv2_M2]],CK$2,0)/CK$1,"")</f>
        <v>2.8900013026406386</v>
      </c>
      <c r="CL164" s="165">
        <f>IFERROR(VLOOKUP($B164,RD[[#All],[Date]:[IS20_Inv2_M2]],CL$2,0)/CL$1,"")</f>
        <v>2.9319596736165412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2.5881841189496995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2.5177274866706276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2.5483821701027045</v>
      </c>
      <c r="DC164" s="165">
        <f>IFERROR(AVERAGEIF(Inv_SY_B[[#This Row],[IS9_Inv1_M1]:[IS20_Inv2_M2]],"&gt;="&amp;0.1,Inv_SY_B[[#This Row],[IS9_Inv1_M1]:[IS20_Inv2_M2]]),"")</f>
        <v>2.8509972897661364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4.1148556860263881</v>
      </c>
      <c r="CJ165" s="165" t="str">
        <f>IFERROR(VLOOKUP($B165,RD[[#All],[Date]:[IS20_Inv2_M2]],CJ$2,0)/CJ$1,"")</f>
        <v/>
      </c>
      <c r="CK165" s="165">
        <f>IFERROR(VLOOKUP($B165,RD[[#All],[Date]:[IS20_Inv2_M2]],CK$2,0)/CK$1,"")</f>
        <v>3.7274131417831291</v>
      </c>
      <c r="CL165" s="165">
        <f>IFERROR(VLOOKUP($B165,RD[[#All],[Date]:[IS20_Inv2_M2]],CL$2,0)/CL$1,"")</f>
        <v>3.7777631869542123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3.3622666877570389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3.324048425552272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3.3525359551460943</v>
      </c>
      <c r="DC165" s="165">
        <f>IFERROR(AVERAGEIF(Inv_SY_B[[#This Row],[IS9_Inv1_M1]:[IS20_Inv2_M2]],"&gt;="&amp;0.1,Inv_SY_B[[#This Row],[IS9_Inv1_M1]:[IS20_Inv2_M2]]),"")</f>
        <v>3.7391744330676815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4.9388689357425983</v>
      </c>
      <c r="CJ166" s="165" t="str">
        <f>IFERROR(VLOOKUP($B166,RD[[#All],[Date]:[IS20_Inv2_M2]],CJ$2,0)/CJ$1,"")</f>
        <v/>
      </c>
      <c r="CK166" s="165">
        <f>IFERROR(VLOOKUP($B166,RD[[#All],[Date]:[IS20_Inv2_M2]],CK$2,0)/CK$1,"")</f>
        <v>3.520851554794648</v>
      </c>
      <c r="CL166" s="165">
        <f>IFERROR(VLOOKUP($B166,RD[[#All],[Date]:[IS20_Inv2_M2]],CL$2,0)/CL$1,"")</f>
        <v>3.5927250153701062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3.4334466940841506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3.6751259635342319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3.5286016468843608</v>
      </c>
      <c r="DC166" s="165">
        <f>IFERROR(AVERAGEIF(Inv_SY_B[[#This Row],[IS9_Inv1_M1]:[IS20_Inv2_M2]],"&gt;="&amp;0.1,Inv_SY_B[[#This Row],[IS9_Inv1_M1]:[IS20_Inv2_M2]]),"")</f>
        <v>3.4048661030012961</v>
      </c>
    </row>
    <row r="167" spans="2:107">
      <c r="B167" s="167">
        <f t="shared" si="68"/>
        <v>45859</v>
      </c>
      <c r="C167" s="165">
        <f>IFERROR(VLOOKUP($B167,RD[[#All],[Date]:[IS20_Inv2_M2]],C$2,0)/C$1,"")</f>
        <v>0</v>
      </c>
      <c r="D167" s="165">
        <f>IFERROR(VLOOKUP($B167,RD[[#All],[Date]:[IS20_Inv2_M2]],D$2,0)/D$1,"")</f>
        <v>0</v>
      </c>
      <c r="E167" s="165">
        <f>IFERROR(VLOOKUP($B167,RD[[#All],[Date]:[IS20_Inv2_M2]],E$2,0)/E$1,"")</f>
        <v>0</v>
      </c>
      <c r="F167" s="165">
        <f>IFERROR(VLOOKUP($B167,RD[[#All],[Date]:[IS20_Inv2_M2]],F$2,0)/F$1,"")</f>
        <v>0</v>
      </c>
      <c r="G167" s="165">
        <f>IFERROR(VLOOKUP($B167,RD[[#All],[Date]:[IS20_Inv2_M2]],G$2,0)/G$1,"")</f>
        <v>0</v>
      </c>
      <c r="H167" s="165">
        <f>IFERROR(VLOOKUP($B167,RD[[#All],[Date]:[IS20_Inv2_M2]],H$2,0)/H$1,"")</f>
        <v>0</v>
      </c>
      <c r="I167" s="165">
        <f>IFERROR(VLOOKUP($B167,RD[[#All],[Date]:[IS20_Inv2_M2]],I$2,0)/I$1,"")</f>
        <v>0</v>
      </c>
      <c r="J167" s="165">
        <f>IFERROR(VLOOKUP($B167,RD[[#All],[Date]:[IS20_Inv2_M2]],J$2,0)/J$1,"")</f>
        <v>0</v>
      </c>
      <c r="K167" s="165">
        <f>IFERROR(VLOOKUP($B167,RD[[#All],[Date]:[IS20_Inv2_M2]],K$2,0)/K$1,"")</f>
        <v>0</v>
      </c>
      <c r="L167" s="165">
        <f>IFERROR(VLOOKUP($B167,RD[[#All],[Date]:[IS20_Inv2_M2]],L$2,0)/L$1,"")</f>
        <v>0</v>
      </c>
      <c r="M167" s="165">
        <f>IFERROR(VLOOKUP($B167,RD[[#All],[Date]:[IS20_Inv2_M2]],M$2,0)/M$1,"")</f>
        <v>0</v>
      </c>
      <c r="N167" s="165">
        <f>IFERROR(VLOOKUP($B167,RD[[#All],[Date]:[IS20_Inv2_M2]],N$2,0)/N$1,"")</f>
        <v>0</v>
      </c>
      <c r="O167" s="165">
        <f>IFERROR(VLOOKUP($B167,RD[[#All],[Date]:[IS20_Inv2_M2]],O$2,0)/O$1,"")</f>
        <v>0</v>
      </c>
      <c r="P167" s="165">
        <f>IFERROR(VLOOKUP($B167,RD[[#All],[Date]:[IS20_Inv2_M2]],P$2,0)/P$1,"")</f>
        <v>0</v>
      </c>
      <c r="Q167" s="165">
        <f>IFERROR(VLOOKUP($B167,RD[[#All],[Date]:[IS20_Inv2_M2]],Q$2,0)/Q$1,"")</f>
        <v>0</v>
      </c>
      <c r="R167" s="165">
        <f>IFERROR(VLOOKUP($B167,RD[[#All],[Date]:[IS20_Inv2_M2]],R$2,0)/R$1,"")</f>
        <v>0</v>
      </c>
      <c r="S167" s="165">
        <f>IFERROR(VLOOKUP($B167,RD[[#All],[Date]:[IS20_Inv2_M2]],S$2,0)/S$1,"")</f>
        <v>0</v>
      </c>
      <c r="T167" s="165">
        <f>IFERROR(VLOOKUP($B167,RD[[#All],[Date]:[IS20_Inv2_M2]],T$2,0)/T$1,"")</f>
        <v>0</v>
      </c>
      <c r="U167" s="165">
        <f>IFERROR(VLOOKUP($B167,RD[[#All],[Date]:[IS20_Inv2_M2]],U$2,0)/U$1,"")</f>
        <v>0</v>
      </c>
      <c r="V167" s="165">
        <f>IFERROR(VLOOKUP($B167,RD[[#All],[Date]:[IS20_Inv2_M2]],V$2,0)/V$1,"")</f>
        <v>0</v>
      </c>
      <c r="W167" s="165">
        <f>IFERROR(VLOOKUP($B167,RD[[#All],[Date]:[IS20_Inv2_M2]],W$2,0)/W$1,"")</f>
        <v>0</v>
      </c>
      <c r="X167" s="165">
        <f>IFERROR(VLOOKUP($B167,RD[[#All],[Date]:[IS20_Inv2_M2]],X$2,0)/X$1,"")</f>
        <v>0</v>
      </c>
      <c r="Y167" s="165">
        <f>IFERROR(VLOOKUP($B167,RD[[#All],[Date]:[IS20_Inv2_M2]],Y$2,0)/Y$1,"")</f>
        <v>0</v>
      </c>
      <c r="Z167" s="165">
        <f>IFERROR(VLOOKUP($B167,RD[[#All],[Date]:[IS20_Inv2_M2]],Z$2,0)/Z$1,"")</f>
        <v>0</v>
      </c>
      <c r="AA167" s="165">
        <f>IFERROR(VLOOKUP($B167,RD[[#All],[Date]:[IS20_Inv2_M2]],AA$2,0)/AA$1,"")</f>
        <v>0</v>
      </c>
      <c r="AB167" s="165">
        <f>IFERROR(VLOOKUP($B167,RD[[#All],[Date]:[IS20_Inv2_M2]],AB$2,0)/AB$1,"")</f>
        <v>0</v>
      </c>
      <c r="AC167" s="165">
        <f>IFERROR(VLOOKUP($B167,RD[[#All],[Date]:[IS20_Inv2_M2]],AC$2,0)/AC$1,"")</f>
        <v>0</v>
      </c>
      <c r="AD167" s="165">
        <f>IFERROR(VLOOKUP($B167,RD[[#All],[Date]:[IS20_Inv2_M2]],AD$2,0)/AD$1,"")</f>
        <v>0</v>
      </c>
      <c r="AE167" s="165">
        <f>IFERROR(VLOOKUP($B167,RD[[#All],[Date]:[IS20_Inv2_M2]],AE$2,0)/AE$1,"")</f>
        <v>0</v>
      </c>
      <c r="AF167" s="165">
        <f>IFERROR(VLOOKUP($B167,RD[[#All],[Date]:[IS20_Inv2_M2]],AF$2,0)/AF$1,"")</f>
        <v>0</v>
      </c>
      <c r="AG167" s="165">
        <f>IFERROR(VLOOKUP($B167,RD[[#All],[Date]:[IS20_Inv2_M2]],AG$2,0)/AG$1,"")</f>
        <v>0</v>
      </c>
      <c r="AH167" s="165">
        <f>IFERROR(VLOOKUP($B167,RD[[#All],[Date]:[IS20_Inv2_M2]],AH$2,0)/AH$1,"")</f>
        <v>0</v>
      </c>
      <c r="AI167" s="165">
        <f>IFERROR(VLOOKUP($B167,RD[[#All],[Date]:[IS20_Inv2_M2]],AI$2,0)/AI$1,"")</f>
        <v>0</v>
      </c>
      <c r="AJ167" s="165">
        <f>IFERROR(VLOOKUP($B167,RD[[#All],[Date]:[IS20_Inv2_M2]],AJ$2,0)/AJ$1,"")</f>
        <v>0</v>
      </c>
      <c r="AK167" s="165">
        <f>IFERROR(VLOOKUP($B167,RD[[#All],[Date]:[IS20_Inv2_M2]],AK$2,0)/AK$1,"")</f>
        <v>0</v>
      </c>
      <c r="AL167" s="165">
        <f>IFERROR(VLOOKUP($B167,RD[[#All],[Date]:[IS20_Inv2_M2]],AL$2,0)/AL$1,"")</f>
        <v>0</v>
      </c>
      <c r="AM167" s="165">
        <f>IFERROR(VLOOKUP($B167,RD[[#All],[Date]:[IS20_Inv2_M2]],AM$2,0)/AM$1,"")</f>
        <v>0</v>
      </c>
      <c r="AN167" s="165">
        <f>IFERROR(VLOOKUP($B167,RD[[#All],[Date]:[IS20_Inv2_M2]],AN$2,0)/AN$1,"")</f>
        <v>0</v>
      </c>
      <c r="AO167" s="165">
        <f>IFERROR(VLOOKUP($B167,RD[[#All],[Date]:[IS20_Inv2_M2]],AO$2,0)/AO$1,"")</f>
        <v>0</v>
      </c>
      <c r="AP167" s="165">
        <f>IFERROR(VLOOKUP($B167,RD[[#All],[Date]:[IS20_Inv2_M2]],AP$2,0)/AP$1,"")</f>
        <v>0</v>
      </c>
      <c r="AQ167" s="165">
        <f>IFERROR(VLOOKUP($B167,RD[[#All],[Date]:[IS20_Inv2_M2]],AQ$2,0)/AQ$1,"")</f>
        <v>0</v>
      </c>
      <c r="AR167" s="165">
        <f>IFERROR(VLOOKUP($B167,RD[[#All],[Date]:[IS20_Inv2_M2]],AR$2,0)/AR$1,"")</f>
        <v>0</v>
      </c>
      <c r="AS167" s="165">
        <f>IFERROR(VLOOKUP($B167,RD[[#All],[Date]:[IS20_Inv2_M2]],AS$2,0)/AS$1,"")</f>
        <v>0</v>
      </c>
      <c r="AT167" s="165">
        <f>IFERROR(VLOOKUP($B167,RD[[#All],[Date]:[IS20_Inv2_M2]],AT$2,0)/AT$1,"")</f>
        <v>0</v>
      </c>
      <c r="AU167" s="165">
        <f>IFERROR(VLOOKUP($B167,RD[[#All],[Date]:[IS20_Inv2_M2]],AU$2,0)/AU$1,"")</f>
        <v>0</v>
      </c>
      <c r="AV167" s="165">
        <f>IFERROR(VLOOKUP($B167,RD[[#All],[Date]:[IS20_Inv2_M2]],AV$2,0)/AV$1,"")</f>
        <v>0</v>
      </c>
      <c r="AW167" s="165">
        <f>IFERROR(VLOOKUP($B167,RD[[#All],[Date]:[IS20_Inv2_M2]],AW$2,0)/AW$1,"")</f>
        <v>0</v>
      </c>
      <c r="AX167" s="165">
        <f>IFERROR(VLOOKUP($B167,RD[[#All],[Date]:[IS20_Inv2_M2]],AX$2,0)/AX$1,"")</f>
        <v>0</v>
      </c>
      <c r="AY167" s="165">
        <f>IFERROR(VLOOKUP($B167,RD[[#All],[Date]:[IS20_Inv2_M2]],AY$2,0)/AY$1,"")</f>
        <v>0</v>
      </c>
      <c r="AZ167" s="165">
        <f>IFERROR(VLOOKUP($B167,RD[[#All],[Date]:[IS20_Inv2_M2]],AZ$2,0)/AZ$1,"")</f>
        <v>0</v>
      </c>
      <c r="BA167" s="165">
        <f>IFERROR(VLOOKUP($B167,RD[[#All],[Date]:[IS20_Inv2_M2]],BA$2,0)/BA$1,"")</f>
        <v>0</v>
      </c>
      <c r="BB167" s="165">
        <f>IFERROR(VLOOKUP($B167,RD[[#All],[Date]:[IS20_Inv2_M2]],BB$2,0)/BB$1,"")</f>
        <v>0</v>
      </c>
      <c r="BC167" s="165">
        <f>IFERROR(VLOOKUP($B167,RD[[#All],[Date]:[IS20_Inv2_M2]],BC$2,0)/BC$1,"")</f>
        <v>0</v>
      </c>
      <c r="BD167" s="165">
        <f>IFERROR(VLOOKUP($B167,RD[[#All],[Date]:[IS20_Inv2_M2]],BD$2,0)/BD$1,"")</f>
        <v>0</v>
      </c>
      <c r="BE167" s="165">
        <f>IFERROR(VLOOKUP($B167,RD[[#All],[Date]:[IS20_Inv2_M2]],BE$2,0)/BE$1,"")</f>
        <v>0</v>
      </c>
      <c r="BF167" s="165">
        <f>IFERROR(VLOOKUP($B167,RD[[#All],[Date]:[IS20_Inv2_M2]],BF$2,0)/BF$1,"")</f>
        <v>0</v>
      </c>
      <c r="BG167" s="165">
        <f>IFERROR(VLOOKUP($B167,RD[[#All],[Date]:[IS20_Inv2_M2]],BG$2,0)/BG$1,"")</f>
        <v>0</v>
      </c>
      <c r="BH167" s="165">
        <f>IFERROR(VLOOKUP($B167,RD[[#All],[Date]:[IS20_Inv2_M2]],BH$2,0)/BH$1,"")</f>
        <v>0</v>
      </c>
      <c r="BI167" s="165">
        <f>IFERROR(VLOOKUP($B167,RD[[#All],[Date]:[IS20_Inv2_M2]],BI$2,0)/BI$1,"")</f>
        <v>0</v>
      </c>
      <c r="BJ167" s="165">
        <f>IFERROR(VLOOKUP($B167,RD[[#All],[Date]:[IS20_Inv2_M2]],BJ$2,0)/BJ$1,"")</f>
        <v>0</v>
      </c>
      <c r="BK167" s="165">
        <f>IFERROR(VLOOKUP($B167,RD[[#All],[Date]:[IS20_Inv2_M2]],BK$2,0)/BK$1,"")</f>
        <v>0</v>
      </c>
      <c r="BL167" s="165">
        <f>IFERROR(VLOOKUP($B167,RD[[#All],[Date]:[IS20_Inv2_M2]],BL$2,0)/BL$1,"")</f>
        <v>0</v>
      </c>
      <c r="BM167" s="165">
        <f>IFERROR(VLOOKUP($B167,RD[[#All],[Date]:[IS20_Inv2_M2]],BM$2,0)/BM$1,"")</f>
        <v>0</v>
      </c>
      <c r="BN167" s="165">
        <f>IFERROR(VLOOKUP($B167,RD[[#All],[Date]:[IS20_Inv2_M2]],BN$2,0)/BN$1,"")</f>
        <v>0</v>
      </c>
      <c r="BO167" s="165">
        <f>IFERROR(VLOOKUP($B167,RD[[#All],[Date]:[IS20_Inv2_M2]],BO$2,0)/BO$1,"")</f>
        <v>0</v>
      </c>
      <c r="BP167" s="165">
        <f>IFERROR(VLOOKUP($B167,RD[[#All],[Date]:[IS20_Inv2_M2]],BP$2,0)/BP$1,"")</f>
        <v>0</v>
      </c>
      <c r="BQ167" s="165">
        <f>IFERROR(VLOOKUP($B167,RD[[#All],[Date]:[IS20_Inv2_M2]],BQ$2,0)/BQ$1,"")</f>
        <v>0</v>
      </c>
      <c r="BR167" s="165">
        <f>IFERROR(VLOOKUP($B167,RD[[#All],[Date]:[IS20_Inv2_M2]],BR$2,0)/BR$1,"")</f>
        <v>0</v>
      </c>
      <c r="BS167" s="165">
        <f>IFERROR(VLOOKUP($B167,RD[[#All],[Date]:[IS20_Inv2_M2]],BS$2,0)/BS$1,"")</f>
        <v>0</v>
      </c>
      <c r="BT167" s="165">
        <f>IFERROR(VLOOKUP($B167,RD[[#All],[Date]:[IS20_Inv2_M2]],BT$2,0)/BT$1,"")</f>
        <v>0</v>
      </c>
      <c r="BU167" s="165">
        <f>IFERROR(VLOOKUP($B167,RD[[#All],[Date]:[IS20_Inv2_M2]],BU$2,0)/BU$1,"")</f>
        <v>0</v>
      </c>
      <c r="BV167" s="165">
        <f>IFERROR(VLOOKUP($B167,RD[[#All],[Date]:[IS20_Inv2_M2]],BV$2,0)/BV$1,"")</f>
        <v>0</v>
      </c>
      <c r="BW167" s="165">
        <f>IFERROR(VLOOKUP($B167,RD[[#All],[Date]:[IS20_Inv2_M2]],BW$2,0)/BW$1,"")</f>
        <v>0</v>
      </c>
      <c r="BX167" s="165">
        <f>IFERROR(VLOOKUP($B167,RD[[#All],[Date]:[IS20_Inv2_M2]],BX$2,0)/BX$1,"")</f>
        <v>0</v>
      </c>
      <c r="BY167" s="165">
        <f>IFERROR(VLOOKUP($B167,RD[[#All],[Date]:[IS20_Inv2_M2]],BY$2,0)/BY$1,"")</f>
        <v>0</v>
      </c>
      <c r="BZ167" s="165">
        <f>IFERROR(VLOOKUP($B167,RD[[#All],[Date]:[IS20_Inv2_M2]],BZ$2,0)/BZ$1,"")</f>
        <v>0</v>
      </c>
      <c r="CA167" s="165">
        <f>IFERROR(VLOOKUP($B167,RD[[#All],[Date]:[IS20_Inv2_M2]],CA$2,0)/CA$1,"")</f>
        <v>0</v>
      </c>
      <c r="CB167" s="165">
        <f>IFERROR(VLOOKUP($B167,RD[[#All],[Date]:[IS20_Inv2_M2]],CB$2,0)/CB$1,"")</f>
        <v>0</v>
      </c>
      <c r="CC167" s="165">
        <f>IFERROR(VLOOKUP($B167,RD[[#All],[Date]:[IS20_Inv2_M2]],CC$2,0)/CC$1,"")</f>
        <v>0</v>
      </c>
      <c r="CD167" s="165">
        <f>IFERROR(VLOOKUP($B167,RD[[#All],[Date]:[IS20_Inv2_M2]],CD$2,0)/CD$1,"")</f>
        <v>0</v>
      </c>
      <c r="CE167" s="165">
        <f>IFERROR(VLOOKUP($B167,RD[[#All],[Date]:[IS20_Inv2_M2]],CE$2,0)/CE$1,"")</f>
        <v>0</v>
      </c>
      <c r="CF167" s="165">
        <f>IFERROR(VLOOKUP($B167,RD[[#All],[Date]:[IS20_Inv2_M2]],CF$2,0)/CF$1,"")</f>
        <v>0</v>
      </c>
      <c r="CG167" s="165">
        <f>IFERROR(VLOOKUP($B167,RD[[#All],[Date]:[IS20_Inv2_M2]],CG$2,0)/CG$1,"")</f>
        <v>0</v>
      </c>
      <c r="CH167" s="165">
        <f>IFERROR(VLOOKUP($B167,RD[[#All],[Date]:[IS20_Inv2_M2]],CH$2,0)/CH$1,"")</f>
        <v>0</v>
      </c>
      <c r="CI167" s="165">
        <f>IFERROR(VLOOKUP($B167,RD[[#All],[Date]:[IS20_Inv2_M2]],CI$2,0)/CI$1,"")</f>
        <v>0</v>
      </c>
      <c r="CJ167" s="165" t="str">
        <f>IFERROR(VLOOKUP($B167,RD[[#All],[Date]:[IS20_Inv2_M2]],CJ$2,0)/CJ$1,"")</f>
        <v/>
      </c>
      <c r="CK167" s="165">
        <f>IFERROR(VLOOKUP($B167,RD[[#All],[Date]:[IS20_Inv2_M2]],CK$2,0)/CK$1,"")</f>
        <v>0</v>
      </c>
      <c r="CL167" s="165">
        <f>IFERROR(VLOOKUP($B167,RD[[#All],[Date]:[IS20_Inv2_M2]],CL$2,0)/CL$1,"")</f>
        <v>0</v>
      </c>
      <c r="CM167" s="165">
        <f>IFERROR(VLOOKUP($B167,RD[[#All],[Date]:[IS20_Inv2_M2]],CM$2,0)/CM$1,"")</f>
        <v>0</v>
      </c>
      <c r="CN167" s="165">
        <f>IFERROR(VLOOKUP($B167,RD[[#All],[Date]:[IS20_Inv2_M2]],CN$2,0)/CN$1,"")</f>
        <v>0</v>
      </c>
      <c r="CO167" s="165">
        <f>IFERROR(VLOOKUP($B167,RD[[#All],[Date]:[IS20_Inv2_M2]],CO$2,0)/CO$1,"")</f>
        <v>0</v>
      </c>
      <c r="CP167" s="165">
        <f>IFERROR(VLOOKUP($B167,RD[[#All],[Date]:[IS20_Inv2_M2]],CP$2,0)/CP$1,"")</f>
        <v>0</v>
      </c>
      <c r="CQ167" s="165">
        <f>IFERROR(VLOOKUP($B167,RD[[#All],[Date]:[IS20_Inv2_M2]],CQ$2,0)/CQ$1,"")</f>
        <v>0</v>
      </c>
      <c r="CR167" s="165">
        <f>IFERROR(VLOOKUP($B167,RD[[#All],[Date]:[IS20_Inv2_M2]],CR$2,0)/CR$1,"")</f>
        <v>0</v>
      </c>
      <c r="CS167" s="165">
        <f>IFERROR(VLOOKUP($B167,RD[[#All],[Date]:[IS20_Inv2_M2]],CS$2,0)/CS$1,"")</f>
        <v>0</v>
      </c>
      <c r="CT167" s="165">
        <f>IFERROR(VLOOKUP($B167,RD[[#All],[Date]:[IS20_Inv2_M2]],CT$2,0)/CT$1,"")</f>
        <v>0</v>
      </c>
      <c r="CU167" s="165">
        <f>IFERROR(VLOOKUP($B167,RD[[#All],[Date]:[IS20_Inv2_M2]],CU$2,0)/CU$1,"")</f>
        <v>0</v>
      </c>
      <c r="CV167" s="165">
        <f>IFERROR(VLOOKUP($B167,RD[[#All],[Date]:[IS20_Inv2_M2]],CV$2,0)/CV$1,"")</f>
        <v>0</v>
      </c>
      <c r="CW167" s="165">
        <f>IFERROR(VLOOKUP($B167,RD[[#All],[Date]:[IS20_Inv2_M2]],CW$2,0)/CW$1,"")</f>
        <v>0</v>
      </c>
      <c r="CX167" s="165">
        <f>IFERROR(VLOOKUP($B167,RD[[#All],[Date]:[IS20_Inv2_M2]],CX$2,0)/CX$1,"")</f>
        <v>0</v>
      </c>
      <c r="CY167" s="165">
        <f>IFERROR(VLOOKUP($B167,RD[[#All],[Date]:[IS20_Inv2_M2]],CY$2,0)/CY$1,"")</f>
        <v>0</v>
      </c>
      <c r="CZ167" s="165">
        <f>IFERROR(VLOOKUP($B167,RD[[#All],[Date]:[IS20_Inv2_M2]],CZ$2,0)/CZ$1,"")</f>
        <v>0</v>
      </c>
      <c r="DA167" s="165" t="str">
        <f>IFERROR(AVERAGEIF(Inv_SY_B[[#This Row],[IS1_Inv1_M1]:[IS8_Inv4_M2]],"&gt;="&amp;0.1,Inv_SY_B[[#This Row],[IS1_Inv1_M1]:[IS8_Inv4_M2]]),"")</f>
        <v/>
      </c>
      <c r="DB167" s="165" t="str">
        <f>IFERROR(AVERAGEIF(Inv_SY_B[[#This Row],[IS18_Inv1_M1]:[IS19_Inv2_M3]],"&gt;="&amp;0.1,Inv_SY_B[[#This Row],[IS18_Inv1_M1]:[IS19_Inv2_M3]]),"")</f>
        <v/>
      </c>
      <c r="DC167" s="165" t="str">
        <f>IFERROR(AVERAGEIF(Inv_SY_B[[#This Row],[IS9_Inv1_M1]:[IS20_Inv2_M2]],"&gt;="&amp;0.1,Inv_SY_B[[#This Row],[IS9_Inv1_M1]:[IS20_Inv2_M2]]),"")</f>
        <v/>
      </c>
    </row>
    <row r="168" spans="2:107">
      <c r="B168" s="167">
        <f t="shared" si="68"/>
        <v>45860</v>
      </c>
      <c r="C168" s="165">
        <f>IFERROR(VLOOKUP($B168,RD[[#All],[Date]:[IS20_Inv2_M2]],C$2,0)/C$1,"")</f>
        <v>0</v>
      </c>
      <c r="D168" s="165">
        <f>IFERROR(VLOOKUP($B168,RD[[#All],[Date]:[IS20_Inv2_M2]],D$2,0)/D$1,"")</f>
        <v>0</v>
      </c>
      <c r="E168" s="165">
        <f>IFERROR(VLOOKUP($B168,RD[[#All],[Date]:[IS20_Inv2_M2]],E$2,0)/E$1,"")</f>
        <v>0</v>
      </c>
      <c r="F168" s="165">
        <f>IFERROR(VLOOKUP($B168,RD[[#All],[Date]:[IS20_Inv2_M2]],F$2,0)/F$1,"")</f>
        <v>0</v>
      </c>
      <c r="G168" s="165">
        <f>IFERROR(VLOOKUP($B168,RD[[#All],[Date]:[IS20_Inv2_M2]],G$2,0)/G$1,"")</f>
        <v>0</v>
      </c>
      <c r="H168" s="165">
        <f>IFERROR(VLOOKUP($B168,RD[[#All],[Date]:[IS20_Inv2_M2]],H$2,0)/H$1,"")</f>
        <v>0</v>
      </c>
      <c r="I168" s="165">
        <f>IFERROR(VLOOKUP($B168,RD[[#All],[Date]:[IS20_Inv2_M2]],I$2,0)/I$1,"")</f>
        <v>0</v>
      </c>
      <c r="J168" s="165">
        <f>IFERROR(VLOOKUP($B168,RD[[#All],[Date]:[IS20_Inv2_M2]],J$2,0)/J$1,"")</f>
        <v>0</v>
      </c>
      <c r="K168" s="165">
        <f>IFERROR(VLOOKUP($B168,RD[[#All],[Date]:[IS20_Inv2_M2]],K$2,0)/K$1,"")</f>
        <v>0</v>
      </c>
      <c r="L168" s="165">
        <f>IFERROR(VLOOKUP($B168,RD[[#All],[Date]:[IS20_Inv2_M2]],L$2,0)/L$1,"")</f>
        <v>0</v>
      </c>
      <c r="M168" s="165">
        <f>IFERROR(VLOOKUP($B168,RD[[#All],[Date]:[IS20_Inv2_M2]],M$2,0)/M$1,"")</f>
        <v>0</v>
      </c>
      <c r="N168" s="165">
        <f>IFERROR(VLOOKUP($B168,RD[[#All],[Date]:[IS20_Inv2_M2]],N$2,0)/N$1,"")</f>
        <v>0</v>
      </c>
      <c r="O168" s="165">
        <f>IFERROR(VLOOKUP($B168,RD[[#All],[Date]:[IS20_Inv2_M2]],O$2,0)/O$1,"")</f>
        <v>0</v>
      </c>
      <c r="P168" s="165">
        <f>IFERROR(VLOOKUP($B168,RD[[#All],[Date]:[IS20_Inv2_M2]],P$2,0)/P$1,"")</f>
        <v>0</v>
      </c>
      <c r="Q168" s="165">
        <f>IFERROR(VLOOKUP($B168,RD[[#All],[Date]:[IS20_Inv2_M2]],Q$2,0)/Q$1,"")</f>
        <v>0</v>
      </c>
      <c r="R168" s="165">
        <f>IFERROR(VLOOKUP($B168,RD[[#All],[Date]:[IS20_Inv2_M2]],R$2,0)/R$1,"")</f>
        <v>0</v>
      </c>
      <c r="S168" s="165">
        <f>IFERROR(VLOOKUP($B168,RD[[#All],[Date]:[IS20_Inv2_M2]],S$2,0)/S$1,"")</f>
        <v>0</v>
      </c>
      <c r="T168" s="165">
        <f>IFERROR(VLOOKUP($B168,RD[[#All],[Date]:[IS20_Inv2_M2]],T$2,0)/T$1,"")</f>
        <v>0</v>
      </c>
      <c r="U168" s="165">
        <f>IFERROR(VLOOKUP($B168,RD[[#All],[Date]:[IS20_Inv2_M2]],U$2,0)/U$1,"")</f>
        <v>0</v>
      </c>
      <c r="V168" s="165">
        <f>IFERROR(VLOOKUP($B168,RD[[#All],[Date]:[IS20_Inv2_M2]],V$2,0)/V$1,"")</f>
        <v>0</v>
      </c>
      <c r="W168" s="165">
        <f>IFERROR(VLOOKUP($B168,RD[[#All],[Date]:[IS20_Inv2_M2]],W$2,0)/W$1,"")</f>
        <v>0</v>
      </c>
      <c r="X168" s="165">
        <f>IFERROR(VLOOKUP($B168,RD[[#All],[Date]:[IS20_Inv2_M2]],X$2,0)/X$1,"")</f>
        <v>0</v>
      </c>
      <c r="Y168" s="165">
        <f>IFERROR(VLOOKUP($B168,RD[[#All],[Date]:[IS20_Inv2_M2]],Y$2,0)/Y$1,"")</f>
        <v>0</v>
      </c>
      <c r="Z168" s="165">
        <f>IFERROR(VLOOKUP($B168,RD[[#All],[Date]:[IS20_Inv2_M2]],Z$2,0)/Z$1,"")</f>
        <v>0</v>
      </c>
      <c r="AA168" s="165">
        <f>IFERROR(VLOOKUP($B168,RD[[#All],[Date]:[IS20_Inv2_M2]],AA$2,0)/AA$1,"")</f>
        <v>0</v>
      </c>
      <c r="AB168" s="165">
        <f>IFERROR(VLOOKUP($B168,RD[[#All],[Date]:[IS20_Inv2_M2]],AB$2,0)/AB$1,"")</f>
        <v>0</v>
      </c>
      <c r="AC168" s="165">
        <f>IFERROR(VLOOKUP($B168,RD[[#All],[Date]:[IS20_Inv2_M2]],AC$2,0)/AC$1,"")</f>
        <v>0</v>
      </c>
      <c r="AD168" s="165">
        <f>IFERROR(VLOOKUP($B168,RD[[#All],[Date]:[IS20_Inv2_M2]],AD$2,0)/AD$1,"")</f>
        <v>0</v>
      </c>
      <c r="AE168" s="165">
        <f>IFERROR(VLOOKUP($B168,RD[[#All],[Date]:[IS20_Inv2_M2]],AE$2,0)/AE$1,"")</f>
        <v>0</v>
      </c>
      <c r="AF168" s="165">
        <f>IFERROR(VLOOKUP($B168,RD[[#All],[Date]:[IS20_Inv2_M2]],AF$2,0)/AF$1,"")</f>
        <v>0</v>
      </c>
      <c r="AG168" s="165">
        <f>IFERROR(VLOOKUP($B168,RD[[#All],[Date]:[IS20_Inv2_M2]],AG$2,0)/AG$1,"")</f>
        <v>0</v>
      </c>
      <c r="AH168" s="165">
        <f>IFERROR(VLOOKUP($B168,RD[[#All],[Date]:[IS20_Inv2_M2]],AH$2,0)/AH$1,"")</f>
        <v>0</v>
      </c>
      <c r="AI168" s="165">
        <f>IFERROR(VLOOKUP($B168,RD[[#All],[Date]:[IS20_Inv2_M2]],AI$2,0)/AI$1,"")</f>
        <v>0</v>
      </c>
      <c r="AJ168" s="165">
        <f>IFERROR(VLOOKUP($B168,RD[[#All],[Date]:[IS20_Inv2_M2]],AJ$2,0)/AJ$1,"")</f>
        <v>0</v>
      </c>
      <c r="AK168" s="165">
        <f>IFERROR(VLOOKUP($B168,RD[[#All],[Date]:[IS20_Inv2_M2]],AK$2,0)/AK$1,"")</f>
        <v>0</v>
      </c>
      <c r="AL168" s="165">
        <f>IFERROR(VLOOKUP($B168,RD[[#All],[Date]:[IS20_Inv2_M2]],AL$2,0)/AL$1,"")</f>
        <v>0</v>
      </c>
      <c r="AM168" s="165">
        <f>IFERROR(VLOOKUP($B168,RD[[#All],[Date]:[IS20_Inv2_M2]],AM$2,0)/AM$1,"")</f>
        <v>0</v>
      </c>
      <c r="AN168" s="165">
        <f>IFERROR(VLOOKUP($B168,RD[[#All],[Date]:[IS20_Inv2_M2]],AN$2,0)/AN$1,"")</f>
        <v>0</v>
      </c>
      <c r="AO168" s="165">
        <f>IFERROR(VLOOKUP($B168,RD[[#All],[Date]:[IS20_Inv2_M2]],AO$2,0)/AO$1,"")</f>
        <v>0</v>
      </c>
      <c r="AP168" s="165">
        <f>IFERROR(VLOOKUP($B168,RD[[#All],[Date]:[IS20_Inv2_M2]],AP$2,0)/AP$1,"")</f>
        <v>0</v>
      </c>
      <c r="AQ168" s="165">
        <f>IFERROR(VLOOKUP($B168,RD[[#All],[Date]:[IS20_Inv2_M2]],AQ$2,0)/AQ$1,"")</f>
        <v>0</v>
      </c>
      <c r="AR168" s="165">
        <f>IFERROR(VLOOKUP($B168,RD[[#All],[Date]:[IS20_Inv2_M2]],AR$2,0)/AR$1,"")</f>
        <v>0</v>
      </c>
      <c r="AS168" s="165">
        <f>IFERROR(VLOOKUP($B168,RD[[#All],[Date]:[IS20_Inv2_M2]],AS$2,0)/AS$1,"")</f>
        <v>0</v>
      </c>
      <c r="AT168" s="165">
        <f>IFERROR(VLOOKUP($B168,RD[[#All],[Date]:[IS20_Inv2_M2]],AT$2,0)/AT$1,"")</f>
        <v>0</v>
      </c>
      <c r="AU168" s="165">
        <f>IFERROR(VLOOKUP($B168,RD[[#All],[Date]:[IS20_Inv2_M2]],AU$2,0)/AU$1,"")</f>
        <v>0</v>
      </c>
      <c r="AV168" s="165">
        <f>IFERROR(VLOOKUP($B168,RD[[#All],[Date]:[IS20_Inv2_M2]],AV$2,0)/AV$1,"")</f>
        <v>0</v>
      </c>
      <c r="AW168" s="165">
        <f>IFERROR(VLOOKUP($B168,RD[[#All],[Date]:[IS20_Inv2_M2]],AW$2,0)/AW$1,"")</f>
        <v>0</v>
      </c>
      <c r="AX168" s="165">
        <f>IFERROR(VLOOKUP($B168,RD[[#All],[Date]:[IS20_Inv2_M2]],AX$2,0)/AX$1,"")</f>
        <v>0</v>
      </c>
      <c r="AY168" s="165">
        <f>IFERROR(VLOOKUP($B168,RD[[#All],[Date]:[IS20_Inv2_M2]],AY$2,0)/AY$1,"")</f>
        <v>0</v>
      </c>
      <c r="AZ168" s="165">
        <f>IFERROR(VLOOKUP($B168,RD[[#All],[Date]:[IS20_Inv2_M2]],AZ$2,0)/AZ$1,"")</f>
        <v>0</v>
      </c>
      <c r="BA168" s="165">
        <f>IFERROR(VLOOKUP($B168,RD[[#All],[Date]:[IS20_Inv2_M2]],BA$2,0)/BA$1,"")</f>
        <v>0</v>
      </c>
      <c r="BB168" s="165">
        <f>IFERROR(VLOOKUP($B168,RD[[#All],[Date]:[IS20_Inv2_M2]],BB$2,0)/BB$1,"")</f>
        <v>0</v>
      </c>
      <c r="BC168" s="165">
        <f>IFERROR(VLOOKUP($B168,RD[[#All],[Date]:[IS20_Inv2_M2]],BC$2,0)/BC$1,"")</f>
        <v>0</v>
      </c>
      <c r="BD168" s="165">
        <f>IFERROR(VLOOKUP($B168,RD[[#All],[Date]:[IS20_Inv2_M2]],BD$2,0)/BD$1,"")</f>
        <v>0</v>
      </c>
      <c r="BE168" s="165">
        <f>IFERROR(VLOOKUP($B168,RD[[#All],[Date]:[IS20_Inv2_M2]],BE$2,0)/BE$1,"")</f>
        <v>0</v>
      </c>
      <c r="BF168" s="165">
        <f>IFERROR(VLOOKUP($B168,RD[[#All],[Date]:[IS20_Inv2_M2]],BF$2,0)/BF$1,"")</f>
        <v>0</v>
      </c>
      <c r="BG168" s="165">
        <f>IFERROR(VLOOKUP($B168,RD[[#All],[Date]:[IS20_Inv2_M2]],BG$2,0)/BG$1,"")</f>
        <v>0</v>
      </c>
      <c r="BH168" s="165">
        <f>IFERROR(VLOOKUP($B168,RD[[#All],[Date]:[IS20_Inv2_M2]],BH$2,0)/BH$1,"")</f>
        <v>0</v>
      </c>
      <c r="BI168" s="165">
        <f>IFERROR(VLOOKUP($B168,RD[[#All],[Date]:[IS20_Inv2_M2]],BI$2,0)/BI$1,"")</f>
        <v>0</v>
      </c>
      <c r="BJ168" s="165">
        <f>IFERROR(VLOOKUP($B168,RD[[#All],[Date]:[IS20_Inv2_M2]],BJ$2,0)/BJ$1,"")</f>
        <v>0</v>
      </c>
      <c r="BK168" s="165">
        <f>IFERROR(VLOOKUP($B168,RD[[#All],[Date]:[IS20_Inv2_M2]],BK$2,0)/BK$1,"")</f>
        <v>0</v>
      </c>
      <c r="BL168" s="165">
        <f>IFERROR(VLOOKUP($B168,RD[[#All],[Date]:[IS20_Inv2_M2]],BL$2,0)/BL$1,"")</f>
        <v>0</v>
      </c>
      <c r="BM168" s="165">
        <f>IFERROR(VLOOKUP($B168,RD[[#All],[Date]:[IS20_Inv2_M2]],BM$2,0)/BM$1,"")</f>
        <v>0</v>
      </c>
      <c r="BN168" s="165">
        <f>IFERROR(VLOOKUP($B168,RD[[#All],[Date]:[IS20_Inv2_M2]],BN$2,0)/BN$1,"")</f>
        <v>0</v>
      </c>
      <c r="BO168" s="165">
        <f>IFERROR(VLOOKUP($B168,RD[[#All],[Date]:[IS20_Inv2_M2]],BO$2,0)/BO$1,"")</f>
        <v>0</v>
      </c>
      <c r="BP168" s="165">
        <f>IFERROR(VLOOKUP($B168,RD[[#All],[Date]:[IS20_Inv2_M2]],BP$2,0)/BP$1,"")</f>
        <v>0</v>
      </c>
      <c r="BQ168" s="165">
        <f>IFERROR(VLOOKUP($B168,RD[[#All],[Date]:[IS20_Inv2_M2]],BQ$2,0)/BQ$1,"")</f>
        <v>0</v>
      </c>
      <c r="BR168" s="165">
        <f>IFERROR(VLOOKUP($B168,RD[[#All],[Date]:[IS20_Inv2_M2]],BR$2,0)/BR$1,"")</f>
        <v>0</v>
      </c>
      <c r="BS168" s="165">
        <f>IFERROR(VLOOKUP($B168,RD[[#All],[Date]:[IS20_Inv2_M2]],BS$2,0)/BS$1,"")</f>
        <v>0</v>
      </c>
      <c r="BT168" s="165">
        <f>IFERROR(VLOOKUP($B168,RD[[#All],[Date]:[IS20_Inv2_M2]],BT$2,0)/BT$1,"")</f>
        <v>0</v>
      </c>
      <c r="BU168" s="165">
        <f>IFERROR(VLOOKUP($B168,RD[[#All],[Date]:[IS20_Inv2_M2]],BU$2,0)/BU$1,"")</f>
        <v>0</v>
      </c>
      <c r="BV168" s="165">
        <f>IFERROR(VLOOKUP($B168,RD[[#All],[Date]:[IS20_Inv2_M2]],BV$2,0)/BV$1,"")</f>
        <v>0</v>
      </c>
      <c r="BW168" s="165">
        <f>IFERROR(VLOOKUP($B168,RD[[#All],[Date]:[IS20_Inv2_M2]],BW$2,0)/BW$1,"")</f>
        <v>0</v>
      </c>
      <c r="BX168" s="165">
        <f>IFERROR(VLOOKUP($B168,RD[[#All],[Date]:[IS20_Inv2_M2]],BX$2,0)/BX$1,"")</f>
        <v>0</v>
      </c>
      <c r="BY168" s="165">
        <f>IFERROR(VLOOKUP($B168,RD[[#All],[Date]:[IS20_Inv2_M2]],BY$2,0)/BY$1,"")</f>
        <v>0</v>
      </c>
      <c r="BZ168" s="165">
        <f>IFERROR(VLOOKUP($B168,RD[[#All],[Date]:[IS20_Inv2_M2]],BZ$2,0)/BZ$1,"")</f>
        <v>0</v>
      </c>
      <c r="CA168" s="165">
        <f>IFERROR(VLOOKUP($B168,RD[[#All],[Date]:[IS20_Inv2_M2]],CA$2,0)/CA$1,"")</f>
        <v>0</v>
      </c>
      <c r="CB168" s="165">
        <f>IFERROR(VLOOKUP($B168,RD[[#All],[Date]:[IS20_Inv2_M2]],CB$2,0)/CB$1,"")</f>
        <v>0</v>
      </c>
      <c r="CC168" s="165">
        <f>IFERROR(VLOOKUP($B168,RD[[#All],[Date]:[IS20_Inv2_M2]],CC$2,0)/CC$1,"")</f>
        <v>0</v>
      </c>
      <c r="CD168" s="165">
        <f>IFERROR(VLOOKUP($B168,RD[[#All],[Date]:[IS20_Inv2_M2]],CD$2,0)/CD$1,"")</f>
        <v>0</v>
      </c>
      <c r="CE168" s="165">
        <f>IFERROR(VLOOKUP($B168,RD[[#All],[Date]:[IS20_Inv2_M2]],CE$2,0)/CE$1,"")</f>
        <v>0</v>
      </c>
      <c r="CF168" s="165">
        <f>IFERROR(VLOOKUP($B168,RD[[#All],[Date]:[IS20_Inv2_M2]],CF$2,0)/CF$1,"")</f>
        <v>0</v>
      </c>
      <c r="CG168" s="165">
        <f>IFERROR(VLOOKUP($B168,RD[[#All],[Date]:[IS20_Inv2_M2]],CG$2,0)/CG$1,"")</f>
        <v>0</v>
      </c>
      <c r="CH168" s="165">
        <f>IFERROR(VLOOKUP($B168,RD[[#All],[Date]:[IS20_Inv2_M2]],CH$2,0)/CH$1,"")</f>
        <v>0</v>
      </c>
      <c r="CI168" s="165">
        <f>IFERROR(VLOOKUP($B168,RD[[#All],[Date]:[IS20_Inv2_M2]],CI$2,0)/CI$1,"")</f>
        <v>0</v>
      </c>
      <c r="CJ168" s="165" t="str">
        <f>IFERROR(VLOOKUP($B168,RD[[#All],[Date]:[IS20_Inv2_M2]],CJ$2,0)/CJ$1,"")</f>
        <v/>
      </c>
      <c r="CK168" s="165">
        <f>IFERROR(VLOOKUP($B168,RD[[#All],[Date]:[IS20_Inv2_M2]],CK$2,0)/CK$1,"")</f>
        <v>0</v>
      </c>
      <c r="CL168" s="165">
        <f>IFERROR(VLOOKUP($B168,RD[[#All],[Date]:[IS20_Inv2_M2]],CL$2,0)/CL$1,"")</f>
        <v>0</v>
      </c>
      <c r="CM168" s="165">
        <f>IFERROR(VLOOKUP($B168,RD[[#All],[Date]:[IS20_Inv2_M2]],CM$2,0)/CM$1,"")</f>
        <v>0</v>
      </c>
      <c r="CN168" s="165">
        <f>IFERROR(VLOOKUP($B168,RD[[#All],[Date]:[IS20_Inv2_M2]],CN$2,0)/CN$1,"")</f>
        <v>0</v>
      </c>
      <c r="CO168" s="165">
        <f>IFERROR(VLOOKUP($B168,RD[[#All],[Date]:[IS20_Inv2_M2]],CO$2,0)/CO$1,"")</f>
        <v>0</v>
      </c>
      <c r="CP168" s="165">
        <f>IFERROR(VLOOKUP($B168,RD[[#All],[Date]:[IS20_Inv2_M2]],CP$2,0)/CP$1,"")</f>
        <v>0</v>
      </c>
      <c r="CQ168" s="165">
        <f>IFERROR(VLOOKUP($B168,RD[[#All],[Date]:[IS20_Inv2_M2]],CQ$2,0)/CQ$1,"")</f>
        <v>0</v>
      </c>
      <c r="CR168" s="165">
        <f>IFERROR(VLOOKUP($B168,RD[[#All],[Date]:[IS20_Inv2_M2]],CR$2,0)/CR$1,"")</f>
        <v>0</v>
      </c>
      <c r="CS168" s="165">
        <f>IFERROR(VLOOKUP($B168,RD[[#All],[Date]:[IS20_Inv2_M2]],CS$2,0)/CS$1,"")</f>
        <v>0</v>
      </c>
      <c r="CT168" s="165">
        <f>IFERROR(VLOOKUP($B168,RD[[#All],[Date]:[IS20_Inv2_M2]],CT$2,0)/CT$1,"")</f>
        <v>0</v>
      </c>
      <c r="CU168" s="165">
        <f>IFERROR(VLOOKUP($B168,RD[[#All],[Date]:[IS20_Inv2_M2]],CU$2,0)/CU$1,"")</f>
        <v>0</v>
      </c>
      <c r="CV168" s="165">
        <f>IFERROR(VLOOKUP($B168,RD[[#All],[Date]:[IS20_Inv2_M2]],CV$2,0)/CV$1,"")</f>
        <v>0</v>
      </c>
      <c r="CW168" s="165">
        <f>IFERROR(VLOOKUP($B168,RD[[#All],[Date]:[IS20_Inv2_M2]],CW$2,0)/CW$1,"")</f>
        <v>0</v>
      </c>
      <c r="CX168" s="165">
        <f>IFERROR(VLOOKUP($B168,RD[[#All],[Date]:[IS20_Inv2_M2]],CX$2,0)/CX$1,"")</f>
        <v>0</v>
      </c>
      <c r="CY168" s="165">
        <f>IFERROR(VLOOKUP($B168,RD[[#All],[Date]:[IS20_Inv2_M2]],CY$2,0)/CY$1,"")</f>
        <v>0</v>
      </c>
      <c r="CZ168" s="165">
        <f>IFERROR(VLOOKUP($B168,RD[[#All],[Date]:[IS20_Inv2_M2]],CZ$2,0)/CZ$1,"")</f>
        <v>0</v>
      </c>
      <c r="DA168" s="165" t="str">
        <f>IFERROR(AVERAGEIF(Inv_SY_B[[#This Row],[IS1_Inv1_M1]:[IS8_Inv4_M2]],"&gt;="&amp;0.1,Inv_SY_B[[#This Row],[IS1_Inv1_M1]:[IS8_Inv4_M2]]),"")</f>
        <v/>
      </c>
      <c r="DB168" s="165" t="str">
        <f>IFERROR(AVERAGEIF(Inv_SY_B[[#This Row],[IS18_Inv1_M1]:[IS19_Inv2_M3]],"&gt;="&amp;0.1,Inv_SY_B[[#This Row],[IS18_Inv1_M1]:[IS19_Inv2_M3]]),"")</f>
        <v/>
      </c>
      <c r="DC168" s="165" t="str">
        <f>IFERROR(AVERAGEIF(Inv_SY_B[[#This Row],[IS9_Inv1_M1]:[IS20_Inv2_M2]],"&gt;="&amp;0.1,Inv_SY_B[[#This Row],[IS9_Inv1_M1]:[IS20_Inv2_M2]]),"")</f>
        <v/>
      </c>
    </row>
    <row r="169" spans="2:107">
      <c r="B169" s="167">
        <f t="shared" si="68"/>
        <v>45861</v>
      </c>
      <c r="C169" s="165">
        <f>IFERROR(VLOOKUP($B169,RD[[#All],[Date]:[IS20_Inv2_M2]],C$2,0)/C$1,"")</f>
        <v>0</v>
      </c>
      <c r="D169" s="165">
        <f>IFERROR(VLOOKUP($B169,RD[[#All],[Date]:[IS20_Inv2_M2]],D$2,0)/D$1,"")</f>
        <v>0</v>
      </c>
      <c r="E169" s="165">
        <f>IFERROR(VLOOKUP($B169,RD[[#All],[Date]:[IS20_Inv2_M2]],E$2,0)/E$1,"")</f>
        <v>0</v>
      </c>
      <c r="F169" s="165">
        <f>IFERROR(VLOOKUP($B169,RD[[#All],[Date]:[IS20_Inv2_M2]],F$2,0)/F$1,"")</f>
        <v>0</v>
      </c>
      <c r="G169" s="165">
        <f>IFERROR(VLOOKUP($B169,RD[[#All],[Date]:[IS20_Inv2_M2]],G$2,0)/G$1,"")</f>
        <v>0</v>
      </c>
      <c r="H169" s="165">
        <f>IFERROR(VLOOKUP($B169,RD[[#All],[Date]:[IS20_Inv2_M2]],H$2,0)/H$1,"")</f>
        <v>0</v>
      </c>
      <c r="I169" s="165">
        <f>IFERROR(VLOOKUP($B169,RD[[#All],[Date]:[IS20_Inv2_M2]],I$2,0)/I$1,"")</f>
        <v>0</v>
      </c>
      <c r="J169" s="165">
        <f>IFERROR(VLOOKUP($B169,RD[[#All],[Date]:[IS20_Inv2_M2]],J$2,0)/J$1,"")</f>
        <v>0</v>
      </c>
      <c r="K169" s="165">
        <f>IFERROR(VLOOKUP($B169,RD[[#All],[Date]:[IS20_Inv2_M2]],K$2,0)/K$1,"")</f>
        <v>0</v>
      </c>
      <c r="L169" s="165">
        <f>IFERROR(VLOOKUP($B169,RD[[#All],[Date]:[IS20_Inv2_M2]],L$2,0)/L$1,"")</f>
        <v>0</v>
      </c>
      <c r="M169" s="165">
        <f>IFERROR(VLOOKUP($B169,RD[[#All],[Date]:[IS20_Inv2_M2]],M$2,0)/M$1,"")</f>
        <v>0</v>
      </c>
      <c r="N169" s="165">
        <f>IFERROR(VLOOKUP($B169,RD[[#All],[Date]:[IS20_Inv2_M2]],N$2,0)/N$1,"")</f>
        <v>0</v>
      </c>
      <c r="O169" s="165">
        <f>IFERROR(VLOOKUP($B169,RD[[#All],[Date]:[IS20_Inv2_M2]],O$2,0)/O$1,"")</f>
        <v>0</v>
      </c>
      <c r="P169" s="165">
        <f>IFERROR(VLOOKUP($B169,RD[[#All],[Date]:[IS20_Inv2_M2]],P$2,0)/P$1,"")</f>
        <v>0</v>
      </c>
      <c r="Q169" s="165">
        <f>IFERROR(VLOOKUP($B169,RD[[#All],[Date]:[IS20_Inv2_M2]],Q$2,0)/Q$1,"")</f>
        <v>0</v>
      </c>
      <c r="R169" s="165">
        <f>IFERROR(VLOOKUP($B169,RD[[#All],[Date]:[IS20_Inv2_M2]],R$2,0)/R$1,"")</f>
        <v>0</v>
      </c>
      <c r="S169" s="165">
        <f>IFERROR(VLOOKUP($B169,RD[[#All],[Date]:[IS20_Inv2_M2]],S$2,0)/S$1,"")</f>
        <v>0</v>
      </c>
      <c r="T169" s="165">
        <f>IFERROR(VLOOKUP($B169,RD[[#All],[Date]:[IS20_Inv2_M2]],T$2,0)/T$1,"")</f>
        <v>0</v>
      </c>
      <c r="U169" s="165">
        <f>IFERROR(VLOOKUP($B169,RD[[#All],[Date]:[IS20_Inv2_M2]],U$2,0)/U$1,"")</f>
        <v>0</v>
      </c>
      <c r="V169" s="165">
        <f>IFERROR(VLOOKUP($B169,RD[[#All],[Date]:[IS20_Inv2_M2]],V$2,0)/V$1,"")</f>
        <v>0</v>
      </c>
      <c r="W169" s="165">
        <f>IFERROR(VLOOKUP($B169,RD[[#All],[Date]:[IS20_Inv2_M2]],W$2,0)/W$1,"")</f>
        <v>0</v>
      </c>
      <c r="X169" s="165">
        <f>IFERROR(VLOOKUP($B169,RD[[#All],[Date]:[IS20_Inv2_M2]],X$2,0)/X$1,"")</f>
        <v>0</v>
      </c>
      <c r="Y169" s="165">
        <f>IFERROR(VLOOKUP($B169,RD[[#All],[Date]:[IS20_Inv2_M2]],Y$2,0)/Y$1,"")</f>
        <v>0</v>
      </c>
      <c r="Z169" s="165">
        <f>IFERROR(VLOOKUP($B169,RD[[#All],[Date]:[IS20_Inv2_M2]],Z$2,0)/Z$1,"")</f>
        <v>0</v>
      </c>
      <c r="AA169" s="165">
        <f>IFERROR(VLOOKUP($B169,RD[[#All],[Date]:[IS20_Inv2_M2]],AA$2,0)/AA$1,"")</f>
        <v>0</v>
      </c>
      <c r="AB169" s="165">
        <f>IFERROR(VLOOKUP($B169,RD[[#All],[Date]:[IS20_Inv2_M2]],AB$2,0)/AB$1,"")</f>
        <v>0</v>
      </c>
      <c r="AC169" s="165">
        <f>IFERROR(VLOOKUP($B169,RD[[#All],[Date]:[IS20_Inv2_M2]],AC$2,0)/AC$1,"")</f>
        <v>0</v>
      </c>
      <c r="AD169" s="165">
        <f>IFERROR(VLOOKUP($B169,RD[[#All],[Date]:[IS20_Inv2_M2]],AD$2,0)/AD$1,"")</f>
        <v>0</v>
      </c>
      <c r="AE169" s="165">
        <f>IFERROR(VLOOKUP($B169,RD[[#All],[Date]:[IS20_Inv2_M2]],AE$2,0)/AE$1,"")</f>
        <v>0</v>
      </c>
      <c r="AF169" s="165">
        <f>IFERROR(VLOOKUP($B169,RD[[#All],[Date]:[IS20_Inv2_M2]],AF$2,0)/AF$1,"")</f>
        <v>0</v>
      </c>
      <c r="AG169" s="165">
        <f>IFERROR(VLOOKUP($B169,RD[[#All],[Date]:[IS20_Inv2_M2]],AG$2,0)/AG$1,"")</f>
        <v>0</v>
      </c>
      <c r="AH169" s="165">
        <f>IFERROR(VLOOKUP($B169,RD[[#All],[Date]:[IS20_Inv2_M2]],AH$2,0)/AH$1,"")</f>
        <v>0</v>
      </c>
      <c r="AI169" s="165">
        <f>IFERROR(VLOOKUP($B169,RD[[#All],[Date]:[IS20_Inv2_M2]],AI$2,0)/AI$1,"")</f>
        <v>0</v>
      </c>
      <c r="AJ169" s="165">
        <f>IFERROR(VLOOKUP($B169,RD[[#All],[Date]:[IS20_Inv2_M2]],AJ$2,0)/AJ$1,"")</f>
        <v>0</v>
      </c>
      <c r="AK169" s="165">
        <f>IFERROR(VLOOKUP($B169,RD[[#All],[Date]:[IS20_Inv2_M2]],AK$2,0)/AK$1,"")</f>
        <v>0</v>
      </c>
      <c r="AL169" s="165">
        <f>IFERROR(VLOOKUP($B169,RD[[#All],[Date]:[IS20_Inv2_M2]],AL$2,0)/AL$1,"")</f>
        <v>0</v>
      </c>
      <c r="AM169" s="165">
        <f>IFERROR(VLOOKUP($B169,RD[[#All],[Date]:[IS20_Inv2_M2]],AM$2,0)/AM$1,"")</f>
        <v>0</v>
      </c>
      <c r="AN169" s="165">
        <f>IFERROR(VLOOKUP($B169,RD[[#All],[Date]:[IS20_Inv2_M2]],AN$2,0)/AN$1,"")</f>
        <v>0</v>
      </c>
      <c r="AO169" s="165">
        <f>IFERROR(VLOOKUP($B169,RD[[#All],[Date]:[IS20_Inv2_M2]],AO$2,0)/AO$1,"")</f>
        <v>0</v>
      </c>
      <c r="AP169" s="165">
        <f>IFERROR(VLOOKUP($B169,RD[[#All],[Date]:[IS20_Inv2_M2]],AP$2,0)/AP$1,"")</f>
        <v>0</v>
      </c>
      <c r="AQ169" s="165">
        <f>IFERROR(VLOOKUP($B169,RD[[#All],[Date]:[IS20_Inv2_M2]],AQ$2,0)/AQ$1,"")</f>
        <v>0</v>
      </c>
      <c r="AR169" s="165">
        <f>IFERROR(VLOOKUP($B169,RD[[#All],[Date]:[IS20_Inv2_M2]],AR$2,0)/AR$1,"")</f>
        <v>0</v>
      </c>
      <c r="AS169" s="165">
        <f>IFERROR(VLOOKUP($B169,RD[[#All],[Date]:[IS20_Inv2_M2]],AS$2,0)/AS$1,"")</f>
        <v>0</v>
      </c>
      <c r="AT169" s="165">
        <f>IFERROR(VLOOKUP($B169,RD[[#All],[Date]:[IS20_Inv2_M2]],AT$2,0)/AT$1,"")</f>
        <v>0</v>
      </c>
      <c r="AU169" s="165">
        <f>IFERROR(VLOOKUP($B169,RD[[#All],[Date]:[IS20_Inv2_M2]],AU$2,0)/AU$1,"")</f>
        <v>0</v>
      </c>
      <c r="AV169" s="165">
        <f>IFERROR(VLOOKUP($B169,RD[[#All],[Date]:[IS20_Inv2_M2]],AV$2,0)/AV$1,"")</f>
        <v>0</v>
      </c>
      <c r="AW169" s="165">
        <f>IFERROR(VLOOKUP($B169,RD[[#All],[Date]:[IS20_Inv2_M2]],AW$2,0)/AW$1,"")</f>
        <v>0</v>
      </c>
      <c r="AX169" s="165">
        <f>IFERROR(VLOOKUP($B169,RD[[#All],[Date]:[IS20_Inv2_M2]],AX$2,0)/AX$1,"")</f>
        <v>0</v>
      </c>
      <c r="AY169" s="165">
        <f>IFERROR(VLOOKUP($B169,RD[[#All],[Date]:[IS20_Inv2_M2]],AY$2,0)/AY$1,"")</f>
        <v>0</v>
      </c>
      <c r="AZ169" s="165">
        <f>IFERROR(VLOOKUP($B169,RD[[#All],[Date]:[IS20_Inv2_M2]],AZ$2,0)/AZ$1,"")</f>
        <v>0</v>
      </c>
      <c r="BA169" s="165">
        <f>IFERROR(VLOOKUP($B169,RD[[#All],[Date]:[IS20_Inv2_M2]],BA$2,0)/BA$1,"")</f>
        <v>0</v>
      </c>
      <c r="BB169" s="165">
        <f>IFERROR(VLOOKUP($B169,RD[[#All],[Date]:[IS20_Inv2_M2]],BB$2,0)/BB$1,"")</f>
        <v>0</v>
      </c>
      <c r="BC169" s="165">
        <f>IFERROR(VLOOKUP($B169,RD[[#All],[Date]:[IS20_Inv2_M2]],BC$2,0)/BC$1,"")</f>
        <v>0</v>
      </c>
      <c r="BD169" s="165">
        <f>IFERROR(VLOOKUP($B169,RD[[#All],[Date]:[IS20_Inv2_M2]],BD$2,0)/BD$1,"")</f>
        <v>0</v>
      </c>
      <c r="BE169" s="165">
        <f>IFERROR(VLOOKUP($B169,RD[[#All],[Date]:[IS20_Inv2_M2]],BE$2,0)/BE$1,"")</f>
        <v>0</v>
      </c>
      <c r="BF169" s="165">
        <f>IFERROR(VLOOKUP($B169,RD[[#All],[Date]:[IS20_Inv2_M2]],BF$2,0)/BF$1,"")</f>
        <v>0</v>
      </c>
      <c r="BG169" s="165">
        <f>IFERROR(VLOOKUP($B169,RD[[#All],[Date]:[IS20_Inv2_M2]],BG$2,0)/BG$1,"")</f>
        <v>0</v>
      </c>
      <c r="BH169" s="165">
        <f>IFERROR(VLOOKUP($B169,RD[[#All],[Date]:[IS20_Inv2_M2]],BH$2,0)/BH$1,"")</f>
        <v>0</v>
      </c>
      <c r="BI169" s="165">
        <f>IFERROR(VLOOKUP($B169,RD[[#All],[Date]:[IS20_Inv2_M2]],BI$2,0)/BI$1,"")</f>
        <v>0</v>
      </c>
      <c r="BJ169" s="165">
        <f>IFERROR(VLOOKUP($B169,RD[[#All],[Date]:[IS20_Inv2_M2]],BJ$2,0)/BJ$1,"")</f>
        <v>0</v>
      </c>
      <c r="BK169" s="165">
        <f>IFERROR(VLOOKUP($B169,RD[[#All],[Date]:[IS20_Inv2_M2]],BK$2,0)/BK$1,"")</f>
        <v>0</v>
      </c>
      <c r="BL169" s="165">
        <f>IFERROR(VLOOKUP($B169,RD[[#All],[Date]:[IS20_Inv2_M2]],BL$2,0)/BL$1,"")</f>
        <v>0</v>
      </c>
      <c r="BM169" s="165">
        <f>IFERROR(VLOOKUP($B169,RD[[#All],[Date]:[IS20_Inv2_M2]],BM$2,0)/BM$1,"")</f>
        <v>0</v>
      </c>
      <c r="BN169" s="165">
        <f>IFERROR(VLOOKUP($B169,RD[[#All],[Date]:[IS20_Inv2_M2]],BN$2,0)/BN$1,"")</f>
        <v>0</v>
      </c>
      <c r="BO169" s="165">
        <f>IFERROR(VLOOKUP($B169,RD[[#All],[Date]:[IS20_Inv2_M2]],BO$2,0)/BO$1,"")</f>
        <v>0</v>
      </c>
      <c r="BP169" s="165">
        <f>IFERROR(VLOOKUP($B169,RD[[#All],[Date]:[IS20_Inv2_M2]],BP$2,0)/BP$1,"")</f>
        <v>0</v>
      </c>
      <c r="BQ169" s="165">
        <f>IFERROR(VLOOKUP($B169,RD[[#All],[Date]:[IS20_Inv2_M2]],BQ$2,0)/BQ$1,"")</f>
        <v>0</v>
      </c>
      <c r="BR169" s="165">
        <f>IFERROR(VLOOKUP($B169,RD[[#All],[Date]:[IS20_Inv2_M2]],BR$2,0)/BR$1,"")</f>
        <v>0</v>
      </c>
      <c r="BS169" s="165">
        <f>IFERROR(VLOOKUP($B169,RD[[#All],[Date]:[IS20_Inv2_M2]],BS$2,0)/BS$1,"")</f>
        <v>0</v>
      </c>
      <c r="BT169" s="165">
        <f>IFERROR(VLOOKUP($B169,RD[[#All],[Date]:[IS20_Inv2_M2]],BT$2,0)/BT$1,"")</f>
        <v>0</v>
      </c>
      <c r="BU169" s="165">
        <f>IFERROR(VLOOKUP($B169,RD[[#All],[Date]:[IS20_Inv2_M2]],BU$2,0)/BU$1,"")</f>
        <v>0</v>
      </c>
      <c r="BV169" s="165">
        <f>IFERROR(VLOOKUP($B169,RD[[#All],[Date]:[IS20_Inv2_M2]],BV$2,0)/BV$1,"")</f>
        <v>0</v>
      </c>
      <c r="BW169" s="165">
        <f>IFERROR(VLOOKUP($B169,RD[[#All],[Date]:[IS20_Inv2_M2]],BW$2,0)/BW$1,"")</f>
        <v>0</v>
      </c>
      <c r="BX169" s="165">
        <f>IFERROR(VLOOKUP($B169,RD[[#All],[Date]:[IS20_Inv2_M2]],BX$2,0)/BX$1,"")</f>
        <v>0</v>
      </c>
      <c r="BY169" s="165">
        <f>IFERROR(VLOOKUP($B169,RD[[#All],[Date]:[IS20_Inv2_M2]],BY$2,0)/BY$1,"")</f>
        <v>0</v>
      </c>
      <c r="BZ169" s="165">
        <f>IFERROR(VLOOKUP($B169,RD[[#All],[Date]:[IS20_Inv2_M2]],BZ$2,0)/BZ$1,"")</f>
        <v>0</v>
      </c>
      <c r="CA169" s="165">
        <f>IFERROR(VLOOKUP($B169,RD[[#All],[Date]:[IS20_Inv2_M2]],CA$2,0)/CA$1,"")</f>
        <v>0</v>
      </c>
      <c r="CB169" s="165">
        <f>IFERROR(VLOOKUP($B169,RD[[#All],[Date]:[IS20_Inv2_M2]],CB$2,0)/CB$1,"")</f>
        <v>0</v>
      </c>
      <c r="CC169" s="165">
        <f>IFERROR(VLOOKUP($B169,RD[[#All],[Date]:[IS20_Inv2_M2]],CC$2,0)/CC$1,"")</f>
        <v>0</v>
      </c>
      <c r="CD169" s="165">
        <f>IFERROR(VLOOKUP($B169,RD[[#All],[Date]:[IS20_Inv2_M2]],CD$2,0)/CD$1,"")</f>
        <v>0</v>
      </c>
      <c r="CE169" s="165">
        <f>IFERROR(VLOOKUP($B169,RD[[#All],[Date]:[IS20_Inv2_M2]],CE$2,0)/CE$1,"")</f>
        <v>0</v>
      </c>
      <c r="CF169" s="165">
        <f>IFERROR(VLOOKUP($B169,RD[[#All],[Date]:[IS20_Inv2_M2]],CF$2,0)/CF$1,"")</f>
        <v>0</v>
      </c>
      <c r="CG169" s="165">
        <f>IFERROR(VLOOKUP($B169,RD[[#All],[Date]:[IS20_Inv2_M2]],CG$2,0)/CG$1,"")</f>
        <v>0</v>
      </c>
      <c r="CH169" s="165">
        <f>IFERROR(VLOOKUP($B169,RD[[#All],[Date]:[IS20_Inv2_M2]],CH$2,0)/CH$1,"")</f>
        <v>0</v>
      </c>
      <c r="CI169" s="165">
        <f>IFERROR(VLOOKUP($B169,RD[[#All],[Date]:[IS20_Inv2_M2]],CI$2,0)/CI$1,"")</f>
        <v>0</v>
      </c>
      <c r="CJ169" s="165" t="str">
        <f>IFERROR(VLOOKUP($B169,RD[[#All],[Date]:[IS20_Inv2_M2]],CJ$2,0)/CJ$1,"")</f>
        <v/>
      </c>
      <c r="CK169" s="165">
        <f>IFERROR(VLOOKUP($B169,RD[[#All],[Date]:[IS20_Inv2_M2]],CK$2,0)/CK$1,"")</f>
        <v>0</v>
      </c>
      <c r="CL169" s="165">
        <f>IFERROR(VLOOKUP($B169,RD[[#All],[Date]:[IS20_Inv2_M2]],CL$2,0)/CL$1,"")</f>
        <v>0</v>
      </c>
      <c r="CM169" s="165">
        <f>IFERROR(VLOOKUP($B169,RD[[#All],[Date]:[IS20_Inv2_M2]],CM$2,0)/CM$1,"")</f>
        <v>0</v>
      </c>
      <c r="CN169" s="165">
        <f>IFERROR(VLOOKUP($B169,RD[[#All],[Date]:[IS20_Inv2_M2]],CN$2,0)/CN$1,"")</f>
        <v>0</v>
      </c>
      <c r="CO169" s="165">
        <f>IFERROR(VLOOKUP($B169,RD[[#All],[Date]:[IS20_Inv2_M2]],CO$2,0)/CO$1,"")</f>
        <v>0</v>
      </c>
      <c r="CP169" s="165">
        <f>IFERROR(VLOOKUP($B169,RD[[#All],[Date]:[IS20_Inv2_M2]],CP$2,0)/CP$1,"")</f>
        <v>0</v>
      </c>
      <c r="CQ169" s="165">
        <f>IFERROR(VLOOKUP($B169,RD[[#All],[Date]:[IS20_Inv2_M2]],CQ$2,0)/CQ$1,"")</f>
        <v>0</v>
      </c>
      <c r="CR169" s="165">
        <f>IFERROR(VLOOKUP($B169,RD[[#All],[Date]:[IS20_Inv2_M2]],CR$2,0)/CR$1,"")</f>
        <v>0</v>
      </c>
      <c r="CS169" s="165">
        <f>IFERROR(VLOOKUP($B169,RD[[#All],[Date]:[IS20_Inv2_M2]],CS$2,0)/CS$1,"")</f>
        <v>0</v>
      </c>
      <c r="CT169" s="165">
        <f>IFERROR(VLOOKUP($B169,RD[[#All],[Date]:[IS20_Inv2_M2]],CT$2,0)/CT$1,"")</f>
        <v>0</v>
      </c>
      <c r="CU169" s="165">
        <f>IFERROR(VLOOKUP($B169,RD[[#All],[Date]:[IS20_Inv2_M2]],CU$2,0)/CU$1,"")</f>
        <v>0</v>
      </c>
      <c r="CV169" s="165">
        <f>IFERROR(VLOOKUP($B169,RD[[#All],[Date]:[IS20_Inv2_M2]],CV$2,0)/CV$1,"")</f>
        <v>0</v>
      </c>
      <c r="CW169" s="165">
        <f>IFERROR(VLOOKUP($B169,RD[[#All],[Date]:[IS20_Inv2_M2]],CW$2,0)/CW$1,"")</f>
        <v>0</v>
      </c>
      <c r="CX169" s="165">
        <f>IFERROR(VLOOKUP($B169,RD[[#All],[Date]:[IS20_Inv2_M2]],CX$2,0)/CX$1,"")</f>
        <v>0</v>
      </c>
      <c r="CY169" s="165">
        <f>IFERROR(VLOOKUP($B169,RD[[#All],[Date]:[IS20_Inv2_M2]],CY$2,0)/CY$1,"")</f>
        <v>0</v>
      </c>
      <c r="CZ169" s="165">
        <f>IFERROR(VLOOKUP($B169,RD[[#All],[Date]:[IS20_Inv2_M2]],CZ$2,0)/CZ$1,"")</f>
        <v>0</v>
      </c>
      <c r="DA169" s="165" t="str">
        <f>IFERROR(AVERAGEIF(Inv_SY_B[[#This Row],[IS1_Inv1_M1]:[IS8_Inv4_M2]],"&gt;="&amp;0.1,Inv_SY_B[[#This Row],[IS1_Inv1_M1]:[IS8_Inv4_M2]]),"")</f>
        <v/>
      </c>
      <c r="DB169" s="165" t="str">
        <f>IFERROR(AVERAGEIF(Inv_SY_B[[#This Row],[IS18_Inv1_M1]:[IS19_Inv2_M3]],"&gt;="&amp;0.1,Inv_SY_B[[#This Row],[IS18_Inv1_M1]:[IS19_Inv2_M3]]),"")</f>
        <v/>
      </c>
      <c r="DC169" s="165" t="str">
        <f>IFERROR(AVERAGEIF(Inv_SY_B[[#This Row],[IS9_Inv1_M1]:[IS20_Inv2_M2]],"&gt;="&amp;0.1,Inv_SY_B[[#This Row],[IS9_Inv1_M1]:[IS20_Inv2_M2]]),"")</f>
        <v/>
      </c>
    </row>
    <row r="170" spans="2:107">
      <c r="B170" s="167">
        <f t="shared" si="68"/>
        <v>45862</v>
      </c>
      <c r="C170" s="165">
        <f>IFERROR(VLOOKUP($B170,RD[[#All],[Date]:[IS20_Inv2_M2]],C$2,0)/C$1,"")</f>
        <v>0</v>
      </c>
      <c r="D170" s="165">
        <f>IFERROR(VLOOKUP($B170,RD[[#All],[Date]:[IS20_Inv2_M2]],D$2,0)/D$1,"")</f>
        <v>0</v>
      </c>
      <c r="E170" s="165">
        <f>IFERROR(VLOOKUP($B170,RD[[#All],[Date]:[IS20_Inv2_M2]],E$2,0)/E$1,"")</f>
        <v>0</v>
      </c>
      <c r="F170" s="165">
        <f>IFERROR(VLOOKUP($B170,RD[[#All],[Date]:[IS20_Inv2_M2]],F$2,0)/F$1,"")</f>
        <v>0</v>
      </c>
      <c r="G170" s="165">
        <f>IFERROR(VLOOKUP($B170,RD[[#All],[Date]:[IS20_Inv2_M2]],G$2,0)/G$1,"")</f>
        <v>0</v>
      </c>
      <c r="H170" s="165">
        <f>IFERROR(VLOOKUP($B170,RD[[#All],[Date]:[IS20_Inv2_M2]],H$2,0)/H$1,"")</f>
        <v>0</v>
      </c>
      <c r="I170" s="165">
        <f>IFERROR(VLOOKUP($B170,RD[[#All],[Date]:[IS20_Inv2_M2]],I$2,0)/I$1,"")</f>
        <v>0</v>
      </c>
      <c r="J170" s="165">
        <f>IFERROR(VLOOKUP($B170,RD[[#All],[Date]:[IS20_Inv2_M2]],J$2,0)/J$1,"")</f>
        <v>0</v>
      </c>
      <c r="K170" s="165">
        <f>IFERROR(VLOOKUP($B170,RD[[#All],[Date]:[IS20_Inv2_M2]],K$2,0)/K$1,"")</f>
        <v>0</v>
      </c>
      <c r="L170" s="165">
        <f>IFERROR(VLOOKUP($B170,RD[[#All],[Date]:[IS20_Inv2_M2]],L$2,0)/L$1,"")</f>
        <v>0</v>
      </c>
      <c r="M170" s="165">
        <f>IFERROR(VLOOKUP($B170,RD[[#All],[Date]:[IS20_Inv2_M2]],M$2,0)/M$1,"")</f>
        <v>0</v>
      </c>
      <c r="N170" s="165">
        <f>IFERROR(VLOOKUP($B170,RD[[#All],[Date]:[IS20_Inv2_M2]],N$2,0)/N$1,"")</f>
        <v>0</v>
      </c>
      <c r="O170" s="165">
        <f>IFERROR(VLOOKUP($B170,RD[[#All],[Date]:[IS20_Inv2_M2]],O$2,0)/O$1,"")</f>
        <v>0</v>
      </c>
      <c r="P170" s="165">
        <f>IFERROR(VLOOKUP($B170,RD[[#All],[Date]:[IS20_Inv2_M2]],P$2,0)/P$1,"")</f>
        <v>0</v>
      </c>
      <c r="Q170" s="165">
        <f>IFERROR(VLOOKUP($B170,RD[[#All],[Date]:[IS20_Inv2_M2]],Q$2,0)/Q$1,"")</f>
        <v>0</v>
      </c>
      <c r="R170" s="165">
        <f>IFERROR(VLOOKUP($B170,RD[[#All],[Date]:[IS20_Inv2_M2]],R$2,0)/R$1,"")</f>
        <v>0</v>
      </c>
      <c r="S170" s="165">
        <f>IFERROR(VLOOKUP($B170,RD[[#All],[Date]:[IS20_Inv2_M2]],S$2,0)/S$1,"")</f>
        <v>0</v>
      </c>
      <c r="T170" s="165">
        <f>IFERROR(VLOOKUP($B170,RD[[#All],[Date]:[IS20_Inv2_M2]],T$2,0)/T$1,"")</f>
        <v>0</v>
      </c>
      <c r="U170" s="165">
        <f>IFERROR(VLOOKUP($B170,RD[[#All],[Date]:[IS20_Inv2_M2]],U$2,0)/U$1,"")</f>
        <v>0</v>
      </c>
      <c r="V170" s="165">
        <f>IFERROR(VLOOKUP($B170,RD[[#All],[Date]:[IS20_Inv2_M2]],V$2,0)/V$1,"")</f>
        <v>0</v>
      </c>
      <c r="W170" s="165">
        <f>IFERROR(VLOOKUP($B170,RD[[#All],[Date]:[IS20_Inv2_M2]],W$2,0)/W$1,"")</f>
        <v>0</v>
      </c>
      <c r="X170" s="165">
        <f>IFERROR(VLOOKUP($B170,RD[[#All],[Date]:[IS20_Inv2_M2]],X$2,0)/X$1,"")</f>
        <v>0</v>
      </c>
      <c r="Y170" s="165">
        <f>IFERROR(VLOOKUP($B170,RD[[#All],[Date]:[IS20_Inv2_M2]],Y$2,0)/Y$1,"")</f>
        <v>0</v>
      </c>
      <c r="Z170" s="165">
        <f>IFERROR(VLOOKUP($B170,RD[[#All],[Date]:[IS20_Inv2_M2]],Z$2,0)/Z$1,"")</f>
        <v>0</v>
      </c>
      <c r="AA170" s="165">
        <f>IFERROR(VLOOKUP($B170,RD[[#All],[Date]:[IS20_Inv2_M2]],AA$2,0)/AA$1,"")</f>
        <v>0</v>
      </c>
      <c r="AB170" s="165">
        <f>IFERROR(VLOOKUP($B170,RD[[#All],[Date]:[IS20_Inv2_M2]],AB$2,0)/AB$1,"")</f>
        <v>0</v>
      </c>
      <c r="AC170" s="165">
        <f>IFERROR(VLOOKUP($B170,RD[[#All],[Date]:[IS20_Inv2_M2]],AC$2,0)/AC$1,"")</f>
        <v>0</v>
      </c>
      <c r="AD170" s="165">
        <f>IFERROR(VLOOKUP($B170,RD[[#All],[Date]:[IS20_Inv2_M2]],AD$2,0)/AD$1,"")</f>
        <v>0</v>
      </c>
      <c r="AE170" s="165">
        <f>IFERROR(VLOOKUP($B170,RD[[#All],[Date]:[IS20_Inv2_M2]],AE$2,0)/AE$1,"")</f>
        <v>0</v>
      </c>
      <c r="AF170" s="165">
        <f>IFERROR(VLOOKUP($B170,RD[[#All],[Date]:[IS20_Inv2_M2]],AF$2,0)/AF$1,"")</f>
        <v>0</v>
      </c>
      <c r="AG170" s="165">
        <f>IFERROR(VLOOKUP($B170,RD[[#All],[Date]:[IS20_Inv2_M2]],AG$2,0)/AG$1,"")</f>
        <v>0</v>
      </c>
      <c r="AH170" s="165">
        <f>IFERROR(VLOOKUP($B170,RD[[#All],[Date]:[IS20_Inv2_M2]],AH$2,0)/AH$1,"")</f>
        <v>0</v>
      </c>
      <c r="AI170" s="165">
        <f>IFERROR(VLOOKUP($B170,RD[[#All],[Date]:[IS20_Inv2_M2]],AI$2,0)/AI$1,"")</f>
        <v>0</v>
      </c>
      <c r="AJ170" s="165">
        <f>IFERROR(VLOOKUP($B170,RD[[#All],[Date]:[IS20_Inv2_M2]],AJ$2,0)/AJ$1,"")</f>
        <v>0</v>
      </c>
      <c r="AK170" s="165">
        <f>IFERROR(VLOOKUP($B170,RD[[#All],[Date]:[IS20_Inv2_M2]],AK$2,0)/AK$1,"")</f>
        <v>0</v>
      </c>
      <c r="AL170" s="165">
        <f>IFERROR(VLOOKUP($B170,RD[[#All],[Date]:[IS20_Inv2_M2]],AL$2,0)/AL$1,"")</f>
        <v>0</v>
      </c>
      <c r="AM170" s="165">
        <f>IFERROR(VLOOKUP($B170,RD[[#All],[Date]:[IS20_Inv2_M2]],AM$2,0)/AM$1,"")</f>
        <v>0</v>
      </c>
      <c r="AN170" s="165">
        <f>IFERROR(VLOOKUP($B170,RD[[#All],[Date]:[IS20_Inv2_M2]],AN$2,0)/AN$1,"")</f>
        <v>0</v>
      </c>
      <c r="AO170" s="165">
        <f>IFERROR(VLOOKUP($B170,RD[[#All],[Date]:[IS20_Inv2_M2]],AO$2,0)/AO$1,"")</f>
        <v>0</v>
      </c>
      <c r="AP170" s="165">
        <f>IFERROR(VLOOKUP($B170,RD[[#All],[Date]:[IS20_Inv2_M2]],AP$2,0)/AP$1,"")</f>
        <v>0</v>
      </c>
      <c r="AQ170" s="165">
        <f>IFERROR(VLOOKUP($B170,RD[[#All],[Date]:[IS20_Inv2_M2]],AQ$2,0)/AQ$1,"")</f>
        <v>0</v>
      </c>
      <c r="AR170" s="165">
        <f>IFERROR(VLOOKUP($B170,RD[[#All],[Date]:[IS20_Inv2_M2]],AR$2,0)/AR$1,"")</f>
        <v>0</v>
      </c>
      <c r="AS170" s="165">
        <f>IFERROR(VLOOKUP($B170,RD[[#All],[Date]:[IS20_Inv2_M2]],AS$2,0)/AS$1,"")</f>
        <v>0</v>
      </c>
      <c r="AT170" s="165">
        <f>IFERROR(VLOOKUP($B170,RD[[#All],[Date]:[IS20_Inv2_M2]],AT$2,0)/AT$1,"")</f>
        <v>0</v>
      </c>
      <c r="AU170" s="165">
        <f>IFERROR(VLOOKUP($B170,RD[[#All],[Date]:[IS20_Inv2_M2]],AU$2,0)/AU$1,"")</f>
        <v>0</v>
      </c>
      <c r="AV170" s="165">
        <f>IFERROR(VLOOKUP($B170,RD[[#All],[Date]:[IS20_Inv2_M2]],AV$2,0)/AV$1,"")</f>
        <v>0</v>
      </c>
      <c r="AW170" s="165">
        <f>IFERROR(VLOOKUP($B170,RD[[#All],[Date]:[IS20_Inv2_M2]],AW$2,0)/AW$1,"")</f>
        <v>0</v>
      </c>
      <c r="AX170" s="165">
        <f>IFERROR(VLOOKUP($B170,RD[[#All],[Date]:[IS20_Inv2_M2]],AX$2,0)/AX$1,"")</f>
        <v>0</v>
      </c>
      <c r="AY170" s="165">
        <f>IFERROR(VLOOKUP($B170,RD[[#All],[Date]:[IS20_Inv2_M2]],AY$2,0)/AY$1,"")</f>
        <v>0</v>
      </c>
      <c r="AZ170" s="165">
        <f>IFERROR(VLOOKUP($B170,RD[[#All],[Date]:[IS20_Inv2_M2]],AZ$2,0)/AZ$1,"")</f>
        <v>0</v>
      </c>
      <c r="BA170" s="165">
        <f>IFERROR(VLOOKUP($B170,RD[[#All],[Date]:[IS20_Inv2_M2]],BA$2,0)/BA$1,"")</f>
        <v>0</v>
      </c>
      <c r="BB170" s="165">
        <f>IFERROR(VLOOKUP($B170,RD[[#All],[Date]:[IS20_Inv2_M2]],BB$2,0)/BB$1,"")</f>
        <v>0</v>
      </c>
      <c r="BC170" s="165">
        <f>IFERROR(VLOOKUP($B170,RD[[#All],[Date]:[IS20_Inv2_M2]],BC$2,0)/BC$1,"")</f>
        <v>0</v>
      </c>
      <c r="BD170" s="165">
        <f>IFERROR(VLOOKUP($B170,RD[[#All],[Date]:[IS20_Inv2_M2]],BD$2,0)/BD$1,"")</f>
        <v>0</v>
      </c>
      <c r="BE170" s="165">
        <f>IFERROR(VLOOKUP($B170,RD[[#All],[Date]:[IS20_Inv2_M2]],BE$2,0)/BE$1,"")</f>
        <v>0</v>
      </c>
      <c r="BF170" s="165">
        <f>IFERROR(VLOOKUP($B170,RD[[#All],[Date]:[IS20_Inv2_M2]],BF$2,0)/BF$1,"")</f>
        <v>0</v>
      </c>
      <c r="BG170" s="165">
        <f>IFERROR(VLOOKUP($B170,RD[[#All],[Date]:[IS20_Inv2_M2]],BG$2,0)/BG$1,"")</f>
        <v>0</v>
      </c>
      <c r="BH170" s="165">
        <f>IFERROR(VLOOKUP($B170,RD[[#All],[Date]:[IS20_Inv2_M2]],BH$2,0)/BH$1,"")</f>
        <v>0</v>
      </c>
      <c r="BI170" s="165">
        <f>IFERROR(VLOOKUP($B170,RD[[#All],[Date]:[IS20_Inv2_M2]],BI$2,0)/BI$1,"")</f>
        <v>0</v>
      </c>
      <c r="BJ170" s="165">
        <f>IFERROR(VLOOKUP($B170,RD[[#All],[Date]:[IS20_Inv2_M2]],BJ$2,0)/BJ$1,"")</f>
        <v>0</v>
      </c>
      <c r="BK170" s="165">
        <f>IFERROR(VLOOKUP($B170,RD[[#All],[Date]:[IS20_Inv2_M2]],BK$2,0)/BK$1,"")</f>
        <v>0</v>
      </c>
      <c r="BL170" s="165">
        <f>IFERROR(VLOOKUP($B170,RD[[#All],[Date]:[IS20_Inv2_M2]],BL$2,0)/BL$1,"")</f>
        <v>0</v>
      </c>
      <c r="BM170" s="165">
        <f>IFERROR(VLOOKUP($B170,RD[[#All],[Date]:[IS20_Inv2_M2]],BM$2,0)/BM$1,"")</f>
        <v>0</v>
      </c>
      <c r="BN170" s="165">
        <f>IFERROR(VLOOKUP($B170,RD[[#All],[Date]:[IS20_Inv2_M2]],BN$2,0)/BN$1,"")</f>
        <v>0</v>
      </c>
      <c r="BO170" s="165">
        <f>IFERROR(VLOOKUP($B170,RD[[#All],[Date]:[IS20_Inv2_M2]],BO$2,0)/BO$1,"")</f>
        <v>0</v>
      </c>
      <c r="BP170" s="165">
        <f>IFERROR(VLOOKUP($B170,RD[[#All],[Date]:[IS20_Inv2_M2]],BP$2,0)/BP$1,"")</f>
        <v>0</v>
      </c>
      <c r="BQ170" s="165">
        <f>IFERROR(VLOOKUP($B170,RD[[#All],[Date]:[IS20_Inv2_M2]],BQ$2,0)/BQ$1,"")</f>
        <v>0</v>
      </c>
      <c r="BR170" s="165">
        <f>IFERROR(VLOOKUP($B170,RD[[#All],[Date]:[IS20_Inv2_M2]],BR$2,0)/BR$1,"")</f>
        <v>0</v>
      </c>
      <c r="BS170" s="165">
        <f>IFERROR(VLOOKUP($B170,RD[[#All],[Date]:[IS20_Inv2_M2]],BS$2,0)/BS$1,"")</f>
        <v>0</v>
      </c>
      <c r="BT170" s="165">
        <f>IFERROR(VLOOKUP($B170,RD[[#All],[Date]:[IS20_Inv2_M2]],BT$2,0)/BT$1,"")</f>
        <v>0</v>
      </c>
      <c r="BU170" s="165">
        <f>IFERROR(VLOOKUP($B170,RD[[#All],[Date]:[IS20_Inv2_M2]],BU$2,0)/BU$1,"")</f>
        <v>0</v>
      </c>
      <c r="BV170" s="165">
        <f>IFERROR(VLOOKUP($B170,RD[[#All],[Date]:[IS20_Inv2_M2]],BV$2,0)/BV$1,"")</f>
        <v>0</v>
      </c>
      <c r="BW170" s="165">
        <f>IFERROR(VLOOKUP($B170,RD[[#All],[Date]:[IS20_Inv2_M2]],BW$2,0)/BW$1,"")</f>
        <v>0</v>
      </c>
      <c r="BX170" s="165">
        <f>IFERROR(VLOOKUP($B170,RD[[#All],[Date]:[IS20_Inv2_M2]],BX$2,0)/BX$1,"")</f>
        <v>0</v>
      </c>
      <c r="BY170" s="165">
        <f>IFERROR(VLOOKUP($B170,RD[[#All],[Date]:[IS20_Inv2_M2]],BY$2,0)/BY$1,"")</f>
        <v>0</v>
      </c>
      <c r="BZ170" s="165">
        <f>IFERROR(VLOOKUP($B170,RD[[#All],[Date]:[IS20_Inv2_M2]],BZ$2,0)/BZ$1,"")</f>
        <v>0</v>
      </c>
      <c r="CA170" s="165">
        <f>IFERROR(VLOOKUP($B170,RD[[#All],[Date]:[IS20_Inv2_M2]],CA$2,0)/CA$1,"")</f>
        <v>0</v>
      </c>
      <c r="CB170" s="165">
        <f>IFERROR(VLOOKUP($B170,RD[[#All],[Date]:[IS20_Inv2_M2]],CB$2,0)/CB$1,"")</f>
        <v>0</v>
      </c>
      <c r="CC170" s="165">
        <f>IFERROR(VLOOKUP($B170,RD[[#All],[Date]:[IS20_Inv2_M2]],CC$2,0)/CC$1,"")</f>
        <v>0</v>
      </c>
      <c r="CD170" s="165">
        <f>IFERROR(VLOOKUP($B170,RD[[#All],[Date]:[IS20_Inv2_M2]],CD$2,0)/CD$1,"")</f>
        <v>0</v>
      </c>
      <c r="CE170" s="165">
        <f>IFERROR(VLOOKUP($B170,RD[[#All],[Date]:[IS20_Inv2_M2]],CE$2,0)/CE$1,"")</f>
        <v>0</v>
      </c>
      <c r="CF170" s="165">
        <f>IFERROR(VLOOKUP($B170,RD[[#All],[Date]:[IS20_Inv2_M2]],CF$2,0)/CF$1,"")</f>
        <v>0</v>
      </c>
      <c r="CG170" s="165">
        <f>IFERROR(VLOOKUP($B170,RD[[#All],[Date]:[IS20_Inv2_M2]],CG$2,0)/CG$1,"")</f>
        <v>0</v>
      </c>
      <c r="CH170" s="165">
        <f>IFERROR(VLOOKUP($B170,RD[[#All],[Date]:[IS20_Inv2_M2]],CH$2,0)/CH$1,"")</f>
        <v>0</v>
      </c>
      <c r="CI170" s="165">
        <f>IFERROR(VLOOKUP($B170,RD[[#All],[Date]:[IS20_Inv2_M2]],CI$2,0)/CI$1,"")</f>
        <v>0</v>
      </c>
      <c r="CJ170" s="165" t="str">
        <f>IFERROR(VLOOKUP($B170,RD[[#All],[Date]:[IS20_Inv2_M2]],CJ$2,0)/CJ$1,"")</f>
        <v/>
      </c>
      <c r="CK170" s="165">
        <f>IFERROR(VLOOKUP($B170,RD[[#All],[Date]:[IS20_Inv2_M2]],CK$2,0)/CK$1,"")</f>
        <v>0</v>
      </c>
      <c r="CL170" s="165">
        <f>IFERROR(VLOOKUP($B170,RD[[#All],[Date]:[IS20_Inv2_M2]],CL$2,0)/CL$1,"")</f>
        <v>0</v>
      </c>
      <c r="CM170" s="165">
        <f>IFERROR(VLOOKUP($B170,RD[[#All],[Date]:[IS20_Inv2_M2]],CM$2,0)/CM$1,"")</f>
        <v>0</v>
      </c>
      <c r="CN170" s="165">
        <f>IFERROR(VLOOKUP($B170,RD[[#All],[Date]:[IS20_Inv2_M2]],CN$2,0)/CN$1,"")</f>
        <v>0</v>
      </c>
      <c r="CO170" s="165">
        <f>IFERROR(VLOOKUP($B170,RD[[#All],[Date]:[IS20_Inv2_M2]],CO$2,0)/CO$1,"")</f>
        <v>0</v>
      </c>
      <c r="CP170" s="165">
        <f>IFERROR(VLOOKUP($B170,RD[[#All],[Date]:[IS20_Inv2_M2]],CP$2,0)/CP$1,"")</f>
        <v>0</v>
      </c>
      <c r="CQ170" s="165">
        <f>IFERROR(VLOOKUP($B170,RD[[#All],[Date]:[IS20_Inv2_M2]],CQ$2,0)/CQ$1,"")</f>
        <v>0</v>
      </c>
      <c r="CR170" s="165">
        <f>IFERROR(VLOOKUP($B170,RD[[#All],[Date]:[IS20_Inv2_M2]],CR$2,0)/CR$1,"")</f>
        <v>0</v>
      </c>
      <c r="CS170" s="165">
        <f>IFERROR(VLOOKUP($B170,RD[[#All],[Date]:[IS20_Inv2_M2]],CS$2,0)/CS$1,"")</f>
        <v>0</v>
      </c>
      <c r="CT170" s="165">
        <f>IFERROR(VLOOKUP($B170,RD[[#All],[Date]:[IS20_Inv2_M2]],CT$2,0)/CT$1,"")</f>
        <v>0</v>
      </c>
      <c r="CU170" s="165">
        <f>IFERROR(VLOOKUP($B170,RD[[#All],[Date]:[IS20_Inv2_M2]],CU$2,0)/CU$1,"")</f>
        <v>0</v>
      </c>
      <c r="CV170" s="165">
        <f>IFERROR(VLOOKUP($B170,RD[[#All],[Date]:[IS20_Inv2_M2]],CV$2,0)/CV$1,"")</f>
        <v>0</v>
      </c>
      <c r="CW170" s="165">
        <f>IFERROR(VLOOKUP($B170,RD[[#All],[Date]:[IS20_Inv2_M2]],CW$2,0)/CW$1,"")</f>
        <v>0</v>
      </c>
      <c r="CX170" s="165">
        <f>IFERROR(VLOOKUP($B170,RD[[#All],[Date]:[IS20_Inv2_M2]],CX$2,0)/CX$1,"")</f>
        <v>0</v>
      </c>
      <c r="CY170" s="165">
        <f>IFERROR(VLOOKUP($B170,RD[[#All],[Date]:[IS20_Inv2_M2]],CY$2,0)/CY$1,"")</f>
        <v>0</v>
      </c>
      <c r="CZ170" s="165">
        <f>IFERROR(VLOOKUP($B170,RD[[#All],[Date]:[IS20_Inv2_M2]],CZ$2,0)/CZ$1,"")</f>
        <v>0</v>
      </c>
      <c r="DA170" s="165" t="str">
        <f>IFERROR(AVERAGEIF(Inv_SY_B[[#This Row],[IS1_Inv1_M1]:[IS8_Inv4_M2]],"&gt;="&amp;0.1,Inv_SY_B[[#This Row],[IS1_Inv1_M1]:[IS8_Inv4_M2]]),"")</f>
        <v/>
      </c>
      <c r="DB170" s="165" t="str">
        <f>IFERROR(AVERAGEIF(Inv_SY_B[[#This Row],[IS18_Inv1_M1]:[IS19_Inv2_M3]],"&gt;="&amp;0.1,Inv_SY_B[[#This Row],[IS18_Inv1_M1]:[IS19_Inv2_M3]]),"")</f>
        <v/>
      </c>
      <c r="DC170" s="165" t="str">
        <f>IFERROR(AVERAGEIF(Inv_SY_B[[#This Row],[IS9_Inv1_M1]:[IS20_Inv2_M2]],"&gt;="&amp;0.1,Inv_SY_B[[#This Row],[IS9_Inv1_M1]:[IS20_Inv2_M2]]),"")</f>
        <v/>
      </c>
    </row>
    <row r="171" spans="2:107">
      <c r="B171" s="167">
        <f t="shared" si="68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>
        <f>IFERROR(VLOOKUP($B171,RD[[#All],[Date]:[IS20_Inv2_M2]],CI$2,0)/CI$1,"")</f>
        <v>0</v>
      </c>
      <c r="CJ171" s="165" t="str">
        <f>IFERROR(VLOOKUP($B171,RD[[#All],[Date]:[IS20_Inv2_M2]],CJ$2,0)/CJ$1,"")</f>
        <v/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>
        <f>IFERROR(VLOOKUP($B171,RD[[#All],[Date]:[IS20_Inv2_M2]],CS$2,0)/CS$1,"")</f>
        <v>0</v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>
        <f>IFERROR(VLOOKUP($B171,RD[[#All],[Date]:[IS20_Inv2_M2]],CV$2,0)/CV$1,"")</f>
        <v>0</v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5" t="str">
        <f>IFERROR(AVERAGEIF(Inv_SY_B[[#This Row],[IS1_Inv1_M1]:[IS8_Inv4_M2]],"&gt;="&amp;0.1,Inv_SY_B[[#This Row],[IS1_Inv1_M1]:[IS8_Inv4_M2]]),"")</f>
        <v/>
      </c>
      <c r="DB171" s="165" t="str">
        <f>IFERROR(AVERAGEIF(Inv_SY_B[[#This Row],[IS18_Inv1_M1]:[IS19_Inv2_M3]],"&gt;="&amp;0.1,Inv_SY_B[[#This Row],[IS18_Inv1_M1]:[IS19_Inv2_M3]]),"")</f>
        <v/>
      </c>
      <c r="DC171" s="165" t="str">
        <f>IFERROR(AVERAGEIF(Inv_SY_B[[#This Row],[IS9_Inv1_M1]:[IS20_Inv2_M2]],"&gt;="&amp;0.1,Inv_SY_B[[#This Row],[IS9_Inv1_M1]:[IS20_Inv2_M2]]),"")</f>
        <v/>
      </c>
    </row>
    <row r="172" spans="2:107">
      <c r="B172" s="167">
        <f t="shared" si="68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 t="str">
        <f>IFERROR(VLOOKUP($B172,RD[[#All],[Date]:[IS20_Inv2_M2]],CJ$2,0)/CJ$1,"")</f>
        <v/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 t="str">
        <f>IFERROR(VLOOKUP($B173,RD[[#All],[Date]:[IS20_Inv2_M2]],CJ$2,0)/CJ$1,"")</f>
        <v/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 t="str">
        <f>IFERROR(VLOOKUP($B174,RD[[#All],[Date]:[IS20_Inv2_M2]],CJ$2,0)/CJ$1,"")</f>
        <v/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 t="str">
        <f>IFERROR(VLOOKUP($B175,RD[[#All],[Date]:[IS20_Inv2_M2]],CJ$2,0)/CJ$1,"")</f>
        <v/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 t="str">
        <f>IFERROR(VLOOKUP($B176,RD[[#All],[Date]:[IS20_Inv2_M2]],CJ$2,0)/CJ$1,"")</f>
        <v/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 t="str">
        <f>IFERROR(VLOOKUP($B177,RD[[#All],[Date]:[IS20_Inv2_M2]],CJ$2,0)/CJ$1,"")</f>
        <v/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X154" activePane="bottomRight" state="frozen"/>
      <selection pane="topRight" activeCell="C3" sqref="C3"/>
      <selection pane="bottomLeft" activeCell="A4" sqref="A4"/>
      <selection pane="bottomRight" activeCell="AA165" sqref="AA165:AC165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1343.425</v>
      </c>
      <c r="CJ2">
        <v>0</v>
      </c>
      <c r="CK2">
        <v>537.37</v>
      </c>
      <c r="CL2">
        <v>1675.33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1296.01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 t="str">
        <f>IFERROR(Inv_SY_B!CJ53/Inv_SY_B!$DC53-1,"")</f>
        <v/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0.6506082734888079</v>
      </c>
      <c r="CV53" s="169">
        <f>IFERROR(Inv_SY_B!CV53/Inv_SY_B!$DB53-1,"")</f>
        <v>3.8968277689368502E-2</v>
      </c>
      <c r="CW53" s="169">
        <f>IFERROR(Inv_SY_B!CW53/Inv_SY_B!$DB53-1,"")</f>
        <v>-1</v>
      </c>
      <c r="CX53" s="169">
        <f>IFERROR(Inv_SY_B!CX53/Inv_SY_B!$DB53-1,"")</f>
        <v>-0.66838795408464136</v>
      </c>
      <c r="CY53" s="169">
        <f>IFERROR(Inv_SY_B!CY53/Inv_SY_B!$DB53-1,"")</f>
        <v>-2.1188597093535155E-2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 t="str">
        <f>IFERROR(Inv_SY_B!CJ54/Inv_SY_B!$DC54-1,"")</f>
        <v/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0.37037556817273942</v>
      </c>
      <c r="CV54" s="169">
        <f>IFERROR(Inv_SY_B!CV54/Inv_SY_B!$DB54-1,"")</f>
        <v>0.11486469446643888</v>
      </c>
      <c r="CW54" s="169">
        <f>IFERROR(Inv_SY_B!CW54/Inv_SY_B!$DB54-1,"")</f>
        <v>-1</v>
      </c>
      <c r="CX54" s="169">
        <f>IFERROR(Inv_SY_B!CX54/Inv_SY_B!$DB54-1,"")</f>
        <v>-0.24776942086663545</v>
      </c>
      <c r="CY54" s="169">
        <f>IFERROR(Inv_SY_B!CY54/Inv_SY_B!$DB54-1,"")</f>
        <v>-0.23747084177254307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 t="str">
        <f>IFERROR(Inv_SY_B!CJ55/Inv_SY_B!$DC55-1,"")</f>
        <v/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0.36505915412161372</v>
      </c>
      <c r="CV55" s="169">
        <f>IFERROR(Inv_SY_B!CV55/Inv_SY_B!$DB55-1,"")</f>
        <v>0.11725641191219771</v>
      </c>
      <c r="CW55" s="169">
        <f>IFERROR(Inv_SY_B!CW55/Inv_SY_B!$DB55-1,"")</f>
        <v>-1</v>
      </c>
      <c r="CX55" s="169">
        <f>IFERROR(Inv_SY_B!CX55/Inv_SY_B!$DB55-1,"")</f>
        <v>-0.24353242591918378</v>
      </c>
      <c r="CY55" s="169">
        <f>IFERROR(Inv_SY_B!CY55/Inv_SY_B!$DB55-1,"")</f>
        <v>-0.23878314011462787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 t="str">
        <f>IFERROR(Inv_SY_B!CJ56/Inv_SY_B!$DC56-1,"")</f>
        <v/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0.48930590086347392</v>
      </c>
      <c r="CV56" s="169">
        <f>IFERROR(Inv_SY_B!CV56/Inv_SY_B!$DB56-1,"")</f>
        <v>0.26255024676840844</v>
      </c>
      <c r="CW56" s="169">
        <f>IFERROR(Inv_SY_B!CW56/Inv_SY_B!$DB56-1,"")</f>
        <v>-1</v>
      </c>
      <c r="CX56" s="169">
        <f>IFERROR(Inv_SY_B!CX56/Inv_SY_B!$DB56-1,"")</f>
        <v>-0.58046425279150959</v>
      </c>
      <c r="CY56" s="169">
        <f>IFERROR(Inv_SY_B!CY56/Inv_SY_B!$DB56-1,"")</f>
        <v>-0.17139189484037354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 t="str">
        <f>IFERROR(Inv_SY_B!CJ57/Inv_SY_B!$DC57-1,"")</f>
        <v/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-2.8615252882351894E-2</v>
      </c>
      <c r="CV57" s="169">
        <f>IFERROR(Inv_SY_B!CV57/Inv_SY_B!$DB57-1,"")</f>
        <v>0.62290705350958309</v>
      </c>
      <c r="CW57" s="169">
        <f>IFERROR(Inv_SY_B!CW57/Inv_SY_B!$DB57-1,"")</f>
        <v>-1</v>
      </c>
      <c r="CX57" s="169">
        <f>IFERROR(Inv_SY_B!CX57/Inv_SY_B!$DB57-1,"")</f>
        <v>-0.13631432572634583</v>
      </c>
      <c r="CY57" s="169">
        <f>IFERROR(Inv_SY_B!CY57/Inv_SY_B!$DB57-1,"")</f>
        <v>-0.45797747490088558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 t="str">
        <f>IFERROR(Inv_SY_B!CJ58/Inv_SY_B!$DC58-1,"")</f>
        <v/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-3.527309494122377E-2</v>
      </c>
      <c r="CV58" s="169">
        <f>IFERROR(Inv_SY_B!CV58/Inv_SY_B!$DB58-1,"")</f>
        <v>0.5995391684500524</v>
      </c>
      <c r="CW58" s="169">
        <f>IFERROR(Inv_SY_B!CW58/Inv_SY_B!$DB58-1,"")</f>
        <v>-1</v>
      </c>
      <c r="CX58" s="169">
        <f>IFERROR(Inv_SY_B!CX58/Inv_SY_B!$DB58-1,"")</f>
        <v>-0.11928033402935911</v>
      </c>
      <c r="CY58" s="169">
        <f>IFERROR(Inv_SY_B!CY58/Inv_SY_B!$DB58-1,"")</f>
        <v>-0.44498573947946929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 t="str">
        <f>IFERROR(Inv_SY_B!CJ59/Inv_SY_B!$DC59-1,"")</f>
        <v/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-8.8022635503134383E-3</v>
      </c>
      <c r="CV59" s="169">
        <f>IFERROR(Inv_SY_B!CV59/Inv_SY_B!$DB59-1,"")</f>
        <v>0.63554874230902381</v>
      </c>
      <c r="CW59" s="169">
        <f>IFERROR(Inv_SY_B!CW59/Inv_SY_B!$DB59-1,"")</f>
        <v>-1</v>
      </c>
      <c r="CX59" s="169">
        <f>IFERROR(Inv_SY_B!CX59/Inv_SY_B!$DB59-1,"")</f>
        <v>-9.4673211060227858E-2</v>
      </c>
      <c r="CY59" s="169">
        <f>IFERROR(Inv_SY_B!CY59/Inv_SY_B!$DB59-1,"")</f>
        <v>-0.53207326769848229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 t="str">
        <f>IFERROR(Inv_SY_B!CJ60/Inv_SY_B!$DC60-1,"")</f>
        <v/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2.0419083636191715E-4</v>
      </c>
      <c r="CV60" s="169">
        <f>IFERROR(Inv_SY_B!CV60/Inv_SY_B!$DB60-1,"")</f>
        <v>0.64236349251683267</v>
      </c>
      <c r="CW60" s="169">
        <f>IFERROR(Inv_SY_B!CW60/Inv_SY_B!$DB60-1,"")</f>
        <v>-1</v>
      </c>
      <c r="CX60" s="169">
        <f>IFERROR(Inv_SY_B!CX60/Inv_SY_B!$DB60-1,"")</f>
        <v>-9.9913136824274384E-2</v>
      </c>
      <c r="CY60" s="169">
        <f>IFERROR(Inv_SY_B!CY60/Inv_SY_B!$DB60-1,"")</f>
        <v>-0.54265454652891987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 t="str">
        <f>IFERROR(Inv_SY_B!CJ61/Inv_SY_B!$DC61-1,"")</f>
        <v/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-1.3935450322978826E-2</v>
      </c>
      <c r="CV61" s="169">
        <f>IFERROR(Inv_SY_B!CV61/Inv_SY_B!$DB61-1,"")</f>
        <v>0.65970553748598371</v>
      </c>
      <c r="CW61" s="169">
        <f>IFERROR(Inv_SY_B!CW61/Inv_SY_B!$DB61-1,"")</f>
        <v>-1</v>
      </c>
      <c r="CX61" s="169">
        <f>IFERROR(Inv_SY_B!CX61/Inv_SY_B!$DB61-1,"")</f>
        <v>-9.713497490005174E-2</v>
      </c>
      <c r="CY61" s="169">
        <f>IFERROR(Inv_SY_B!CY61/Inv_SY_B!$DB61-1,"")</f>
        <v>-0.54863511226295292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 t="str">
        <f>IFERROR(Inv_SY_B!CJ62/Inv_SY_B!$DC62-1,"")</f>
        <v/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-7.3269227773018475E-3</v>
      </c>
      <c r="CV62" s="169">
        <f>IFERROR(Inv_SY_B!CV62/Inv_SY_B!$DB62-1,"")</f>
        <v>0.64976718846327919</v>
      </c>
      <c r="CW62" s="169">
        <f>IFERROR(Inv_SY_B!CW62/Inv_SY_B!$DB62-1,"")</f>
        <v>-1</v>
      </c>
      <c r="CX62" s="169">
        <f>IFERROR(Inv_SY_B!CX62/Inv_SY_B!$DB62-1,"")</f>
        <v>-9.7962742300638395E-2</v>
      </c>
      <c r="CY62" s="169">
        <f>IFERROR(Inv_SY_B!CY62/Inv_SY_B!$DB62-1,"")</f>
        <v>-0.54447752338533906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 t="str">
        <f>IFERROR(Inv_SY_B!CJ63/Inv_SY_B!$DC63-1,"")</f>
        <v/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-6.373934639190415E-2</v>
      </c>
      <c r="CV63" s="169">
        <f>IFERROR(Inv_SY_B!CV63/Inv_SY_B!$DB63-1,"")</f>
        <v>0.47002945200724988</v>
      </c>
      <c r="CW63" s="169">
        <f>IFERROR(Inv_SY_B!CW63/Inv_SY_B!$DB63-1,"")</f>
        <v>-1</v>
      </c>
      <c r="CX63" s="169">
        <f>IFERROR(Inv_SY_B!CX63/Inv_SY_B!$DB63-1,"")</f>
        <v>-0.20031123975400622</v>
      </c>
      <c r="CY63" s="169">
        <f>IFERROR(Inv_SY_B!CY63/Inv_SY_B!$DB63-1,"")</f>
        <v>-0.20597886586133907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 t="str">
        <f>IFERROR(Inv_SY_B!CJ64/Inv_SY_B!$DC64-1,"")</f>
        <v/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-0.1110467641523093</v>
      </c>
      <c r="CV64" s="169">
        <f>IFERROR(Inv_SY_B!CV64/Inv_SY_B!$DB64-1,"")</f>
        <v>0.43134070801654412</v>
      </c>
      <c r="CW64" s="169">
        <f>IFERROR(Inv_SY_B!CW64/Inv_SY_B!$DB64-1,"")</f>
        <v>-1</v>
      </c>
      <c r="CX64" s="169">
        <f>IFERROR(Inv_SY_B!CX64/Inv_SY_B!$DB64-1,"")</f>
        <v>-0.15798700104476859</v>
      </c>
      <c r="CY64" s="169">
        <f>IFERROR(Inv_SY_B!CY64/Inv_SY_B!$DB64-1,"")</f>
        <v>-0.16230694281946645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 t="str">
        <f>IFERROR(Inv_SY_B!CJ65/Inv_SY_B!$DC65-1,"")</f>
        <v/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-0.16695577350043245</v>
      </c>
      <c r="CV65" s="169">
        <f>IFERROR(Inv_SY_B!CV65/Inv_SY_B!$DB65-1,"")</f>
        <v>0.36032263744113147</v>
      </c>
      <c r="CW65" s="169">
        <f>IFERROR(Inv_SY_B!CW65/Inv_SY_B!$DB65-1,"")</f>
        <v>-1</v>
      </c>
      <c r="CX65" s="169">
        <f>IFERROR(Inv_SY_B!CX65/Inv_SY_B!$DB65-1,"")</f>
        <v>-9.5511319906562919E-2</v>
      </c>
      <c r="CY65" s="169">
        <f>IFERROR(Inv_SY_B!CY65/Inv_SY_B!$DB65-1,"")</f>
        <v>-9.7855544034136765E-2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 t="str">
        <f>IFERROR(Inv_SY_B!CJ66/Inv_SY_B!$DC66-1,"")</f>
        <v/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-0.23433337947835076</v>
      </c>
      <c r="CV66" s="169">
        <f>IFERROR(Inv_SY_B!CV66/Inv_SY_B!$DB66-1,"")</f>
        <v>0.23762200169652625</v>
      </c>
      <c r="CW66" s="169">
        <f>IFERROR(Inv_SY_B!CW66/Inv_SY_B!$DB66-1,"")</f>
        <v>-1</v>
      </c>
      <c r="CX66" s="169">
        <f>IFERROR(Inv_SY_B!CX66/Inv_SY_B!$DB66-1,"")</f>
        <v>-3.8562988413266552E-3</v>
      </c>
      <c r="CY66" s="169">
        <f>IFERROR(Inv_SY_B!CY66/Inv_SY_B!$DB66-1,"")</f>
        <v>5.6767662315104772E-4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 t="str">
        <f>IFERROR(Inv_SY_B!CJ67/Inv_SY_B!$DC67-1,"")</f>
        <v/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-0.17231220780732348</v>
      </c>
      <c r="CV67" s="169">
        <f>IFERROR(Inv_SY_B!CV67/Inv_SY_B!$DB67-1,"")</f>
        <v>0.3499312191459083</v>
      </c>
      <c r="CW67" s="169">
        <f>IFERROR(Inv_SY_B!CW67/Inv_SY_B!$DB67-1,"")</f>
        <v>-1</v>
      </c>
      <c r="CX67" s="169">
        <f>IFERROR(Inv_SY_B!CX67/Inv_SY_B!$DB67-1,"")</f>
        <v>-7.8709377320177909E-2</v>
      </c>
      <c r="CY67" s="169">
        <f>IFERROR(Inv_SY_B!CY67/Inv_SY_B!$DB67-1,"")</f>
        <v>-9.8909634018406911E-2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 t="str">
        <f>IFERROR(Inv_SY_B!CJ68/Inv_SY_B!$DC68-1,"")</f>
        <v/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-0.17231220780732348</v>
      </c>
      <c r="CV68" s="169">
        <f>IFERROR(Inv_SY_B!CV68/Inv_SY_B!$DB68-1,"")</f>
        <v>0.3499312191459083</v>
      </c>
      <c r="CW68" s="169">
        <f>IFERROR(Inv_SY_B!CW68/Inv_SY_B!$DB68-1,"")</f>
        <v>-1</v>
      </c>
      <c r="CX68" s="169">
        <f>IFERROR(Inv_SY_B!CX68/Inv_SY_B!$DB68-1,"")</f>
        <v>-7.8709377320177909E-2</v>
      </c>
      <c r="CY68" s="169">
        <f>IFERROR(Inv_SY_B!CY68/Inv_SY_B!$DB68-1,"")</f>
        <v>-9.8909634018406911E-2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 t="str">
        <f>IFERROR(Inv_SY_B!CJ69/Inv_SY_B!$DC69-1,"")</f>
        <v/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-0.18956666888306906</v>
      </c>
      <c r="CV69" s="169">
        <f>IFERROR(Inv_SY_B!CV69/Inv_SY_B!$DB69-1,"")</f>
        <v>0.34048010687895869</v>
      </c>
      <c r="CW69" s="169">
        <f>IFERROR(Inv_SY_B!CW69/Inv_SY_B!$DB69-1,"")</f>
        <v>-1</v>
      </c>
      <c r="CX69" s="169">
        <f>IFERROR(Inv_SY_B!CX69/Inv_SY_B!$DB69-1,"")</f>
        <v>-4.9401387866162105E-2</v>
      </c>
      <c r="CY69" s="169">
        <f>IFERROR(Inv_SY_B!CY69/Inv_SY_B!$DB69-1,"")</f>
        <v>-0.10151205012972786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 t="str">
        <f>IFERROR(Inv_SY_B!CJ70/Inv_SY_B!$DC70-1,"")</f>
        <v/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-0.18790454537457157</v>
      </c>
      <c r="CV70" s="169">
        <f>IFERROR(Inv_SY_B!CV70/Inv_SY_B!$DB70-1,"")</f>
        <v>0.34013383353110593</v>
      </c>
      <c r="CW70" s="169">
        <f>IFERROR(Inv_SY_B!CW70/Inv_SY_B!$DB70-1,"")</f>
        <v>-1</v>
      </c>
      <c r="CX70" s="169">
        <f>IFERROR(Inv_SY_B!CX70/Inv_SY_B!$DB70-1,"")</f>
        <v>-5.164691875956684E-2</v>
      </c>
      <c r="CY70" s="169">
        <f>IFERROR(Inv_SY_B!CY70/Inv_SY_B!$DB70-1,"")</f>
        <v>-0.10058236939696708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 t="str">
        <f>IFERROR(Inv_SY_B!CJ71/Inv_SY_B!$DC71-1,"")</f>
        <v/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-0.1927443265868074</v>
      </c>
      <c r="CV71" s="169">
        <f>IFERROR(Inv_SY_B!CV71/Inv_SY_B!$DB71-1,"")</f>
        <v>0.33931414999825682</v>
      </c>
      <c r="CW71" s="169">
        <f>IFERROR(Inv_SY_B!CW71/Inv_SY_B!$DB71-1,"")</f>
        <v>-1</v>
      </c>
      <c r="CX71" s="169">
        <f>IFERROR(Inv_SY_B!CX71/Inv_SY_B!$DB71-1,"")</f>
        <v>-4.8059105078456787E-2</v>
      </c>
      <c r="CY71" s="169">
        <f>IFERROR(Inv_SY_B!CY71/Inv_SY_B!$DB71-1,"")</f>
        <v>-9.8510718332992298E-2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 t="str">
        <f>IFERROR(Inv_SY_B!CJ72/Inv_SY_B!$DC72-1,"")</f>
        <v/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-0.15737000702238835</v>
      </c>
      <c r="CV72" s="169">
        <f>IFERROR(Inv_SY_B!CV72/Inv_SY_B!$DB72-1,"")</f>
        <v>0.31230529668505924</v>
      </c>
      <c r="CW72" s="169">
        <f>IFERROR(Inv_SY_B!CW72/Inv_SY_B!$DB72-1,"")</f>
        <v>-1</v>
      </c>
      <c r="CX72" s="169">
        <f>IFERROR(Inv_SY_B!CX72/Inv_SY_B!$DB72-1,"")</f>
        <v>-4.6040710980497779E-2</v>
      </c>
      <c r="CY72" s="169">
        <f>IFERROR(Inv_SY_B!CY72/Inv_SY_B!$DB72-1,"")</f>
        <v>-0.10889457868217256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 t="str">
        <f>IFERROR(Inv_SY_B!CJ73/Inv_SY_B!$DC73-1,"")</f>
        <v/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-0.22131992499419684</v>
      </c>
      <c r="CV73" s="169">
        <f>IFERROR(Inv_SY_B!CV73/Inv_SY_B!$DB73-1,"")</f>
        <v>0.24224859289814704</v>
      </c>
      <c r="CW73" s="169">
        <f>IFERROR(Inv_SY_B!CW73/Inv_SY_B!$DB73-1,"")</f>
        <v>-1</v>
      </c>
      <c r="CX73" s="169">
        <f>IFERROR(Inv_SY_B!CX73/Inv_SY_B!$DB73-1,"")</f>
        <v>1.9035095340927732E-2</v>
      </c>
      <c r="CY73" s="169">
        <f>IFERROR(Inv_SY_B!CY73/Inv_SY_B!$DB73-1,"")</f>
        <v>-3.9963763244877715E-2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 t="str">
        <f>IFERROR(Inv_SY_B!CJ74/Inv_SY_B!$DC74-1,"")</f>
        <v/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-3.2537293880200546E-2</v>
      </c>
      <c r="CV74" s="169">
        <f>IFERROR(Inv_SY_B!CV74/Inv_SY_B!$DB74-1,"")</f>
        <v>0.54111987401564643</v>
      </c>
      <c r="CW74" s="169">
        <f>IFERROR(Inv_SY_B!CW74/Inv_SY_B!$DB74-1,"")</f>
        <v>-1</v>
      </c>
      <c r="CX74" s="169">
        <f>IFERROR(Inv_SY_B!CX74/Inv_SY_B!$DB74-1,"")</f>
        <v>-0.43572095879619888</v>
      </c>
      <c r="CY74" s="169">
        <f>IFERROR(Inv_SY_B!CY74/Inv_SY_B!$DB74-1,"")</f>
        <v>-7.2861621339246785E-2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 t="str">
        <f>IFERROR(Inv_SY_B!CJ75/Inv_SY_B!$DC75-1,"")</f>
        <v/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-0.21071425697771384</v>
      </c>
      <c r="CV75" s="169">
        <f>IFERROR(Inv_SY_B!CV75/Inv_SY_B!$DB75-1,"")</f>
        <v>0.26005903613605219</v>
      </c>
      <c r="CW75" s="169">
        <f>IFERROR(Inv_SY_B!CW75/Inv_SY_B!$DB75-1,"")</f>
        <v>-1</v>
      </c>
      <c r="CX75" s="169">
        <f>IFERROR(Inv_SY_B!CX75/Inv_SY_B!$DB75-1,"")</f>
        <v>-2.2617980903654855E-2</v>
      </c>
      <c r="CY75" s="169">
        <f>IFERROR(Inv_SY_B!CY75/Inv_SY_B!$DB75-1,"")</f>
        <v>-2.6726798254683048E-2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 t="str">
        <f>IFERROR(Inv_SY_B!CJ76/Inv_SY_B!$DC76-1,"")</f>
        <v/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-0.14477084635112714</v>
      </c>
      <c r="CV76" s="169">
        <f>IFERROR(Inv_SY_B!CV76/Inv_SY_B!$DB76-1,"")</f>
        <v>0.35717427046326922</v>
      </c>
      <c r="CW76" s="169">
        <f>IFERROR(Inv_SY_B!CW76/Inv_SY_B!$DB76-1,"")</f>
        <v>-1</v>
      </c>
      <c r="CX76" s="169">
        <f>IFERROR(Inv_SY_B!CX76/Inv_SY_B!$DB76-1,"")</f>
        <v>-0.24303331839277009</v>
      </c>
      <c r="CY76" s="169">
        <f>IFERROR(Inv_SY_B!CY76/Inv_SY_B!$DB76-1,"")</f>
        <v>3.062989428062779E-2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 t="str">
        <f>IFERROR(Inv_SY_B!CJ77/Inv_SY_B!$DC77-1,"")</f>
        <v/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-0.21089682382272568</v>
      </c>
      <c r="CV77" s="169">
        <f>IFERROR(Inv_SY_B!CV77/Inv_SY_B!$DB77-1,"")</f>
        <v>0.25652229357668777</v>
      </c>
      <c r="CW77" s="169">
        <f>IFERROR(Inv_SY_B!CW77/Inv_SY_B!$DB77-1,"")</f>
        <v>-1</v>
      </c>
      <c r="CX77" s="169">
        <f>IFERROR(Inv_SY_B!CX77/Inv_SY_B!$DB77-1,"")</f>
        <v>-1.6064110207194116E-2</v>
      </c>
      <c r="CY77" s="169">
        <f>IFERROR(Inv_SY_B!CY77/Inv_SY_B!$DB77-1,"")</f>
        <v>-2.956135954676764E-2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 t="str">
        <f>IFERROR(Inv_SY_B!CJ78/Inv_SY_B!$DC78-1,"")</f>
        <v/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-0.20984595431299813</v>
      </c>
      <c r="CV78" s="169">
        <f>IFERROR(Inv_SY_B!CV78/Inv_SY_B!$DB78-1,"")</f>
        <v>0.26091528789634588</v>
      </c>
      <c r="CW78" s="169">
        <f>IFERROR(Inv_SY_B!CW78/Inv_SY_B!$DB78-1,"")</f>
        <v>-1</v>
      </c>
      <c r="CX78" s="169">
        <f>IFERROR(Inv_SY_B!CX78/Inv_SY_B!$DB78-1,"")</f>
        <v>-2.0724083282263384E-2</v>
      </c>
      <c r="CY78" s="169">
        <f>IFERROR(Inv_SY_B!CY78/Inv_SY_B!$DB78-1,"")</f>
        <v>-3.0345250301084814E-2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 t="str">
        <f>IFERROR(Inv_SY_B!CJ79/Inv_SY_B!$DC79-1,"")</f>
        <v/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-0.20882187471813285</v>
      </c>
      <c r="CV79" s="169">
        <f>IFERROR(Inv_SY_B!CV79/Inv_SY_B!$DB79-1,"")</f>
        <v>0.26003795656899675</v>
      </c>
      <c r="CW79" s="169">
        <f>IFERROR(Inv_SY_B!CW79/Inv_SY_B!$DB79-1,"")</f>
        <v>-1</v>
      </c>
      <c r="CX79" s="169">
        <f>IFERROR(Inv_SY_B!CX79/Inv_SY_B!$DB79-1,"")</f>
        <v>-2.3511894295150326E-2</v>
      </c>
      <c r="CY79" s="169">
        <f>IFERROR(Inv_SY_B!CY79/Inv_SY_B!$DB79-1,"")</f>
        <v>-2.7704187555713466E-2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 t="str">
        <f>IFERROR(Inv_SY_B!CJ80/Inv_SY_B!$DC80-1,"")</f>
        <v/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-0.21659250127447871</v>
      </c>
      <c r="CV80" s="169">
        <f>IFERROR(Inv_SY_B!CV80/Inv_SY_B!$DB80-1,"")</f>
        <v>0.26334696786152767</v>
      </c>
      <c r="CW80" s="169">
        <f>IFERROR(Inv_SY_B!CW80/Inv_SY_B!$DB80-1,"")</f>
        <v>-1</v>
      </c>
      <c r="CX80" s="169">
        <f>IFERROR(Inv_SY_B!CX80/Inv_SY_B!$DB80-1,"")</f>
        <v>-1.9194537546115109E-2</v>
      </c>
      <c r="CY80" s="169">
        <f>IFERROR(Inv_SY_B!CY80/Inv_SY_B!$DB80-1,"")</f>
        <v>-2.7559929040933406E-2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 t="str">
        <f>IFERROR(Inv_SY_B!CJ81/Inv_SY_B!$DC81-1,"")</f>
        <v/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-0.21274090280235503</v>
      </c>
      <c r="CV81" s="169">
        <f>IFERROR(Inv_SY_B!CV81/Inv_SY_B!$DB81-1,"")</f>
        <v>0.2638357839194363</v>
      </c>
      <c r="CW81" s="169">
        <f>IFERROR(Inv_SY_B!CW81/Inv_SY_B!$DB81-1,"")</f>
        <v>-1</v>
      </c>
      <c r="CX81" s="169">
        <f>IFERROR(Inv_SY_B!CX81/Inv_SY_B!$DB81-1,"")</f>
        <v>-1.9197580515427526E-2</v>
      </c>
      <c r="CY81" s="169">
        <f>IFERROR(Inv_SY_B!CY81/Inv_SY_B!$DB81-1,"")</f>
        <v>-3.1897300601653744E-2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 t="str">
        <f>IFERROR(Inv_SY_B!CJ82/Inv_SY_B!$DC82-1,"")</f>
        <v/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-0.21331336385973498</v>
      </c>
      <c r="CV82" s="169">
        <f>IFERROR(Inv_SY_B!CV82/Inv_SY_B!$DB82-1,"")</f>
        <v>0.26745695810749681</v>
      </c>
      <c r="CW82" s="169">
        <f>IFERROR(Inv_SY_B!CW82/Inv_SY_B!$DB82-1,"")</f>
        <v>-1</v>
      </c>
      <c r="CX82" s="169">
        <f>IFERROR(Inv_SY_B!CX82/Inv_SY_B!$DB82-1,"")</f>
        <v>-2.149007176708384E-2</v>
      </c>
      <c r="CY82" s="169">
        <f>IFERROR(Inv_SY_B!CY82/Inv_SY_B!$DB82-1,"")</f>
        <v>-3.2653522480677766E-2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 t="str">
        <f>IFERROR(Inv_SY_B!CJ83/Inv_SY_B!$DC83-1,"")</f>
        <v/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-0.21433547084804516</v>
      </c>
      <c r="CV83" s="169">
        <f>IFERROR(Inv_SY_B!CV83/Inv_SY_B!$DB83-1,"")</f>
        <v>0.26187472965807923</v>
      </c>
      <c r="CW83" s="169">
        <f>IFERROR(Inv_SY_B!CW83/Inv_SY_B!$DB83-1,"")</f>
        <v>-1</v>
      </c>
      <c r="CX83" s="169">
        <f>IFERROR(Inv_SY_B!CX83/Inv_SY_B!$DB83-1,"")</f>
        <v>-1.5703524013697234E-2</v>
      </c>
      <c r="CY83" s="169">
        <f>IFERROR(Inv_SY_B!CY83/Inv_SY_B!$DB83-1,"")</f>
        <v>-3.1835734796337167E-2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 t="str">
        <f>IFERROR(Inv_SY_B!CJ84/Inv_SY_B!$DC84-1,"")</f>
        <v/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-0.1829537553000592</v>
      </c>
      <c r="CV84" s="169">
        <f>IFERROR(Inv_SY_B!CV84/Inv_SY_B!$DB84-1,"")</f>
        <v>0.24496764964963713</v>
      </c>
      <c r="CW84" s="169">
        <f>IFERROR(Inv_SY_B!CW84/Inv_SY_B!$DB84-1,"")</f>
        <v>-1</v>
      </c>
      <c r="CX84" s="169">
        <f>IFERROR(Inv_SY_B!CX84/Inv_SY_B!$DB84-1,"")</f>
        <v>-3.9866516702641075E-2</v>
      </c>
      <c r="CY84" s="169">
        <f>IFERROR(Inv_SY_B!CY84/Inv_SY_B!$DB84-1,"")</f>
        <v>-2.2147377646937194E-2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 t="str">
        <f>IFERROR(Inv_SY_B!CJ85/Inv_SY_B!$DC85-1,"")</f>
        <v/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-0.21409308931353077</v>
      </c>
      <c r="CV85" s="169">
        <f>IFERROR(Inv_SY_B!CV85/Inv_SY_B!$DB85-1,"")</f>
        <v>0.27070608345550573</v>
      </c>
      <c r="CW85" s="169">
        <f>IFERROR(Inv_SY_B!CW85/Inv_SY_B!$DB85-1,"")</f>
        <v>-1</v>
      </c>
      <c r="CX85" s="169">
        <f>IFERROR(Inv_SY_B!CX85/Inv_SY_B!$DB85-1,"")</f>
        <v>-2.7292872507027277E-2</v>
      </c>
      <c r="CY85" s="169">
        <f>IFERROR(Inv_SY_B!CY85/Inv_SY_B!$DB85-1,"")</f>
        <v>-2.9320121634947682E-2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 t="str">
        <f>IFERROR(Inv_SY_B!CJ86/Inv_SY_B!$DC86-1,"")</f>
        <v/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-0.20046889628998987</v>
      </c>
      <c r="CV86" s="169">
        <f>IFERROR(Inv_SY_B!CV86/Inv_SY_B!$DB86-1,"")</f>
        <v>0.30301069029392735</v>
      </c>
      <c r="CW86" s="169">
        <f>IFERROR(Inv_SY_B!CW86/Inv_SY_B!$DB86-1,"")</f>
        <v>-1</v>
      </c>
      <c r="CX86" s="169">
        <f>IFERROR(Inv_SY_B!CX86/Inv_SY_B!$DB86-1,"")</f>
        <v>-4.9203011678137343E-2</v>
      </c>
      <c r="CY86" s="169">
        <f>IFERROR(Inv_SY_B!CY86/Inv_SY_B!$DB86-1,"")</f>
        <v>-5.3338782325800249E-2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 t="str">
        <f>IFERROR(Inv_SY_B!CJ87/Inv_SY_B!$DC87-1,"")</f>
        <v/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-0.18180314578469725</v>
      </c>
      <c r="CV87" s="169">
        <f>IFERROR(Inv_SY_B!CV87/Inv_SY_B!$DB87-1,"")</f>
        <v>0.36247563114983028</v>
      </c>
      <c r="CW87" s="169">
        <f>IFERROR(Inv_SY_B!CW87/Inv_SY_B!$DB87-1,"")</f>
        <v>-1</v>
      </c>
      <c r="CX87" s="169">
        <f>IFERROR(Inv_SY_B!CX87/Inv_SY_B!$DB87-1,"")</f>
        <v>-8.7977310871964254E-2</v>
      </c>
      <c r="CY87" s="169">
        <f>IFERROR(Inv_SY_B!CY87/Inv_SY_B!$DB87-1,"")</f>
        <v>-9.2695174493168553E-2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 t="str">
        <f>IFERROR(Inv_SY_B!CJ88/Inv_SY_B!$DC88-1,"")</f>
        <v/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-0.99053360348469843</v>
      </c>
      <c r="CN88" s="169">
        <f>IFERROR(Inv_SY_B!CN88/Inv_SY_B!$DB88-1,"")</f>
        <v>-0.99099537892446921</v>
      </c>
      <c r="CO88" s="169">
        <f>IFERROR(Inv_SY_B!CO88/Inv_SY_B!$DB88-1,"")</f>
        <v>-0.99846867115193649</v>
      </c>
      <c r="CP88" s="169">
        <f>IFERROR(Inv_SY_B!CP88/Inv_SY_B!$DB88-1,"")</f>
        <v>-0.99830776410650834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-0.18346239543059628</v>
      </c>
      <c r="CV88" s="169">
        <f>IFERROR(Inv_SY_B!CV88/Inv_SY_B!$DB88-1,"")</f>
        <v>0.35604737964561139</v>
      </c>
      <c r="CW88" s="169">
        <f>IFERROR(Inv_SY_B!CW88/Inv_SY_B!$DB88-1,"")</f>
        <v>-1</v>
      </c>
      <c r="CX88" s="169">
        <f>IFERROR(Inv_SY_B!CX88/Inv_SY_B!$DB88-1,"")</f>
        <v>-8.7613390566749216E-2</v>
      </c>
      <c r="CY88" s="169">
        <f>IFERROR(Inv_SY_B!CY88/Inv_SY_B!$DB88-1,"")</f>
        <v>-8.4971593648266119E-2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 t="str">
        <f>IFERROR(Inv_SY_B!CJ89/Inv_SY_B!$DC89-1,"")</f>
        <v/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-0.99276875792622676</v>
      </c>
      <c r="CN89" s="169">
        <f>IFERROR(Inv_SY_B!CN89/Inv_SY_B!$DB89-1,"")</f>
        <v>-0.9931215014420206</v>
      </c>
      <c r="CO89" s="169">
        <f>IFERROR(Inv_SY_B!CO89/Inv_SY_B!$DB89-1,"")</f>
        <v>-0.99947088472630929</v>
      </c>
      <c r="CP89" s="169">
        <f>IFERROR(Inv_SY_B!CP89/Inv_SY_B!$DB89-1,"")</f>
        <v>-0.99928535079917102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-0.16053657181993075</v>
      </c>
      <c r="CV89" s="169">
        <f>IFERROR(Inv_SY_B!CV89/Inv_SY_B!$DB89-1,"")</f>
        <v>0.37971216908803451</v>
      </c>
      <c r="CW89" s="169">
        <f>IFERROR(Inv_SY_B!CW89/Inv_SY_B!$DB89-1,"")</f>
        <v>-1</v>
      </c>
      <c r="CX89" s="169">
        <f>IFERROR(Inv_SY_B!CX89/Inv_SY_B!$DB89-1,"")</f>
        <v>-0.1416493611961458</v>
      </c>
      <c r="CY89" s="169">
        <f>IFERROR(Inv_SY_B!CY89/Inv_SY_B!$DB89-1,"")</f>
        <v>-7.7526236071957855E-2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 t="str">
        <f>IFERROR(Inv_SY_B!CJ90/Inv_SY_B!$DC90-1,"")</f>
        <v/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-0.99283676131781651</v>
      </c>
      <c r="CN90" s="169">
        <f>IFERROR(Inv_SY_B!CN90/Inv_SY_B!$DB90-1,"")</f>
        <v>-0.99318618759499611</v>
      </c>
      <c r="CO90" s="169">
        <f>IFERROR(Inv_SY_B!CO90/Inv_SY_B!$DB90-1,"")</f>
        <v>-0.99309567355934114</v>
      </c>
      <c r="CP90" s="169">
        <f>IFERROR(Inv_SY_B!CP90/Inv_SY_B!$DB90-1,"")</f>
        <v>-0.99938802561094164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-0.17592548726711554</v>
      </c>
      <c r="CV90" s="169">
        <f>IFERROR(Inv_SY_B!CV90/Inv_SY_B!$DB90-1,"")</f>
        <v>0.35991928779241555</v>
      </c>
      <c r="CW90" s="169">
        <f>IFERROR(Inv_SY_B!CW90/Inv_SY_B!$DB90-1,"")</f>
        <v>-1</v>
      </c>
      <c r="CX90" s="169">
        <f>IFERROR(Inv_SY_B!CX90/Inv_SY_B!$DB90-1,"")</f>
        <v>-9.7865604049429678E-2</v>
      </c>
      <c r="CY90" s="169">
        <f>IFERROR(Inv_SY_B!CY90/Inv_SY_B!$DB90-1,"")</f>
        <v>-8.6128196475870333E-2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 t="str">
        <f>IFERROR(Inv_SY_B!CJ91/Inv_SY_B!$DC91-1,"")</f>
        <v/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-0.9931918269067328</v>
      </c>
      <c r="CN91" s="169">
        <f>IFERROR(Inv_SY_B!CN91/Inv_SY_B!$DB91-1,"")</f>
        <v>-0.99343872150222035</v>
      </c>
      <c r="CO91" s="169">
        <f>IFERROR(Inv_SY_B!CO91/Inv_SY_B!$DB91-1,"")</f>
        <v>-0.99337098935655566</v>
      </c>
      <c r="CP91" s="169">
        <f>IFERROR(Inv_SY_B!CP91/Inv_SY_B!$DB91-1,"")</f>
        <v>-0.99900180920812998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-0.16144695008395538</v>
      </c>
      <c r="CV91" s="169">
        <f>IFERROR(Inv_SY_B!CV91/Inv_SY_B!$DB91-1,"")</f>
        <v>0.34273298019713483</v>
      </c>
      <c r="CW91" s="169">
        <f>IFERROR(Inv_SY_B!CW91/Inv_SY_B!$DB91-1,"")</f>
        <v>-1</v>
      </c>
      <c r="CX91" s="169">
        <f>IFERROR(Inv_SY_B!CX91/Inv_SY_B!$DB91-1,"")</f>
        <v>-0.10020586543858101</v>
      </c>
      <c r="CY91" s="169">
        <f>IFERROR(Inv_SY_B!CY91/Inv_SY_B!$DB91-1,"")</f>
        <v>-8.1080164674598554E-2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 t="str">
        <f>IFERROR(Inv_SY_B!CJ92/Inv_SY_B!$DC92-1,"")</f>
        <v/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-0.99299974741336527</v>
      </c>
      <c r="CN92" s="169">
        <f>IFERROR(Inv_SY_B!CN92/Inv_SY_B!$DB92-1,"")</f>
        <v>-0.99317881395781815</v>
      </c>
      <c r="CO92" s="169">
        <f>IFERROR(Inv_SY_B!CO92/Inv_SY_B!$DB92-1,"")</f>
        <v>-0.99308511634734853</v>
      </c>
      <c r="CP92" s="169">
        <f>IFERROR(Inv_SY_B!CP92/Inv_SY_B!$DB92-1,"")</f>
        <v>-0.9992217014070609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-0.17618445150228923</v>
      </c>
      <c r="CV92" s="169">
        <f>IFERROR(Inv_SY_B!CV92/Inv_SY_B!$DB92-1,"")</f>
        <v>0.35528304834608648</v>
      </c>
      <c r="CW92" s="169">
        <f>IFERROR(Inv_SY_B!CW92/Inv_SY_B!$DB92-1,"")</f>
        <v>-1</v>
      </c>
      <c r="CX92" s="169">
        <f>IFERROR(Inv_SY_B!CX92/Inv_SY_B!$DB92-1,"")</f>
        <v>-9.2325480538768878E-2</v>
      </c>
      <c r="CY92" s="169">
        <f>IFERROR(Inv_SY_B!CY92/Inv_SY_B!$DB92-1,"")</f>
        <v>-8.6773116305028375E-2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 t="str">
        <f>IFERROR(Inv_SY_B!CJ93/Inv_SY_B!$DC93-1,"")</f>
        <v/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-0.16327149034606847</v>
      </c>
      <c r="CV93" s="169">
        <f>IFERROR(Inv_SY_B!CV93/Inv_SY_B!$DB93-1,"")</f>
        <v>0.35420876705074122</v>
      </c>
      <c r="CW93" s="169">
        <f>IFERROR(Inv_SY_B!CW93/Inv_SY_B!$DB93-1,"")</f>
        <v>-1</v>
      </c>
      <c r="CX93" s="169">
        <f>IFERROR(Inv_SY_B!CX93/Inv_SY_B!$DB93-1,"")</f>
        <v>-0.11516128452406393</v>
      </c>
      <c r="CY93" s="169">
        <f>IFERROR(Inv_SY_B!CY93/Inv_SY_B!$DB93-1,"")</f>
        <v>-7.577599218060882E-2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 t="str">
        <f>IFERROR(Inv_SY_B!CJ94/Inv_SY_B!$DC94-1,"")</f>
        <v/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-0.99244383033060035</v>
      </c>
      <c r="CN94" s="169">
        <f>IFERROR(Inv_SY_B!CN94/Inv_SY_B!$DB94-1,"")</f>
        <v>-0.99289503978941229</v>
      </c>
      <c r="CO94" s="169">
        <f>IFERROR(Inv_SY_B!CO94/Inv_SY_B!$DB94-1,"")</f>
        <v>-0.99244383033060035</v>
      </c>
      <c r="CP94" s="169">
        <f>IFERROR(Inv_SY_B!CP94/Inv_SY_B!$DB94-1,"")</f>
        <v>-0.99973605856058523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-0.17090036868168645</v>
      </c>
      <c r="CV94" s="169">
        <f>IFERROR(Inv_SY_B!CV94/Inv_SY_B!$DB94-1,"")</f>
        <v>0.34710871750907124</v>
      </c>
      <c r="CW94" s="169">
        <f>IFERROR(Inv_SY_B!CW94/Inv_SY_B!$DB94-1,"")</f>
        <v>-1</v>
      </c>
      <c r="CX94" s="169">
        <f>IFERROR(Inv_SY_B!CX94/Inv_SY_B!$DB94-1,"")</f>
        <v>-9.7044238446113429E-2</v>
      </c>
      <c r="CY94" s="169">
        <f>IFERROR(Inv_SY_B!CY94/Inv_SY_B!$DB94-1,"")</f>
        <v>-7.9164110381271136E-2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 t="str">
        <f>IFERROR(Inv_SY_B!CJ95/Inv_SY_B!$DC95-1,"")</f>
        <v/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-0.99266512919347716</v>
      </c>
      <c r="CN95" s="169">
        <f>IFERROR(Inv_SY_B!CN95/Inv_SY_B!$DB95-1,"")</f>
        <v>-0.99313730600269357</v>
      </c>
      <c r="CO95" s="169">
        <f>IFERROR(Inv_SY_B!CO95/Inv_SY_B!$DB95-1,"")</f>
        <v>-0.87506670872168557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-2.5560602364738116E-4</v>
      </c>
      <c r="CV95" s="169">
        <f>IFERROR(Inv_SY_B!CV95/Inv_SY_B!$DB95-1,"")</f>
        <v>0.65836619184131706</v>
      </c>
      <c r="CW95" s="169">
        <f>IFERROR(Inv_SY_B!CW95/Inv_SY_B!$DB95-1,"")</f>
        <v>-1</v>
      </c>
      <c r="CX95" s="169">
        <f>IFERROR(Inv_SY_B!CX95/Inv_SY_B!$DB95-1,"")</f>
        <v>0.1005101877755521</v>
      </c>
      <c r="CY95" s="169">
        <f>IFERROR(Inv_SY_B!CY95/Inv_SY_B!$DB95-1,"")</f>
        <v>0.11644593512846413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 t="str">
        <f>IFERROR(Inv_SY_B!CJ96/Inv_SY_B!$DC96-1,"")</f>
        <v/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-0.99250079907643984</v>
      </c>
      <c r="CN96" s="169">
        <f>IFERROR(Inv_SY_B!CN96/Inv_SY_B!$DB96-1,"")</f>
        <v>-0.99286661375563789</v>
      </c>
      <c r="CO96" s="169">
        <f>IFERROR(Inv_SY_B!CO96/Inv_SY_B!$DB96-1,"")</f>
        <v>-0.7988964285665292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5.3616238147795592E-3</v>
      </c>
      <c r="CV96" s="169">
        <f>IFERROR(Inv_SY_B!CV96/Inv_SY_B!$DB96-1,"")</f>
        <v>0.61247818258389874</v>
      </c>
      <c r="CW96" s="169">
        <f>IFERROR(Inv_SY_B!CW96/Inv_SY_B!$DB96-1,"")</f>
        <v>-1</v>
      </c>
      <c r="CX96" s="169">
        <f>IFERROR(Inv_SY_B!CX96/Inv_SY_B!$DB96-1,"")</f>
        <v>8.3109589389789074E-2</v>
      </c>
      <c r="CY96" s="169">
        <f>IFERROR(Inv_SY_B!CY96/Inv_SY_B!$DB96-1,"")</f>
        <v>9.7947032778062493E-2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 t="str">
        <f>IFERROR(Inv_SY_B!CJ97/Inv_SY_B!$DC97-1,"")</f>
        <v/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-0.99329614161370239</v>
      </c>
      <c r="CN97" s="169">
        <f>IFERROR(Inv_SY_B!CN97/Inv_SY_B!$DB97-1,"")</f>
        <v>-1</v>
      </c>
      <c r="CO97" s="169">
        <f>IFERROR(Inv_SY_B!CO97/Inv_SY_B!$DB97-1,"")</f>
        <v>-0.73145131993713708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-2.7036827586733314E-2</v>
      </c>
      <c r="CV97" s="169">
        <f>IFERROR(Inv_SY_B!CV97/Inv_SY_B!$DB97-1,"")</f>
        <v>0.60048703803691006</v>
      </c>
      <c r="CW97" s="169">
        <f>IFERROR(Inv_SY_B!CW97/Inv_SY_B!$DB97-1,"")</f>
        <v>-1</v>
      </c>
      <c r="CX97" s="169">
        <f>IFERROR(Inv_SY_B!CX97/Inv_SY_B!$DB97-1,"")</f>
        <v>7.1562469973302623E-2</v>
      </c>
      <c r="CY97" s="169">
        <f>IFERROR(Inv_SY_B!CY97/Inv_SY_B!$DB97-1,"")</f>
        <v>8.6438639513656934E-2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 t="str">
        <f>IFERROR(Inv_SY_B!CJ98/Inv_SY_B!$DC98-1,"")</f>
        <v/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-0.99197661032735041</v>
      </c>
      <c r="CN98" s="169">
        <f>IFERROR(Inv_SY_B!CN98/Inv_SY_B!$DB98-1,"")</f>
        <v>-1</v>
      </c>
      <c r="CO98" s="169">
        <f>IFERROR(Inv_SY_B!CO98/Inv_SY_B!$DB98-1,"")</f>
        <v>-0.7260209723257538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-2.5996664759360577E-2</v>
      </c>
      <c r="CV98" s="169">
        <f>IFERROR(Inv_SY_B!CV98/Inv_SY_B!$DB98-1,"")</f>
        <v>0.59653616697684453</v>
      </c>
      <c r="CW98" s="169">
        <f>IFERROR(Inv_SY_B!CW98/Inv_SY_B!$DB98-1,"")</f>
        <v>-1</v>
      </c>
      <c r="CX98" s="169">
        <f>IFERROR(Inv_SY_B!CX98/Inv_SY_B!$DB98-1,"")</f>
        <v>7.2237246339300176E-2</v>
      </c>
      <c r="CY98" s="169">
        <f>IFERROR(Inv_SY_B!CY98/Inv_SY_B!$DB98-1,"")</f>
        <v>8.324422376896945E-2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 t="str">
        <f>IFERROR(Inv_SY_B!CJ99/Inv_SY_B!$DC99-1,"")</f>
        <v/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-0.99188950571275158</v>
      </c>
      <c r="CN99" s="169">
        <f>IFERROR(Inv_SY_B!CN99/Inv_SY_B!$DB99-1,"")</f>
        <v>-1</v>
      </c>
      <c r="CO99" s="169">
        <f>IFERROR(Inv_SY_B!CO99/Inv_SY_B!$DB99-1,"")</f>
        <v>-0.72424319423355321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-0.99834035255788711</v>
      </c>
      <c r="CT99" s="169">
        <f>IFERROR(Inv_SY_B!CT99/Inv_SY_B!$DB99-1,"")</f>
        <v>-1</v>
      </c>
      <c r="CU99" s="169">
        <f>IFERROR(Inv_SY_B!CU99/Inv_SY_B!$DB99-1,"")</f>
        <v>-4.3912904916152296E-2</v>
      </c>
      <c r="CV99" s="169">
        <f>IFERROR(Inv_SY_B!CV99/Inv_SY_B!$DB99-1,"")</f>
        <v>0.6121359663190542</v>
      </c>
      <c r="CW99" s="169">
        <f>IFERROR(Inv_SY_B!CW99/Inv_SY_B!$DB99-1,"")</f>
        <v>-1</v>
      </c>
      <c r="CX99" s="169">
        <f>IFERROR(Inv_SY_B!CX99/Inv_SY_B!$DB99-1,"")</f>
        <v>7.593967408976332E-2</v>
      </c>
      <c r="CY99" s="169">
        <f>IFERROR(Inv_SY_B!CY99/Inv_SY_B!$DB99-1,"")</f>
        <v>8.008045874088876E-2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 t="str">
        <f>IFERROR(Inv_SY_B!CJ100/Inv_SY_B!$DC100-1,"")</f>
        <v/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-0.26399564921377738</v>
      </c>
      <c r="CN100" s="169">
        <f>IFERROR(Inv_SY_B!CN100/Inv_SY_B!$DB100-1,"")</f>
        <v>-0.89590143393608523</v>
      </c>
      <c r="CO100" s="169">
        <f>IFERROR(Inv_SY_B!CO100/Inv_SY_B!$DB100-1,"")</f>
        <v>-0.29797010659583112</v>
      </c>
      <c r="CP100" s="169">
        <f>IFERROR(Inv_SY_B!CP100/Inv_SY_B!$DB100-1,"")</f>
        <v>-0.99900723988169327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-0.98184489933646502</v>
      </c>
      <c r="CT100" s="169">
        <f>IFERROR(Inv_SY_B!CT100/Inv_SY_B!$DB100-1,"")</f>
        <v>-0.49516079733854479</v>
      </c>
      <c r="CU100" s="169">
        <f>IFERROR(Inv_SY_B!CU100/Inv_SY_B!$DB100-1,"")</f>
        <v>0.24351822527282763</v>
      </c>
      <c r="CV100" s="169">
        <f>IFERROR(Inv_SY_B!CV100/Inv_SY_B!$DB100-1,"")</f>
        <v>1.005767027693</v>
      </c>
      <c r="CW100" s="169">
        <f>IFERROR(Inv_SY_B!CW100/Inv_SY_B!$DB100-1,"")</f>
        <v>-1</v>
      </c>
      <c r="CX100" s="169">
        <f>IFERROR(Inv_SY_B!CX100/Inv_SY_B!$DB100-1,"")</f>
        <v>0.33678872780449698</v>
      </c>
      <c r="CY100" s="169">
        <f>IFERROR(Inv_SY_B!CY100/Inv_SY_B!$DB100-1,"")</f>
        <v>0.36695400631391362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 t="str">
        <f>IFERROR(Inv_SY_B!CJ101/Inv_SY_B!$DC101-1,"")</f>
        <v/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-3.8296361475800622E-2</v>
      </c>
      <c r="CN101" s="169">
        <f>IFERROR(Inv_SY_B!CN101/Inv_SY_B!$DB101-1,"")</f>
        <v>-0.40368057630424914</v>
      </c>
      <c r="CO101" s="169">
        <f>IFERROR(Inv_SY_B!CO101/Inv_SY_B!$DB101-1,"")</f>
        <v>-0.2506587049592458</v>
      </c>
      <c r="CP101" s="169">
        <f>IFERROR(Inv_SY_B!CP101/Inv_SY_B!$DB101-1,"")</f>
        <v>-0.68684517796860645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-0.49019813894060682</v>
      </c>
      <c r="CT101" s="169">
        <f>IFERROR(Inv_SY_B!CT101/Inv_SY_B!$DB101-1,"")</f>
        <v>-0.27302140007791309</v>
      </c>
      <c r="CU101" s="169">
        <f>IFERROR(Inv_SY_B!CU101/Inv_SY_B!$DB101-1,"")</f>
        <v>0.24219237033455232</v>
      </c>
      <c r="CV101" s="169">
        <f>IFERROR(Inv_SY_B!CV101/Inv_SY_B!$DB101-1,"")</f>
        <v>1.1153561923113871</v>
      </c>
      <c r="CW101" s="169">
        <f>IFERROR(Inv_SY_B!CW101/Inv_SY_B!$DB101-1,"")</f>
        <v>-1</v>
      </c>
      <c r="CX101" s="169">
        <f>IFERROR(Inv_SY_B!CX101/Inv_SY_B!$DB101-1,"")</f>
        <v>0.38920529617271105</v>
      </c>
      <c r="CY101" s="169">
        <f>IFERROR(Inv_SY_B!CY101/Inv_SY_B!$DB101-1,"")</f>
        <v>0.39594650090777184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 t="str">
        <f>IFERROR(Inv_SY_B!CJ102/Inv_SY_B!$DC102-1,"")</f>
        <v/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-3.4910239794807896E-2</v>
      </c>
      <c r="CN102" s="169">
        <f>IFERROR(Inv_SY_B!CN102/Inv_SY_B!$DB102-1,"")</f>
        <v>-0.37586890428721953</v>
      </c>
      <c r="CO102" s="169">
        <f>IFERROR(Inv_SY_B!CO102/Inv_SY_B!$DB102-1,"")</f>
        <v>-0.19020162629421633</v>
      </c>
      <c r="CP102" s="169">
        <f>IFERROR(Inv_SY_B!CP102/Inv_SY_B!$DB102-1,"")</f>
        <v>-0.68373167350313679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-0.49913091749395855</v>
      </c>
      <c r="CT102" s="169">
        <f>IFERROR(Inv_SY_B!CT102/Inv_SY_B!$DB102-1,"")</f>
        <v>-0.27563906939161564</v>
      </c>
      <c r="CU102" s="169">
        <f>IFERROR(Inv_SY_B!CU102/Inv_SY_B!$DB102-1,"")</f>
        <v>0.28559342399845788</v>
      </c>
      <c r="CV102" s="169">
        <f>IFERROR(Inv_SY_B!CV102/Inv_SY_B!$DB102-1,"")</f>
        <v>1.0088943142205862</v>
      </c>
      <c r="CW102" s="169">
        <f>IFERROR(Inv_SY_B!CW102/Inv_SY_B!$DB102-1,"")</f>
        <v>-1</v>
      </c>
      <c r="CX102" s="169">
        <f>IFERROR(Inv_SY_B!CX102/Inv_SY_B!$DB102-1,"")</f>
        <v>0.35384824664684134</v>
      </c>
      <c r="CY102" s="169">
        <f>IFERROR(Inv_SY_B!CY102/Inv_SY_B!$DB102-1,"")</f>
        <v>0.41114644589907035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 t="str">
        <f>IFERROR(Inv_SY_B!CJ103/Inv_SY_B!$DC103-1,"")</f>
        <v/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-4.5899482060932084E-2</v>
      </c>
      <c r="CN103" s="169">
        <f>IFERROR(Inv_SY_B!CN103/Inv_SY_B!$DB103-1,"")</f>
        <v>-0.38651963974678771</v>
      </c>
      <c r="CO103" s="169">
        <f>IFERROR(Inv_SY_B!CO103/Inv_SY_B!$DB103-1,"")</f>
        <v>-0.20261853408580144</v>
      </c>
      <c r="CP103" s="169">
        <f>IFERROR(Inv_SY_B!CP103/Inv_SY_B!$DB103-1,"")</f>
        <v>-0.67639150797990033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-0.49509209760683404</v>
      </c>
      <c r="CT103" s="169">
        <f>IFERROR(Inv_SY_B!CT103/Inv_SY_B!$DB103-1,"")</f>
        <v>-0.26859424420769662</v>
      </c>
      <c r="CU103" s="169">
        <f>IFERROR(Inv_SY_B!CU103/Inv_SY_B!$DB103-1,"")</f>
        <v>0.24849345407653245</v>
      </c>
      <c r="CV103" s="169">
        <f>IFERROR(Inv_SY_B!CV103/Inv_SY_B!$DB103-1,"")</f>
        <v>1.0787538323335117</v>
      </c>
      <c r="CW103" s="169">
        <f>IFERROR(Inv_SY_B!CW103/Inv_SY_B!$DB103-1,"")</f>
        <v>-1</v>
      </c>
      <c r="CX103" s="169">
        <f>IFERROR(Inv_SY_B!CX103/Inv_SY_B!$DB103-1,"")</f>
        <v>0.39127774205950394</v>
      </c>
      <c r="CY103" s="169">
        <f>IFERROR(Inv_SY_B!CY103/Inv_SY_B!$DB103-1,"")</f>
        <v>0.35659047721840564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 t="str">
        <f>IFERROR(Inv_SY_B!CJ104/Inv_SY_B!$DC104-1,"")</f>
        <v/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-5.3428102278937684E-2</v>
      </c>
      <c r="CN104" s="169">
        <f>IFERROR(Inv_SY_B!CN104/Inv_SY_B!$DB104-1,"")</f>
        <v>-0.39243333394144475</v>
      </c>
      <c r="CO104" s="169">
        <f>IFERROR(Inv_SY_B!CO104/Inv_SY_B!$DB104-1,"")</f>
        <v>-0.20937208542888652</v>
      </c>
      <c r="CP104" s="169">
        <f>IFERROR(Inv_SY_B!CP104/Inv_SY_B!$DB104-1,"")</f>
        <v>-0.6824245537951652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-0.49403550467044932</v>
      </c>
      <c r="CT104" s="169">
        <f>IFERROR(Inv_SY_B!CT104/Inv_SY_B!$DB104-1,"")</f>
        <v>-0.26951252893059441</v>
      </c>
      <c r="CU104" s="169">
        <f>IFERROR(Inv_SY_B!CU104/Inv_SY_B!$DB104-1,"")</f>
        <v>0.27032736273865376</v>
      </c>
      <c r="CV104" s="169">
        <f>IFERROR(Inv_SY_B!CV104/Inv_SY_B!$DB104-1,"")</f>
        <v>1.0776909755014423</v>
      </c>
      <c r="CW104" s="169">
        <f>IFERROR(Inv_SY_B!CW104/Inv_SY_B!$DB104-1,"")</f>
        <v>-1</v>
      </c>
      <c r="CX104" s="169">
        <f>IFERROR(Inv_SY_B!CX104/Inv_SY_B!$DB104-1,"")</f>
        <v>0.39125464967222467</v>
      </c>
      <c r="CY104" s="169">
        <f>IFERROR(Inv_SY_B!CY104/Inv_SY_B!$DB104-1,"")</f>
        <v>0.36193312113315601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 t="str">
        <f>IFERROR(Inv_SY_B!CJ105/Inv_SY_B!$DC105-1,"")</f>
        <v/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-5.9038796158995543E-2</v>
      </c>
      <c r="CN105" s="169">
        <f>IFERROR(Inv_SY_B!CN105/Inv_SY_B!$DB105-1,"")</f>
        <v>-0.3945876190594042</v>
      </c>
      <c r="CO105" s="169">
        <f>IFERROR(Inv_SY_B!CO105/Inv_SY_B!$DB105-1,"")</f>
        <v>-0.21073516471220199</v>
      </c>
      <c r="CP105" s="169">
        <f>IFERROR(Inv_SY_B!CP105/Inv_SY_B!$DB105-1,"")</f>
        <v>-0.68985783876982565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-0.51302553789722727</v>
      </c>
      <c r="CT105" s="169">
        <f>IFERROR(Inv_SY_B!CT105/Inv_SY_B!$DB105-1,"")</f>
        <v>-0.2864377537539049</v>
      </c>
      <c r="CU105" s="169">
        <f>IFERROR(Inv_SY_B!CU105/Inv_SY_B!$DB105-1,"")</f>
        <v>0.2784994900847364</v>
      </c>
      <c r="CV105" s="169">
        <f>IFERROR(Inv_SY_B!CV105/Inv_SY_B!$DB105-1,"")</f>
        <v>1.0975142850371511</v>
      </c>
      <c r="CW105" s="169">
        <f>IFERROR(Inv_SY_B!CW105/Inv_SY_B!$DB105-1,"")</f>
        <v>-1</v>
      </c>
      <c r="CX105" s="169">
        <f>IFERROR(Inv_SY_B!CX105/Inv_SY_B!$DB105-1,"")</f>
        <v>0.4017077243424616</v>
      </c>
      <c r="CY105" s="169">
        <f>IFERROR(Inv_SY_B!CY105/Inv_SY_B!$DB105-1,"")</f>
        <v>0.37596121088721035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 t="str">
        <f>IFERROR(Inv_SY_B!CJ106/Inv_SY_B!$DC106-1,"")</f>
        <v/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-6.0007823021473339E-2</v>
      </c>
      <c r="CN106" s="169">
        <f>IFERROR(Inv_SY_B!CN106/Inv_SY_B!$DB106-1,"")</f>
        <v>-0.39666154177964441</v>
      </c>
      <c r="CO106" s="169">
        <f>IFERROR(Inv_SY_B!CO106/Inv_SY_B!$DB106-1,"")</f>
        <v>-0.21235663614603195</v>
      </c>
      <c r="CP106" s="169">
        <f>IFERROR(Inv_SY_B!CP106/Inv_SY_B!$DB106-1,"")</f>
        <v>-0.69031641259407905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-0.50362852323854745</v>
      </c>
      <c r="CT106" s="169">
        <f>IFERROR(Inv_SY_B!CT106/Inv_SY_B!$DB106-1,"")</f>
        <v>-0.27834271583060655</v>
      </c>
      <c r="CU106" s="169">
        <f>IFERROR(Inv_SY_B!CU106/Inv_SY_B!$DB106-1,"")</f>
        <v>0.25186289317892507</v>
      </c>
      <c r="CV106" s="169">
        <f>IFERROR(Inv_SY_B!CV106/Inv_SY_B!$DB106-1,"")</f>
        <v>1.1231330597038491</v>
      </c>
      <c r="CW106" s="169">
        <f>IFERROR(Inv_SY_B!CW106/Inv_SY_B!$DB106-1,"")</f>
        <v>-1</v>
      </c>
      <c r="CX106" s="169">
        <f>IFERROR(Inv_SY_B!CX106/Inv_SY_B!$DB106-1,"")</f>
        <v>0.39999037460649078</v>
      </c>
      <c r="CY106" s="169">
        <f>IFERROR(Inv_SY_B!CY106/Inv_SY_B!$DB106-1,"")</f>
        <v>0.36632732512111765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 t="str">
        <f>IFERROR(Inv_SY_B!CJ107/Inv_SY_B!$DC107-1,"")</f>
        <v/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-4.99514865594477E-2</v>
      </c>
      <c r="CN107" s="169">
        <f>IFERROR(Inv_SY_B!CN107/Inv_SY_B!$DB107-1,"")</f>
        <v>-0.39593214788809294</v>
      </c>
      <c r="CO107" s="169">
        <f>IFERROR(Inv_SY_B!CO107/Inv_SY_B!$DB107-1,"")</f>
        <v>-0.20965791769816122</v>
      </c>
      <c r="CP107" s="169">
        <f>IFERROR(Inv_SY_B!CP107/Inv_SY_B!$DB107-1,"")</f>
        <v>-0.68537354425020669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-0.50122453044371007</v>
      </c>
      <c r="CT107" s="169">
        <f>IFERROR(Inv_SY_B!CT107/Inv_SY_B!$DB107-1,"")</f>
        <v>-0.27671414359294166</v>
      </c>
      <c r="CU107" s="169">
        <f>IFERROR(Inv_SY_B!CU107/Inv_SY_B!$DB107-1,"")</f>
        <v>0.25205746976055532</v>
      </c>
      <c r="CV107" s="169">
        <f>IFERROR(Inv_SY_B!CV107/Inv_SY_B!$DB107-1,"")</f>
        <v>1.0987063066305303</v>
      </c>
      <c r="CW107" s="169">
        <f>IFERROR(Inv_SY_B!CW107/Inv_SY_B!$DB107-1,"")</f>
        <v>-1</v>
      </c>
      <c r="CX107" s="169">
        <f>IFERROR(Inv_SY_B!CX107/Inv_SY_B!$DB107-1,"")</f>
        <v>0.40234531649878047</v>
      </c>
      <c r="CY107" s="169">
        <f>IFERROR(Inv_SY_B!CY107/Inv_SY_B!$DB107-1,"")</f>
        <v>0.36574467754269446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 t="str">
        <f>IFERROR(Inv_SY_B!CJ108/Inv_SY_B!$DC108-1,"")</f>
        <v/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-4.7824016497363675E-2</v>
      </c>
      <c r="CN108" s="169">
        <f>IFERROR(Inv_SY_B!CN108/Inv_SY_B!$DB108-1,"")</f>
        <v>-0.3940216212080514</v>
      </c>
      <c r="CO108" s="169">
        <f>IFERROR(Inv_SY_B!CO108/Inv_SY_B!$DB108-1,"")</f>
        <v>-0.20996897764953193</v>
      </c>
      <c r="CP108" s="169">
        <f>IFERROR(Inv_SY_B!CP108/Inv_SY_B!$DB108-1,"")</f>
        <v>-0.68609268939522938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-0.50325096816648918</v>
      </c>
      <c r="CT108" s="169">
        <f>IFERROR(Inv_SY_B!CT108/Inv_SY_B!$DB108-1,"")</f>
        <v>-0.30659453911157741</v>
      </c>
      <c r="CU108" s="169">
        <f>IFERROR(Inv_SY_B!CU108/Inv_SY_B!$DB108-1,"")</f>
        <v>0.24506505408142187</v>
      </c>
      <c r="CV108" s="169">
        <f>IFERROR(Inv_SY_B!CV108/Inv_SY_B!$DB108-1,"")</f>
        <v>1.1177598827575692</v>
      </c>
      <c r="CW108" s="169">
        <f>IFERROR(Inv_SY_B!CW108/Inv_SY_B!$DB108-1,"")</f>
        <v>-1</v>
      </c>
      <c r="CX108" s="169">
        <f>IFERROR(Inv_SY_B!CX108/Inv_SY_B!$DB108-1,"")</f>
        <v>0.41873566675329177</v>
      </c>
      <c r="CY108" s="169">
        <f>IFERROR(Inv_SY_B!CY108/Inv_SY_B!$DB108-1,"")</f>
        <v>0.36619220843595968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 t="str">
        <f>IFERROR(Inv_SY_B!CJ109/Inv_SY_B!$DC109-1,"")</f>
        <v/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-4.1530225251107389E-2</v>
      </c>
      <c r="CN109" s="169">
        <f>IFERROR(Inv_SY_B!CN109/Inv_SY_B!$DB109-1,"")</f>
        <v>-0.38856447561908714</v>
      </c>
      <c r="CO109" s="169">
        <f>IFERROR(Inv_SY_B!CO109/Inv_SY_B!$DB109-1,"")</f>
        <v>-0.19887238485070524</v>
      </c>
      <c r="CP109" s="169">
        <f>IFERROR(Inv_SY_B!CP109/Inv_SY_B!$DB109-1,"")</f>
        <v>-0.64169722281861774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-0.49905910300938483</v>
      </c>
      <c r="CT109" s="169">
        <f>IFERROR(Inv_SY_B!CT109/Inv_SY_B!$DB109-1,"")</f>
        <v>-0.29112137218309198</v>
      </c>
      <c r="CU109" s="169">
        <f>IFERROR(Inv_SY_B!CU109/Inv_SY_B!$DB109-1,"")</f>
        <v>0.24891892718511688</v>
      </c>
      <c r="CV109" s="169">
        <f>IFERROR(Inv_SY_B!CV109/Inv_SY_B!$DB109-1,"")</f>
        <v>1.0709757837851006</v>
      </c>
      <c r="CW109" s="169">
        <f>IFERROR(Inv_SY_B!CW109/Inv_SY_B!$DB109-1,"")</f>
        <v>-1</v>
      </c>
      <c r="CX109" s="169">
        <f>IFERROR(Inv_SY_B!CX109/Inv_SY_B!$DB109-1,"")</f>
        <v>0.38188920882461885</v>
      </c>
      <c r="CY109" s="169">
        <f>IFERROR(Inv_SY_B!CY109/Inv_SY_B!$DB109-1,"")</f>
        <v>0.35906086393715664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 t="str">
        <f>IFERROR(Inv_SY_B!CJ110/Inv_SY_B!$DC110-1,"")</f>
        <v/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-6.7645426603483161E-2</v>
      </c>
      <c r="CN110" s="169">
        <f>IFERROR(Inv_SY_B!CN110/Inv_SY_B!$DB110-1,"")</f>
        <v>-0.23985637039954288</v>
      </c>
      <c r="CO110" s="169">
        <f>IFERROR(Inv_SY_B!CO110/Inv_SY_B!$DB110-1,"")</f>
        <v>-0.21812195560742509</v>
      </c>
      <c r="CP110" s="169">
        <f>IFERROR(Inv_SY_B!CP110/Inv_SY_B!$DB110-1,"")</f>
        <v>-0.42344707230715573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-0.51720655505334112</v>
      </c>
      <c r="CT110" s="169">
        <f>IFERROR(Inv_SY_B!CT110/Inv_SY_B!$DB110-1,"")</f>
        <v>-0.35294467625775927</v>
      </c>
      <c r="CU110" s="169">
        <f>IFERROR(Inv_SY_B!CU110/Inv_SY_B!$DB110-1,"")</f>
        <v>0.20434339918125821</v>
      </c>
      <c r="CV110" s="169">
        <f>IFERROR(Inv_SY_B!CV110/Inv_SY_B!$DB110-1,"")</f>
        <v>0.97569183595873166</v>
      </c>
      <c r="CW110" s="169">
        <f>IFERROR(Inv_SY_B!CW110/Inv_SY_B!$DB110-1,"")</f>
        <v>-1</v>
      </c>
      <c r="CX110" s="169">
        <f>IFERROR(Inv_SY_B!CX110/Inv_SY_B!$DB110-1,"")</f>
        <v>0.33407941324483104</v>
      </c>
      <c r="CY110" s="169">
        <f>IFERROR(Inv_SY_B!CY110/Inv_SY_B!$DB110-1,"")</f>
        <v>0.30510740784388779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 t="str">
        <f>IFERROR(Inv_SY_B!CJ111/Inv_SY_B!$DC111-1,"")</f>
        <v/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2.630981106976904E-6</v>
      </c>
      <c r="CN111" s="169">
        <f>IFERROR(Inv_SY_B!CN111/Inv_SY_B!$DB111-1,"")</f>
        <v>-0.17664969459400248</v>
      </c>
      <c r="CO111" s="169">
        <f>IFERROR(Inv_SY_B!CO111/Inv_SY_B!$DB111-1,"")</f>
        <v>-0.16244391710122252</v>
      </c>
      <c r="CP111" s="169">
        <f>IFERROR(Inv_SY_B!CP111/Inv_SY_B!$DB111-1,"")</f>
        <v>-0.39444393971299829</v>
      </c>
      <c r="CQ111" s="169">
        <f>IFERROR(Inv_SY_B!CQ111/Inv_SY_B!$DB111-1,"")</f>
        <v>-1</v>
      </c>
      <c r="CR111" s="169">
        <f>IFERROR(Inv_SY_B!CR111/Inv_SY_B!$DB111-1,"")</f>
        <v>-0.7058181915324977</v>
      </c>
      <c r="CS111" s="169">
        <f>IFERROR(Inv_SY_B!CS111/Inv_SY_B!$DB111-1,"")</f>
        <v>-0.52930910645199614</v>
      </c>
      <c r="CT111" s="169">
        <f>IFERROR(Inv_SY_B!CT111/Inv_SY_B!$DB111-1,"")</f>
        <v>-0.47546332900928379</v>
      </c>
      <c r="CU111" s="169">
        <f>IFERROR(Inv_SY_B!CU111/Inv_SY_B!$DB111-1,"")</f>
        <v>0.31199833329926308</v>
      </c>
      <c r="CV111" s="169">
        <f>IFERROR(Inv_SY_B!CV111/Inv_SY_B!$DB111-1,"")</f>
        <v>1.2021609662424466</v>
      </c>
      <c r="CW111" s="169">
        <f>IFERROR(Inv_SY_B!CW111/Inv_SY_B!$DB111-1,"")</f>
        <v>-1</v>
      </c>
      <c r="CX111" s="169">
        <f>IFERROR(Inv_SY_B!CX111/Inv_SY_B!$DB111-1,"")</f>
        <v>0.49980189852628443</v>
      </c>
      <c r="CY111" s="169">
        <f>IFERROR(Inv_SY_B!CY111/Inv_SY_B!$DB111-1,"")</f>
        <v>0.43016434935290149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 t="str">
        <f>IFERROR(Inv_SY_B!CJ112/Inv_SY_B!$DC112-1,"")</f>
        <v/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-8.9847391064866722E-3</v>
      </c>
      <c r="CN112" s="169">
        <f>IFERROR(Inv_SY_B!CN112/Inv_SY_B!$DB112-1,"")</f>
        <v>-0.1838185770404358</v>
      </c>
      <c r="CO112" s="169">
        <f>IFERROR(Inv_SY_B!CO112/Inv_SY_B!$DB112-1,"")</f>
        <v>-0.16786534998033875</v>
      </c>
      <c r="CP112" s="169">
        <f>IFERROR(Inv_SY_B!CP112/Inv_SY_B!$DB112-1,"")</f>
        <v>-0.39320601466003269</v>
      </c>
      <c r="CQ112" s="169">
        <f>IFERROR(Inv_SY_B!CQ112/Inv_SY_B!$DB112-1,"")</f>
        <v>-1</v>
      </c>
      <c r="CR112" s="169">
        <f>IFERROR(Inv_SY_B!CR112/Inv_SY_B!$DB112-1,"")</f>
        <v>-0.55694948523585541</v>
      </c>
      <c r="CS112" s="169">
        <f>IFERROR(Inv_SY_B!CS112/Inv_SY_B!$DB112-1,"")</f>
        <v>-0.49291794764426877</v>
      </c>
      <c r="CT112" s="169">
        <f>IFERROR(Inv_SY_B!CT112/Inv_SY_B!$DB112-1,"")</f>
        <v>-0.47720834680658164</v>
      </c>
      <c r="CU112" s="169">
        <f>IFERROR(Inv_SY_B!CU112/Inv_SY_B!$DB112-1,"")</f>
        <v>0.2841107267008367</v>
      </c>
      <c r="CV112" s="169">
        <f>IFERROR(Inv_SY_B!CV112/Inv_SY_B!$DB112-1,"")</f>
        <v>1.1399525461767874</v>
      </c>
      <c r="CW112" s="169">
        <f>IFERROR(Inv_SY_B!CW112/Inv_SY_B!$DB112-1,"")</f>
        <v>-1</v>
      </c>
      <c r="CX112" s="169">
        <f>IFERROR(Inv_SY_B!CX112/Inv_SY_B!$DB112-1,"")</f>
        <v>0.45403292816670793</v>
      </c>
      <c r="CY112" s="169">
        <f>IFERROR(Inv_SY_B!CY112/Inv_SY_B!$DB112-1,"")</f>
        <v>0.40285425942966691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 t="str">
        <f>IFERROR(Inv_SY_B!CJ113/Inv_SY_B!$DC113-1,"")</f>
        <v/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-3.6248464944152015E-2</v>
      </c>
      <c r="CN113" s="169">
        <f>IFERROR(Inv_SY_B!CN113/Inv_SY_B!$DB113-1,"")</f>
        <v>-0.20587580906056491</v>
      </c>
      <c r="CO113" s="169">
        <f>IFERROR(Inv_SY_B!CO113/Inv_SY_B!$DB113-1,"")</f>
        <v>-0.19485961099566307</v>
      </c>
      <c r="CP113" s="169">
        <f>IFERROR(Inv_SY_B!CP113/Inv_SY_B!$DB113-1,"")</f>
        <v>-0.42872522287940618</v>
      </c>
      <c r="CQ113" s="169">
        <f>IFERROR(Inv_SY_B!CQ113/Inv_SY_B!$DB113-1,"")</f>
        <v>-0.99263591107617988</v>
      </c>
      <c r="CR113" s="169">
        <f>IFERROR(Inv_SY_B!CR113/Inv_SY_B!$DB113-1,"")</f>
        <v>-0.60233919811371162</v>
      </c>
      <c r="CS113" s="169">
        <f>IFERROR(Inv_SY_B!CS113/Inv_SY_B!$DB113-1,"")</f>
        <v>-0.51298825250469382</v>
      </c>
      <c r="CT113" s="169">
        <f>IFERROR(Inv_SY_B!CT113/Inv_SY_B!$DB113-1,"")</f>
        <v>-0.51053355619675378</v>
      </c>
      <c r="CU113" s="169">
        <f>IFERROR(Inv_SY_B!CU113/Inv_SY_B!$DB113-1,"")</f>
        <v>0.31653545315851428</v>
      </c>
      <c r="CV113" s="169">
        <f>IFERROR(Inv_SY_B!CV113/Inv_SY_B!$DB113-1,"")</f>
        <v>1.2295188332916842</v>
      </c>
      <c r="CW113" s="169">
        <f>IFERROR(Inv_SY_B!CW113/Inv_SY_B!$DB113-1,"")</f>
        <v>-1</v>
      </c>
      <c r="CX113" s="169">
        <f>IFERROR(Inv_SY_B!CX113/Inv_SY_B!$DB113-1,"")</f>
        <v>0.50718353307519148</v>
      </c>
      <c r="CY113" s="169">
        <f>IFERROR(Inv_SY_B!CY113/Inv_SY_B!$DB113-1,"")</f>
        <v>0.43833229516955607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 t="str">
        <f>IFERROR(Inv_SY_B!CJ114/Inv_SY_B!$DC114-1,"")</f>
        <v/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1.1291581547845375E-4</v>
      </c>
      <c r="CN114" s="169">
        <f>IFERROR(Inv_SY_B!CN114/Inv_SY_B!$DB114-1,"")</f>
        <v>-7.8511747307986601E-2</v>
      </c>
      <c r="CO114" s="169">
        <f>IFERROR(Inv_SY_B!CO114/Inv_SY_B!$DB114-1,"")</f>
        <v>-0.11013938440587723</v>
      </c>
      <c r="CP114" s="169">
        <f>IFERROR(Inv_SY_B!CP114/Inv_SY_B!$DB114-1,"")</f>
        <v>-0.38854097063021042</v>
      </c>
      <c r="CQ114" s="169">
        <f>IFERROR(Inv_SY_B!CQ114/Inv_SY_B!$DB114-1,"")</f>
        <v>-0.53898162119783488</v>
      </c>
      <c r="CR114" s="169">
        <f>IFERROR(Inv_SY_B!CR114/Inv_SY_B!$DB114-1,"")</f>
        <v>-0.58733232921854983</v>
      </c>
      <c r="CS114" s="169">
        <f>IFERROR(Inv_SY_B!CS114/Inv_SY_B!$DB114-1,"")</f>
        <v>-0.47241506503908326</v>
      </c>
      <c r="CT114" s="169">
        <f>IFERROR(Inv_SY_B!CT114/Inv_SY_B!$DB114-1,"")</f>
        <v>-0.47151551698288408</v>
      </c>
      <c r="CU114" s="169">
        <f>IFERROR(Inv_SY_B!CU114/Inv_SY_B!$DB114-1,"")</f>
        <v>0.34594877908827204</v>
      </c>
      <c r="CV114" s="169">
        <f>IFERROR(Inv_SY_B!CV114/Inv_SY_B!$DB114-1,"")</f>
        <v>1.2887501043232037</v>
      </c>
      <c r="CW114" s="169">
        <f>IFERROR(Inv_SY_B!CW114/Inv_SY_B!$DB114-1,"")</f>
        <v>-1</v>
      </c>
      <c r="CX114" s="169">
        <f>IFERROR(Inv_SY_B!CX114/Inv_SY_B!$DB114-1,"")</f>
        <v>0.53890183714303186</v>
      </c>
      <c r="CY114" s="169">
        <f>IFERROR(Inv_SY_B!CY114/Inv_SY_B!$DB114-1,"")</f>
        <v>0.47372299841244159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 t="str">
        <f>IFERROR(Inv_SY_B!CJ115/Inv_SY_B!$DC115-1,"")</f>
        <v/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-1.9062063362192405E-2</v>
      </c>
      <c r="CN115" s="169">
        <f>IFERROR(Inv_SY_B!CN115/Inv_SY_B!$DB115-1,"")</f>
        <v>-9.9271037590248135E-2</v>
      </c>
      <c r="CO115" s="169">
        <f>IFERROR(Inv_SY_B!CO115/Inv_SY_B!$DB115-1,"")</f>
        <v>-0.12836498296481336</v>
      </c>
      <c r="CP115" s="169">
        <f>IFERROR(Inv_SY_B!CP115/Inv_SY_B!$DB115-1,"")</f>
        <v>-0.38989676998908085</v>
      </c>
      <c r="CQ115" s="169">
        <f>IFERROR(Inv_SY_B!CQ115/Inv_SY_B!$DB115-1,"")</f>
        <v>-0.5334149046586778</v>
      </c>
      <c r="CR115" s="169">
        <f>IFERROR(Inv_SY_B!CR115/Inv_SY_B!$DB115-1,"")</f>
        <v>-0.55468819451182183</v>
      </c>
      <c r="CS115" s="169">
        <f>IFERROR(Inv_SY_B!CS115/Inv_SY_B!$DB115-1,"")</f>
        <v>-0.46742013006633643</v>
      </c>
      <c r="CT115" s="169">
        <f>IFERROR(Inv_SY_B!CT115/Inv_SY_B!$DB115-1,"")</f>
        <v>-0.48019769713467864</v>
      </c>
      <c r="CU115" s="169">
        <f>IFERROR(Inv_SY_B!CU115/Inv_SY_B!$DB115-1,"")</f>
        <v>0.40983687706193139</v>
      </c>
      <c r="CV115" s="169">
        <f>IFERROR(Inv_SY_B!CV115/Inv_SY_B!$DB115-1,"")</f>
        <v>1.3209861542863695</v>
      </c>
      <c r="CW115" s="169">
        <f>IFERROR(Inv_SY_B!CW115/Inv_SY_B!$DB115-1,"")</f>
        <v>-1</v>
      </c>
      <c r="CX115" s="169">
        <f>IFERROR(Inv_SY_B!CX115/Inv_SY_B!$DB115-1,"")</f>
        <v>0.48165405366945691</v>
      </c>
      <c r="CY115" s="169">
        <f>IFERROR(Inv_SY_B!CY115/Inv_SY_B!$DB115-1,"")</f>
        <v>0.45983869526009258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 t="str">
        <f>IFERROR(Inv_SY_B!CJ116/Inv_SY_B!$DC116-1,"")</f>
        <v/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-3.6424584522422254E-2</v>
      </c>
      <c r="CN116" s="169">
        <f>IFERROR(Inv_SY_B!CN116/Inv_SY_B!$DB116-1,"")</f>
        <v>-0.1113404447204499</v>
      </c>
      <c r="CO116" s="169">
        <f>IFERROR(Inv_SY_B!CO116/Inv_SY_B!$DB116-1,"")</f>
        <v>-0.14319832714948155</v>
      </c>
      <c r="CP116" s="169">
        <f>IFERROR(Inv_SY_B!CP116/Inv_SY_B!$DB116-1,"")</f>
        <v>-0.39585794314672373</v>
      </c>
      <c r="CQ116" s="169">
        <f>IFERROR(Inv_SY_B!CQ116/Inv_SY_B!$DB116-1,"")</f>
        <v>-0.54426239691473732</v>
      </c>
      <c r="CR116" s="169">
        <f>IFERROR(Inv_SY_B!CR116/Inv_SY_B!$DB116-1,"")</f>
        <v>-0.56171299042646561</v>
      </c>
      <c r="CS116" s="169">
        <f>IFERROR(Inv_SY_B!CS116/Inv_SY_B!$DB116-1,"")</f>
        <v>-0.36368994645646813</v>
      </c>
      <c r="CT116" s="169">
        <f>IFERROR(Inv_SY_B!CT116/Inv_SY_B!$DB116-1,"")</f>
        <v>-0.50868715263117137</v>
      </c>
      <c r="CU116" s="169">
        <f>IFERROR(Inv_SY_B!CU116/Inv_SY_B!$DB116-1,"")</f>
        <v>0.37595058855350594</v>
      </c>
      <c r="CV116" s="169">
        <f>IFERROR(Inv_SY_B!CV116/Inv_SY_B!$DB116-1,"")</f>
        <v>1.322951108840182</v>
      </c>
      <c r="CW116" s="169">
        <f>IFERROR(Inv_SY_B!CW116/Inv_SY_B!$DB116-1,"")</f>
        <v>-1</v>
      </c>
      <c r="CX116" s="169">
        <f>IFERROR(Inv_SY_B!CX116/Inv_SY_B!$DB116-1,"")</f>
        <v>0.5091393101344357</v>
      </c>
      <c r="CY116" s="169">
        <f>IFERROR(Inv_SY_B!CY116/Inv_SY_B!$DB116-1,"")</f>
        <v>0.45713277843979516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 t="str">
        <f>IFERROR(Inv_SY_B!CJ117/Inv_SY_B!$DC117-1,"")</f>
        <v/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-6.9893055471149435E-2</v>
      </c>
      <c r="CN117" s="169">
        <f>IFERROR(Inv_SY_B!CN117/Inv_SY_B!$DB117-1,"")</f>
        <v>-0.14589346096315969</v>
      </c>
      <c r="CO117" s="169">
        <f>IFERROR(Inv_SY_B!CO117/Inv_SY_B!$DB117-1,"")</f>
        <v>-0.17212387930226214</v>
      </c>
      <c r="CP117" s="169">
        <f>IFERROR(Inv_SY_B!CP117/Inv_SY_B!$DB117-1,"")</f>
        <v>-0.38863056065950075</v>
      </c>
      <c r="CQ117" s="169">
        <f>IFERROR(Inv_SY_B!CQ117/Inv_SY_B!$DB117-1,"")</f>
        <v>-0.19324967669679394</v>
      </c>
      <c r="CR117" s="169">
        <f>IFERROR(Inv_SY_B!CR117/Inv_SY_B!$DB117-1,"")</f>
        <v>-0.56441487062906126</v>
      </c>
      <c r="CS117" s="169">
        <f>IFERROR(Inv_SY_B!CS117/Inv_SY_B!$DB117-1,"")</f>
        <v>-0.31788638267867142</v>
      </c>
      <c r="CT117" s="169">
        <f>IFERROR(Inv_SY_B!CT117/Inv_SY_B!$DB117-1,"")</f>
        <v>-0.50694302409922087</v>
      </c>
      <c r="CU117" s="169">
        <f>IFERROR(Inv_SY_B!CU117/Inv_SY_B!$DB117-1,"")</f>
        <v>0.3470142736421773</v>
      </c>
      <c r="CV117" s="169">
        <f>IFERROR(Inv_SY_B!CV117/Inv_SY_B!$DB117-1,"")</f>
        <v>1.2318519665339376</v>
      </c>
      <c r="CW117" s="169">
        <f>IFERROR(Inv_SY_B!CW117/Inv_SY_B!$DB117-1,"")</f>
        <v>-1</v>
      </c>
      <c r="CX117" s="169">
        <f>IFERROR(Inv_SY_B!CX117/Inv_SY_B!$DB117-1,"")</f>
        <v>0.38327014498537992</v>
      </c>
      <c r="CY117" s="169">
        <f>IFERROR(Inv_SY_B!CY117/Inv_SY_B!$DB117-1,"")</f>
        <v>0.39689852533832437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 t="str">
        <f>IFERROR(Inv_SY_B!CJ118/Inv_SY_B!$DC118-1,"")</f>
        <v/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-0.12505500553158044</v>
      </c>
      <c r="CN118" s="169">
        <f>IFERROR(Inv_SY_B!CN118/Inv_SY_B!$DB118-1,"")</f>
        <v>-0.19157888589871286</v>
      </c>
      <c r="CO118" s="169">
        <f>IFERROR(Inv_SY_B!CO118/Inv_SY_B!$DB118-1,"")</f>
        <v>-0.21745300264712875</v>
      </c>
      <c r="CP118" s="169">
        <f>IFERROR(Inv_SY_B!CP118/Inv_SY_B!$DB118-1,"")</f>
        <v>-0.29662514784175265</v>
      </c>
      <c r="CQ118" s="169">
        <f>IFERROR(Inv_SY_B!CQ118/Inv_SY_B!$DB118-1,"")</f>
        <v>1.2375579782115009E-2</v>
      </c>
      <c r="CR118" s="169">
        <f>IFERROR(Inv_SY_B!CR118/Inv_SY_B!$DB118-1,"")</f>
        <v>-0.46268277598172147</v>
      </c>
      <c r="CS118" s="169">
        <f>IFERROR(Inv_SY_B!CS118/Inv_SY_B!$DB118-1,"")</f>
        <v>-0.30783837012253634</v>
      </c>
      <c r="CT118" s="169">
        <f>IFERROR(Inv_SY_B!CT118/Inv_SY_B!$DB118-1,"")</f>
        <v>-0.25467750267318479</v>
      </c>
      <c r="CU118" s="169">
        <f>IFERROR(Inv_SY_B!CU118/Inv_SY_B!$DB118-1,"")</f>
        <v>0.24354210350622485</v>
      </c>
      <c r="CV118" s="169">
        <f>IFERROR(Inv_SY_B!CV118/Inv_SY_B!$DB118-1,"")</f>
        <v>0.99537591513472279</v>
      </c>
      <c r="CW118" s="169">
        <f>IFERROR(Inv_SY_B!CW118/Inv_SY_B!$DB118-1,"")</f>
        <v>-1</v>
      </c>
      <c r="CX118" s="169">
        <f>IFERROR(Inv_SY_B!CX118/Inv_SY_B!$DB118-1,"")</f>
        <v>0.28816987869720734</v>
      </c>
      <c r="CY118" s="169">
        <f>IFERROR(Inv_SY_B!CY118/Inv_SY_B!$DB118-1,"")</f>
        <v>0.31644721357634786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4.7594451007584304E-2</v>
      </c>
      <c r="AJ119" s="169">
        <f>IFERROR(Inv_SY_B!AJ119/Inv_SY_B!$DC119-1,"")</f>
        <v>4.9232170316090285E-2</v>
      </c>
      <c r="AK119" s="169">
        <f>IFERROR(Inv_SY_B!AK119/Inv_SY_B!$DC119-1,"")</f>
        <v>5.6653151295118054E-2</v>
      </c>
      <c r="AL119" s="169">
        <f>IFERROR(Inv_SY_B!AL119/Inv_SY_B!$DC119-1,"")</f>
        <v>5.013996978297719E-2</v>
      </c>
      <c r="AM119" s="169">
        <f>IFERROR(Inv_SY_B!AM119/Inv_SY_B!$DC119-1,"")</f>
        <v>5.7896233754637372E-2</v>
      </c>
      <c r="AN119" s="169">
        <f>IFERROR(Inv_SY_B!AN119/Inv_SY_B!$DC119-1,"")</f>
        <v>5.0286073019249145E-2</v>
      </c>
      <c r="AO119" s="169">
        <f>IFERROR(Inv_SY_B!AO119/Inv_SY_B!$DC119-1,"")</f>
        <v>3.9432956203020897E-2</v>
      </c>
      <c r="AP119" s="169">
        <f>IFERROR(Inv_SY_B!AP119/Inv_SY_B!$DC119-1,"")</f>
        <v>3.6938740465808806E-2</v>
      </c>
      <c r="AQ119" s="169">
        <f>IFERROR(Inv_SY_B!AQ119/Inv_SY_B!$DC119-1,"")</f>
        <v>3.2037901584739847E-2</v>
      </c>
      <c r="AR119" s="169">
        <f>IFERROR(Inv_SY_B!AR119/Inv_SY_B!$DC119-1,"")</f>
        <v>3.6516865077770966E-2</v>
      </c>
      <c r="AS119" s="169">
        <f>IFERROR(Inv_SY_B!AS119/Inv_SY_B!$DC119-1,"")</f>
        <v>3.3036946043087934E-2</v>
      </c>
      <c r="AT119" s="169">
        <f>IFERROR(Inv_SY_B!AT119/Inv_SY_B!$DC119-1,"")</f>
        <v>3.7342328136337866E-2</v>
      </c>
      <c r="AU119" s="169">
        <f>IFERROR(Inv_SY_B!AU119/Inv_SY_B!$DC119-1,"")</f>
        <v>4.144390516008456E-2</v>
      </c>
      <c r="AV119" s="169">
        <f>IFERROR(Inv_SY_B!AV119/Inv_SY_B!$DC119-1,"")</f>
        <v>1.7002282486605624E-2</v>
      </c>
      <c r="AW119" s="169">
        <f>IFERROR(Inv_SY_B!AW119/Inv_SY_B!$DC119-1,"")</f>
        <v>3.4494572506672094E-2</v>
      </c>
      <c r="AX119" s="169">
        <f>IFERROR(Inv_SY_B!AX119/Inv_SY_B!$DC119-1,"")</f>
        <v>2.7759850493457749E-2</v>
      </c>
      <c r="AY119" s="169">
        <f>IFERROR(Inv_SY_B!AY119/Inv_SY_B!$DC119-1,"")</f>
        <v>1.2166523060333612E-2</v>
      </c>
      <c r="AZ119" s="169">
        <f>IFERROR(Inv_SY_B!AZ119/Inv_SY_B!$DC119-1,"")</f>
        <v>1.5339511151408525E-2</v>
      </c>
      <c r="BA119" s="169">
        <f>IFERROR(Inv_SY_B!BA119/Inv_SY_B!$DC119-1,"")</f>
        <v>2.0154679729788905E-2</v>
      </c>
      <c r="BB119" s="169">
        <f>IFERROR(Inv_SY_B!BB119/Inv_SY_B!$DC119-1,"")</f>
        <v>3.4239150545674724E-2</v>
      </c>
      <c r="BC119" s="169">
        <f>IFERROR(Inv_SY_B!BC119/Inv_SY_B!$DC119-1,"")</f>
        <v>1.8575777508503144E-2</v>
      </c>
      <c r="BD119" s="169">
        <f>IFERROR(Inv_SY_B!BD119/Inv_SY_B!$DC119-1,"")</f>
        <v>2.2698578418592019E-2</v>
      </c>
      <c r="BE119" s="169">
        <f>IFERROR(Inv_SY_B!BE119/Inv_SY_B!$DC119-1,"")</f>
        <v>3.7481028808638017E-2</v>
      </c>
      <c r="BF119" s="169">
        <f>IFERROR(Inv_SY_B!BF119/Inv_SY_B!$DC119-1,"")</f>
        <v>4.9008208701251776E-2</v>
      </c>
      <c r="BG119" s="169">
        <f>IFERROR(Inv_SY_B!BG119/Inv_SY_B!$DC119-1,"")</f>
        <v>3.6539845675169769E-2</v>
      </c>
      <c r="BH119" s="169">
        <f>IFERROR(Inv_SY_B!BH119/Inv_SY_B!$DC119-1,"")</f>
        <v>3.9053531871499514E-2</v>
      </c>
      <c r="BI119" s="169">
        <f>IFERROR(Inv_SY_B!BI119/Inv_SY_B!$DC119-1,"")</f>
        <v>3.8296915116288854E-2</v>
      </c>
      <c r="BJ119" s="169">
        <f>IFERROR(Inv_SY_B!BJ119/Inv_SY_B!$DC119-1,"")</f>
        <v>3.8529273520956364E-2</v>
      </c>
      <c r="BK119" s="169">
        <f>IFERROR(Inv_SY_B!BK119/Inv_SY_B!$DC119-1,"")</f>
        <v>2.2169149118794529E-2</v>
      </c>
      <c r="BL119" s="169">
        <f>IFERROR(Inv_SY_B!BL119/Inv_SY_B!$DC119-1,"")</f>
        <v>3.0240164518658741E-2</v>
      </c>
      <c r="BM119" s="169">
        <f>IFERROR(Inv_SY_B!BM119/Inv_SY_B!$DC119-1,"")</f>
        <v>3.6938740465808806E-2</v>
      </c>
      <c r="BN119" s="169">
        <f>IFERROR(Inv_SY_B!BN119/Inv_SY_B!$DC119-1,"")</f>
        <v>4.1653704496337651E-2</v>
      </c>
      <c r="BO119" s="169">
        <f>IFERROR(Inv_SY_B!BO119/Inv_SY_B!$DC119-1,"")</f>
        <v>-1.288931101807067E-2</v>
      </c>
      <c r="BP119" s="169">
        <f>IFERROR(Inv_SY_B!BP119/Inv_SY_B!$DC119-1,"")</f>
        <v>-7.7404210886340641E-2</v>
      </c>
      <c r="BQ119" s="169">
        <f>IFERROR(Inv_SY_B!BQ119/Inv_SY_B!$DC119-1,"")</f>
        <v>4.6427050340350995E-2</v>
      </c>
      <c r="BR119" s="169">
        <f>IFERROR(Inv_SY_B!BR119/Inv_SY_B!$DC119-1,"")</f>
        <v>2.4303556023484996E-2</v>
      </c>
      <c r="BS119" s="169">
        <f>IFERROR(Inv_SY_B!BS119/Inv_SY_B!$DC119-1,"")</f>
        <v>1.4126118569673496E-2</v>
      </c>
      <c r="BT119" s="169">
        <f>IFERROR(Inv_SY_B!BT119/Inv_SY_B!$DC119-1,"")</f>
        <v>5.0315808695762909E-2</v>
      </c>
      <c r="BU119" s="169">
        <f>IFERROR(Inv_SY_B!BU119/Inv_SY_B!$DC119-1,"")</f>
        <v>3.0334773439425256E-2</v>
      </c>
      <c r="BV119" s="169">
        <f>IFERROR(Inv_SY_B!BV119/Inv_SY_B!$DC119-1,"")</f>
        <v>-1.8261810076018237E-2</v>
      </c>
      <c r="BW119" s="169">
        <f>IFERROR(Inv_SY_B!BW119/Inv_SY_B!$DC119-1,"")</f>
        <v>-4.6546492507532955E-2</v>
      </c>
      <c r="BX119" s="169">
        <f>IFERROR(Inv_SY_B!BX119/Inv_SY_B!$DC119-1,"")</f>
        <v>-0.32351435380992055</v>
      </c>
      <c r="BY119" s="169">
        <f>IFERROR(Inv_SY_B!BY119/Inv_SY_B!$DC119-1,"")</f>
        <v>-6.3783945898313266E-2</v>
      </c>
      <c r="BZ119" s="169">
        <f>IFERROR(Inv_SY_B!BZ119/Inv_SY_B!$DC119-1,"")</f>
        <v>-3.8984306442387706E-2</v>
      </c>
      <c r="CA119" s="169">
        <f>IFERROR(Inv_SY_B!CA119/Inv_SY_B!$DC119-1,"")</f>
        <v>4.6592384854005742E-2</v>
      </c>
      <c r="CB119" s="169">
        <f>IFERROR(Inv_SY_B!CB119/Inv_SY_B!$DC119-1,"")</f>
        <v>-8.8567510610559896E-3</v>
      </c>
      <c r="CC119" s="169">
        <f>IFERROR(Inv_SY_B!CC119/Inv_SY_B!$DC119-1,"")</f>
        <v>6.1113927966371939E-3</v>
      </c>
      <c r="CD119" s="169">
        <f>IFERROR(Inv_SY_B!CD119/Inv_SY_B!$DC119-1,"")</f>
        <v>4.2785926912490613E-2</v>
      </c>
      <c r="CE119" s="169">
        <f>IFERROR(Inv_SY_B!CE119/Inv_SY_B!$DC119-1,"")</f>
        <v>-3.7162501110357127E-3</v>
      </c>
      <c r="CF119" s="169">
        <f>IFERROR(Inv_SY_B!CF119/Inv_SY_B!$DC119-1,"")</f>
        <v>1.9969904385439552E-2</v>
      </c>
      <c r="CG119" s="169">
        <f>IFERROR(Inv_SY_B!CG119/Inv_SY_B!$DC119-1,"")</f>
        <v>4.9223434349493944E-2</v>
      </c>
      <c r="CH119" s="169">
        <f>IFERROR(Inv_SY_B!CH119/Inv_SY_B!$DC119-1,"")</f>
        <v>7.9999770989774399E-2</v>
      </c>
      <c r="CI119" s="169">
        <f>IFERROR(Inv_SY_B!CI119/Inv_SY_B!$DC119-1,"")</f>
        <v>-0.98285034783472869</v>
      </c>
      <c r="CJ119" s="169" t="str">
        <f>IFERROR(Inv_SY_B!CJ119/Inv_SY_B!$DC119-1,"")</f>
        <v/>
      </c>
      <c r="CK119" s="169">
        <f>IFERROR(Inv_SY_B!CK119/Inv_SY_B!$DC119-1,"")</f>
        <v>-0.95712586958682166</v>
      </c>
      <c r="CL119" s="169">
        <f>IFERROR(Inv_SY_B!CL119/Inv_SY_B!$DC119-1,"")</f>
        <v>-0.99490663719759587</v>
      </c>
      <c r="CM119" s="169">
        <f>IFERROR(Inv_SY_B!CM119/Inv_SY_B!$DB119-1,"")</f>
        <v>-0.15168415587636586</v>
      </c>
      <c r="CN119" s="169">
        <f>IFERROR(Inv_SY_B!CN119/Inv_SY_B!$DB119-1,"")</f>
        <v>-0.19966113912297423</v>
      </c>
      <c r="CO119" s="169">
        <f>IFERROR(Inv_SY_B!CO119/Inv_SY_B!$DB119-1,"")</f>
        <v>-0.22357842186576393</v>
      </c>
      <c r="CP119" s="169">
        <f>IFERROR(Inv_SY_B!CP119/Inv_SY_B!$DB119-1,"")</f>
        <v>-0.30129522762495409</v>
      </c>
      <c r="CQ119" s="169">
        <f>IFERROR(Inv_SY_B!CQ119/Inv_SY_B!$DB119-1,"")</f>
        <v>6.9759057423692816E-3</v>
      </c>
      <c r="CR119" s="169">
        <f>IFERROR(Inv_SY_B!CR119/Inv_SY_B!$DB119-1,"")</f>
        <v>-0.44367249871795245</v>
      </c>
      <c r="CS119" s="169">
        <f>IFERROR(Inv_SY_B!CS119/Inv_SY_B!$DB119-1,"")</f>
        <v>-0.30525778941272919</v>
      </c>
      <c r="CT119" s="169">
        <f>IFERROR(Inv_SY_B!CT119/Inv_SY_B!$DB119-1,"")</f>
        <v>-0.25224033006445612</v>
      </c>
      <c r="CU119" s="169">
        <f>IFERROR(Inv_SY_B!CU119/Inv_SY_B!$DB119-1,"")</f>
        <v>0.21794862568809847</v>
      </c>
      <c r="CV119" s="169">
        <f>IFERROR(Inv_SY_B!CV119/Inv_SY_B!$DB119-1,"")</f>
        <v>1.043366419803244</v>
      </c>
      <c r="CW119" s="169">
        <f>IFERROR(Inv_SY_B!CW119/Inv_SY_B!$DB119-1,"")</f>
        <v>-1</v>
      </c>
      <c r="CX119" s="169">
        <f>IFERROR(Inv_SY_B!CX119/Inv_SY_B!$DB119-1,"")</f>
        <v>0.29394624778520351</v>
      </c>
      <c r="CY119" s="169">
        <f>IFERROR(Inv_SY_B!CY119/Inv_SY_B!$DB119-1,"")</f>
        <v>0.31515236366628163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5.398663316715302E-2</v>
      </c>
      <c r="AJ120" s="169">
        <f>IFERROR(Inv_SY_B!AJ120/Inv_SY_B!$DC120-1,"")</f>
        <v>5.866547291190205E-2</v>
      </c>
      <c r="AK120" s="169">
        <f>IFERROR(Inv_SY_B!AK120/Inv_SY_B!$DC120-1,"")</f>
        <v>7.200285517279581E-2</v>
      </c>
      <c r="AL120" s="169">
        <f>IFERROR(Inv_SY_B!AL120/Inv_SY_B!$DC120-1,"")</f>
        <v>6.8520826741290897E-2</v>
      </c>
      <c r="AM120" s="169">
        <f>IFERROR(Inv_SY_B!AM120/Inv_SY_B!$DC120-1,"")</f>
        <v>7.2031190749052731E-2</v>
      </c>
      <c r="AN120" s="169">
        <f>IFERROR(Inv_SY_B!AN120/Inv_SY_B!$DC120-1,"")</f>
        <v>6.1138109749231173E-2</v>
      </c>
      <c r="AO120" s="169">
        <f>IFERROR(Inv_SY_B!AO120/Inv_SY_B!$DC120-1,"")</f>
        <v>3.8188082794989198E-2</v>
      </c>
      <c r="AP120" s="169">
        <f>IFERROR(Inv_SY_B!AP120/Inv_SY_B!$DC120-1,"")</f>
        <v>4.9301226629779649E-2</v>
      </c>
      <c r="AQ120" s="169">
        <f>IFERROR(Inv_SY_B!AQ120/Inv_SY_B!$DC120-1,"")</f>
        <v>2.4791284772956779E-2</v>
      </c>
      <c r="AR120" s="169">
        <f>IFERROR(Inv_SY_B!AR120/Inv_SY_B!$DC120-1,"")</f>
        <v>4.2950359624899015E-2</v>
      </c>
      <c r="AS120" s="169">
        <f>IFERROR(Inv_SY_B!AS120/Inv_SY_B!$DC120-1,"")</f>
        <v>4.1509727181155087E-2</v>
      </c>
      <c r="AT120" s="169">
        <f>IFERROR(Inv_SY_B!AT120/Inv_SY_B!$DC120-1,"")</f>
        <v>4.1466058010204421E-2</v>
      </c>
      <c r="AU120" s="169">
        <f>IFERROR(Inv_SY_B!AU120/Inv_SY_B!$DC120-1,"")</f>
        <v>4.1218599374815312E-2</v>
      </c>
      <c r="AV120" s="169">
        <f>IFERROR(Inv_SY_B!AV120/Inv_SY_B!$DC120-1,"")</f>
        <v>2.8537414633948766E-2</v>
      </c>
      <c r="AW120" s="169">
        <f>IFERROR(Inv_SY_B!AW120/Inv_SY_B!$DC120-1,"")</f>
        <v>4.7992573178003539E-2</v>
      </c>
      <c r="AX120" s="169">
        <f>IFERROR(Inv_SY_B!AX120/Inv_SY_B!$DC120-1,"")</f>
        <v>3.1216279742707131E-2</v>
      </c>
      <c r="AY120" s="169">
        <f>IFERROR(Inv_SY_B!AY120/Inv_SY_B!$DC120-1,"")</f>
        <v>3.6135059987186802E-2</v>
      </c>
      <c r="AZ120" s="169">
        <f>IFERROR(Inv_SY_B!AZ120/Inv_SY_B!$DC120-1,"")</f>
        <v>4.2253032218618758E-2</v>
      </c>
      <c r="BA120" s="169">
        <f>IFERROR(Inv_SY_B!BA120/Inv_SY_B!$DC120-1,"")</f>
        <v>3.8065715245329423E-2</v>
      </c>
      <c r="BB120" s="169">
        <f>IFERROR(Inv_SY_B!BB120/Inv_SY_B!$DC120-1,"")</f>
        <v>5.6894930318380554E-2</v>
      </c>
      <c r="BC120" s="169">
        <f>IFERROR(Inv_SY_B!BC120/Inv_SY_B!$DC120-1,"")</f>
        <v>2.6889117495112247E-2</v>
      </c>
      <c r="BD120" s="169">
        <f>IFERROR(Inv_SY_B!BD120/Inv_SY_B!$DC120-1,"")</f>
        <v>4.9634224102269808E-2</v>
      </c>
      <c r="BE120" s="169">
        <f>IFERROR(Inv_SY_B!BE120/Inv_SY_B!$DC120-1,"")</f>
        <v>6.9724863745601384E-2</v>
      </c>
      <c r="BF120" s="169">
        <f>IFERROR(Inv_SY_B!BF120/Inv_SY_B!$DC120-1,"")</f>
        <v>8.014014763780164E-2</v>
      </c>
      <c r="BG120" s="169">
        <f>IFERROR(Inv_SY_B!BG120/Inv_SY_B!$DC120-1,"")</f>
        <v>6.4640741169258664E-2</v>
      </c>
      <c r="BH120" s="169">
        <f>IFERROR(Inv_SY_B!BH120/Inv_SY_B!$DC120-1,"")</f>
        <v>6.6480130783451052E-2</v>
      </c>
      <c r="BI120" s="169">
        <f>IFERROR(Inv_SY_B!BI120/Inv_SY_B!$DC120-1,"")</f>
        <v>7.2412087565886463E-2</v>
      </c>
      <c r="BJ120" s="169">
        <f>IFERROR(Inv_SY_B!BJ120/Inv_SY_B!$DC120-1,"")</f>
        <v>7.1538151722186694E-2</v>
      </c>
      <c r="BK120" s="169">
        <f>IFERROR(Inv_SY_B!BK120/Inv_SY_B!$DC120-1,"")</f>
        <v>5.265930274311037E-2</v>
      </c>
      <c r="BL120" s="169">
        <f>IFERROR(Inv_SY_B!BL120/Inv_SY_B!$DC120-1,"")</f>
        <v>6.4080043254195029E-2</v>
      </c>
      <c r="BM120" s="169">
        <f>IFERROR(Inv_SY_B!BM120/Inv_SY_B!$DC120-1,"")</f>
        <v>6.6998732752023393E-2</v>
      </c>
      <c r="BN120" s="169">
        <f>IFERROR(Inv_SY_B!BN120/Inv_SY_B!$DC120-1,"")</f>
        <v>6.2252583382876425E-2</v>
      </c>
      <c r="BO120" s="169">
        <f>IFERROR(Inv_SY_B!BO120/Inv_SY_B!$DC120-1,"")</f>
        <v>4.5115438544080844E-2</v>
      </c>
      <c r="BP120" s="169">
        <f>IFERROR(Inv_SY_B!BP120/Inv_SY_B!$DC120-1,"")</f>
        <v>2.5104104871176425E-4</v>
      </c>
      <c r="BQ120" s="169">
        <f>IFERROR(Inv_SY_B!BQ120/Inv_SY_B!$DC120-1,"")</f>
        <v>7.2729836041681706E-2</v>
      </c>
      <c r="BR120" s="169">
        <f>IFERROR(Inv_SY_B!BR120/Inv_SY_B!$DC120-1,"")</f>
        <v>8.6955044840551166E-2</v>
      </c>
      <c r="BS120" s="169">
        <f>IFERROR(Inv_SY_B!BS120/Inv_SY_B!$DC120-1,"")</f>
        <v>3.3201452563604184E-2</v>
      </c>
      <c r="BT120" s="169">
        <f>IFERROR(Inv_SY_B!BT120/Inv_SY_B!$DC120-1,"")</f>
        <v>3.5431478687272477E-2</v>
      </c>
      <c r="BU120" s="169">
        <f>IFERROR(Inv_SY_B!BU120/Inv_SY_B!$DC120-1,"")</f>
        <v>5.7849710053362591E-2</v>
      </c>
      <c r="BV120" s="169">
        <f>IFERROR(Inv_SY_B!BV120/Inv_SY_B!$DC120-1,"")</f>
        <v>1.6084454140078863E-2</v>
      </c>
      <c r="BW120" s="169">
        <f>IFERROR(Inv_SY_B!BW120/Inv_SY_B!$DC120-1,"")</f>
        <v>8.0956654641115788E-2</v>
      </c>
      <c r="BX120" s="169">
        <f>IFERROR(Inv_SY_B!BX120/Inv_SY_B!$DC120-1,"")</f>
        <v>9.1970681800518816E-2</v>
      </c>
      <c r="BY120" s="169">
        <f>IFERROR(Inv_SY_B!BY120/Inv_SY_B!$DC120-1,"")</f>
        <v>7.0896274789001623E-2</v>
      </c>
      <c r="BZ120" s="169">
        <f>IFERROR(Inv_SY_B!BZ120/Inv_SY_B!$DC120-1,"")</f>
        <v>9.7808236042958185E-2</v>
      </c>
      <c r="CA120" s="169">
        <f>IFERROR(Inv_SY_B!CA120/Inv_SY_B!$DC120-1,"")</f>
        <v>5.94989112855E-2</v>
      </c>
      <c r="CB120" s="169">
        <f>IFERROR(Inv_SY_B!CB120/Inv_SY_B!$DC120-1,"")</f>
        <v>9.4433792764181401E-3</v>
      </c>
      <c r="CC120" s="169">
        <f>IFERROR(Inv_SY_B!CC120/Inv_SY_B!$DC120-1,"")</f>
        <v>6.1267980316260795E-2</v>
      </c>
      <c r="CD120" s="169">
        <f>IFERROR(Inv_SY_B!CD120/Inv_SY_B!$DC120-1,"")</f>
        <v>6.4720294997573591E-2</v>
      </c>
      <c r="CE120" s="169">
        <f>IFERROR(Inv_SY_B!CE120/Inv_SY_B!$DC120-1,"")</f>
        <v>1.0022874321379049E-2</v>
      </c>
      <c r="CF120" s="169">
        <f>IFERROR(Inv_SY_B!CF120/Inv_SY_B!$DC120-1,"")</f>
        <v>3.5989949498944407E-2</v>
      </c>
      <c r="CG120" s="169">
        <f>IFERROR(Inv_SY_B!CG120/Inv_SY_B!$DC120-1,"")</f>
        <v>2.329484783871516E-2</v>
      </c>
      <c r="CH120" s="169">
        <f>IFERROR(Inv_SY_B!CH120/Inv_SY_B!$DC120-1,"")</f>
        <v>8.8929436598986111E-2</v>
      </c>
      <c r="CI120" s="169">
        <f>IFERROR(Inv_SY_B!CI120/Inv_SY_B!$DC120-1,"")</f>
        <v>-0.9548154876069419</v>
      </c>
      <c r="CJ120" s="169" t="str">
        <f>IFERROR(Inv_SY_B!CJ120/Inv_SY_B!$DC120-1,"")</f>
        <v/>
      </c>
      <c r="CK120" s="169">
        <f>IFERROR(Inv_SY_B!CK120/Inv_SY_B!$DC120-1,"")</f>
        <v>-0.81989707409594315</v>
      </c>
      <c r="CL120" s="169">
        <f>IFERROR(Inv_SY_B!CL120/Inv_SY_B!$DC120-1,"")</f>
        <v>-0.96202097418201127</v>
      </c>
      <c r="CM120" s="169">
        <f>IFERROR(Inv_SY_B!CM120/Inv_SY_B!$DB120-1,"")</f>
        <v>-0.15233327856957313</v>
      </c>
      <c r="CN120" s="169">
        <f>IFERROR(Inv_SY_B!CN120/Inv_SY_B!$DB120-1,"")</f>
        <v>-0.19804606264417879</v>
      </c>
      <c r="CO120" s="169">
        <f>IFERROR(Inv_SY_B!CO120/Inv_SY_B!$DB120-1,"")</f>
        <v>-0.22281927398433266</v>
      </c>
      <c r="CP120" s="169">
        <f>IFERROR(Inv_SY_B!CP120/Inv_SY_B!$DB120-1,"")</f>
        <v>-0.29868648605328818</v>
      </c>
      <c r="CQ120" s="169">
        <f>IFERROR(Inv_SY_B!CQ120/Inv_SY_B!$DB120-1,"")</f>
        <v>6.6329000807148208E-3</v>
      </c>
      <c r="CR120" s="169">
        <f>IFERROR(Inv_SY_B!CR120/Inv_SY_B!$DB120-1,"")</f>
        <v>-0.44245730524963001</v>
      </c>
      <c r="CS120" s="169">
        <f>IFERROR(Inv_SY_B!CS120/Inv_SY_B!$DB120-1,"")</f>
        <v>-0.31827734141886566</v>
      </c>
      <c r="CT120" s="169">
        <f>IFERROR(Inv_SY_B!CT120/Inv_SY_B!$DB120-1,"")</f>
        <v>-0.23509316396680513</v>
      </c>
      <c r="CU120" s="169">
        <f>IFERROR(Inv_SY_B!CU120/Inv_SY_B!$DB120-1,"")</f>
        <v>0.23335202172051561</v>
      </c>
      <c r="CV120" s="169">
        <f>IFERROR(Inv_SY_B!CV120/Inv_SY_B!$DB120-1,"")</f>
        <v>1.0220612597844974</v>
      </c>
      <c r="CW120" s="169">
        <f>IFERROR(Inv_SY_B!CW120/Inv_SY_B!$DB120-1,"")</f>
        <v>-1</v>
      </c>
      <c r="CX120" s="169">
        <f>IFERROR(Inv_SY_B!CX120/Inv_SY_B!$DB120-1,"")</f>
        <v>0.29278348900406659</v>
      </c>
      <c r="CY120" s="169">
        <f>IFERROR(Inv_SY_B!CY120/Inv_SY_B!$DB120-1,"")</f>
        <v>0.31288324129688028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3.8027836956841199E-2</v>
      </c>
      <c r="AJ121" s="169">
        <f>IFERROR(Inv_SY_B!AJ121/Inv_SY_B!$DC121-1,"")</f>
        <v>3.6937471581886649E-2</v>
      </c>
      <c r="AK121" s="169">
        <f>IFERROR(Inv_SY_B!AK121/Inv_SY_B!$DC121-1,"")</f>
        <v>6.2109872220926121E-2</v>
      </c>
      <c r="AL121" s="169">
        <f>IFERROR(Inv_SY_B!AL121/Inv_SY_B!$DC121-1,"")</f>
        <v>4.5896232036218843E-2</v>
      </c>
      <c r="AM121" s="169">
        <f>IFERROR(Inv_SY_B!AM121/Inv_SY_B!$DC121-1,"")</f>
        <v>4.7301804823391302E-2</v>
      </c>
      <c r="AN121" s="169">
        <f>IFERROR(Inv_SY_B!AN121/Inv_SY_B!$DC121-1,"")</f>
        <v>4.2539791594348841E-2</v>
      </c>
      <c r="AO121" s="169">
        <f>IFERROR(Inv_SY_B!AO121/Inv_SY_B!$DC121-1,"")</f>
        <v>5.2643372833893087E-2</v>
      </c>
      <c r="AP121" s="169">
        <f>IFERROR(Inv_SY_B!AP121/Inv_SY_B!$DC121-1,"")</f>
        <v>5.2248496952302492E-2</v>
      </c>
      <c r="AQ121" s="169">
        <f>IFERROR(Inv_SY_B!AQ121/Inv_SY_B!$DC121-1,"")</f>
        <v>3.4379923386220756E-2</v>
      </c>
      <c r="AR121" s="169">
        <f>IFERROR(Inv_SY_B!AR121/Inv_SY_B!$DC121-1,"")</f>
        <v>5.4650288484822784E-2</v>
      </c>
      <c r="AS121" s="169">
        <f>IFERROR(Inv_SY_B!AS121/Inv_SY_B!$DC121-1,"")</f>
        <v>4.1844115769182677E-2</v>
      </c>
      <c r="AT121" s="169">
        <f>IFERROR(Inv_SY_B!AT121/Inv_SY_B!$DC121-1,"")</f>
        <v>3.6768464948768731E-2</v>
      </c>
      <c r="AU121" s="169">
        <f>IFERROR(Inv_SY_B!AU121/Inv_SY_B!$DC121-1,"")</f>
        <v>1.9836907951347627E-2</v>
      </c>
      <c r="AV121" s="169">
        <f>IFERROR(Inv_SY_B!AV121/Inv_SY_B!$DC121-1,"")</f>
        <v>4.4986933614640234E-2</v>
      </c>
      <c r="AW121" s="169">
        <f>IFERROR(Inv_SY_B!AW121/Inv_SY_B!$DC121-1,"")</f>
        <v>4.3496525151845766E-2</v>
      </c>
      <c r="AX121" s="169">
        <f>IFERROR(Inv_SY_B!AX121/Inv_SY_B!$DC121-1,"")</f>
        <v>4.2253002784790494E-2</v>
      </c>
      <c r="AY121" s="169">
        <f>IFERROR(Inv_SY_B!AY121/Inv_SY_B!$DC121-1,"")</f>
        <v>4.5807174535844597E-2</v>
      </c>
      <c r="AZ121" s="169">
        <f>IFERROR(Inv_SY_B!AZ121/Inv_SY_B!$DC121-1,"")</f>
        <v>4.0991542843020978E-2</v>
      </c>
      <c r="BA121" s="169">
        <f>IFERROR(Inv_SY_B!BA121/Inv_SY_B!$DC121-1,"")</f>
        <v>4.5286635316397428E-2</v>
      </c>
      <c r="BB121" s="169">
        <f>IFERROR(Inv_SY_B!BB121/Inv_SY_B!$DC121-1,"")</f>
        <v>3.8905683201232E-2</v>
      </c>
      <c r="BC121" s="169">
        <f>IFERROR(Inv_SY_B!BC121/Inv_SY_B!$DC121-1,"")</f>
        <v>2.7308583233941253E-2</v>
      </c>
      <c r="BD121" s="169">
        <f>IFERROR(Inv_SY_B!BD121/Inv_SY_B!$DC121-1,"")</f>
        <v>6.8402753782976555E-2</v>
      </c>
      <c r="BE121" s="169">
        <f>IFERROR(Inv_SY_B!BE121/Inv_SY_B!$DC121-1,"")</f>
        <v>6.6331904815039255E-2</v>
      </c>
      <c r="BF121" s="169">
        <f>IFERROR(Inv_SY_B!BF121/Inv_SY_B!$DC121-1,"")</f>
        <v>6.5328908460513757E-2</v>
      </c>
      <c r="BG121" s="169">
        <f>IFERROR(Inv_SY_B!BG121/Inv_SY_B!$DC121-1,"")</f>
        <v>4.5558915402641453E-3</v>
      </c>
      <c r="BH121" s="169">
        <f>IFERROR(Inv_SY_B!BH121/Inv_SY_B!$DC121-1,"")</f>
        <v>4.0565256379940573E-2</v>
      </c>
      <c r="BI121" s="169">
        <f>IFERROR(Inv_SY_B!BI121/Inv_SY_B!$DC121-1,"")</f>
        <v>5.5043950720104373E-2</v>
      </c>
      <c r="BJ121" s="169">
        <f>IFERROR(Inv_SY_B!BJ121/Inv_SY_B!$DC121-1,"")</f>
        <v>3.0210620679948619E-2</v>
      </c>
      <c r="BK121" s="169">
        <f>IFERROR(Inv_SY_B!BK121/Inv_SY_B!$DC121-1,"")</f>
        <v>1.6266927984341706E-2</v>
      </c>
      <c r="BL121" s="169">
        <f>IFERROR(Inv_SY_B!BL121/Inv_SY_B!$DC121-1,"")</f>
        <v>3.1826383886786491E-2</v>
      </c>
      <c r="BM121" s="169">
        <f>IFERROR(Inv_SY_B!BM121/Inv_SY_B!$DC121-1,"")</f>
        <v>2.3987948063016962E-2</v>
      </c>
      <c r="BN121" s="169">
        <f>IFERROR(Inv_SY_B!BN121/Inv_SY_B!$DC121-1,"")</f>
        <v>-2.2862848107840783E-3</v>
      </c>
      <c r="BO121" s="169">
        <f>IFERROR(Inv_SY_B!BO121/Inv_SY_B!$DC121-1,"")</f>
        <v>7.5472884569676379E-2</v>
      </c>
      <c r="BP121" s="169">
        <f>IFERROR(Inv_SY_B!BP121/Inv_SY_B!$DC121-1,"")</f>
        <v>2.7200458766780899E-2</v>
      </c>
      <c r="BQ121" s="169">
        <f>IFERROR(Inv_SY_B!BQ121/Inv_SY_B!$DC121-1,"")</f>
        <v>9.4005463339780437E-2</v>
      </c>
      <c r="BR121" s="169">
        <f>IFERROR(Inv_SY_B!BR121/Inv_SY_B!$DC121-1,"")</f>
        <v>0.11502155376026257</v>
      </c>
      <c r="BS121" s="169">
        <f>IFERROR(Inv_SY_B!BS121/Inv_SY_B!$DC121-1,"")</f>
        <v>9.2355354762166941E-2</v>
      </c>
      <c r="BT121" s="169">
        <f>IFERROR(Inv_SY_B!BT121/Inv_SY_B!$DC121-1,"")</f>
        <v>0.11554622670148262</v>
      </c>
      <c r="BU121" s="169">
        <f>IFERROR(Inv_SY_B!BU121/Inv_SY_B!$DC121-1,"")</f>
        <v>6.924570795175633E-2</v>
      </c>
      <c r="BV121" s="169">
        <f>IFERROR(Inv_SY_B!BV121/Inv_SY_B!$DC121-1,"")</f>
        <v>4.4365217928468592E-2</v>
      </c>
      <c r="BW121" s="169">
        <f>IFERROR(Inv_SY_B!BW121/Inv_SY_B!$DC121-1,"")</f>
        <v>9.1704712647652009E-2</v>
      </c>
      <c r="BX121" s="169">
        <f>IFERROR(Inv_SY_B!BX121/Inv_SY_B!$DC121-1,"")</f>
        <v>0.13487163489161569</v>
      </c>
      <c r="BY121" s="169">
        <f>IFERROR(Inv_SY_B!BY121/Inv_SY_B!$DC121-1,"")</f>
        <v>0.10813479091877309</v>
      </c>
      <c r="BZ121" s="169">
        <f>IFERROR(Inv_SY_B!BZ121/Inv_SY_B!$DC121-1,"")</f>
        <v>0.14414139497926426</v>
      </c>
      <c r="CA121" s="169">
        <f>IFERROR(Inv_SY_B!CA121/Inv_SY_B!$DC121-1,"")</f>
        <v>8.6960354642257265E-2</v>
      </c>
      <c r="CB121" s="169">
        <f>IFERROR(Inv_SY_B!CB121/Inv_SY_B!$DC121-1,"")</f>
        <v>3.6674698342951118E-2</v>
      </c>
      <c r="CC121" s="169">
        <f>IFERROR(Inv_SY_B!CC121/Inv_SY_B!$DC121-1,"")</f>
        <v>2.5908449735279282E-2</v>
      </c>
      <c r="CD121" s="169">
        <f>IFERROR(Inv_SY_B!CD121/Inv_SY_B!$DC121-1,"")</f>
        <v>1.5235445840957818E-2</v>
      </c>
      <c r="CE121" s="169">
        <f>IFERROR(Inv_SY_B!CE121/Inv_SY_B!$DC121-1,"")</f>
        <v>-4.4214973918691114E-2</v>
      </c>
      <c r="CF121" s="169">
        <f>IFERROR(Inv_SY_B!CF121/Inv_SY_B!$DC121-1,"")</f>
        <v>-2.0271526399422757E-2</v>
      </c>
      <c r="CG121" s="169">
        <f>IFERROR(Inv_SY_B!CG121/Inv_SY_B!$DC121-1,"")</f>
        <v>-5.7471399968614945E-3</v>
      </c>
      <c r="CH121" s="169">
        <f>IFERROR(Inv_SY_B!CH121/Inv_SY_B!$DC121-1,"")</f>
        <v>4.1796226158440364E-2</v>
      </c>
      <c r="CI121" s="169">
        <f>IFERROR(Inv_SY_B!CI121/Inv_SY_B!$DC121-1,"")</f>
        <v>-0.92847926912240841</v>
      </c>
      <c r="CJ121" s="169" t="str">
        <f>IFERROR(Inv_SY_B!CJ121/Inv_SY_B!$DC121-1,"")</f>
        <v/>
      </c>
      <c r="CK121" s="169">
        <f>IFERROR(Inv_SY_B!CK121/Inv_SY_B!$DC121-1,"")</f>
        <v>-0.69195339306048398</v>
      </c>
      <c r="CL121" s="169">
        <f>IFERROR(Inv_SY_B!CL121/Inv_SY_B!$DC121-1,"")</f>
        <v>-0.92242919516372157</v>
      </c>
      <c r="CM121" s="169">
        <f>IFERROR(Inv_SY_B!CM121/Inv_SY_B!$DB121-1,"")</f>
        <v>-0.1767761372170471</v>
      </c>
      <c r="CN121" s="169">
        <f>IFERROR(Inv_SY_B!CN121/Inv_SY_B!$DB121-1,"")</f>
        <v>-0.28581486583322135</v>
      </c>
      <c r="CO121" s="169">
        <f>IFERROR(Inv_SY_B!CO121/Inv_SY_B!$DB121-1,"")</f>
        <v>-0.18479141068379401</v>
      </c>
      <c r="CP121" s="169">
        <f>IFERROR(Inv_SY_B!CP121/Inv_SY_B!$DB121-1,"")</f>
        <v>-0.33659164469429981</v>
      </c>
      <c r="CQ121" s="169">
        <f>IFERROR(Inv_SY_B!CQ121/Inv_SY_B!$DB121-1,"")</f>
        <v>-7.8119268795081576E-3</v>
      </c>
      <c r="CR121" s="169">
        <f>IFERROR(Inv_SY_B!CR121/Inv_SY_B!$DB121-1,"")</f>
        <v>-0.26176221997933458</v>
      </c>
      <c r="CS121" s="169">
        <f>IFERROR(Inv_SY_B!CS121/Inv_SY_B!$DB121-1,"")</f>
        <v>-0.26796023747905162</v>
      </c>
      <c r="CT121" s="169">
        <f>IFERROR(Inv_SY_B!CT121/Inv_SY_B!$DB121-1,"")</f>
        <v>-0.22416989644844121</v>
      </c>
      <c r="CU121" s="169">
        <f>IFERROR(Inv_SY_B!CU121/Inv_SY_B!$DB121-1,"")</f>
        <v>0.19154640773549025</v>
      </c>
      <c r="CV121" s="169">
        <f>IFERROR(Inv_SY_B!CV121/Inv_SY_B!$DB121-1,"")</f>
        <v>0.98785691693828892</v>
      </c>
      <c r="CW121" s="169">
        <f>IFERROR(Inv_SY_B!CW121/Inv_SY_B!$DB121-1,"")</f>
        <v>-1</v>
      </c>
      <c r="CX121" s="169">
        <f>IFERROR(Inv_SY_B!CX121/Inv_SY_B!$DB121-1,"")</f>
        <v>0.27921691613728727</v>
      </c>
      <c r="CY121" s="169">
        <f>IFERROR(Inv_SY_B!CY121/Inv_SY_B!$DB121-1,"")</f>
        <v>0.28705809840363172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4.8360530952624492E-2</v>
      </c>
      <c r="AJ122" s="169">
        <f>IFERROR(Inv_SY_B!AJ122/Inv_SY_B!$DC122-1,"")</f>
        <v>4.4598817758480624E-2</v>
      </c>
      <c r="AK122" s="169">
        <f>IFERROR(Inv_SY_B!AK122/Inv_SY_B!$DC122-1,"")</f>
        <v>6.2103589235739776E-2</v>
      </c>
      <c r="AL122" s="169">
        <f>IFERROR(Inv_SY_B!AL122/Inv_SY_B!$DC122-1,"")</f>
        <v>3.7280221042820472E-2</v>
      </c>
      <c r="AM122" s="169">
        <f>IFERROR(Inv_SY_B!AM122/Inv_SY_B!$DC122-1,"")</f>
        <v>4.1910546294675166E-2</v>
      </c>
      <c r="AN122" s="169">
        <f>IFERROR(Inv_SY_B!AN122/Inv_SY_B!$DC122-1,"")</f>
        <v>4.1991540584654485E-2</v>
      </c>
      <c r="AO122" s="169">
        <f>IFERROR(Inv_SY_B!AO122/Inv_SY_B!$DC122-1,"")</f>
        <v>4.4250967029398458E-2</v>
      </c>
      <c r="AP122" s="169">
        <f>IFERROR(Inv_SY_B!AP122/Inv_SY_B!$DC122-1,"")</f>
        <v>4.2810861770656405E-2</v>
      </c>
      <c r="AQ122" s="169">
        <f>IFERROR(Inv_SY_B!AQ122/Inv_SY_B!$DC122-1,"")</f>
        <v>9.3334657853239023E-3</v>
      </c>
      <c r="AR122" s="169">
        <f>IFERROR(Inv_SY_B!AR122/Inv_SY_B!$DC122-1,"")</f>
        <v>2.832590302885607E-2</v>
      </c>
      <c r="AS122" s="169">
        <f>IFERROR(Inv_SY_B!AS122/Inv_SY_B!$DC122-1,"")</f>
        <v>3.2879634345954534E-2</v>
      </c>
      <c r="AT122" s="169">
        <f>IFERROR(Inv_SY_B!AT122/Inv_SY_B!$DC122-1,"")</f>
        <v>2.8385833891719336E-2</v>
      </c>
      <c r="AU122" s="169">
        <f>IFERROR(Inv_SY_B!AU122/Inv_SY_B!$DC122-1,"")</f>
        <v>2.9513383308117813E-2</v>
      </c>
      <c r="AV122" s="169">
        <f>IFERROR(Inv_SY_B!AV122/Inv_SY_B!$DC122-1,"")</f>
        <v>2.1288110883456168E-2</v>
      </c>
      <c r="AW122" s="169">
        <f>IFERROR(Inv_SY_B!AW122/Inv_SY_B!$DC122-1,"")</f>
        <v>3.6657754695188061E-2</v>
      </c>
      <c r="AX122" s="169">
        <f>IFERROR(Inv_SY_B!AX122/Inv_SY_B!$DC122-1,"")</f>
        <v>2.0147681996543598E-2</v>
      </c>
      <c r="AY122" s="169">
        <f>IFERROR(Inv_SY_B!AY122/Inv_SY_B!$DC122-1,"")</f>
        <v>2.6168648972969555E-2</v>
      </c>
      <c r="AZ122" s="169">
        <f>IFERROR(Inv_SY_B!AZ122/Inv_SY_B!$DC122-1,"")</f>
        <v>2.6301253743756359E-2</v>
      </c>
      <c r="BA122" s="169">
        <f>IFERROR(Inv_SY_B!BA122/Inv_SY_B!$DC122-1,"")</f>
        <v>3.0372322736376134E-2</v>
      </c>
      <c r="BB122" s="169">
        <f>IFERROR(Inv_SY_B!BB122/Inv_SY_B!$DC122-1,"")</f>
        <v>4.4843824660533604E-2</v>
      </c>
      <c r="BC122" s="169">
        <f>IFERROR(Inv_SY_B!BC122/Inv_SY_B!$DC122-1,"")</f>
        <v>2.6987418430240107E-2</v>
      </c>
      <c r="BD122" s="169">
        <f>IFERROR(Inv_SY_B!BD122/Inv_SY_B!$DC122-1,"")</f>
        <v>5.4669307552821511E-2</v>
      </c>
      <c r="BE122" s="169">
        <f>IFERROR(Inv_SY_B!BE122/Inv_SY_B!$DC122-1,"")</f>
        <v>5.4427499155487613E-2</v>
      </c>
      <c r="BF122" s="169">
        <f>IFERROR(Inv_SY_B!BF122/Inv_SY_B!$DC122-1,"")</f>
        <v>6.5588732208645473E-2</v>
      </c>
      <c r="BG122" s="169">
        <f>IFERROR(Inv_SY_B!BG122/Inv_SY_B!$DC122-1,"")</f>
        <v>5.7794955870630105E-2</v>
      </c>
      <c r="BH122" s="169">
        <f>IFERROR(Inv_SY_B!BH122/Inv_SY_B!$DC122-1,"")</f>
        <v>5.6016325317466142E-2</v>
      </c>
      <c r="BI122" s="169">
        <f>IFERROR(Inv_SY_B!BI122/Inv_SY_B!$DC122-1,"")</f>
        <v>7.7752957846959569E-2</v>
      </c>
      <c r="BJ122" s="169">
        <f>IFERROR(Inv_SY_B!BJ122/Inv_SY_B!$DC122-1,"")</f>
        <v>7.6061550445978732E-2</v>
      </c>
      <c r="BK122" s="169">
        <f>IFERROR(Inv_SY_B!BK122/Inv_SY_B!$DC122-1,"")</f>
        <v>6.2200680315040113E-2</v>
      </c>
      <c r="BL122" s="169">
        <f>IFERROR(Inv_SY_B!BL122/Inv_SY_B!$DC122-1,"")</f>
        <v>7.1113234335934417E-2</v>
      </c>
      <c r="BM122" s="169">
        <f>IFERROR(Inv_SY_B!BM122/Inv_SY_B!$DC122-1,"")</f>
        <v>6.8780389457516966E-2</v>
      </c>
      <c r="BN122" s="169">
        <f>IFERROR(Inv_SY_B!BN122/Inv_SY_B!$DC122-1,"")</f>
        <v>4.3807326068309838E-2</v>
      </c>
      <c r="BO122" s="169">
        <f>IFERROR(Inv_SY_B!BO122/Inv_SY_B!$DC122-1,"")</f>
        <v>5.0167055884603906E-2</v>
      </c>
      <c r="BP122" s="169">
        <f>IFERROR(Inv_SY_B!BP122/Inv_SY_B!$DC122-1,"")</f>
        <v>1.9071642654252541E-2</v>
      </c>
      <c r="BQ122" s="169">
        <f>IFERROR(Inv_SY_B!BQ122/Inv_SY_B!$DC122-1,"")</f>
        <v>6.6687878839167158E-2</v>
      </c>
      <c r="BR122" s="169">
        <f>IFERROR(Inv_SY_B!BR122/Inv_SY_B!$DC122-1,"")</f>
        <v>6.8393799595821037E-2</v>
      </c>
      <c r="BS122" s="169">
        <f>IFERROR(Inv_SY_B!BS122/Inv_SY_B!$DC122-1,"")</f>
        <v>7.4692604371246363E-2</v>
      </c>
      <c r="BT122" s="169">
        <f>IFERROR(Inv_SY_B!BT122/Inv_SY_B!$DC122-1,"")</f>
        <v>9.5490147884523369E-2</v>
      </c>
      <c r="BU122" s="169">
        <f>IFERROR(Inv_SY_B!BU122/Inv_SY_B!$DC122-1,"")</f>
        <v>5.9472217250789328E-2</v>
      </c>
      <c r="BV122" s="169">
        <f>IFERROR(Inv_SY_B!BV122/Inv_SY_B!$DC122-1,"")</f>
        <v>2.8027424092446962E-2</v>
      </c>
      <c r="BW122" s="169">
        <f>IFERROR(Inv_SY_B!BW122/Inv_SY_B!$DC122-1,"")</f>
        <v>7.5042354084647656E-2</v>
      </c>
      <c r="BX122" s="169">
        <f>IFERROR(Inv_SY_B!BX122/Inv_SY_B!$DC122-1,"")</f>
        <v>0.11535616441321994</v>
      </c>
      <c r="BY122" s="169">
        <f>IFERROR(Inv_SY_B!BY122/Inv_SY_B!$DC122-1,"")</f>
        <v>9.5019783219971288E-2</v>
      </c>
      <c r="BZ122" s="169">
        <f>IFERROR(Inv_SY_B!BZ122/Inv_SY_B!$DC122-1,"")</f>
        <v>0.10807699786652303</v>
      </c>
      <c r="CA122" s="169">
        <f>IFERROR(Inv_SY_B!CA122/Inv_SY_B!$DC122-1,"")</f>
        <v>5.6140822676195246E-2</v>
      </c>
      <c r="CB122" s="169">
        <f>IFERROR(Inv_SY_B!CB122/Inv_SY_B!$DC122-1,"")</f>
        <v>1.3013267821136987E-2</v>
      </c>
      <c r="CC122" s="169">
        <f>IFERROR(Inv_SY_B!CC122/Inv_SY_B!$DC122-1,"")</f>
        <v>3.9257672102961383E-2</v>
      </c>
      <c r="CD122" s="169">
        <f>IFERROR(Inv_SY_B!CD122/Inv_SY_B!$DC122-1,"")</f>
        <v>3.9708930856672708E-2</v>
      </c>
      <c r="CE122" s="169">
        <f>IFERROR(Inv_SY_B!CE122/Inv_SY_B!$DC122-1,"")</f>
        <v>1.1295672587616989E-2</v>
      </c>
      <c r="CF122" s="169">
        <f>IFERROR(Inv_SY_B!CF122/Inv_SY_B!$DC122-1,"")</f>
        <v>3.1026331728184031E-2</v>
      </c>
      <c r="CG122" s="169">
        <f>IFERROR(Inv_SY_B!CG122/Inv_SY_B!$DC122-1,"")</f>
        <v>-2.9546654513409432E-2</v>
      </c>
      <c r="CH122" s="169">
        <f>IFERROR(Inv_SY_B!CH122/Inv_SY_B!$DC122-1,"")</f>
        <v>8.0400072282165835E-2</v>
      </c>
      <c r="CI122" s="169">
        <f>IFERROR(Inv_SY_B!CI122/Inv_SY_B!$DC122-1,"")</f>
        <v>-0.92323725221391373</v>
      </c>
      <c r="CJ122" s="169" t="str">
        <f>IFERROR(Inv_SY_B!CJ122/Inv_SY_B!$DC122-1,"")</f>
        <v/>
      </c>
      <c r="CK122" s="169">
        <f>IFERROR(Inv_SY_B!CK122/Inv_SY_B!$DC122-1,"")</f>
        <v>-0.66795061401742273</v>
      </c>
      <c r="CL122" s="169">
        <f>IFERROR(Inv_SY_B!CL122/Inv_SY_B!$DC122-1,"")</f>
        <v>-0.91833158919026214</v>
      </c>
      <c r="CM122" s="169">
        <f>IFERROR(Inv_SY_B!CM122/Inv_SY_B!$DB122-1,"")</f>
        <v>-0.17362195583657936</v>
      </c>
      <c r="CN122" s="169">
        <f>IFERROR(Inv_SY_B!CN122/Inv_SY_B!$DB122-1,"")</f>
        <v>-0.21623152122883105</v>
      </c>
      <c r="CO122" s="169">
        <f>IFERROR(Inv_SY_B!CO122/Inv_SY_B!$DB122-1,"")</f>
        <v>-0.18368991446430138</v>
      </c>
      <c r="CP122" s="169">
        <f>IFERROR(Inv_SY_B!CP122/Inv_SY_B!$DB122-1,"")</f>
        <v>-0.24230373905696645</v>
      </c>
      <c r="CQ122" s="169">
        <f>IFERROR(Inv_SY_B!CQ122/Inv_SY_B!$DB122-1,"")</f>
        <v>1.5655666364593923E-2</v>
      </c>
      <c r="CR122" s="169">
        <f>IFERROR(Inv_SY_B!CR122/Inv_SY_B!$DB122-1,"")</f>
        <v>-0.17464888761660713</v>
      </c>
      <c r="CS122" s="169">
        <f>IFERROR(Inv_SY_B!CS122/Inv_SY_B!$DB122-1,"")</f>
        <v>-0.20004027927572177</v>
      </c>
      <c r="CT122" s="169">
        <f>IFERROR(Inv_SY_B!CT122/Inv_SY_B!$DB122-1,"")</f>
        <v>-0.22373018592675176</v>
      </c>
      <c r="CU122" s="169">
        <f>IFERROR(Inv_SY_B!CU122/Inv_SY_B!$DB122-1,"")</f>
        <v>0.12537963547571729</v>
      </c>
      <c r="CV122" s="169">
        <f>IFERROR(Inv_SY_B!CV122/Inv_SY_B!$DB122-1,"")</f>
        <v>0.8484235082704088</v>
      </c>
      <c r="CW122" s="169">
        <f>IFERROR(Inv_SY_B!CW122/Inv_SY_B!$DB122-1,"")</f>
        <v>-1</v>
      </c>
      <c r="CX122" s="169">
        <f>IFERROR(Inv_SY_B!CX122/Inv_SY_B!$DB122-1,"")</f>
        <v>0.20739993842955906</v>
      </c>
      <c r="CY122" s="169">
        <f>IFERROR(Inv_SY_B!CY122/Inv_SY_B!$DB122-1,"")</f>
        <v>0.21740773486548148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4.7962683485076818E-2</v>
      </c>
      <c r="AJ123" s="169">
        <f>IFERROR(Inv_SY_B!AJ123/Inv_SY_B!$DC123-1,"")</f>
        <v>4.6698402288931185E-2</v>
      </c>
      <c r="AK123" s="169">
        <f>IFERROR(Inv_SY_B!AK123/Inv_SY_B!$DC123-1,"")</f>
        <v>6.5393778827336879E-2</v>
      </c>
      <c r="AL123" s="169">
        <f>IFERROR(Inv_SY_B!AL123/Inv_SY_B!$DC123-1,"")</f>
        <v>4.186998455219082E-2</v>
      </c>
      <c r="AM123" s="169">
        <f>IFERROR(Inv_SY_B!AM123/Inv_SY_B!$DC123-1,"")</f>
        <v>4.7417547184373188E-2</v>
      </c>
      <c r="AN123" s="169">
        <f>IFERROR(Inv_SY_B!AN123/Inv_SY_B!$DC123-1,"")</f>
        <v>4.643501037306752E-2</v>
      </c>
      <c r="AO123" s="169">
        <f>IFERROR(Inv_SY_B!AO123/Inv_SY_B!$DC123-1,"")</f>
        <v>2.7839092786427377E-2</v>
      </c>
      <c r="AP123" s="169">
        <f>IFERROR(Inv_SY_B!AP123/Inv_SY_B!$DC123-1,"")</f>
        <v>4.1799645359444915E-2</v>
      </c>
      <c r="AQ123" s="169">
        <f>IFERROR(Inv_SY_B!AQ123/Inv_SY_B!$DC123-1,"")</f>
        <v>1.6948130455709087E-2</v>
      </c>
      <c r="AR123" s="169">
        <f>IFERROR(Inv_SY_B!AR123/Inv_SY_B!$DC123-1,"")</f>
        <v>5.0591606343453499E-2</v>
      </c>
      <c r="AS123" s="169">
        <f>IFERROR(Inv_SY_B!AS123/Inv_SY_B!$DC123-1,"")</f>
        <v>5.4284089465804763E-2</v>
      </c>
      <c r="AT123" s="169">
        <f>IFERROR(Inv_SY_B!AT123/Inv_SY_B!$DC123-1,"")</f>
        <v>4.4473267383715154E-2</v>
      </c>
      <c r="AU123" s="169">
        <f>IFERROR(Inv_SY_B!AU123/Inv_SY_B!$DC123-1,"")</f>
        <v>3.7688291631067017E-2</v>
      </c>
      <c r="AV123" s="169">
        <f>IFERROR(Inv_SY_B!AV123/Inv_SY_B!$DC123-1,"")</f>
        <v>3.820540743011791E-2</v>
      </c>
      <c r="AW123" s="169">
        <f>IFERROR(Inv_SY_B!AW123/Inv_SY_B!$DC123-1,"")</f>
        <v>5.8894153992368414E-2</v>
      </c>
      <c r="AX123" s="169">
        <f>IFERROR(Inv_SY_B!AX123/Inv_SY_B!$DC123-1,"")</f>
        <v>4.3664127418181709E-2</v>
      </c>
      <c r="AY123" s="169">
        <f>IFERROR(Inv_SY_B!AY123/Inv_SY_B!$DC123-1,"")</f>
        <v>5.1920856153009343E-2</v>
      </c>
      <c r="AZ123" s="169">
        <f>IFERROR(Inv_SY_B!AZ123/Inv_SY_B!$DC123-1,"")</f>
        <v>5.696866953761992E-2</v>
      </c>
      <c r="BA123" s="169">
        <f>IFERROR(Inv_SY_B!BA123/Inv_SY_B!$DC123-1,"")</f>
        <v>4.8931096813670694E-2</v>
      </c>
      <c r="BB123" s="169">
        <f>IFERROR(Inv_SY_B!BB123/Inv_SY_B!$DC123-1,"")</f>
        <v>6.8278464421580365E-2</v>
      </c>
      <c r="BC123" s="169">
        <f>IFERROR(Inv_SY_B!BC123/Inv_SY_B!$DC123-1,"")</f>
        <v>3.6990705888722886E-2</v>
      </c>
      <c r="BD123" s="169">
        <f>IFERROR(Inv_SY_B!BD123/Inv_SY_B!$DC123-1,"")</f>
        <v>6.5968399869252403E-2</v>
      </c>
      <c r="BE123" s="169">
        <f>IFERROR(Inv_SY_B!BE123/Inv_SY_B!$DC123-1,"")</f>
        <v>6.9115512653476818E-2</v>
      </c>
      <c r="BF123" s="169">
        <f>IFERROR(Inv_SY_B!BF123/Inv_SY_B!$DC123-1,"")</f>
        <v>8.5823042689651796E-2</v>
      </c>
      <c r="BG123" s="169">
        <f>IFERROR(Inv_SY_B!BG123/Inv_SY_B!$DC123-1,"")</f>
        <v>4.7080320566933453E-2</v>
      </c>
      <c r="BH123" s="169">
        <f>IFERROR(Inv_SY_B!BH123/Inv_SY_B!$DC123-1,"")</f>
        <v>6.4481727794715171E-2</v>
      </c>
      <c r="BI123" s="169">
        <f>IFERROR(Inv_SY_B!BI123/Inv_SY_B!$DC123-1,"")</f>
        <v>7.2970165544836485E-2</v>
      </c>
      <c r="BJ123" s="169">
        <f>IFERROR(Inv_SY_B!BJ123/Inv_SY_B!$DC123-1,"")</f>
        <v>6.2072333522490863E-2</v>
      </c>
      <c r="BK123" s="169">
        <f>IFERROR(Inv_SY_B!BK123/Inv_SY_B!$DC123-1,"")</f>
        <v>4.998284343891779E-2</v>
      </c>
      <c r="BL123" s="169">
        <f>IFERROR(Inv_SY_B!BL123/Inv_SY_B!$DC123-1,"")</f>
        <v>6.257337661270701E-2</v>
      </c>
      <c r="BM123" s="169">
        <f>IFERROR(Inv_SY_B!BM123/Inv_SY_B!$DC123-1,"")</f>
        <v>6.110189216880868E-2</v>
      </c>
      <c r="BN123" s="169">
        <f>IFERROR(Inv_SY_B!BN123/Inv_SY_B!$DC123-1,"")</f>
        <v>-1.7792333628181334E-2</v>
      </c>
      <c r="BO123" s="169">
        <f>IFERROR(Inv_SY_B!BO123/Inv_SY_B!$DC123-1,"")</f>
        <v>4.4409937334807026E-2</v>
      </c>
      <c r="BP123" s="169">
        <f>IFERROR(Inv_SY_B!BP123/Inv_SY_B!$DC123-1,"")</f>
        <v>2.3592213565613251E-2</v>
      </c>
      <c r="BQ123" s="169">
        <f>IFERROR(Inv_SY_B!BQ123/Inv_SY_B!$DC123-1,"")</f>
        <v>5.0487038097588366E-2</v>
      </c>
      <c r="BR123" s="169">
        <f>IFERROR(Inv_SY_B!BR123/Inv_SY_B!$DC123-1,"")</f>
        <v>4.2158202262528199E-2</v>
      </c>
      <c r="BS123" s="169">
        <f>IFERROR(Inv_SY_B!BS123/Inv_SY_B!$DC123-1,"")</f>
        <v>2.8256126445154628E-2</v>
      </c>
      <c r="BT123" s="169">
        <f>IFERROR(Inv_SY_B!BT123/Inv_SY_B!$DC123-1,"")</f>
        <v>4.4160480776111566E-2</v>
      </c>
      <c r="BU123" s="169">
        <f>IFERROR(Inv_SY_B!BU123/Inv_SY_B!$DC123-1,"")</f>
        <v>2.8985372960246503E-2</v>
      </c>
      <c r="BV123" s="169">
        <f>IFERROR(Inv_SY_B!BV123/Inv_SY_B!$DC123-1,"")</f>
        <v>2.070033237302682E-2</v>
      </c>
      <c r="BW123" s="169">
        <f>IFERROR(Inv_SY_B!BW123/Inv_SY_B!$DC123-1,"")</f>
        <v>3.8811272327370139E-2</v>
      </c>
      <c r="BX123" s="169">
        <f>IFERROR(Inv_SY_B!BX123/Inv_SY_B!$DC123-1,"")</f>
        <v>5.5915104405297011E-2</v>
      </c>
      <c r="BY123" s="169">
        <f>IFERROR(Inv_SY_B!BY123/Inv_SY_B!$DC123-1,"")</f>
        <v>4.8243466330826434E-2</v>
      </c>
      <c r="BZ123" s="169">
        <f>IFERROR(Inv_SY_B!BZ123/Inv_SY_B!$DC123-1,"")</f>
        <v>5.613952844449055E-2</v>
      </c>
      <c r="CA123" s="169">
        <f>IFERROR(Inv_SY_B!CA123/Inv_SY_B!$DC123-1,"")</f>
        <v>3.9525516321340159E-2</v>
      </c>
      <c r="CB123" s="169">
        <f>IFERROR(Inv_SY_B!CB123/Inv_SY_B!$DC123-1,"")</f>
        <v>7.0049130064653298E-3</v>
      </c>
      <c r="CC123" s="169">
        <f>IFERROR(Inv_SY_B!CC123/Inv_SY_B!$DC123-1,"")</f>
        <v>6.9512970879410885E-2</v>
      </c>
      <c r="CD123" s="169">
        <f>IFERROR(Inv_SY_B!CD123/Inv_SY_B!$DC123-1,"")</f>
        <v>5.6732423340790428E-2</v>
      </c>
      <c r="CE123" s="169">
        <f>IFERROR(Inv_SY_B!CE123/Inv_SY_B!$DC123-1,"")</f>
        <v>1.603197723454719E-2</v>
      </c>
      <c r="CF123" s="169">
        <f>IFERROR(Inv_SY_B!CF123/Inv_SY_B!$DC123-1,"")</f>
        <v>2.779797835205744E-2</v>
      </c>
      <c r="CG123" s="169">
        <f>IFERROR(Inv_SY_B!CG123/Inv_SY_B!$DC123-1,"")</f>
        <v>4.1397811615589974E-2</v>
      </c>
      <c r="CH123" s="169">
        <f>IFERROR(Inv_SY_B!CH123/Inv_SY_B!$DC123-1,"")</f>
        <v>9.8738085479973092E-2</v>
      </c>
      <c r="CI123" s="169">
        <f>IFERROR(Inv_SY_B!CI123/Inv_SY_B!$DC123-1,"")</f>
        <v>-0.97337463373669353</v>
      </c>
      <c r="CJ123" s="169" t="str">
        <f>IFERROR(Inv_SY_B!CJ123/Inv_SY_B!$DC123-1,"")</f>
        <v/>
      </c>
      <c r="CK123" s="169">
        <f>IFERROR(Inv_SY_B!CK123/Inv_SY_B!$DC123-1,"")</f>
        <v>-0.54324993233388597</v>
      </c>
      <c r="CL123" s="169">
        <f>IFERROR(Inv_SY_B!CL123/Inv_SY_B!$DC123-1,"")</f>
        <v>-0.91860847850813476</v>
      </c>
      <c r="CM123" s="169">
        <f>IFERROR(Inv_SY_B!CM123/Inv_SY_B!$DB123-1,"")</f>
        <v>-0.17972512922470651</v>
      </c>
      <c r="CN123" s="169">
        <f>IFERROR(Inv_SY_B!CN123/Inv_SY_B!$DB123-1,"")</f>
        <v>-0.17959893050204923</v>
      </c>
      <c r="CO123" s="169">
        <f>IFERROR(Inv_SY_B!CO123/Inv_SY_B!$DB123-1,"")</f>
        <v>-0.18248467462680995</v>
      </c>
      <c r="CP123" s="169">
        <f>IFERROR(Inv_SY_B!CP123/Inv_SY_B!$DB123-1,"")</f>
        <v>-0.21205123250649138</v>
      </c>
      <c r="CQ123" s="169">
        <f>IFERROR(Inv_SY_B!CQ123/Inv_SY_B!$DB123-1,"")</f>
        <v>-3.6531972014246517E-3</v>
      </c>
      <c r="CR123" s="169">
        <f>IFERROR(Inv_SY_B!CR123/Inv_SY_B!$DB123-1,"")</f>
        <v>-0.1895818804578453</v>
      </c>
      <c r="CS123" s="169">
        <f>IFERROR(Inv_SY_B!CS123/Inv_SY_B!$DB123-1,"")</f>
        <v>-0.21222739991385775</v>
      </c>
      <c r="CT123" s="169">
        <f>IFERROR(Inv_SY_B!CT123/Inv_SY_B!$DB123-1,"")</f>
        <v>-0.23319132139046372</v>
      </c>
      <c r="CU123" s="169">
        <f>IFERROR(Inv_SY_B!CU123/Inv_SY_B!$DB123-1,"")</f>
        <v>0.1302206863813562</v>
      </c>
      <c r="CV123" s="169">
        <f>IFERROR(Inv_SY_B!CV123/Inv_SY_B!$DB123-1,"")</f>
        <v>0.84347981155778018</v>
      </c>
      <c r="CW123" s="169">
        <f>IFERROR(Inv_SY_B!CW123/Inv_SY_B!$DB123-1,"")</f>
        <v>-1</v>
      </c>
      <c r="CX123" s="169">
        <f>IFERROR(Inv_SY_B!CX123/Inv_SY_B!$DB123-1,"")</f>
        <v>0.19920357238102482</v>
      </c>
      <c r="CY123" s="169">
        <f>IFERROR(Inv_SY_B!CY123/Inv_SY_B!$DB123-1,"")</f>
        <v>0.21960969550348586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2.8032233018068009E-2</v>
      </c>
      <c r="AJ124" s="169">
        <f>IFERROR(Inv_SY_B!AJ124/Inv_SY_B!$DC124-1,"")</f>
        <v>2.9790099419933158E-2</v>
      </c>
      <c r="AK124" s="169">
        <f>IFERROR(Inv_SY_B!AK124/Inv_SY_B!$DC124-1,"")</f>
        <v>5.5046800596157075E-2</v>
      </c>
      <c r="AL124" s="169">
        <f>IFERROR(Inv_SY_B!AL124/Inv_SY_B!$DC124-1,"")</f>
        <v>4.594307812389542E-2</v>
      </c>
      <c r="AM124" s="169">
        <f>IFERROR(Inv_SY_B!AM124/Inv_SY_B!$DC124-1,"")</f>
        <v>4.9623231394838374E-2</v>
      </c>
      <c r="AN124" s="169">
        <f>IFERROR(Inv_SY_B!AN124/Inv_SY_B!$DC124-1,"")</f>
        <v>3.6235609560105519E-2</v>
      </c>
      <c r="AO124" s="169">
        <f>IFERROR(Inv_SY_B!AO124/Inv_SY_B!$DC124-1,"")</f>
        <v>1.2133232447232967E-2</v>
      </c>
      <c r="AP124" s="169">
        <f>IFERROR(Inv_SY_B!AP124/Inv_SY_B!$DC124-1,"")</f>
        <v>2.6866490035778234E-2</v>
      </c>
      <c r="AQ124" s="169">
        <f>IFERROR(Inv_SY_B!AQ124/Inv_SY_B!$DC124-1,"")</f>
        <v>-1.5316499401307748E-4</v>
      </c>
      <c r="AR124" s="169">
        <f>IFERROR(Inv_SY_B!AR124/Inv_SY_B!$DC124-1,"")</f>
        <v>3.2818176689500378E-2</v>
      </c>
      <c r="AS124" s="169">
        <f>IFERROR(Inv_SY_B!AS124/Inv_SY_B!$DC124-1,"")</f>
        <v>2.7393008871935187E-2</v>
      </c>
      <c r="AT124" s="169">
        <f>IFERROR(Inv_SY_B!AT124/Inv_SY_B!$DC124-1,"")</f>
        <v>1.984377170610685E-2</v>
      </c>
      <c r="AU124" s="169">
        <f>IFERROR(Inv_SY_B!AU124/Inv_SY_B!$DC124-1,"")</f>
        <v>1.4086492896604019E-2</v>
      </c>
      <c r="AV124" s="169">
        <f>IFERROR(Inv_SY_B!AV124/Inv_SY_B!$DC124-1,"")</f>
        <v>1.0594574325768935E-2</v>
      </c>
      <c r="AW124" s="169">
        <f>IFERROR(Inv_SY_B!AW124/Inv_SY_B!$DC124-1,"")</f>
        <v>2.6682942874555859E-2</v>
      </c>
      <c r="AX124" s="169">
        <f>IFERROR(Inv_SY_B!AX124/Inv_SY_B!$DC124-1,"")</f>
        <v>2.1639991556740013E-2</v>
      </c>
      <c r="AY124" s="169">
        <f>IFERROR(Inv_SY_B!AY124/Inv_SY_B!$DC124-1,"")</f>
        <v>1.8824946759347538E-2</v>
      </c>
      <c r="AZ124" s="169">
        <f>IFERROR(Inv_SY_B!AZ124/Inv_SY_B!$DC124-1,"")</f>
        <v>2.6128161093416979E-2</v>
      </c>
      <c r="BA124" s="169">
        <f>IFERROR(Inv_SY_B!BA124/Inv_SY_B!$DC124-1,"")</f>
        <v>2.7328756960339318E-2</v>
      </c>
      <c r="BB124" s="169">
        <f>IFERROR(Inv_SY_B!BB124/Inv_SY_B!$DC124-1,"")</f>
        <v>3.1748639686481672E-2</v>
      </c>
      <c r="BC124" s="169">
        <f>IFERROR(Inv_SY_B!BC124/Inv_SY_B!$DC124-1,"")</f>
        <v>2.057461797985205E-2</v>
      </c>
      <c r="BD124" s="169">
        <f>IFERROR(Inv_SY_B!BD124/Inv_SY_B!$DC124-1,"")</f>
        <v>4.6190658471584323E-2</v>
      </c>
      <c r="BE124" s="169">
        <f>IFERROR(Inv_SY_B!BE124/Inv_SY_B!$DC124-1,"")</f>
        <v>6.3381328299211281E-2</v>
      </c>
      <c r="BF124" s="169">
        <f>IFERROR(Inv_SY_B!BF124/Inv_SY_B!$DC124-1,"")</f>
        <v>7.0110391714463205E-2</v>
      </c>
      <c r="BG124" s="169">
        <f>IFERROR(Inv_SY_B!BG124/Inv_SY_B!$DC124-1,"")</f>
        <v>6.4784292128275967E-2</v>
      </c>
      <c r="BH124" s="169">
        <f>IFERROR(Inv_SY_B!BH124/Inv_SY_B!$DC124-1,"")</f>
        <v>6.0615663828656352E-2</v>
      </c>
      <c r="BI124" s="169">
        <f>IFERROR(Inv_SY_B!BI124/Inv_SY_B!$DC124-1,"")</f>
        <v>6.9737848411196568E-2</v>
      </c>
      <c r="BJ124" s="169">
        <f>IFERROR(Inv_SY_B!BJ124/Inv_SY_B!$DC124-1,"")</f>
        <v>8.0776816796418016E-2</v>
      </c>
      <c r="BK124" s="169">
        <f>IFERROR(Inv_SY_B!BK124/Inv_SY_B!$DC124-1,"")</f>
        <v>7.3111135834177388E-2</v>
      </c>
      <c r="BL124" s="169">
        <f>IFERROR(Inv_SY_B!BL124/Inv_SY_B!$DC124-1,"")</f>
        <v>8.1800016222944416E-2</v>
      </c>
      <c r="BM124" s="169">
        <f>IFERROR(Inv_SY_B!BM124/Inv_SY_B!$DC124-1,"")</f>
        <v>8.2916354638790768E-2</v>
      </c>
      <c r="BN124" s="169">
        <f>IFERROR(Inv_SY_B!BN124/Inv_SY_B!$DC124-1,"")</f>
        <v>-7.0624259853010463E-3</v>
      </c>
      <c r="BO124" s="169">
        <f>IFERROR(Inv_SY_B!BO124/Inv_SY_B!$DC124-1,"")</f>
        <v>5.1913705762006046E-2</v>
      </c>
      <c r="BP124" s="169">
        <f>IFERROR(Inv_SY_B!BP124/Inv_SY_B!$DC124-1,"")</f>
        <v>4.3227978889515351E-2</v>
      </c>
      <c r="BQ124" s="169">
        <f>IFERROR(Inv_SY_B!BQ124/Inv_SY_B!$DC124-1,"")</f>
        <v>5.8682191824716012E-2</v>
      </c>
      <c r="BR124" s="169">
        <f>IFERROR(Inv_SY_B!BR124/Inv_SY_B!$DC124-1,"")</f>
        <v>7.363999617838668E-2</v>
      </c>
      <c r="BS124" s="169">
        <f>IFERROR(Inv_SY_B!BS124/Inv_SY_B!$DC124-1,"")</f>
        <v>5.5872351253873909E-3</v>
      </c>
      <c r="BT124" s="169">
        <f>IFERROR(Inv_SY_B!BT124/Inv_SY_B!$DC124-1,"")</f>
        <v>5.2236806166777727E-2</v>
      </c>
      <c r="BU124" s="169">
        <f>IFERROR(Inv_SY_B!BU124/Inv_SY_B!$DC124-1,"")</f>
        <v>3.6513491981716273E-2</v>
      </c>
      <c r="BV124" s="169">
        <f>IFERROR(Inv_SY_B!BV124/Inv_SY_B!$DC124-1,"")</f>
        <v>3.6949073513640185E-2</v>
      </c>
      <c r="BW124" s="169">
        <f>IFERROR(Inv_SY_B!BW124/Inv_SY_B!$DC124-1,"")</f>
        <v>6.4181140407438386E-2</v>
      </c>
      <c r="BX124" s="169">
        <f>IFERROR(Inv_SY_B!BX124/Inv_SY_B!$DC124-1,"")</f>
        <v>9.396686539599397E-2</v>
      </c>
      <c r="BY124" s="169">
        <f>IFERROR(Inv_SY_B!BY124/Inv_SY_B!$DC124-1,"")</f>
        <v>9.4169489375508064E-2</v>
      </c>
      <c r="BZ124" s="169">
        <f>IFERROR(Inv_SY_B!BZ124/Inv_SY_B!$DC124-1,"")</f>
        <v>8.8625697296005335E-2</v>
      </c>
      <c r="CA124" s="169">
        <f>IFERROR(Inv_SY_B!CA124/Inv_SY_B!$DC124-1,"")</f>
        <v>3.956582041337775E-2</v>
      </c>
      <c r="CB124" s="169">
        <f>IFERROR(Inv_SY_B!CB124/Inv_SY_B!$DC124-1,"")</f>
        <v>8.2794358370807952E-3</v>
      </c>
      <c r="CC124" s="169">
        <f>IFERROR(Inv_SY_B!CC124/Inv_SY_B!$DC124-1,"")</f>
        <v>4.8834576393814277E-2</v>
      </c>
      <c r="CD124" s="169">
        <f>IFERROR(Inv_SY_B!CD124/Inv_SY_B!$DC124-1,"")</f>
        <v>4.5890758932718656E-2</v>
      </c>
      <c r="CE124" s="169">
        <f>IFERROR(Inv_SY_B!CE124/Inv_SY_B!$DC124-1,"")</f>
        <v>3.1624277396896661E-2</v>
      </c>
      <c r="CF124" s="169">
        <f>IFERROR(Inv_SY_B!CF124/Inv_SY_B!$DC124-1,"")</f>
        <v>6.6215764643110075E-2</v>
      </c>
      <c r="CG124" s="169">
        <f>IFERROR(Inv_SY_B!CG124/Inv_SY_B!$DC124-1,"")</f>
        <v>8.0021894531908222E-2</v>
      </c>
      <c r="CH124" s="169">
        <f>IFERROR(Inv_SY_B!CH124/Inv_SY_B!$DC124-1,"")</f>
        <v>0.1243115530866572</v>
      </c>
      <c r="CI124" s="169">
        <f>IFERROR(Inv_SY_B!CI124/Inv_SY_B!$DC124-1,"")</f>
        <v>-0.9252532058630536</v>
      </c>
      <c r="CJ124" s="169" t="str">
        <f>IFERROR(Inv_SY_B!CJ124/Inv_SY_B!$DC124-1,"")</f>
        <v/>
      </c>
      <c r="CK124" s="169">
        <f>IFERROR(Inv_SY_B!CK124/Inv_SY_B!$DC124-1,"")</f>
        <v>-0.54724267730481424</v>
      </c>
      <c r="CL124" s="169">
        <f>IFERROR(Inv_SY_B!CL124/Inv_SY_B!$DC124-1,"")</f>
        <v>-0.91948564134783994</v>
      </c>
      <c r="CM124" s="169">
        <f>IFERROR(Inv_SY_B!CM124/Inv_SY_B!$DB124-1,"")</f>
        <v>-0.18780929290484305</v>
      </c>
      <c r="CN124" s="169">
        <f>IFERROR(Inv_SY_B!CN124/Inv_SY_B!$DB124-1,"")</f>
        <v>-0.178967708839602</v>
      </c>
      <c r="CO124" s="169">
        <f>IFERROR(Inv_SY_B!CO124/Inv_SY_B!$DB124-1,"")</f>
        <v>-0.17154999371609359</v>
      </c>
      <c r="CP124" s="169">
        <f>IFERROR(Inv_SY_B!CP124/Inv_SY_B!$DB124-1,"")</f>
        <v>-0.20690818769711949</v>
      </c>
      <c r="CQ124" s="169">
        <f>IFERROR(Inv_SY_B!CQ124/Inv_SY_B!$DB124-1,"")</f>
        <v>-1.2407263829067539E-2</v>
      </c>
      <c r="CR124" s="169">
        <f>IFERROR(Inv_SY_B!CR124/Inv_SY_B!$DB124-1,"")</f>
        <v>-0.19301613990695465</v>
      </c>
      <c r="CS124" s="169">
        <f>IFERROR(Inv_SY_B!CS124/Inv_SY_B!$DB124-1,"")</f>
        <v>-0.22094729315619932</v>
      </c>
      <c r="CT124" s="169">
        <f>IFERROR(Inv_SY_B!CT124/Inv_SY_B!$DB124-1,"")</f>
        <v>-0.24223536130832657</v>
      </c>
      <c r="CU124" s="169">
        <f>IFERROR(Inv_SY_B!CU124/Inv_SY_B!$DB124-1,"")</f>
        <v>0.15788469978738662</v>
      </c>
      <c r="CV124" s="169">
        <f>IFERROR(Inv_SY_B!CV124/Inv_SY_B!$DB124-1,"")</f>
        <v>0.84194632238262934</v>
      </c>
      <c r="CW124" s="169">
        <f>IFERROR(Inv_SY_B!CW124/Inv_SY_B!$DB124-1,"")</f>
        <v>-1</v>
      </c>
      <c r="CX124" s="169">
        <f>IFERROR(Inv_SY_B!CX124/Inv_SY_B!$DB124-1,"")</f>
        <v>0.18216718887344152</v>
      </c>
      <c r="CY124" s="169">
        <f>IFERROR(Inv_SY_B!CY124/Inv_SY_B!$DB124-1,"")</f>
        <v>0.23184303031474851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7.4670864086396227E-2</v>
      </c>
      <c r="AJ125" s="169">
        <f>IFERROR(Inv_SY_B!AJ125/Inv_SY_B!$DC125-1,"")</f>
        <v>7.7094413071127077E-2</v>
      </c>
      <c r="AK125" s="169">
        <f>IFERROR(Inv_SY_B!AK125/Inv_SY_B!$DC125-1,"")</f>
        <v>0.11187970317873464</v>
      </c>
      <c r="AL125" s="169">
        <f>IFERROR(Inv_SY_B!AL125/Inv_SY_B!$DC125-1,"")</f>
        <v>0.10519279881223675</v>
      </c>
      <c r="AM125" s="169">
        <f>IFERROR(Inv_SY_B!AM125/Inv_SY_B!$DC125-1,"")</f>
        <v>0.1058158883663638</v>
      </c>
      <c r="AN125" s="169">
        <f>IFERROR(Inv_SY_B!AN125/Inv_SY_B!$DC125-1,"")</f>
        <v>8.5926662272921783E-2</v>
      </c>
      <c r="AO125" s="169">
        <f>IFERROR(Inv_SY_B!AO125/Inv_SY_B!$DC125-1,"")</f>
        <v>6.4453653017028989E-2</v>
      </c>
      <c r="AP125" s="169">
        <f>IFERROR(Inv_SY_B!AP125/Inv_SY_B!$DC125-1,"")</f>
        <v>7.7356812359699489E-2</v>
      </c>
      <c r="AQ125" s="169">
        <f>IFERROR(Inv_SY_B!AQ125/Inv_SY_B!$DC125-1,"")</f>
        <v>4.3504159915809026E-2</v>
      </c>
      <c r="AR125" s="169">
        <f>IFERROR(Inv_SY_B!AR125/Inv_SY_B!$DC125-1,"")</f>
        <v>7.4381751468188151E-2</v>
      </c>
      <c r="AS125" s="169">
        <f>IFERROR(Inv_SY_B!AS125/Inv_SY_B!$DC125-1,"")</f>
        <v>6.861199162456888E-2</v>
      </c>
      <c r="AT125" s="169">
        <f>IFERROR(Inv_SY_B!AT125/Inv_SY_B!$DC125-1,"")</f>
        <v>6.624037583236797E-2</v>
      </c>
      <c r="AU125" s="169">
        <f>IFERROR(Inv_SY_B!AU125/Inv_SY_B!$DC125-1,"")</f>
        <v>6.0383465785934787E-2</v>
      </c>
      <c r="AV125" s="169">
        <f>IFERROR(Inv_SY_B!AV125/Inv_SY_B!$DC125-1,"")</f>
        <v>6.5292340494223389E-2</v>
      </c>
      <c r="AW125" s="169">
        <f>IFERROR(Inv_SY_B!AW125/Inv_SY_B!$DC125-1,"")</f>
        <v>7.3157484455282917E-2</v>
      </c>
      <c r="AX125" s="169">
        <f>IFERROR(Inv_SY_B!AX125/Inv_SY_B!$DC125-1,"")</f>
        <v>6.5496000072772009E-2</v>
      </c>
      <c r="AY125" s="169">
        <f>IFERROR(Inv_SY_B!AY125/Inv_SY_B!$DC125-1,"")</f>
        <v>6.5988699591645883E-2</v>
      </c>
      <c r="AZ125" s="169">
        <f>IFERROR(Inv_SY_B!AZ125/Inv_SY_B!$DC125-1,"")</f>
        <v>6.9507010474552988E-2</v>
      </c>
      <c r="BA125" s="169">
        <f>IFERROR(Inv_SY_B!BA125/Inv_SY_B!$DC125-1,"")</f>
        <v>6.8260416403661539E-2</v>
      </c>
      <c r="BB125" s="169">
        <f>IFERROR(Inv_SY_B!BB125/Inv_SY_B!$DC125-1,"")</f>
        <v>8.1087207376519643E-2</v>
      </c>
      <c r="BC125" s="169">
        <f>IFERROR(Inv_SY_B!BC125/Inv_SY_B!$DC125-1,"")</f>
        <v>-7.1590656574745726E-2</v>
      </c>
      <c r="BD125" s="169">
        <f>IFERROR(Inv_SY_B!BD125/Inv_SY_B!$DC125-1,"")</f>
        <v>8.3580023394053127E-2</v>
      </c>
      <c r="BE125" s="169">
        <f>IFERROR(Inv_SY_B!BE125/Inv_SY_B!$DC125-1,"")</f>
        <v>8.2356976580828523E-2</v>
      </c>
      <c r="BF125" s="169">
        <f>IFERROR(Inv_SY_B!BF125/Inv_SY_B!$DC125-1,"")</f>
        <v>0.10513833703729913</v>
      </c>
      <c r="BG125" s="169">
        <f>IFERROR(Inv_SY_B!BG125/Inv_SY_B!$DC125-1,"")</f>
        <v>7.7090806599423578E-2</v>
      </c>
      <c r="BH125" s="169">
        <f>IFERROR(Inv_SY_B!BH125/Inv_SY_B!$DC125-1,"")</f>
        <v>9.2969027241629032E-2</v>
      </c>
      <c r="BI125" s="169">
        <f>IFERROR(Inv_SY_B!BI125/Inv_SY_B!$DC125-1,"")</f>
        <v>0.10989989798377042</v>
      </c>
      <c r="BJ125" s="169">
        <f>IFERROR(Inv_SY_B!BJ125/Inv_SY_B!$DC125-1,"")</f>
        <v>9.0675222128421273E-2</v>
      </c>
      <c r="BK125" s="169">
        <f>IFERROR(Inv_SY_B!BK125/Inv_SY_B!$DC125-1,"")</f>
        <v>6.9867964578661734E-2</v>
      </c>
      <c r="BL125" s="169">
        <f>IFERROR(Inv_SY_B!BL125/Inv_SY_B!$DC125-1,"")</f>
        <v>-1.7514315929082924E-2</v>
      </c>
      <c r="BM125" s="169">
        <f>IFERROR(Inv_SY_B!BM125/Inv_SY_B!$DC125-1,"")</f>
        <v>8.1999821993605115E-2</v>
      </c>
      <c r="BN125" s="169">
        <f>IFERROR(Inv_SY_B!BN125/Inv_SY_B!$DC125-1,"")</f>
        <v>-8.0556567201330864E-3</v>
      </c>
      <c r="BO125" s="169">
        <f>IFERROR(Inv_SY_B!BO125/Inv_SY_B!$DC125-1,"")</f>
        <v>-0.13162461125542746</v>
      </c>
      <c r="BP125" s="169">
        <f>IFERROR(Inv_SY_B!BP125/Inv_SY_B!$DC125-1,"")</f>
        <v>2.8526025553618606E-2</v>
      </c>
      <c r="BQ125" s="169">
        <f>IFERROR(Inv_SY_B!BQ125/Inv_SY_B!$DC125-1,"")</f>
        <v>0.10170937146109926</v>
      </c>
      <c r="BR125" s="169">
        <f>IFERROR(Inv_SY_B!BR125/Inv_SY_B!$DC125-1,"")</f>
        <v>8.07953809506059E-2</v>
      </c>
      <c r="BS125" s="169">
        <f>IFERROR(Inv_SY_B!BS125/Inv_SY_B!$DC125-1,"")</f>
        <v>5.2321636479521594E-2</v>
      </c>
      <c r="BT125" s="169">
        <f>IFERROR(Inv_SY_B!BT125/Inv_SY_B!$DC125-1,"")</f>
        <v>-0.1994697988177011</v>
      </c>
      <c r="BU125" s="169">
        <f>IFERROR(Inv_SY_B!BU125/Inv_SY_B!$DC125-1,"")</f>
        <v>-9.2121690570408754E-2</v>
      </c>
      <c r="BV125" s="169">
        <f>IFERROR(Inv_SY_B!BV125/Inv_SY_B!$DC125-1,"")</f>
        <v>-2.3125344470845355E-2</v>
      </c>
      <c r="BW125" s="169">
        <f>IFERROR(Inv_SY_B!BW125/Inv_SY_B!$DC125-1,"")</f>
        <v>8.0146877781908765E-2</v>
      </c>
      <c r="BX125" s="169">
        <f>IFERROR(Inv_SY_B!BX125/Inv_SY_B!$DC125-1,"")</f>
        <v>0.11305093086441786</v>
      </c>
      <c r="BY125" s="169">
        <f>IFERROR(Inv_SY_B!BY125/Inv_SY_B!$DC125-1,"")</f>
        <v>0.10963310537313053</v>
      </c>
      <c r="BZ125" s="169">
        <f>IFERROR(Inv_SY_B!BZ125/Inv_SY_B!$DC125-1,"")</f>
        <v>0.12424509325331234</v>
      </c>
      <c r="CA125" s="169">
        <f>IFERROR(Inv_SY_B!CA125/Inv_SY_B!$DC125-1,"")</f>
        <v>0.12168686006369356</v>
      </c>
      <c r="CB125" s="169">
        <f>IFERROR(Inv_SY_B!CB125/Inv_SY_B!$DC125-1,"")</f>
        <v>6.7176814407966523E-2</v>
      </c>
      <c r="CC125" s="169">
        <f>IFERROR(Inv_SY_B!CC125/Inv_SY_B!$DC125-1,"")</f>
        <v>9.4718462024633299E-2</v>
      </c>
      <c r="CD125" s="169">
        <f>IFERROR(Inv_SY_B!CD125/Inv_SY_B!$DC125-1,"")</f>
        <v>9.0767715592627196E-2</v>
      </c>
      <c r="CE125" s="169">
        <f>IFERROR(Inv_SY_B!CE125/Inv_SY_B!$DC125-1,"")</f>
        <v>-0.14914891310003853</v>
      </c>
      <c r="CF125" s="169">
        <f>IFERROR(Inv_SY_B!CF125/Inv_SY_B!$DC125-1,"")</f>
        <v>6.79639630816955E-2</v>
      </c>
      <c r="CG125" s="169">
        <f>IFERROR(Inv_SY_B!CG125/Inv_SY_B!$DC125-1,"")</f>
        <v>-9.3669738639018507E-2</v>
      </c>
      <c r="CH125" s="169">
        <f>IFERROR(Inv_SY_B!CH125/Inv_SY_B!$DC125-1,"")</f>
        <v>0.12778726228509241</v>
      </c>
      <c r="CI125" s="169">
        <f>IFERROR(Inv_SY_B!CI125/Inv_SY_B!$DC125-1,"")</f>
        <v>-0.97119730397099602</v>
      </c>
      <c r="CJ125" s="169" t="str">
        <f>IFERROR(Inv_SY_B!CJ125/Inv_SY_B!$DC125-1,"")</f>
        <v/>
      </c>
      <c r="CK125" s="169">
        <f>IFERROR(Inv_SY_B!CK125/Inv_SY_B!$DC125-1,"")</f>
        <v>-0.82980225073770397</v>
      </c>
      <c r="CL125" s="169">
        <f>IFERROR(Inv_SY_B!CL125/Inv_SY_B!$DC125-1,"")</f>
        <v>-0.97108899458495213</v>
      </c>
      <c r="CM125" s="169">
        <f>IFERROR(Inv_SY_B!CM125/Inv_SY_B!$DB125-1,"")</f>
        <v>0.26891970443473046</v>
      </c>
      <c r="CN125" s="169">
        <f>IFERROR(Inv_SY_B!CN125/Inv_SY_B!$DB125-1,"")</f>
        <v>0.24951876115103078</v>
      </c>
      <c r="CO125" s="169">
        <f>IFERROR(Inv_SY_B!CO125/Inv_SY_B!$DB125-1,"")</f>
        <v>0.28357563246657724</v>
      </c>
      <c r="CP125" s="169">
        <f>IFERROR(Inv_SY_B!CP125/Inv_SY_B!$DB125-1,"")</f>
        <v>0.20182907787252291</v>
      </c>
      <c r="CQ125" s="169">
        <f>IFERROR(Inv_SY_B!CQ125/Inv_SY_B!$DB125-1,"")</f>
        <v>0.47706490814105385</v>
      </c>
      <c r="CR125" s="169">
        <f>IFERROR(Inv_SY_B!CR125/Inv_SY_B!$DB125-1,"")</f>
        <v>0.26208815088440174</v>
      </c>
      <c r="CS125" s="169">
        <f>IFERROR(Inv_SY_B!CS125/Inv_SY_B!$DB125-1,"")</f>
        <v>0.20469955527260209</v>
      </c>
      <c r="CT125" s="169">
        <f>IFERROR(Inv_SY_B!CT125/Inv_SY_B!$DB125-1,"")</f>
        <v>0.20147288724623569</v>
      </c>
      <c r="CU125" s="169">
        <f>IFERROR(Inv_SY_B!CU125/Inv_SY_B!$DB125-1,"")</f>
        <v>-0.70057288969613118</v>
      </c>
      <c r="CV125" s="169">
        <f>IFERROR(Inv_SY_B!CV125/Inv_SY_B!$DB125-1,"")</f>
        <v>-0.53044297673451046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-0.91815281103851443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 t="str">
        <f>IFERROR(Inv_SY_B!CJ126/Inv_SY_B!$DC126-1,"")</f>
        <v/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 t="str">
        <f>IFERROR(Inv_SY_B!CJ127/Inv_SY_B!$DC127-1,"")</f>
        <v/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 t="str">
        <f>IFERROR(Inv_SY_B!CJ128/Inv_SY_B!$DC128-1,"")</f>
        <v/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-0.99561378948038304</v>
      </c>
      <c r="CJ129" s="169" t="str">
        <f>IFERROR(Inv_SY_B!CJ129/Inv_SY_B!$DC129-1,"")</f>
        <v/>
      </c>
      <c r="CK129" s="169">
        <f>IFERROR(Inv_SY_B!CK129/Inv_SY_B!$DC129-1,"")</f>
        <v>-1</v>
      </c>
      <c r="CL129" s="169">
        <f>IFERROR(Inv_SY_B!CL129/Inv_SY_B!$DC129-1,"")</f>
        <v>-0.99623152398078729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8.2960999532997404E-2</v>
      </c>
      <c r="AJ130" s="169">
        <f>IFERROR(Inv_SY_B!AJ130/Inv_SY_B!$DC130-1,"")</f>
        <v>8.6828717388472532E-2</v>
      </c>
      <c r="AK130" s="169">
        <f>IFERROR(Inv_SY_B!AK130/Inv_SY_B!$DC130-1,"")</f>
        <v>9.7898392630004105E-2</v>
      </c>
      <c r="AL130" s="169">
        <f>IFERROR(Inv_SY_B!AL130/Inv_SY_B!$DC130-1,"")</f>
        <v>8.9653455148088756E-2</v>
      </c>
      <c r="AM130" s="169">
        <f>IFERROR(Inv_SY_B!AM130/Inv_SY_B!$DC130-1,"")</f>
        <v>7.7720865664289374E-2</v>
      </c>
      <c r="AN130" s="169">
        <f>IFERROR(Inv_SY_B!AN130/Inv_SY_B!$DC130-1,"")</f>
        <v>8.70973089062137E-2</v>
      </c>
      <c r="AO130" s="169">
        <f>IFERROR(Inv_SY_B!AO130/Inv_SY_B!$DC130-1,"")</f>
        <v>5.6847046352769048E-2</v>
      </c>
      <c r="AP130" s="169">
        <f>IFERROR(Inv_SY_B!AP130/Inv_SY_B!$DC130-1,"")</f>
        <v>7.0991430590790605E-2</v>
      </c>
      <c r="AQ130" s="169">
        <f>IFERROR(Inv_SY_B!AQ130/Inv_SY_B!$DC130-1,"")</f>
        <v>9.8788275056886921E-3</v>
      </c>
      <c r="AR130" s="169">
        <f>IFERROR(Inv_SY_B!AR130/Inv_SY_B!$DC130-1,"")</f>
        <v>3.9605344397054321E-2</v>
      </c>
      <c r="AS130" s="169">
        <f>IFERROR(Inv_SY_B!AS130/Inv_SY_B!$DC130-1,"")</f>
        <v>5.8465453114989296E-2</v>
      </c>
      <c r="AT130" s="169">
        <f>IFERROR(Inv_SY_B!AT130/Inv_SY_B!$DC130-1,"")</f>
        <v>5.9677338043037986E-2</v>
      </c>
      <c r="AU130" s="169">
        <f>IFERROR(Inv_SY_B!AU130/Inv_SY_B!$DC130-1,"")</f>
        <v>6.5427345254843949E-2</v>
      </c>
      <c r="AV130" s="169">
        <f>IFERROR(Inv_SY_B!AV130/Inv_SY_B!$DC130-1,"")</f>
        <v>3.9961077492716823E-2</v>
      </c>
      <c r="AW130" s="169">
        <f>IFERROR(Inv_SY_B!AW130/Inv_SY_B!$DC130-1,"")</f>
        <v>5.7840770162386645E-2</v>
      </c>
      <c r="AX130" s="169">
        <f>IFERROR(Inv_SY_B!AX130/Inv_SY_B!$DC130-1,"")</f>
        <v>4.7599007711511598E-2</v>
      </c>
      <c r="AY130" s="169">
        <f>IFERROR(Inv_SY_B!AY130/Inv_SY_B!$DC130-1,"")</f>
        <v>2.861460505093838E-2</v>
      </c>
      <c r="AZ130" s="169">
        <f>IFERROR(Inv_SY_B!AZ130/Inv_SY_B!$DC130-1,"")</f>
        <v>2.9388992641205203E-2</v>
      </c>
      <c r="BA130" s="169">
        <f>IFERROR(Inv_SY_B!BA130/Inv_SY_B!$DC130-1,"")</f>
        <v>3.4767374296047704E-2</v>
      </c>
      <c r="BB130" s="169">
        <f>IFERROR(Inv_SY_B!BB130/Inv_SY_B!$DC130-1,"")</f>
        <v>5.5328107056381359E-2</v>
      </c>
      <c r="BC130" s="169">
        <f>IFERROR(Inv_SY_B!BC130/Inv_SY_B!$DC130-1,"")</f>
        <v>2.7574268674528613E-2</v>
      </c>
      <c r="BD130" s="169">
        <f>IFERROR(Inv_SY_B!BD130/Inv_SY_B!$DC130-1,"")</f>
        <v>3.4479605949252701E-2</v>
      </c>
      <c r="BE130" s="169">
        <f>IFERROR(Inv_SY_B!BE130/Inv_SY_B!$DC130-1,"")</f>
        <v>4.1046397884405117E-2</v>
      </c>
      <c r="BF130" s="169">
        <f>IFERROR(Inv_SY_B!BF130/Inv_SY_B!$DC130-1,"")</f>
        <v>5.598614679737679E-2</v>
      </c>
      <c r="BG130" s="169">
        <f>IFERROR(Inv_SY_B!BG130/Inv_SY_B!$DC130-1,"")</f>
        <v>3.5393441741009779E-2</v>
      </c>
      <c r="BH130" s="169">
        <f>IFERROR(Inv_SY_B!BH130/Inv_SY_B!$DC130-1,"")</f>
        <v>4.6862299548564135E-2</v>
      </c>
      <c r="BI130" s="169">
        <f>IFERROR(Inv_SY_B!BI130/Inv_SY_B!$DC130-1,"")</f>
        <v>4.8561061900772806E-2</v>
      </c>
      <c r="BJ130" s="169">
        <f>IFERROR(Inv_SY_B!BJ130/Inv_SY_B!$DC130-1,"")</f>
        <v>4.3951114065948538E-2</v>
      </c>
      <c r="BK130" s="169">
        <f>IFERROR(Inv_SY_B!BK130/Inv_SY_B!$DC130-1,"")</f>
        <v>5.1951830771703733E-3</v>
      </c>
      <c r="BL130" s="169">
        <f>IFERROR(Inv_SY_B!BL130/Inv_SY_B!$DC130-1,"")</f>
        <v>-4.1030187370055926E-2</v>
      </c>
      <c r="BM130" s="169">
        <f>IFERROR(Inv_SY_B!BM130/Inv_SY_B!$DC130-1,"")</f>
        <v>6.9637364078747321E-3</v>
      </c>
      <c r="BN130" s="169">
        <f>IFERROR(Inv_SY_B!BN130/Inv_SY_B!$DC130-1,"")</f>
        <v>-2.7281598948874719E-2</v>
      </c>
      <c r="BO130" s="169">
        <f>IFERROR(Inv_SY_B!BO130/Inv_SY_B!$DC130-1,"")</f>
        <v>2.901402357329852E-2</v>
      </c>
      <c r="BP130" s="169">
        <f>IFERROR(Inv_SY_B!BP130/Inv_SY_B!$DC130-1,"")</f>
        <v>6.0192324084100246E-2</v>
      </c>
      <c r="BQ130" s="169">
        <f>IFERROR(Inv_SY_B!BQ130/Inv_SY_B!$DC130-1,"")</f>
        <v>4.87551062242364E-2</v>
      </c>
      <c r="BR130" s="169">
        <f>IFERROR(Inv_SY_B!BR130/Inv_SY_B!$DC130-1,"")</f>
        <v>4.1011439918059445E-2</v>
      </c>
      <c r="BS130" s="169">
        <f>IFERROR(Inv_SY_B!BS130/Inv_SY_B!$DC130-1,"")</f>
        <v>4.353532362731527E-2</v>
      </c>
      <c r="BT130" s="169">
        <f>IFERROR(Inv_SY_B!BT130/Inv_SY_B!$DC130-1,"")</f>
        <v>-2.0318854305730549E-2</v>
      </c>
      <c r="BU130" s="169">
        <f>IFERROR(Inv_SY_B!BU130/Inv_SY_B!$DC130-1,"")</f>
        <v>-3.2889469679916461E-3</v>
      </c>
      <c r="BV130" s="169">
        <f>IFERROR(Inv_SY_B!BV130/Inv_SY_B!$DC130-1,"")</f>
        <v>-1.4116353062754827E-2</v>
      </c>
      <c r="BW130" s="169">
        <f>IFERROR(Inv_SY_B!BW130/Inv_SY_B!$DC130-1,"")</f>
        <v>5.8490423090950205E-2</v>
      </c>
      <c r="BX130" s="169">
        <f>IFERROR(Inv_SY_B!BX130/Inv_SY_B!$DC130-1,"")</f>
        <v>8.682477476068895E-2</v>
      </c>
      <c r="BY130" s="169">
        <f>IFERROR(Inv_SY_B!BY130/Inv_SY_B!$DC130-1,"")</f>
        <v>7.9485421502436537E-2</v>
      </c>
      <c r="BZ130" s="169">
        <f>IFERROR(Inv_SY_B!BZ130/Inv_SY_B!$DC130-1,"")</f>
        <v>8.0024530359951607E-2</v>
      </c>
      <c r="CA130" s="169">
        <f>IFERROR(Inv_SY_B!CA130/Inv_SY_B!$DC130-1,"")</f>
        <v>8.2532748584115412E-2</v>
      </c>
      <c r="CB130" s="169">
        <f>IFERROR(Inv_SY_B!CB130/Inv_SY_B!$DC130-1,"")</f>
        <v>5.1744148883869689E-2</v>
      </c>
      <c r="CC130" s="169">
        <f>IFERROR(Inv_SY_B!CC130/Inv_SY_B!$DC130-1,"")</f>
        <v>1.1617581442584513E-3</v>
      </c>
      <c r="CD130" s="169">
        <f>IFERROR(Inv_SY_B!CD130/Inv_SY_B!$DC130-1,"")</f>
        <v>4.6204602598337363E-2</v>
      </c>
      <c r="CE130" s="169">
        <f>IFERROR(Inv_SY_B!CE130/Inv_SY_B!$DC130-1,"")</f>
        <v>-2.7793938674142704E-2</v>
      </c>
      <c r="CF130" s="169">
        <f>IFERROR(Inv_SY_B!CF130/Inv_SY_B!$DC130-1,"")</f>
        <v>5.9671889366517128E-3</v>
      </c>
      <c r="CG130" s="169">
        <f>IFERROR(Inv_SY_B!CG130/Inv_SY_B!$DC130-1,"")</f>
        <v>-0.22823547218149287</v>
      </c>
      <c r="CH130" s="169">
        <f>IFERROR(Inv_SY_B!CH130/Inv_SY_B!$DC130-1,"")</f>
        <v>-2.3721070177404546E-2</v>
      </c>
      <c r="CI130" s="169">
        <f>IFERROR(Inv_SY_B!CI130/Inv_SY_B!$DC130-1,"")</f>
        <v>-0.9367834422830621</v>
      </c>
      <c r="CJ130" s="169" t="str">
        <f>IFERROR(Inv_SY_B!CJ130/Inv_SY_B!$DC130-1,"")</f>
        <v/>
      </c>
      <c r="CK130" s="169">
        <f>IFERROR(Inv_SY_B!CK130/Inv_SY_B!$DC130-1,"")</f>
        <v>-1</v>
      </c>
      <c r="CL130" s="169">
        <f>IFERROR(Inv_SY_B!CL130/Inv_SY_B!$DC130-1,"")</f>
        <v>-0.91493966530412019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4.8442919252376315E-2</v>
      </c>
      <c r="AJ131" s="169">
        <f>IFERROR(Inv_SY_B!AJ131/Inv_SY_B!$DC131-1,"")</f>
        <v>4.7693317546523728E-2</v>
      </c>
      <c r="AK131" s="169">
        <f>IFERROR(Inv_SY_B!AK131/Inv_SY_B!$DC131-1,"")</f>
        <v>3.7741708692964338E-2</v>
      </c>
      <c r="AL131" s="169">
        <f>IFERROR(Inv_SY_B!AL131/Inv_SY_B!$DC131-1,"")</f>
        <v>2.3225980967854554E-2</v>
      </c>
      <c r="AM131" s="169">
        <f>IFERROR(Inv_SY_B!AM131/Inv_SY_B!$DC131-1,"")</f>
        <v>1.3708686803411307E-2</v>
      </c>
      <c r="AN131" s="169">
        <f>IFERROR(Inv_SY_B!AN131/Inv_SY_B!$DC131-1,"")</f>
        <v>4.0186889353194921E-2</v>
      </c>
      <c r="AO131" s="169">
        <f>IFERROR(Inv_SY_B!AO131/Inv_SY_B!$DC131-1,"")</f>
        <v>1.8033545085877289E-2</v>
      </c>
      <c r="AP131" s="169">
        <f>IFERROR(Inv_SY_B!AP131/Inv_SY_B!$DC131-1,"")</f>
        <v>3.3608696020768658E-2</v>
      </c>
      <c r="AQ131" s="169">
        <f>IFERROR(Inv_SY_B!AQ131/Inv_SY_B!$DC131-1,"")</f>
        <v>1.2368949577918453E-2</v>
      </c>
      <c r="AR131" s="169">
        <f>IFERROR(Inv_SY_B!AR131/Inv_SY_B!$DC131-1,"")</f>
        <v>2.6938881312662089E-2</v>
      </c>
      <c r="AS131" s="169">
        <f>IFERROR(Inv_SY_B!AS131/Inv_SY_B!$DC131-1,"")</f>
        <v>4.419517625254521E-2</v>
      </c>
      <c r="AT131" s="169">
        <f>IFERROR(Inv_SY_B!AT131/Inv_SY_B!$DC131-1,"")</f>
        <v>4.3635473645508904E-2</v>
      </c>
      <c r="AU131" s="169">
        <f>IFERROR(Inv_SY_B!AU131/Inv_SY_B!$DC131-1,"")</f>
        <v>4.4078571542745859E-2</v>
      </c>
      <c r="AV131" s="169">
        <f>IFERROR(Inv_SY_B!AV131/Inv_SY_B!$DC131-1,"")</f>
        <v>-2.4121465488679439E-2</v>
      </c>
      <c r="AW131" s="169">
        <f>IFERROR(Inv_SY_B!AW131/Inv_SY_B!$DC131-1,"")</f>
        <v>4.2337915668628989E-2</v>
      </c>
      <c r="AX131" s="169">
        <f>IFERROR(Inv_SY_B!AX131/Inv_SY_B!$DC131-1,"")</f>
        <v>3.8947964311577543E-2</v>
      </c>
      <c r="AY131" s="169">
        <f>IFERROR(Inv_SY_B!AY131/Inv_SY_B!$DC131-1,"")</f>
        <v>1.3922799670040176E-2</v>
      </c>
      <c r="AZ131" s="169">
        <f>IFERROR(Inv_SY_B!AZ131/Inv_SY_B!$DC131-1,"")</f>
        <v>2.9235040080424879E-2</v>
      </c>
      <c r="BA131" s="169">
        <f>IFERROR(Inv_SY_B!BA131/Inv_SY_B!$DC131-1,"")</f>
        <v>3.4764620083727049E-2</v>
      </c>
      <c r="BB131" s="169">
        <f>IFERROR(Inv_SY_B!BB131/Inv_SY_B!$DC131-1,"")</f>
        <v>4.2522326574117697E-2</v>
      </c>
      <c r="BC131" s="169">
        <f>IFERROR(Inv_SY_B!BC131/Inv_SY_B!$DC131-1,"")</f>
        <v>4.5978542402416389E-2</v>
      </c>
      <c r="BD131" s="169">
        <f>IFERROR(Inv_SY_B!BD131/Inv_SY_B!$DC131-1,"")</f>
        <v>3.1585597169599966E-2</v>
      </c>
      <c r="BE131" s="169">
        <f>IFERROR(Inv_SY_B!BE131/Inv_SY_B!$DC131-1,"")</f>
        <v>5.1852218862697752E-2</v>
      </c>
      <c r="BF131" s="169">
        <f>IFERROR(Inv_SY_B!BF131/Inv_SY_B!$DC131-1,"")</f>
        <v>5.6169582989624933E-2</v>
      </c>
      <c r="BG131" s="169">
        <f>IFERROR(Inv_SY_B!BG131/Inv_SY_B!$DC131-1,"")</f>
        <v>4.5798491012285281E-2</v>
      </c>
      <c r="BH131" s="169">
        <f>IFERROR(Inv_SY_B!BH131/Inv_SY_B!$DC131-1,"")</f>
        <v>5.3982529021867842E-2</v>
      </c>
      <c r="BI131" s="169">
        <f>IFERROR(Inv_SY_B!BI131/Inv_SY_B!$DC131-1,"")</f>
        <v>4.6890802779081531E-2</v>
      </c>
      <c r="BJ131" s="169">
        <f>IFERROR(Inv_SY_B!BJ131/Inv_SY_B!$DC131-1,"")</f>
        <v>5.2940529487491395E-2</v>
      </c>
      <c r="BK131" s="169">
        <f>IFERROR(Inv_SY_B!BK131/Inv_SY_B!$DC131-1,"")</f>
        <v>3.1579539032771997E-2</v>
      </c>
      <c r="BL131" s="169">
        <f>IFERROR(Inv_SY_B!BL131/Inv_SY_B!$DC131-1,"")</f>
        <v>-2.82391624977677E-2</v>
      </c>
      <c r="BM131" s="169">
        <f>IFERROR(Inv_SY_B!BM131/Inv_SY_B!$DC131-1,"")</f>
        <v>2.0978564822509815E-2</v>
      </c>
      <c r="BN131" s="169">
        <f>IFERROR(Inv_SY_B!BN131/Inv_SY_B!$DC131-1,"")</f>
        <v>1.9330936662993015E-2</v>
      </c>
      <c r="BO131" s="169">
        <f>IFERROR(Inv_SY_B!BO131/Inv_SY_B!$DC131-1,"")</f>
        <v>4.44198275283052E-2</v>
      </c>
      <c r="BP131" s="169">
        <f>IFERROR(Inv_SY_B!BP131/Inv_SY_B!$DC131-1,"")</f>
        <v>4.8559829610169469E-2</v>
      </c>
      <c r="BQ131" s="169">
        <f>IFERROR(Inv_SY_B!BQ131/Inv_SY_B!$DC131-1,"")</f>
        <v>6.7470711637199754E-2</v>
      </c>
      <c r="BR131" s="169">
        <f>IFERROR(Inv_SY_B!BR131/Inv_SY_B!$DC131-1,"")</f>
        <v>5.4737739693571763E-2</v>
      </c>
      <c r="BS131" s="169">
        <f>IFERROR(Inv_SY_B!BS131/Inv_SY_B!$DC131-1,"")</f>
        <v>5.7130018546131422E-2</v>
      </c>
      <c r="BT131" s="169">
        <f>IFERROR(Inv_SY_B!BT131/Inv_SY_B!$DC131-1,"")</f>
        <v>1.083390847390775E-2</v>
      </c>
      <c r="BU131" s="169">
        <f>IFERROR(Inv_SY_B!BU131/Inv_SY_B!$DC131-1,"")</f>
        <v>4.6066846927724114E-2</v>
      </c>
      <c r="BV131" s="169">
        <f>IFERROR(Inv_SY_B!BV131/Inv_SY_B!$DC131-1,"")</f>
        <v>2.5533073844761667E-2</v>
      </c>
      <c r="BW131" s="169">
        <f>IFERROR(Inv_SY_B!BW131/Inv_SY_B!$DC131-1,"")</f>
        <v>7.6578835948023727E-2</v>
      </c>
      <c r="BX131" s="169">
        <f>IFERROR(Inv_SY_B!BX131/Inv_SY_B!$DC131-1,"")</f>
        <v>6.4501429755452255E-2</v>
      </c>
      <c r="BY131" s="169">
        <f>IFERROR(Inv_SY_B!BY131/Inv_SY_B!$DC131-1,"")</f>
        <v>7.291968085811007E-2</v>
      </c>
      <c r="BZ131" s="169">
        <f>IFERROR(Inv_SY_B!BZ131/Inv_SY_B!$DC131-1,"")</f>
        <v>5.8646671891797064E-2</v>
      </c>
      <c r="CA131" s="169">
        <f>IFERROR(Inv_SY_B!CA131/Inv_SY_B!$DC131-1,"")</f>
        <v>1.7011818557310265E-2</v>
      </c>
      <c r="CB131" s="169">
        <f>IFERROR(Inv_SY_B!CB131/Inv_SY_B!$DC131-1,"")</f>
        <v>-1.1534386655651541E-2</v>
      </c>
      <c r="CC131" s="169">
        <f>IFERROR(Inv_SY_B!CC131/Inv_SY_B!$DC131-1,"")</f>
        <v>2.9651680567029493E-2</v>
      </c>
      <c r="CD131" s="169">
        <f>IFERROR(Inv_SY_B!CD131/Inv_SY_B!$DC131-1,"")</f>
        <v>4.7808355272239922E-2</v>
      </c>
      <c r="CE131" s="169">
        <f>IFERROR(Inv_SY_B!CE131/Inv_SY_B!$DC131-1,"")</f>
        <v>-8.5120997083757421E-3</v>
      </c>
      <c r="CF131" s="169">
        <f>IFERROR(Inv_SY_B!CF131/Inv_SY_B!$DC131-1,"")</f>
        <v>3.7377618694318882E-2</v>
      </c>
      <c r="CG131" s="169">
        <f>IFERROR(Inv_SY_B!CG131/Inv_SY_B!$DC131-1,"")</f>
        <v>-1.3789180254014655E-3</v>
      </c>
      <c r="CH131" s="169">
        <f>IFERROR(Inv_SY_B!CH131/Inv_SY_B!$DC131-1,"")</f>
        <v>6.1748408816429512E-2</v>
      </c>
      <c r="CI131" s="169">
        <f>IFERROR(Inv_SY_B!CI131/Inv_SY_B!$DC131-1,"")</f>
        <v>-0.9308074070658956</v>
      </c>
      <c r="CJ131" s="169" t="str">
        <f>IFERROR(Inv_SY_B!CJ131/Inv_SY_B!$DC131-1,"")</f>
        <v/>
      </c>
      <c r="CK131" s="169">
        <f>IFERROR(Inv_SY_B!CK131/Inv_SY_B!$DC131-1,"")</f>
        <v>-1</v>
      </c>
      <c r="CL131" s="169">
        <f>IFERROR(Inv_SY_B!CL131/Inv_SY_B!$DC131-1,"")</f>
        <v>-0.90907981386691139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5.6080385035450542E-2</v>
      </c>
      <c r="AJ132" s="169">
        <f>IFERROR(Inv_SY_B!AJ132/Inv_SY_B!$DC132-1,"")</f>
        <v>5.9736640012796327E-2</v>
      </c>
      <c r="AK132" s="169">
        <f>IFERROR(Inv_SY_B!AK132/Inv_SY_B!$DC132-1,"")</f>
        <v>5.5863619767585915E-2</v>
      </c>
      <c r="AL132" s="169">
        <f>IFERROR(Inv_SY_B!AL132/Inv_SY_B!$DC132-1,"")</f>
        <v>4.4638101569977939E-2</v>
      </c>
      <c r="AM132" s="169">
        <f>IFERROR(Inv_SY_B!AM132/Inv_SY_B!$DC132-1,"")</f>
        <v>3.3368978905655933E-2</v>
      </c>
      <c r="AN132" s="169">
        <f>IFERROR(Inv_SY_B!AN132/Inv_SY_B!$DC132-1,"")</f>
        <v>5.6080385035450542E-2</v>
      </c>
      <c r="AO132" s="169">
        <f>IFERROR(Inv_SY_B!AO132/Inv_SY_B!$DC132-1,"")</f>
        <v>5.046293617887887E-2</v>
      </c>
      <c r="AP132" s="169">
        <f>IFERROR(Inv_SY_B!AP132/Inv_SY_B!$DC132-1,"")</f>
        <v>4.4963749403498232E-2</v>
      </c>
      <c r="AQ132" s="169">
        <f>IFERROR(Inv_SY_B!AQ132/Inv_SY_B!$DC132-1,"")</f>
        <v>3.1305390008358192E-2</v>
      </c>
      <c r="AR132" s="169">
        <f>IFERROR(Inv_SY_B!AR132/Inv_SY_B!$DC132-1,"")</f>
        <v>6.6981284450593481E-3</v>
      </c>
      <c r="AS132" s="169">
        <f>IFERROR(Inv_SY_B!AS132/Inv_SY_B!$DC132-1,"")</f>
        <v>5.0692219805677841E-2</v>
      </c>
      <c r="AT132" s="169">
        <f>IFERROR(Inv_SY_B!AT132/Inv_SY_B!$DC132-1,"")</f>
        <v>4.7782610581600604E-2</v>
      </c>
      <c r="AU132" s="169">
        <f>IFERROR(Inv_SY_B!AU132/Inv_SY_B!$DC132-1,"")</f>
        <v>4.7818531683132326E-2</v>
      </c>
      <c r="AV132" s="169">
        <f>IFERROR(Inv_SY_B!AV132/Inv_SY_B!$DC132-1,"")</f>
        <v>8.379275207168746E-3</v>
      </c>
      <c r="AW132" s="169">
        <f>IFERROR(Inv_SY_B!AW132/Inv_SY_B!$DC132-1,"")</f>
        <v>4.9275743379294301E-2</v>
      </c>
      <c r="AX132" s="169">
        <f>IFERROR(Inv_SY_B!AX132/Inv_SY_B!$DC132-1,"")</f>
        <v>4.684353035583988E-2</v>
      </c>
      <c r="AY132" s="169">
        <f>IFERROR(Inv_SY_B!AY132/Inv_SY_B!$DC132-1,"")</f>
        <v>2.416586790525832E-2</v>
      </c>
      <c r="AZ132" s="169">
        <f>IFERROR(Inv_SY_B!AZ132/Inv_SY_B!$DC132-1,"")</f>
        <v>4.4444240975409333E-2</v>
      </c>
      <c r="BA132" s="169">
        <f>IFERROR(Inv_SY_B!BA132/Inv_SY_B!$DC132-1,"")</f>
        <v>4.149901005797263E-2</v>
      </c>
      <c r="BB132" s="169">
        <f>IFERROR(Inv_SY_B!BB132/Inv_SY_B!$DC132-1,"")</f>
        <v>4.713409463961038E-2</v>
      </c>
      <c r="BC132" s="169">
        <f>IFERROR(Inv_SY_B!BC132/Inv_SY_B!$DC132-1,"")</f>
        <v>4.5171991702626091E-2</v>
      </c>
      <c r="BD132" s="169">
        <f>IFERROR(Inv_SY_B!BD132/Inv_SY_B!$DC132-1,"")</f>
        <v>4.0072522056300075E-2</v>
      </c>
      <c r="BE132" s="169">
        <f>IFERROR(Inv_SY_B!BE132/Inv_SY_B!$DC132-1,"")</f>
        <v>5.6080385035450098E-2</v>
      </c>
      <c r="BF132" s="169">
        <f>IFERROR(Inv_SY_B!BF132/Inv_SY_B!$DC132-1,"")</f>
        <v>6.209026163788911E-2</v>
      </c>
      <c r="BG132" s="169">
        <f>IFERROR(Inv_SY_B!BG132/Inv_SY_B!$DC132-1,"")</f>
        <v>4.2132894831299117E-2</v>
      </c>
      <c r="BH132" s="169">
        <f>IFERROR(Inv_SY_B!BH132/Inv_SY_B!$DC132-1,"")</f>
        <v>5.3873530127511726E-2</v>
      </c>
      <c r="BI132" s="169">
        <f>IFERROR(Inv_SY_B!BI132/Inv_SY_B!$DC132-1,"")</f>
        <v>4.9202550595093486E-2</v>
      </c>
      <c r="BJ132" s="169">
        <f>IFERROR(Inv_SY_B!BJ132/Inv_SY_B!$DC132-1,"")</f>
        <v>4.8983070619889713E-2</v>
      </c>
      <c r="BK132" s="169">
        <f>IFERROR(Inv_SY_B!BK132/Inv_SY_B!$DC132-1,"")</f>
        <v>2.5184416324306902E-2</v>
      </c>
      <c r="BL132" s="169">
        <f>IFERROR(Inv_SY_B!BL132/Inv_SY_B!$DC132-1,"")</f>
        <v>4.4242792456730129E-3</v>
      </c>
      <c r="BM132" s="169">
        <f>IFERROR(Inv_SY_B!BM132/Inv_SY_B!$DC132-1,"")</f>
        <v>2.4715591645299906E-2</v>
      </c>
      <c r="BN132" s="169">
        <f>IFERROR(Inv_SY_B!BN132/Inv_SY_B!$DC132-1,"")</f>
        <v>1.5774796110778144E-2</v>
      </c>
      <c r="BO132" s="169">
        <f>IFERROR(Inv_SY_B!BO132/Inv_SY_B!$DC132-1,"")</f>
        <v>3.953278585502451E-2</v>
      </c>
      <c r="BP132" s="169">
        <f>IFERROR(Inv_SY_B!BP132/Inv_SY_B!$DC132-1,"")</f>
        <v>2.4101542008901911E-2</v>
      </c>
      <c r="BQ132" s="169">
        <f>IFERROR(Inv_SY_B!BQ132/Inv_SY_B!$DC132-1,"")</f>
        <v>5.5628274204880368E-2</v>
      </c>
      <c r="BR132" s="169">
        <f>IFERROR(Inv_SY_B!BR132/Inv_SY_B!$DC132-1,"")</f>
        <v>3.9528666462647077E-2</v>
      </c>
      <c r="BS132" s="169">
        <f>IFERROR(Inv_SY_B!BS132/Inv_SY_B!$DC132-1,"")</f>
        <v>3.2354949034558933E-2</v>
      </c>
      <c r="BT132" s="169">
        <f>IFERROR(Inv_SY_B!BT132/Inv_SY_B!$DC132-1,"")</f>
        <v>-5.2711461228182044E-3</v>
      </c>
      <c r="BU132" s="169">
        <f>IFERROR(Inv_SY_B!BU132/Inv_SY_B!$DC132-1,"")</f>
        <v>2.565224133374211E-2</v>
      </c>
      <c r="BV132" s="169">
        <f>IFERROR(Inv_SY_B!BV132/Inv_SY_B!$DC132-1,"")</f>
        <v>-1.261193383580328E-3</v>
      </c>
      <c r="BW132" s="169">
        <f>IFERROR(Inv_SY_B!BW132/Inv_SY_B!$DC132-1,"")</f>
        <v>5.9617569956932126E-2</v>
      </c>
      <c r="BX132" s="169">
        <f>IFERROR(Inv_SY_B!BX132/Inv_SY_B!$DC132-1,"")</f>
        <v>5.4057446501760253E-2</v>
      </c>
      <c r="BY132" s="169">
        <f>IFERROR(Inv_SY_B!BY132/Inv_SY_B!$DC132-1,"")</f>
        <v>6.0540736351275104E-2</v>
      </c>
      <c r="BZ132" s="169">
        <f>IFERROR(Inv_SY_B!BZ132/Inv_SY_B!$DC132-1,"")</f>
        <v>5.2320203673266619E-2</v>
      </c>
      <c r="CA132" s="169">
        <f>IFERROR(Inv_SY_B!CA132/Inv_SY_B!$DC132-1,"")</f>
        <v>3.6565544911105974E-2</v>
      </c>
      <c r="CB132" s="169">
        <f>IFERROR(Inv_SY_B!CB132/Inv_SY_B!$DC132-1,"")</f>
        <v>1.1493912782424731E-2</v>
      </c>
      <c r="CC132" s="169">
        <f>IFERROR(Inv_SY_B!CC132/Inv_SY_B!$DC132-1,"")</f>
        <v>1.4880371723871688E-2</v>
      </c>
      <c r="CD132" s="169">
        <f>IFERROR(Inv_SY_B!CD132/Inv_SY_B!$DC132-1,"")</f>
        <v>3.0654566967732499E-2</v>
      </c>
      <c r="CE132" s="169">
        <f>IFERROR(Inv_SY_B!CE132/Inv_SY_B!$DC132-1,"")</f>
        <v>-3.4317813626100202E-2</v>
      </c>
      <c r="CF132" s="169">
        <f>IFERROR(Inv_SY_B!CF132/Inv_SY_B!$DC132-1,"")</f>
        <v>1.0380698287520529E-2</v>
      </c>
      <c r="CG132" s="169">
        <f>IFERROR(Inv_SY_B!CG132/Inv_SY_B!$DC132-1,"")</f>
        <v>-2.5347813380730777E-2</v>
      </c>
      <c r="CH132" s="169">
        <f>IFERROR(Inv_SY_B!CH132/Inv_SY_B!$DC132-1,"")</f>
        <v>3.9518723101735986E-2</v>
      </c>
      <c r="CI132" s="169">
        <f>IFERROR(Inv_SY_B!CI132/Inv_SY_B!$DC132-1,"")</f>
        <v>-0.92947115615319098</v>
      </c>
      <c r="CJ132" s="169" t="str">
        <f>IFERROR(Inv_SY_B!CJ132/Inv_SY_B!$DC132-1,"")</f>
        <v/>
      </c>
      <c r="CK132" s="169">
        <f>IFERROR(Inv_SY_B!CK132/Inv_SY_B!$DC132-1,"")</f>
        <v>-1</v>
      </c>
      <c r="CL132" s="169">
        <f>IFERROR(Inv_SY_B!CL132/Inv_SY_B!$DC132-1,"")</f>
        <v>-0.90609883937676272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3.0173924263688923E-2</v>
      </c>
      <c r="AJ133" s="169">
        <f>IFERROR(Inv_SY_B!AJ133/Inv_SY_B!$DC133-1,"")</f>
        <v>3.4324808207608415E-2</v>
      </c>
      <c r="AK133" s="169">
        <f>IFERROR(Inv_SY_B!AK133/Inv_SY_B!$DC133-1,"")</f>
        <v>4.5020816364040872E-2</v>
      </c>
      <c r="AL133" s="169">
        <f>IFERROR(Inv_SY_B!AL133/Inv_SY_B!$DC133-1,"")</f>
        <v>2.9016425472381258E-2</v>
      </c>
      <c r="AM133" s="169">
        <f>IFERROR(Inv_SY_B!AM133/Inv_SY_B!$DC133-1,"")</f>
        <v>1.3785439171321912E-2</v>
      </c>
      <c r="AN133" s="169">
        <f>IFERROR(Inv_SY_B!AN133/Inv_SY_B!$DC133-1,"")</f>
        <v>2.9486041034346044E-2</v>
      </c>
      <c r="AO133" s="169">
        <f>IFERROR(Inv_SY_B!AO133/Inv_SY_B!$DC133-1,"")</f>
        <v>3.152276082573624E-2</v>
      </c>
      <c r="AP133" s="169">
        <f>IFERROR(Inv_SY_B!AP133/Inv_SY_B!$DC133-1,"")</f>
        <v>2.6698303736483409E-2</v>
      </c>
      <c r="AQ133" s="169">
        <f>IFERROR(Inv_SY_B!AQ133/Inv_SY_B!$DC133-1,"")</f>
        <v>-3.1552321095482672E-3</v>
      </c>
      <c r="AR133" s="169">
        <f>IFERROR(Inv_SY_B!AR133/Inv_SY_B!$DC133-1,"")</f>
        <v>1.8682161217448368E-2</v>
      </c>
      <c r="AS133" s="169">
        <f>IFERROR(Inv_SY_B!AS133/Inv_SY_B!$DC133-1,"")</f>
        <v>3.5456867465041064E-2</v>
      </c>
      <c r="AT133" s="169">
        <f>IFERROR(Inv_SY_B!AT133/Inv_SY_B!$DC133-1,"")</f>
        <v>2.7136231922911369E-2</v>
      </c>
      <c r="AU133" s="169">
        <f>IFERROR(Inv_SY_B!AU133/Inv_SY_B!$DC133-1,"")</f>
        <v>2.4010490528777906E-2</v>
      </c>
      <c r="AV133" s="169">
        <f>IFERROR(Inv_SY_B!AV133/Inv_SY_B!$DC133-1,"")</f>
        <v>2.1861057755678814E-2</v>
      </c>
      <c r="AW133" s="169">
        <f>IFERROR(Inv_SY_B!AW133/Inv_SY_B!$DC133-1,"")</f>
        <v>4.0984895660270526E-2</v>
      </c>
      <c r="AX133" s="169">
        <f>IFERROR(Inv_SY_B!AX133/Inv_SY_B!$DC133-1,"")</f>
        <v>3.262671932145933E-2</v>
      </c>
      <c r="AY133" s="169">
        <f>IFERROR(Inv_SY_B!AY133/Inv_SY_B!$DC133-1,"")</f>
        <v>3.2612205741235911E-2</v>
      </c>
      <c r="AZ133" s="169">
        <f>IFERROR(Inv_SY_B!AZ133/Inv_SY_B!$DC133-1,"")</f>
        <v>4.6669071387059669E-2</v>
      </c>
      <c r="BA133" s="169">
        <f>IFERROR(Inv_SY_B!BA133/Inv_SY_B!$DC133-1,"")</f>
        <v>3.7934949069798884E-2</v>
      </c>
      <c r="BB133" s="169">
        <f>IFERROR(Inv_SY_B!BB133/Inv_SY_B!$DC133-1,"")</f>
        <v>4.8649584284090608E-2</v>
      </c>
      <c r="BC133" s="169">
        <f>IFERROR(Inv_SY_B!BC133/Inv_SY_B!$DC133-1,"")</f>
        <v>3.09249308952535E-2</v>
      </c>
      <c r="BD133" s="169">
        <f>IFERROR(Inv_SY_B!BD133/Inv_SY_B!$DC133-1,"")</f>
        <v>5.9322256229289216E-2</v>
      </c>
      <c r="BE133" s="169">
        <f>IFERROR(Inv_SY_B!BE133/Inv_SY_B!$DC133-1,"")</f>
        <v>6.8944857424723782E-2</v>
      </c>
      <c r="BF133" s="169">
        <f>IFERROR(Inv_SY_B!BF133/Inv_SY_B!$DC133-1,"")</f>
        <v>7.4266180982667018E-2</v>
      </c>
      <c r="BG133" s="169">
        <f>IFERROR(Inv_SY_B!BG133/Inv_SY_B!$DC133-1,"")</f>
        <v>3.3723401727097313E-2</v>
      </c>
      <c r="BH133" s="169">
        <f>IFERROR(Inv_SY_B!BH133/Inv_SY_B!$DC133-1,"")</f>
        <v>5.8864801968905089E-2</v>
      </c>
      <c r="BI133" s="169">
        <f>IFERROR(Inv_SY_B!BI133/Inv_SY_B!$DC133-1,"")</f>
        <v>5.982055846421841E-2</v>
      </c>
      <c r="BJ133" s="169">
        <f>IFERROR(Inv_SY_B!BJ133/Inv_SY_B!$DC133-1,"")</f>
        <v>4.5000248732000037E-2</v>
      </c>
      <c r="BK133" s="169">
        <f>IFERROR(Inv_SY_B!BK133/Inv_SY_B!$DC133-1,"")</f>
        <v>2.5818306198744034E-2</v>
      </c>
      <c r="BL133" s="169">
        <f>IFERROR(Inv_SY_B!BL133/Inv_SY_B!$DC133-1,"")</f>
        <v>3.6260793604377284E-2</v>
      </c>
      <c r="BM133" s="169">
        <f>IFERROR(Inv_SY_B!BM133/Inv_SY_B!$DC133-1,"")</f>
        <v>3.3899789468853081E-2</v>
      </c>
      <c r="BN133" s="169">
        <f>IFERROR(Inv_SY_B!BN133/Inv_SY_B!$DC133-1,"")</f>
        <v>7.9026931207333284E-3</v>
      </c>
      <c r="BO133" s="169">
        <f>IFERROR(Inv_SY_B!BO133/Inv_SY_B!$DC133-1,"")</f>
        <v>-0.14617459718695502</v>
      </c>
      <c r="BP133" s="169">
        <f>IFERROR(Inv_SY_B!BP133/Inv_SY_B!$DC133-1,"")</f>
        <v>-0.17373233530838195</v>
      </c>
      <c r="BQ133" s="169">
        <f>IFERROR(Inv_SY_B!BQ133/Inv_SY_B!$DC133-1,"")</f>
        <v>6.0483718596766822E-2</v>
      </c>
      <c r="BR133" s="169">
        <f>IFERROR(Inv_SY_B!BR133/Inv_SY_B!$DC133-1,"")</f>
        <v>4.6652829662402029E-2</v>
      </c>
      <c r="BS133" s="169">
        <f>IFERROR(Inv_SY_B!BS133/Inv_SY_B!$DC133-1,"")</f>
        <v>6.0910005673615153E-2</v>
      </c>
      <c r="BT133" s="169">
        <f>IFERROR(Inv_SY_B!BT133/Inv_SY_B!$DC133-1,"")</f>
        <v>3.0800657481185434E-2</v>
      </c>
      <c r="BU133" s="169">
        <f>IFERROR(Inv_SY_B!BU133/Inv_SY_B!$DC133-1,"")</f>
        <v>2.6699267211251598E-2</v>
      </c>
      <c r="BV133" s="169">
        <f>IFERROR(Inv_SY_B!BV133/Inv_SY_B!$DC133-1,"")</f>
        <v>1.1478349496895746E-2</v>
      </c>
      <c r="BW133" s="169">
        <f>IFERROR(Inv_SY_B!BW133/Inv_SY_B!$DC133-1,"")</f>
        <v>7.2098198292768423E-2</v>
      </c>
      <c r="BX133" s="169">
        <f>IFERROR(Inv_SY_B!BX133/Inv_SY_B!$DC133-1,"")</f>
        <v>0.10763472166201526</v>
      </c>
      <c r="BY133" s="169">
        <f>IFERROR(Inv_SY_B!BY133/Inv_SY_B!$DC133-1,"")</f>
        <v>9.1708841369065652E-2</v>
      </c>
      <c r="BZ133" s="169">
        <f>IFERROR(Inv_SY_B!BZ133/Inv_SY_B!$DC133-1,"")</f>
        <v>0.10342427433993073</v>
      </c>
      <c r="CA133" s="169">
        <f>IFERROR(Inv_SY_B!CA133/Inv_SY_B!$DC133-1,"")</f>
        <v>4.978231752843576E-2</v>
      </c>
      <c r="CB133" s="169">
        <f>IFERROR(Inv_SY_B!CB133/Inv_SY_B!$DC133-1,"")</f>
        <v>3.0097633034990912E-2</v>
      </c>
      <c r="CC133" s="169">
        <f>IFERROR(Inv_SY_B!CC133/Inv_SY_B!$DC133-1,"")</f>
        <v>6.2844284149996543E-3</v>
      </c>
      <c r="CD133" s="169">
        <f>IFERROR(Inv_SY_B!CD133/Inv_SY_B!$DC133-1,"")</f>
        <v>2.4325414652939914E-2</v>
      </c>
      <c r="CE133" s="169">
        <f>IFERROR(Inv_SY_B!CE133/Inv_SY_B!$DC133-1,"")</f>
        <v>-1.9480720749087133E-2</v>
      </c>
      <c r="CF133" s="169">
        <f>IFERROR(Inv_SY_B!CF133/Inv_SY_B!$DC133-1,"")</f>
        <v>0.2738945953066485</v>
      </c>
      <c r="CG133" s="169">
        <f>IFERROR(Inv_SY_B!CG133/Inv_SY_B!$DC133-1,"")</f>
        <v>-2.163138560730693E-2</v>
      </c>
      <c r="CH133" s="169">
        <f>IFERROR(Inv_SY_B!CH133/Inv_SY_B!$DC133-1,"")</f>
        <v>5.6967465681914797E-2</v>
      </c>
      <c r="CI133" s="169">
        <f>IFERROR(Inv_SY_B!CI133/Inv_SY_B!$DC133-1,"")</f>
        <v>-0.92799459606403001</v>
      </c>
      <c r="CJ133" s="169" t="str">
        <f>IFERROR(Inv_SY_B!CJ133/Inv_SY_B!$DC133-1,"")</f>
        <v/>
      </c>
      <c r="CK133" s="169">
        <f>IFERROR(Inv_SY_B!CK133/Inv_SY_B!$DC133-1,"")</f>
        <v>-1</v>
      </c>
      <c r="CL133" s="169">
        <f>IFERROR(Inv_SY_B!CL133/Inv_SY_B!$DC133-1,"")</f>
        <v>-0.90247542362675948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5.6555237071677755E-2</v>
      </c>
      <c r="AJ134" s="169">
        <f>IFERROR(Inv_SY_B!AJ134/Inv_SY_B!$DC134-1,"")</f>
        <v>6.0299989810666199E-2</v>
      </c>
      <c r="AK134" s="169">
        <f>IFERROR(Inv_SY_B!AK134/Inv_SY_B!$DC134-1,"")</f>
        <v>7.002363895886532E-2</v>
      </c>
      <c r="AL134" s="169">
        <f>IFERROR(Inv_SY_B!AL134/Inv_SY_B!$DC134-1,"")</f>
        <v>6.423909301283337E-2</v>
      </c>
      <c r="AM134" s="169">
        <f>IFERROR(Inv_SY_B!AM134/Inv_SY_B!$DC134-1,"")</f>
        <v>4.9658219354247857E-2</v>
      </c>
      <c r="AN134" s="169">
        <f>IFERROR(Inv_SY_B!AN134/Inv_SY_B!$DC134-1,"")</f>
        <v>6.3275730826469312E-2</v>
      </c>
      <c r="AO134" s="169">
        <f>IFERROR(Inv_SY_B!AO134/Inv_SY_B!$DC134-1,"")</f>
        <v>5.5595335913659616E-2</v>
      </c>
      <c r="AP134" s="169">
        <f>IFERROR(Inv_SY_B!AP134/Inv_SY_B!$DC134-1,"")</f>
        <v>4.6875192021571532E-2</v>
      </c>
      <c r="AQ134" s="169">
        <f>IFERROR(Inv_SY_B!AQ134/Inv_SY_B!$DC134-1,"")</f>
        <v>3.3453853928358201E-2</v>
      </c>
      <c r="AR134" s="169">
        <f>IFERROR(Inv_SY_B!AR134/Inv_SY_B!$DC134-1,"")</f>
        <v>3.3217173241802733E-2</v>
      </c>
      <c r="AS134" s="169">
        <f>IFERROR(Inv_SY_B!AS134/Inv_SY_B!$DC134-1,"")</f>
        <v>4.6390908208709947E-2</v>
      </c>
      <c r="AT134" s="169">
        <f>IFERROR(Inv_SY_B!AT134/Inv_SY_B!$DC134-1,"")</f>
        <v>4.4511398976855743E-2</v>
      </c>
      <c r="AU134" s="169">
        <f>IFERROR(Inv_SY_B!AU134/Inv_SY_B!$DC134-1,"")</f>
        <v>4.8031466551504698E-2</v>
      </c>
      <c r="AV134" s="169">
        <f>IFERROR(Inv_SY_B!AV134/Inv_SY_B!$DC134-1,"")</f>
        <v>2.8485325784471938E-2</v>
      </c>
      <c r="AW134" s="169">
        <f>IFERROR(Inv_SY_B!AW134/Inv_SY_B!$DC134-1,"")</f>
        <v>4.9611726470225603E-2</v>
      </c>
      <c r="AX134" s="169">
        <f>IFERROR(Inv_SY_B!AX134/Inv_SY_B!$DC134-1,"")</f>
        <v>4.5855943531711407E-2</v>
      </c>
      <c r="AY134" s="169">
        <f>IFERROR(Inv_SY_B!AY134/Inv_SY_B!$DC134-1,"")</f>
        <v>2.5486134676775629E-2</v>
      </c>
      <c r="AZ134" s="169">
        <f>IFERROR(Inv_SY_B!AZ134/Inv_SY_B!$DC134-1,"")</f>
        <v>4.1838017340638967E-2</v>
      </c>
      <c r="BA134" s="169">
        <f>IFERROR(Inv_SY_B!BA134/Inv_SY_B!$DC134-1,"")</f>
        <v>3.718069160471793E-2</v>
      </c>
      <c r="BB134" s="169">
        <f>IFERROR(Inv_SY_B!BB134/Inv_SY_B!$DC134-1,"")</f>
        <v>4.8781275987545225E-2</v>
      </c>
      <c r="BC134" s="169">
        <f>IFERROR(Inv_SY_B!BC134/Inv_SY_B!$DC134-1,"")</f>
        <v>3.9107696298987582E-2</v>
      </c>
      <c r="BD134" s="169">
        <f>IFERROR(Inv_SY_B!BD134/Inv_SY_B!$DC134-1,"")</f>
        <v>4.7514748731706247E-2</v>
      </c>
      <c r="BE134" s="169">
        <f>IFERROR(Inv_SY_B!BE134/Inv_SY_B!$DC134-1,"")</f>
        <v>5.9986936407089075E-2</v>
      </c>
      <c r="BF134" s="169">
        <f>IFERROR(Inv_SY_B!BF134/Inv_SY_B!$DC134-1,"")</f>
        <v>6.5814241096648685E-2</v>
      </c>
      <c r="BG134" s="169">
        <f>IFERROR(Inv_SY_B!BG134/Inv_SY_B!$DC134-1,"")</f>
        <v>6.819071879639127E-2</v>
      </c>
      <c r="BH134" s="169">
        <f>IFERROR(Inv_SY_B!BH134/Inv_SY_B!$DC134-1,"")</f>
        <v>5.6338974755444582E-2</v>
      </c>
      <c r="BI134" s="169">
        <f>IFERROR(Inv_SY_B!BI134/Inv_SY_B!$DC134-1,"")</f>
        <v>6.4567119822487973E-2</v>
      </c>
      <c r="BJ134" s="169">
        <f>IFERROR(Inv_SY_B!BJ134/Inv_SY_B!$DC134-1,"")</f>
        <v>7.0140271969646006E-2</v>
      </c>
      <c r="BK134" s="169">
        <f>IFERROR(Inv_SY_B!BK134/Inv_SY_B!$DC134-1,"")</f>
        <v>4.611394068090191E-2</v>
      </c>
      <c r="BL134" s="169">
        <f>IFERROR(Inv_SY_B!BL134/Inv_SY_B!$DC134-1,"")</f>
        <v>5.859818188891075E-2</v>
      </c>
      <c r="BM134" s="169">
        <f>IFERROR(Inv_SY_B!BM134/Inv_SY_B!$DC134-1,"")</f>
        <v>6.4350704803516567E-2</v>
      </c>
      <c r="BN134" s="169">
        <f>IFERROR(Inv_SY_B!BN134/Inv_SY_B!$DC134-1,"")</f>
        <v>2.0604212176928094E-2</v>
      </c>
      <c r="BO134" s="169">
        <f>IFERROR(Inv_SY_B!BO134/Inv_SY_B!$DC134-1,"")</f>
        <v>2.1366994754990154E-2</v>
      </c>
      <c r="BP134" s="169">
        <f>IFERROR(Inv_SY_B!BP134/Inv_SY_B!$DC134-1,"")</f>
        <v>-8.7211748270270784E-2</v>
      </c>
      <c r="BQ134" s="169">
        <f>IFERROR(Inv_SY_B!BQ134/Inv_SY_B!$DC134-1,"")</f>
        <v>3.8197359171134648E-2</v>
      </c>
      <c r="BR134" s="169">
        <f>IFERROR(Inv_SY_B!BR134/Inv_SY_B!$DC134-1,"")</f>
        <v>9.7853639597911268E-3</v>
      </c>
      <c r="BS134" s="169">
        <f>IFERROR(Inv_SY_B!BS134/Inv_SY_B!$DC134-1,"")</f>
        <v>1.4531905295970926E-2</v>
      </c>
      <c r="BT134" s="169">
        <f>IFERROR(Inv_SY_B!BT134/Inv_SY_B!$DC134-1,"")</f>
        <v>1.5429016590256861E-2</v>
      </c>
      <c r="BU134" s="169">
        <f>IFERROR(Inv_SY_B!BU134/Inv_SY_B!$DC134-1,"")</f>
        <v>8.2878363535678901E-3</v>
      </c>
      <c r="BV134" s="169">
        <f>IFERROR(Inv_SY_B!BV134/Inv_SY_B!$DC134-1,"")</f>
        <v>-1.0966610991065884E-2</v>
      </c>
      <c r="BW134" s="169">
        <f>IFERROR(Inv_SY_B!BW134/Inv_SY_B!$DC134-1,"")</f>
        <v>2.8222831573769813E-2</v>
      </c>
      <c r="BX134" s="169">
        <f>IFERROR(Inv_SY_B!BX134/Inv_SY_B!$DC134-1,"")</f>
        <v>3.9383974176211867E-2</v>
      </c>
      <c r="BY134" s="169">
        <f>IFERROR(Inv_SY_B!BY134/Inv_SY_B!$DC134-1,"")</f>
        <v>3.9933075377647675E-2</v>
      </c>
      <c r="BZ134" s="169">
        <f>IFERROR(Inv_SY_B!BZ134/Inv_SY_B!$DC134-1,"")</f>
        <v>3.3224996700345066E-2</v>
      </c>
      <c r="CA134" s="169">
        <f>IFERROR(Inv_SY_B!CA134/Inv_SY_B!$DC134-1,"")</f>
        <v>2.6831498435483825E-2</v>
      </c>
      <c r="CB134" s="169">
        <f>IFERROR(Inv_SY_B!CB134/Inv_SY_B!$DC134-1,"")</f>
        <v>4.2630306647830629E-3</v>
      </c>
      <c r="CC134" s="169">
        <f>IFERROR(Inv_SY_B!CC134/Inv_SY_B!$DC134-1,"")</f>
        <v>6.7763506566906884E-3</v>
      </c>
      <c r="CD134" s="169">
        <f>IFERROR(Inv_SY_B!CD134/Inv_SY_B!$DC134-1,"")</f>
        <v>2.1885069691357284E-2</v>
      </c>
      <c r="CE134" s="169">
        <f>IFERROR(Inv_SY_B!CE134/Inv_SY_B!$DC134-1,"")</f>
        <v>-2.2035655893632766E-2</v>
      </c>
      <c r="CF134" s="169">
        <f>IFERROR(Inv_SY_B!CF134/Inv_SY_B!$DC134-1,"")</f>
        <v>1.6918940884699918E-2</v>
      </c>
      <c r="CG134" s="169">
        <f>IFERROR(Inv_SY_B!CG134/Inv_SY_B!$DC134-1,"")</f>
        <v>-2.5076347685142886E-2</v>
      </c>
      <c r="CH134" s="169">
        <f>IFERROR(Inv_SY_B!CH134/Inv_SY_B!$DC134-1,"")</f>
        <v>4.9839172914296848E-2</v>
      </c>
      <c r="CI134" s="169">
        <f>IFERROR(Inv_SY_B!CI134/Inv_SY_B!$DC134-1,"")</f>
        <v>-0.92862672383499179</v>
      </c>
      <c r="CJ134" s="169" t="str">
        <f>IFERROR(Inv_SY_B!CJ134/Inv_SY_B!$DC134-1,"")</f>
        <v/>
      </c>
      <c r="CK134" s="169">
        <f>IFERROR(Inv_SY_B!CK134/Inv_SY_B!$DC134-1,"")</f>
        <v>-1</v>
      </c>
      <c r="CL134" s="169">
        <f>IFERROR(Inv_SY_B!CL134/Inv_SY_B!$DC134-1,"")</f>
        <v>-0.91165443122785095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5.7976716527554428E-2</v>
      </c>
      <c r="AJ135" s="169">
        <f>IFERROR(Inv_SY_B!AJ135/Inv_SY_B!$DC135-1,"")</f>
        <v>5.4615926449639751E-2</v>
      </c>
      <c r="AK135" s="169">
        <f>IFERROR(Inv_SY_B!AK135/Inv_SY_B!$DC135-1,"")</f>
        <v>6.3029490575729596E-2</v>
      </c>
      <c r="AL135" s="169">
        <f>IFERROR(Inv_SY_B!AL135/Inv_SY_B!$DC135-1,"")</f>
        <v>4.2656800408340745E-2</v>
      </c>
      <c r="AM135" s="169">
        <f>IFERROR(Inv_SY_B!AM135/Inv_SY_B!$DC135-1,"")</f>
        <v>2.9330498304296349E-2</v>
      </c>
      <c r="AN135" s="169">
        <f>IFERROR(Inv_SY_B!AN135/Inv_SY_B!$DC135-1,"")</f>
        <v>4.7939856992782026E-2</v>
      </c>
      <c r="AO135" s="169">
        <f>IFERROR(Inv_SY_B!AO135/Inv_SY_B!$DC135-1,"")</f>
        <v>4.7111353711827952E-2</v>
      </c>
      <c r="AP135" s="169">
        <f>IFERROR(Inv_SY_B!AP135/Inv_SY_B!$DC135-1,"")</f>
        <v>4.9610118070429809E-2</v>
      </c>
      <c r="AQ135" s="169">
        <f>IFERROR(Inv_SY_B!AQ135/Inv_SY_B!$DC135-1,"")</f>
        <v>2.0846575951063206E-2</v>
      </c>
      <c r="AR135" s="169">
        <f>IFERROR(Inv_SY_B!AR135/Inv_SY_B!$DC135-1,"")</f>
        <v>2.8817531686595288E-2</v>
      </c>
      <c r="AS135" s="169">
        <f>IFERROR(Inv_SY_B!AS135/Inv_SY_B!$DC135-1,"")</f>
        <v>4.6886109270435794E-2</v>
      </c>
      <c r="AT135" s="169">
        <f>IFERROR(Inv_SY_B!AT135/Inv_SY_B!$DC135-1,"")</f>
        <v>4.29102946082629E-2</v>
      </c>
      <c r="AU135" s="169">
        <f>IFERROR(Inv_SY_B!AU135/Inv_SY_B!$DC135-1,"")</f>
        <v>3.4652833386826121E-2</v>
      </c>
      <c r="AV135" s="169">
        <f>IFERROR(Inv_SY_B!AV135/Inv_SY_B!$DC135-1,"")</f>
        <v>1.6164534087615534E-2</v>
      </c>
      <c r="AW135" s="169">
        <f>IFERROR(Inv_SY_B!AW135/Inv_SY_B!$DC135-1,"")</f>
        <v>4.8171524856937209E-2</v>
      </c>
      <c r="AX135" s="169">
        <f>IFERROR(Inv_SY_B!AX135/Inv_SY_B!$DC135-1,"")</f>
        <v>3.8820213083440303E-2</v>
      </c>
      <c r="AY135" s="169">
        <f>IFERROR(Inv_SY_B!AY135/Inv_SY_B!$DC135-1,"")</f>
        <v>3.0056306649493658E-2</v>
      </c>
      <c r="AZ135" s="169">
        <f>IFERROR(Inv_SY_B!AZ135/Inv_SY_B!$DC135-1,"")</f>
        <v>4.7812114196158939E-2</v>
      </c>
      <c r="BA135" s="169">
        <f>IFERROR(Inv_SY_B!BA135/Inv_SY_B!$DC135-1,"")</f>
        <v>4.2738825019648097E-2</v>
      </c>
      <c r="BB135" s="169">
        <f>IFERROR(Inv_SY_B!BB135/Inv_SY_B!$DC135-1,"")</f>
        <v>5.478415865938846E-2</v>
      </c>
      <c r="BC135" s="169">
        <f>IFERROR(Inv_SY_B!BC135/Inv_SY_B!$DC135-1,"")</f>
        <v>4.1512140038005407E-2</v>
      </c>
      <c r="BD135" s="169">
        <f>IFERROR(Inv_SY_B!BD135/Inv_SY_B!$DC135-1,"")</f>
        <v>4.9539570273812616E-2</v>
      </c>
      <c r="BE135" s="169">
        <f>IFERROR(Inv_SY_B!BE135/Inv_SY_B!$DC135-1,"")</f>
        <v>6.4373420309185247E-2</v>
      </c>
      <c r="BF135" s="169">
        <f>IFERROR(Inv_SY_B!BF135/Inv_SY_B!$DC135-1,"")</f>
        <v>7.2221296011639069E-2</v>
      </c>
      <c r="BG135" s="169">
        <f>IFERROR(Inv_SY_B!BG135/Inv_SY_B!$DC135-1,"")</f>
        <v>6.4064647720776913E-2</v>
      </c>
      <c r="BH135" s="169">
        <f>IFERROR(Inv_SY_B!BH135/Inv_SY_B!$DC135-1,"")</f>
        <v>6.5155936183355356E-2</v>
      </c>
      <c r="BI135" s="169">
        <f>IFERROR(Inv_SY_B!BI135/Inv_SY_B!$DC135-1,"")</f>
        <v>6.7505544866112599E-2</v>
      </c>
      <c r="BJ135" s="169">
        <f>IFERROR(Inv_SY_B!BJ135/Inv_SY_B!$DC135-1,"")</f>
        <v>7.0057492044187653E-2</v>
      </c>
      <c r="BK135" s="169">
        <f>IFERROR(Inv_SY_B!BK135/Inv_SY_B!$DC135-1,"")</f>
        <v>4.4133121653420426E-2</v>
      </c>
      <c r="BL135" s="169">
        <f>IFERROR(Inv_SY_B!BL135/Inv_SY_B!$DC135-1,"")</f>
        <v>5.8597732085430065E-2</v>
      </c>
      <c r="BM135" s="169">
        <f>IFERROR(Inv_SY_B!BM135/Inv_SY_B!$DC135-1,"")</f>
        <v>6.2784415175855646E-2</v>
      </c>
      <c r="BN135" s="169">
        <f>IFERROR(Inv_SY_B!BN135/Inv_SY_B!$DC135-1,"")</f>
        <v>4.3288086951727145E-2</v>
      </c>
      <c r="BO135" s="169">
        <f>IFERROR(Inv_SY_B!BO135/Inv_SY_B!$DC135-1,"")</f>
        <v>-7.3374676233221026E-2</v>
      </c>
      <c r="BP135" s="169">
        <f>IFERROR(Inv_SY_B!BP135/Inv_SY_B!$DC135-1,"")</f>
        <v>-0.13442954319761335</v>
      </c>
      <c r="BQ135" s="169">
        <f>IFERROR(Inv_SY_B!BQ135/Inv_SY_B!$DC135-1,"")</f>
        <v>2.3460616975192528E-2</v>
      </c>
      <c r="BR135" s="169">
        <f>IFERROR(Inv_SY_B!BR135/Inv_SY_B!$DC135-1,"")</f>
        <v>1.6400043311369794E-2</v>
      </c>
      <c r="BS135" s="169">
        <f>IFERROR(Inv_SY_B!BS135/Inv_SY_B!$DC135-1,"")</f>
        <v>3.480277980855595E-3</v>
      </c>
      <c r="BT135" s="169">
        <f>IFERROR(Inv_SY_B!BT135/Inv_SY_B!$DC135-1,"")</f>
        <v>1.218018383043229E-2</v>
      </c>
      <c r="BU135" s="169">
        <f>IFERROR(Inv_SY_B!BU135/Inv_SY_B!$DC135-1,"")</f>
        <v>6.8215919515948187E-3</v>
      </c>
      <c r="BV135" s="169">
        <f>IFERROR(Inv_SY_B!BV135/Inv_SY_B!$DC135-1,"")</f>
        <v>-1.7893210166477824E-2</v>
      </c>
      <c r="BW135" s="169">
        <f>IFERROR(Inv_SY_B!BW135/Inv_SY_B!$DC135-1,"")</f>
        <v>3.876848226776608E-2</v>
      </c>
      <c r="BX135" s="169">
        <f>IFERROR(Inv_SY_B!BX135/Inv_SY_B!$DC135-1,"")</f>
        <v>4.5289516571694666E-2</v>
      </c>
      <c r="BY135" s="169">
        <f>IFERROR(Inv_SY_B!BY135/Inv_SY_B!$DC135-1,"")</f>
        <v>5.1011793349851953E-2</v>
      </c>
      <c r="BZ135" s="169">
        <f>IFERROR(Inv_SY_B!BZ135/Inv_SY_B!$DC135-1,"")</f>
        <v>4.1232787587690334E-2</v>
      </c>
      <c r="CA135" s="169">
        <f>IFERROR(Inv_SY_B!CA135/Inv_SY_B!$DC135-1,"")</f>
        <v>3.5819211478276936E-2</v>
      </c>
      <c r="CB135" s="169">
        <f>IFERROR(Inv_SY_B!CB135/Inv_SY_B!$DC135-1,"")</f>
        <v>1.2217327083751117E-2</v>
      </c>
      <c r="CC135" s="169">
        <f>IFERROR(Inv_SY_B!CC135/Inv_SY_B!$DC135-1,"")</f>
        <v>4.6271461384227441E-2</v>
      </c>
      <c r="CD135" s="169">
        <f>IFERROR(Inv_SY_B!CD135/Inv_SY_B!$DC135-1,"")</f>
        <v>6.0804140230783288E-2</v>
      </c>
      <c r="CE135" s="169">
        <f>IFERROR(Inv_SY_B!CE135/Inv_SY_B!$DC135-1,"")</f>
        <v>1.8000378770230974E-3</v>
      </c>
      <c r="CF135" s="169">
        <f>IFERROR(Inv_SY_B!CF135/Inv_SY_B!$DC135-1,"")</f>
        <v>3.6793425951036518E-2</v>
      </c>
      <c r="CG135" s="169">
        <f>IFERROR(Inv_SY_B!CG135/Inv_SY_B!$DC135-1,"")</f>
        <v>-4.1149466436276594E-3</v>
      </c>
      <c r="CH135" s="169">
        <f>IFERROR(Inv_SY_B!CH135/Inv_SY_B!$DC135-1,"")</f>
        <v>7.2973077155091159E-2</v>
      </c>
      <c r="CI135" s="169">
        <f>IFERROR(Inv_SY_B!CI135/Inv_SY_B!$DC135-1,"")</f>
        <v>-0.92589902235223986</v>
      </c>
      <c r="CJ135" s="169" t="str">
        <f>IFERROR(Inv_SY_B!CJ135/Inv_SY_B!$DC135-1,"")</f>
        <v/>
      </c>
      <c r="CK135" s="169">
        <f>IFERROR(Inv_SY_B!CK135/Inv_SY_B!$DC135-1,"")</f>
        <v>-1</v>
      </c>
      <c r="CL135" s="169">
        <f>IFERROR(Inv_SY_B!CL135/Inv_SY_B!$DC135-1,"")</f>
        <v>-0.89777776220344341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3.7512178620274561E-2</v>
      </c>
      <c r="AJ136" s="169">
        <f>IFERROR(Inv_SY_B!AJ136/Inv_SY_B!$DC136-1,"")</f>
        <v>3.2512119928128635E-2</v>
      </c>
      <c r="AK136" s="169">
        <f>IFERROR(Inv_SY_B!AK136/Inv_SY_B!$DC136-1,"")</f>
        <v>4.9610021777707791E-2</v>
      </c>
      <c r="AL136" s="169">
        <f>IFERROR(Inv_SY_B!AL136/Inv_SY_B!$DC136-1,"")</f>
        <v>3.0152541668913457E-2</v>
      </c>
      <c r="AM136" s="169">
        <f>IFERROR(Inv_SY_B!AM136/Inv_SY_B!$DC136-1,"")</f>
        <v>2.3479755839090899E-2</v>
      </c>
      <c r="AN136" s="169">
        <f>IFERROR(Inv_SY_B!AN136/Inv_SY_B!$DC136-1,"")</f>
        <v>2.4855780055780041E-2</v>
      </c>
      <c r="AO136" s="169">
        <f>IFERROR(Inv_SY_B!AO136/Inv_SY_B!$DC136-1,"")</f>
        <v>2.3575844818761293E-2</v>
      </c>
      <c r="AP136" s="169">
        <f>IFERROR(Inv_SY_B!AP136/Inv_SY_B!$DC136-1,"")</f>
        <v>2.9748929598258478E-2</v>
      </c>
      <c r="AQ136" s="169">
        <f>IFERROR(Inv_SY_B!AQ136/Inv_SY_B!$DC136-1,"")</f>
        <v>8.8353714153197593E-3</v>
      </c>
      <c r="AR136" s="169">
        <f>IFERROR(Inv_SY_B!AR136/Inv_SY_B!$DC136-1,"")</f>
        <v>5.6303610832408868E-3</v>
      </c>
      <c r="AS136" s="169">
        <f>IFERROR(Inv_SY_B!AS136/Inv_SY_B!$DC136-1,"")</f>
        <v>2.5012031889909636E-2</v>
      </c>
      <c r="AT136" s="169">
        <f>IFERROR(Inv_SY_B!AT136/Inv_SY_B!$DC136-1,"")</f>
        <v>2.4462025433773738E-2</v>
      </c>
      <c r="AU136" s="169">
        <f>IFERROR(Inv_SY_B!AU136/Inv_SY_B!$DC136-1,"")</f>
        <v>1.9345298705477632E-2</v>
      </c>
      <c r="AV136" s="169">
        <f>IFERROR(Inv_SY_B!AV136/Inv_SY_B!$DC136-1,"")</f>
        <v>1.1408931036277492E-2</v>
      </c>
      <c r="AW136" s="169">
        <f>IFERROR(Inv_SY_B!AW136/Inv_SY_B!$DC136-1,"")</f>
        <v>2.6919270772480797E-2</v>
      </c>
      <c r="AX136" s="169">
        <f>IFERROR(Inv_SY_B!AX136/Inv_SY_B!$DC136-1,"")</f>
        <v>1.5011914505617785E-2</v>
      </c>
      <c r="AY136" s="169">
        <f>IFERROR(Inv_SY_B!AY136/Inv_SY_B!$DC136-1,"")</f>
        <v>1.0781095612263591E-2</v>
      </c>
      <c r="AZ136" s="169">
        <f>IFERROR(Inv_SY_B!AZ136/Inv_SY_B!$DC136-1,"")</f>
        <v>2.5996085994214768E-2</v>
      </c>
      <c r="BA136" s="169">
        <f>IFERROR(Inv_SY_B!BA136/Inv_SY_B!$DC136-1,"")</f>
        <v>1.6274815927860731E-2</v>
      </c>
      <c r="BB136" s="169">
        <f>IFERROR(Inv_SY_B!BB136/Inv_SY_B!$DC136-1,"")</f>
        <v>3.0026903447064823E-2</v>
      </c>
      <c r="BC136" s="169">
        <f>IFERROR(Inv_SY_B!BC136/Inv_SY_B!$DC136-1,"")</f>
        <v>9.8647952637027636E-3</v>
      </c>
      <c r="BD136" s="169">
        <f>IFERROR(Inv_SY_B!BD136/Inv_SY_B!$DC136-1,"")</f>
        <v>3.0680703081586547E-2</v>
      </c>
      <c r="BE136" s="169">
        <f>IFERROR(Inv_SY_B!BE136/Inv_SY_B!$DC136-1,"")</f>
        <v>4.3595583362385115E-2</v>
      </c>
      <c r="BF136" s="169">
        <f>IFERROR(Inv_SY_B!BF136/Inv_SY_B!$DC136-1,"")</f>
        <v>4.9627705451243287E-2</v>
      </c>
      <c r="BG136" s="169">
        <f>IFERROR(Inv_SY_B!BG136/Inv_SY_B!$DC136-1,"")</f>
        <v>4.7095624446887419E-2</v>
      </c>
      <c r="BH136" s="169">
        <f>IFERROR(Inv_SY_B!BH136/Inv_SY_B!$DC136-1,"")</f>
        <v>3.6980257482811973E-2</v>
      </c>
      <c r="BI136" s="169">
        <f>IFERROR(Inv_SY_B!BI136/Inv_SY_B!$DC136-1,"")</f>
        <v>4.3424012720987948E-2</v>
      </c>
      <c r="BJ136" s="169">
        <f>IFERROR(Inv_SY_B!BJ136/Inv_SY_B!$DC136-1,"")</f>
        <v>4.2861703780150862E-2</v>
      </c>
      <c r="BK136" s="169">
        <f>IFERROR(Inv_SY_B!BK136/Inv_SY_B!$DC136-1,"")</f>
        <v>2.4320534411208516E-2</v>
      </c>
      <c r="BL136" s="169">
        <f>IFERROR(Inv_SY_B!BL136/Inv_SY_B!$DC136-1,"")</f>
        <v>3.7267610532071727E-2</v>
      </c>
      <c r="BM136" s="169">
        <f>IFERROR(Inv_SY_B!BM136/Inv_SY_B!$DC136-1,"")</f>
        <v>3.8038500587868729E-2</v>
      </c>
      <c r="BN136" s="169">
        <f>IFERROR(Inv_SY_B!BN136/Inv_SY_B!$DC136-1,"")</f>
        <v>2.564929427224194E-2</v>
      </c>
      <c r="BO136" s="169">
        <f>IFERROR(Inv_SY_B!BO136/Inv_SY_B!$DC136-1,"")</f>
        <v>1.221371652193981E-2</v>
      </c>
      <c r="BP136" s="169">
        <f>IFERROR(Inv_SY_B!BP136/Inv_SY_B!$DC136-1,"")</f>
        <v>5.7266373166098283E-3</v>
      </c>
      <c r="BQ136" s="169">
        <f>IFERROR(Inv_SY_B!BQ136/Inv_SY_B!$DC136-1,"")</f>
        <v>3.6441550637408504E-2</v>
      </c>
      <c r="BR136" s="169">
        <f>IFERROR(Inv_SY_B!BR136/Inv_SY_B!$DC136-1,"")</f>
        <v>3.7168137884576291E-2</v>
      </c>
      <c r="BS136" s="169">
        <f>IFERROR(Inv_SY_B!BS136/Inv_SY_B!$DC136-1,"")</f>
        <v>1.4482459449764784E-2</v>
      </c>
      <c r="BT136" s="169">
        <f>IFERROR(Inv_SY_B!BT136/Inv_SY_B!$DC136-1,"")</f>
        <v>4.4268426860966548E-2</v>
      </c>
      <c r="BU136" s="169">
        <f>IFERROR(Inv_SY_B!BU136/Inv_SY_B!$DC136-1,"")</f>
        <v>1.7971159855262764E-2</v>
      </c>
      <c r="BV136" s="169">
        <f>IFERROR(Inv_SY_B!BV136/Inv_SY_B!$DC136-1,"")</f>
        <v>9.4941808137694039E-4</v>
      </c>
      <c r="BW136" s="169">
        <f>IFERROR(Inv_SY_B!BW136/Inv_SY_B!$DC136-1,"")</f>
        <v>3.8416878332665716E-2</v>
      </c>
      <c r="BX136" s="169">
        <f>IFERROR(Inv_SY_B!BX136/Inv_SY_B!$DC136-1,"")</f>
        <v>5.7607686207974407E-2</v>
      </c>
      <c r="BY136" s="169">
        <f>IFERROR(Inv_SY_B!BY136/Inv_SY_B!$DC136-1,"")</f>
        <v>5.3629163854132189E-2</v>
      </c>
      <c r="BZ136" s="169">
        <f>IFERROR(Inv_SY_B!BZ136/Inv_SY_B!$DC136-1,"")</f>
        <v>6.0822849801241974E-2</v>
      </c>
      <c r="CA136" s="169">
        <f>IFERROR(Inv_SY_B!CA136/Inv_SY_B!$DC136-1,"")</f>
        <v>4.4116178949192175E-2</v>
      </c>
      <c r="CB136" s="169">
        <f>IFERROR(Inv_SY_B!CB136/Inv_SY_B!$DC136-1,"")</f>
        <v>2.1053439721136158E-2</v>
      </c>
      <c r="CC136" s="169">
        <f>IFERROR(Inv_SY_B!CC136/Inv_SY_B!$DC136-1,"")</f>
        <v>4.5824003350835918E-2</v>
      </c>
      <c r="CD136" s="169">
        <f>IFERROR(Inv_SY_B!CD136/Inv_SY_B!$DC136-1,"")</f>
        <v>6.0142952084435208E-2</v>
      </c>
      <c r="CE136" s="169">
        <f>IFERROR(Inv_SY_B!CE136/Inv_SY_B!$DC136-1,"")</f>
        <v>2.7246234077608733E-2</v>
      </c>
      <c r="CF136" s="169">
        <f>IFERROR(Inv_SY_B!CF136/Inv_SY_B!$DC136-1,"")</f>
        <v>6.1107045903221024E-2</v>
      </c>
      <c r="CG136" s="169">
        <f>IFERROR(Inv_SY_B!CG136/Inv_SY_B!$DC136-1,"")</f>
        <v>1.8517673892758824E-2</v>
      </c>
      <c r="CH136" s="169">
        <f>IFERROR(Inv_SY_B!CH136/Inv_SY_B!$DC136-1,"")</f>
        <v>0.10065090352143868</v>
      </c>
      <c r="CI136" s="169">
        <f>IFERROR(Inv_SY_B!CI136/Inv_SY_B!$DC136-1,"")</f>
        <v>-0.92582481738348699</v>
      </c>
      <c r="CJ136" s="169" t="str">
        <f>IFERROR(Inv_SY_B!CJ136/Inv_SY_B!$DC136-1,"")</f>
        <v/>
      </c>
      <c r="CK136" s="169">
        <f>IFERROR(Inv_SY_B!CK136/Inv_SY_B!$DC136-1,"")</f>
        <v>-1</v>
      </c>
      <c r="CL136" s="169">
        <f>IFERROR(Inv_SY_B!CL136/Inv_SY_B!$DC136-1,"")</f>
        <v>-0.73308930244462289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1.6663917572405929E-3</v>
      </c>
      <c r="AJ137" s="169">
        <f>IFERROR(Inv_SY_B!AJ137/Inv_SY_B!$DC137-1,"")</f>
        <v>1.041229396961274E-3</v>
      </c>
      <c r="AK137" s="169">
        <f>IFERROR(Inv_SY_B!AK137/Inv_SY_B!$DC137-1,"")</f>
        <v>2.9548992314402334E-2</v>
      </c>
      <c r="AL137" s="169">
        <f>IFERROR(Inv_SY_B!AL137/Inv_SY_B!$DC137-1,"")</f>
        <v>1.4673632213946686E-2</v>
      </c>
      <c r="AM137" s="169">
        <f>IFERROR(Inv_SY_B!AM137/Inv_SY_B!$DC137-1,"")</f>
        <v>1.2534469671017678E-2</v>
      </c>
      <c r="AN137" s="169">
        <f>IFERROR(Inv_SY_B!AN137/Inv_SY_B!$DC137-1,"")</f>
        <v>3.5483909459972374E-3</v>
      </c>
      <c r="AO137" s="169">
        <f>IFERROR(Inv_SY_B!AO137/Inv_SY_B!$DC137-1,"")</f>
        <v>5.3475339531392496E-3</v>
      </c>
      <c r="AP137" s="169">
        <f>IFERROR(Inv_SY_B!AP137/Inv_SY_B!$DC137-1,"")</f>
        <v>4.078412161521161E-4</v>
      </c>
      <c r="AQ137" s="169">
        <f>IFERROR(Inv_SY_B!AQ137/Inv_SY_B!$DC137-1,"")</f>
        <v>-6.9816875599543193E-3</v>
      </c>
      <c r="AR137" s="169">
        <f>IFERROR(Inv_SY_B!AR137/Inv_SY_B!$DC137-1,"")</f>
        <v>-9.3238980867389465E-3</v>
      </c>
      <c r="AS137" s="169">
        <f>IFERROR(Inv_SY_B!AS137/Inv_SY_B!$DC137-1,"")</f>
        <v>-1.1468388640156757E-3</v>
      </c>
      <c r="AT137" s="169">
        <f>IFERROR(Inv_SY_B!AT137/Inv_SY_B!$DC137-1,"")</f>
        <v>-9.1770493818009724E-3</v>
      </c>
      <c r="AU137" s="169">
        <f>IFERROR(Inv_SY_B!AU137/Inv_SY_B!$DC137-1,"")</f>
        <v>-1.7703222038741306E-2</v>
      </c>
      <c r="AV137" s="169">
        <f>IFERROR(Inv_SY_B!AV137/Inv_SY_B!$DC137-1,"")</f>
        <v>7.4405871088542019E-2</v>
      </c>
      <c r="AW137" s="169">
        <f>IFERROR(Inv_SY_B!AW137/Inv_SY_B!$DC137-1,"")</f>
        <v>1.8871320751741028E-3</v>
      </c>
      <c r="AX137" s="169">
        <f>IFERROR(Inv_SY_B!AX137/Inv_SY_B!$DC137-1,"")</f>
        <v>-1.3031294540855054E-3</v>
      </c>
      <c r="AY137" s="169">
        <f>IFERROR(Inv_SY_B!AY137/Inv_SY_B!$DC137-1,"")</f>
        <v>3.3134541295143372E-3</v>
      </c>
      <c r="AZ137" s="169">
        <f>IFERROR(Inv_SY_B!AZ137/Inv_SY_B!$DC137-1,"")</f>
        <v>7.6287115018174312E-3</v>
      </c>
      <c r="BA137" s="169">
        <f>IFERROR(Inv_SY_B!BA137/Inv_SY_B!$DC137-1,"")</f>
        <v>1.0976229088419664E-3</v>
      </c>
      <c r="BB137" s="169">
        <f>IFERROR(Inv_SY_B!BB137/Inv_SY_B!$DC137-1,"")</f>
        <v>5.5097900560858726E-3</v>
      </c>
      <c r="BC137" s="169">
        <f>IFERROR(Inv_SY_B!BC137/Inv_SY_B!$DC137-1,"")</f>
        <v>-5.6302336340569026E-3</v>
      </c>
      <c r="BD137" s="169">
        <f>IFERROR(Inv_SY_B!BD137/Inv_SY_B!$DC137-1,"")</f>
        <v>3.582133768481599E-2</v>
      </c>
      <c r="BE137" s="169">
        <f>IFERROR(Inv_SY_B!BE137/Inv_SY_B!$DC137-1,"")</f>
        <v>3.062877465928282E-2</v>
      </c>
      <c r="BF137" s="169">
        <f>IFERROR(Inv_SY_B!BF137/Inv_SY_B!$DC137-1,"")</f>
        <v>3.411472272634386E-2</v>
      </c>
      <c r="BG137" s="169">
        <f>IFERROR(Inv_SY_B!BG137/Inv_SY_B!$DC137-1,"")</f>
        <v>9.1325234870323069E-3</v>
      </c>
      <c r="BH137" s="169">
        <f>IFERROR(Inv_SY_B!BH137/Inv_SY_B!$DC137-1,"")</f>
        <v>1.8545775484777094E-2</v>
      </c>
      <c r="BI137" s="169">
        <f>IFERROR(Inv_SY_B!BI137/Inv_SY_B!$DC137-1,"")</f>
        <v>4.3322430792898547E-2</v>
      </c>
      <c r="BJ137" s="169">
        <f>IFERROR(Inv_SY_B!BJ137/Inv_SY_B!$DC137-1,"")</f>
        <v>2.3404228128774296E-2</v>
      </c>
      <c r="BK137" s="169">
        <f>IFERROR(Inv_SY_B!BK137/Inv_SY_B!$DC137-1,"")</f>
        <v>8.2804765157253879E-3</v>
      </c>
      <c r="BL137" s="169">
        <f>IFERROR(Inv_SY_B!BL137/Inv_SY_B!$DC137-1,"")</f>
        <v>2.1542477668288873E-2</v>
      </c>
      <c r="BM137" s="169">
        <f>IFERROR(Inv_SY_B!BM137/Inv_SY_B!$DC137-1,"")</f>
        <v>1.2016119148072102E-2</v>
      </c>
      <c r="BN137" s="169">
        <f>IFERROR(Inv_SY_B!BN137/Inv_SY_B!$DC137-1,"")</f>
        <v>-1.6742188135880798E-2</v>
      </c>
      <c r="BO137" s="169">
        <f>IFERROR(Inv_SY_B!BO137/Inv_SY_B!$DC137-1,"")</f>
        <v>1.0887536571357437E-2</v>
      </c>
      <c r="BP137" s="169">
        <f>IFERROR(Inv_SY_B!BP137/Inv_SY_B!$DC137-1,"")</f>
        <v>1.9927537245913562E-2</v>
      </c>
      <c r="BQ137" s="169">
        <f>IFERROR(Inv_SY_B!BQ137/Inv_SY_B!$DC137-1,"")</f>
        <v>3.042878987323494E-2</v>
      </c>
      <c r="BR137" s="169">
        <f>IFERROR(Inv_SY_B!BR137/Inv_SY_B!$DC137-1,"")</f>
        <v>4.2176243569303384E-2</v>
      </c>
      <c r="BS137" s="169">
        <f>IFERROR(Inv_SY_B!BS137/Inv_SY_B!$DC137-1,"")</f>
        <v>3.3376875748996282E-2</v>
      </c>
      <c r="BT137" s="169">
        <f>IFERROR(Inv_SY_B!BT137/Inv_SY_B!$DC137-1,"")</f>
        <v>7.3461720265060482E-2</v>
      </c>
      <c r="BU137" s="169">
        <f>IFERROR(Inv_SY_B!BU137/Inv_SY_B!$DC137-1,"")</f>
        <v>2.0495338384193262E-2</v>
      </c>
      <c r="BV137" s="169">
        <f>IFERROR(Inv_SY_B!BV137/Inv_SY_B!$DC137-1,"")</f>
        <v>8.2280240291097151E-3</v>
      </c>
      <c r="BW137" s="169">
        <f>IFERROR(Inv_SY_B!BW137/Inv_SY_B!$DC137-1,"")</f>
        <v>4.3737556293751645E-2</v>
      </c>
      <c r="BX137" s="169">
        <f>IFERROR(Inv_SY_B!BX137/Inv_SY_B!$DC137-1,"")</f>
        <v>9.2096215409070981E-2</v>
      </c>
      <c r="BY137" s="169">
        <f>IFERROR(Inv_SY_B!BY137/Inv_SY_B!$DC137-1,"")</f>
        <v>6.1946580408664964E-2</v>
      </c>
      <c r="BZ137" s="169">
        <f>IFERROR(Inv_SY_B!BZ137/Inv_SY_B!$DC137-1,"")</f>
        <v>0.10610263175911849</v>
      </c>
      <c r="CA137" s="169">
        <f>IFERROR(Inv_SY_B!CA137/Inv_SY_B!$DC137-1,"")</f>
        <v>0.11290370998681576</v>
      </c>
      <c r="CB137" s="169">
        <f>IFERROR(Inv_SY_B!CB137/Inv_SY_B!$DC137-1,"")</f>
        <v>9.0576938027203679E-2</v>
      </c>
      <c r="CC137" s="169">
        <f>IFERROR(Inv_SY_B!CC137/Inv_SY_B!$DC137-1,"")</f>
        <v>9.2742410892851623E-2</v>
      </c>
      <c r="CD137" s="169">
        <f>IFERROR(Inv_SY_B!CD137/Inv_SY_B!$DC137-1,"")</f>
        <v>0.11127092872216382</v>
      </c>
      <c r="CE137" s="169">
        <f>IFERROR(Inv_SY_B!CE137/Inv_SY_B!$DC137-1,"")</f>
        <v>5.3966962755299663E-2</v>
      </c>
      <c r="CF137" s="169">
        <f>IFERROR(Inv_SY_B!CF137/Inv_SY_B!$DC137-1,"")</f>
        <v>0.10139091298695213</v>
      </c>
      <c r="CG137" s="169">
        <f>IFERROR(Inv_SY_B!CG137/Inv_SY_B!$DC137-1,"")</f>
        <v>6.6638591906123201E-2</v>
      </c>
      <c r="CH137" s="169">
        <f>IFERROR(Inv_SY_B!CH137/Inv_SY_B!$DC137-1,"")</f>
        <v>0.1436400353105256</v>
      </c>
      <c r="CI137" s="169">
        <f>IFERROR(Inv_SY_B!CI137/Inv_SY_B!$DC137-1,"")</f>
        <v>-0.92198763209406143</v>
      </c>
      <c r="CJ137" s="169" t="str">
        <f>IFERROR(Inv_SY_B!CJ137/Inv_SY_B!$DC137-1,"")</f>
        <v/>
      </c>
      <c r="CK137" s="169">
        <f>IFERROR(Inv_SY_B!CK137/Inv_SY_B!$DC137-1,"")</f>
        <v>-1</v>
      </c>
      <c r="CL137" s="169">
        <f>IFERROR(Inv_SY_B!CL137/Inv_SY_B!$DC137-1,"")</f>
        <v>-0.72541959042122983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5.666141040914785E-2</v>
      </c>
      <c r="AJ138" s="169">
        <f>IFERROR(Inv_SY_B!AJ138/Inv_SY_B!$DC138-1,"")</f>
        <v>5.0013281624190276E-2</v>
      </c>
      <c r="AK138" s="169">
        <f>IFERROR(Inv_SY_B!AK138/Inv_SY_B!$DC138-1,"")</f>
        <v>6.405571186368153E-2</v>
      </c>
      <c r="AL138" s="169">
        <f>IFERROR(Inv_SY_B!AL138/Inv_SY_B!$DC138-1,"")</f>
        <v>4.2728022188988746E-2</v>
      </c>
      <c r="AM138" s="169">
        <f>IFERROR(Inv_SY_B!AM138/Inv_SY_B!$DC138-1,"")</f>
        <v>4.588816186578204E-2</v>
      </c>
      <c r="AN138" s="169">
        <f>IFERROR(Inv_SY_B!AN138/Inv_SY_B!$DC138-1,"")</f>
        <v>4.1747930334558481E-2</v>
      </c>
      <c r="AO138" s="169">
        <f>IFERROR(Inv_SY_B!AO138/Inv_SY_B!$DC138-1,"")</f>
        <v>4.0061889850962151E-2</v>
      </c>
      <c r="AP138" s="169">
        <f>IFERROR(Inv_SY_B!AP138/Inv_SY_B!$DC138-1,"")</f>
        <v>4.545221246398401E-2</v>
      </c>
      <c r="AQ138" s="169">
        <f>IFERROR(Inv_SY_B!AQ138/Inv_SY_B!$DC138-1,"")</f>
        <v>2.8562139437432243E-2</v>
      </c>
      <c r="AR138" s="169">
        <f>IFERROR(Inv_SY_B!AR138/Inv_SY_B!$DC138-1,"")</f>
        <v>3.9897966207902202E-2</v>
      </c>
      <c r="AS138" s="169">
        <f>IFERROR(Inv_SY_B!AS138/Inv_SY_B!$DC138-1,"")</f>
        <v>4.3560686038790264E-2</v>
      </c>
      <c r="AT138" s="169">
        <f>IFERROR(Inv_SY_B!AT138/Inv_SY_B!$DC138-1,"")</f>
        <v>4.3576328694754807E-2</v>
      </c>
      <c r="AU138" s="169">
        <f>IFERROR(Inv_SY_B!AU138/Inv_SY_B!$DC138-1,"")</f>
        <v>4.0966612257992807E-2</v>
      </c>
      <c r="AV138" s="169">
        <f>IFERROR(Inv_SY_B!AV138/Inv_SY_B!$DC138-1,"")</f>
        <v>1.3345055730686894E-2</v>
      </c>
      <c r="AW138" s="169">
        <f>IFERROR(Inv_SY_B!AW138/Inv_SY_B!$DC138-1,"")</f>
        <v>4.3651397316935459E-2</v>
      </c>
      <c r="AX138" s="169">
        <f>IFERROR(Inv_SY_B!AX138/Inv_SY_B!$DC138-1,"")</f>
        <v>3.2415293664008082E-2</v>
      </c>
      <c r="AY138" s="169">
        <f>IFERROR(Inv_SY_B!AY138/Inv_SY_B!$DC138-1,"")</f>
        <v>2.7391594536913422E-2</v>
      </c>
      <c r="AZ138" s="169">
        <f>IFERROR(Inv_SY_B!AZ138/Inv_SY_B!$DC138-1,"")</f>
        <v>4.1692719940888967E-2</v>
      </c>
      <c r="BA138" s="169">
        <f>IFERROR(Inv_SY_B!BA138/Inv_SY_B!$DC138-1,"")</f>
        <v>3.3378849018529166E-2</v>
      </c>
      <c r="BB138" s="169">
        <f>IFERROR(Inv_SY_B!BB138/Inv_SY_B!$DC138-1,"")</f>
        <v>4.9895184355344346E-2</v>
      </c>
      <c r="BC138" s="169">
        <f>IFERROR(Inv_SY_B!BC138/Inv_SY_B!$DC138-1,"")</f>
        <v>3.3634500673014323E-2</v>
      </c>
      <c r="BD138" s="169">
        <f>IFERROR(Inv_SY_B!BD138/Inv_SY_B!$DC138-1,"")</f>
        <v>4.4342818837020292E-2</v>
      </c>
      <c r="BE138" s="169">
        <f>IFERROR(Inv_SY_B!BE138/Inv_SY_B!$DC138-1,"")</f>
        <v>5.4988515257377246E-2</v>
      </c>
      <c r="BF138" s="169">
        <f>IFERROR(Inv_SY_B!BF138/Inv_SY_B!$DC138-1,"")</f>
        <v>6.4873804790565925E-2</v>
      </c>
      <c r="BG138" s="169">
        <f>IFERROR(Inv_SY_B!BG138/Inv_SY_B!$DC138-1,"")</f>
        <v>5.0929843497116378E-2</v>
      </c>
      <c r="BH138" s="169">
        <f>IFERROR(Inv_SY_B!BH138/Inv_SY_B!$DC138-1,"")</f>
        <v>6.207809606497694E-2</v>
      </c>
      <c r="BI138" s="169">
        <f>IFERROR(Inv_SY_B!BI138/Inv_SY_B!$DC138-1,"")</f>
        <v>6.9930063292066746E-2</v>
      </c>
      <c r="BJ138" s="169">
        <f>IFERROR(Inv_SY_B!BJ138/Inv_SY_B!$DC138-1,"")</f>
        <v>6.1547637890565277E-2</v>
      </c>
      <c r="BK138" s="169">
        <f>IFERROR(Inv_SY_B!BK138/Inv_SY_B!$DC138-1,"")</f>
        <v>4.0469597373443689E-2</v>
      </c>
      <c r="BL138" s="169">
        <f>IFERROR(Inv_SY_B!BL138/Inv_SY_B!$DC138-1,"")</f>
        <v>5.3923945615341751E-2</v>
      </c>
      <c r="BM138" s="169">
        <f>IFERROR(Inv_SY_B!BM138/Inv_SY_B!$DC138-1,"")</f>
        <v>5.0696618700538876E-2</v>
      </c>
      <c r="BN138" s="169">
        <f>IFERROR(Inv_SY_B!BN138/Inv_SY_B!$DC138-1,"")</f>
        <v>3.6264613906278997E-2</v>
      </c>
      <c r="BO138" s="169">
        <f>IFERROR(Inv_SY_B!BO138/Inv_SY_B!$DC138-1,"")</f>
        <v>5.1713882295571612E-2</v>
      </c>
      <c r="BP138" s="169">
        <f>IFERROR(Inv_SY_B!BP138/Inv_SY_B!$DC138-1,"")</f>
        <v>5.0407935788434832E-2</v>
      </c>
      <c r="BQ138" s="169">
        <f>IFERROR(Inv_SY_B!BQ138/Inv_SY_B!$DC138-1,"")</f>
        <v>5.4700290850844935E-2</v>
      </c>
      <c r="BR138" s="169">
        <f>IFERROR(Inv_SY_B!BR138/Inv_SY_B!$DC138-1,"")</f>
        <v>6.0809464859700846E-2</v>
      </c>
      <c r="BS138" s="169">
        <f>IFERROR(Inv_SY_B!BS138/Inv_SY_B!$DC138-1,"")</f>
        <v>3.5840650799475293E-2</v>
      </c>
      <c r="BT138" s="169">
        <f>IFERROR(Inv_SY_B!BT138/Inv_SY_B!$DC138-1,"")</f>
        <v>6.4759924176714057E-2</v>
      </c>
      <c r="BU138" s="169">
        <f>IFERROR(Inv_SY_B!BU138/Inv_SY_B!$DC138-1,"")</f>
        <v>3.6603170586748224E-2</v>
      </c>
      <c r="BV138" s="169">
        <f>IFERROR(Inv_SY_B!BV138/Inv_SY_B!$DC138-1,"")</f>
        <v>1.8233860570893379E-2</v>
      </c>
      <c r="BW138" s="169">
        <f>IFERROR(Inv_SY_B!BW138/Inv_SY_B!$DC138-1,"")</f>
        <v>3.9371571609532641E-2</v>
      </c>
      <c r="BX138" s="169">
        <f>IFERROR(Inv_SY_B!BX138/Inv_SY_B!$DC138-1,"")</f>
        <v>4.2519452202425922E-2</v>
      </c>
      <c r="BY138" s="169">
        <f>IFERROR(Inv_SY_B!BY138/Inv_SY_B!$DC138-1,"")</f>
        <v>4.616747338730276E-2</v>
      </c>
      <c r="BZ138" s="169">
        <f>IFERROR(Inv_SY_B!BZ138/Inv_SY_B!$DC138-1,"")</f>
        <v>5.0443095886703926E-2</v>
      </c>
      <c r="CA138" s="169">
        <f>IFERROR(Inv_SY_B!CA138/Inv_SY_B!$DC138-1,"")</f>
        <v>4.3921503866382494E-2</v>
      </c>
      <c r="CB138" s="169">
        <f>IFERROR(Inv_SY_B!CB138/Inv_SY_B!$DC138-1,"")</f>
        <v>1.8112734415364207E-2</v>
      </c>
      <c r="CC138" s="169">
        <f>IFERROR(Inv_SY_B!CC138/Inv_SY_B!$DC138-1,"")</f>
        <v>4.1312171236219219E-2</v>
      </c>
      <c r="CD138" s="169">
        <f>IFERROR(Inv_SY_B!CD138/Inv_SY_B!$DC138-1,"")</f>
        <v>5.4877229969819918E-2</v>
      </c>
      <c r="CE138" s="169">
        <f>IFERROR(Inv_SY_B!CE138/Inv_SY_B!$DC138-1,"")</f>
        <v>-1.2507139333681527E-2</v>
      </c>
      <c r="CF138" s="169">
        <f>IFERROR(Inv_SY_B!CF138/Inv_SY_B!$DC138-1,"")</f>
        <v>3.358564739245784E-2</v>
      </c>
      <c r="CG138" s="169">
        <f>IFERROR(Inv_SY_B!CG138/Inv_SY_B!$DC138-1,"")</f>
        <v>7.3006920201925674E-3</v>
      </c>
      <c r="CH138" s="169">
        <f>IFERROR(Inv_SY_B!CH138/Inv_SY_B!$DC138-1,"")</f>
        <v>4.5144024524588655E-2</v>
      </c>
      <c r="CI138" s="169">
        <f>IFERROR(Inv_SY_B!CI138/Inv_SY_B!$DC138-1,"")</f>
        <v>-0.9169601208527578</v>
      </c>
      <c r="CJ138" s="169" t="str">
        <f>IFERROR(Inv_SY_B!CJ138/Inv_SY_B!$DC138-1,"")</f>
        <v/>
      </c>
      <c r="CK138" s="169">
        <f>IFERROR(Inv_SY_B!CK138/Inv_SY_B!$DC138-1,"")</f>
        <v>-0.78785017176766192</v>
      </c>
      <c r="CL138" s="169">
        <f>IFERROR(Inv_SY_B!CL138/Inv_SY_B!$DC138-1,"")</f>
        <v>-0.52712984818504993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3.3481202173765601E-2</v>
      </c>
      <c r="AJ139" s="169">
        <f>IFERROR(Inv_SY_B!AJ139/Inv_SY_B!$DC139-1,"")</f>
        <v>2.7473987559874624E-2</v>
      </c>
      <c r="AK139" s="169">
        <f>IFERROR(Inv_SY_B!AK139/Inv_SY_B!$DC139-1,"")</f>
        <v>2.7192269909016353E-2</v>
      </c>
      <c r="AL139" s="169">
        <f>IFERROR(Inv_SY_B!AL139/Inv_SY_B!$DC139-1,"")</f>
        <v>3.3155352609557376E-3</v>
      </c>
      <c r="AM139" s="169">
        <f>IFERROR(Inv_SY_B!AM139/Inv_SY_B!$DC139-1,"")</f>
        <v>1.2322887991764953E-2</v>
      </c>
      <c r="AN139" s="169">
        <f>IFERROR(Inv_SY_B!AN139/Inv_SY_B!$DC139-1,"")</f>
        <v>1.4538452091296561E-2</v>
      </c>
      <c r="AO139" s="169">
        <f>IFERROR(Inv_SY_B!AO139/Inv_SY_B!$DC139-1,"")</f>
        <v>1.6333799778029734E-2</v>
      </c>
      <c r="AP139" s="169">
        <f>IFERROR(Inv_SY_B!AP139/Inv_SY_B!$DC139-1,"")</f>
        <v>2.620931079905553E-2</v>
      </c>
      <c r="AQ139" s="169">
        <f>IFERROR(Inv_SY_B!AQ139/Inv_SY_B!$DC139-1,"")</f>
        <v>1.2576095317425651E-2</v>
      </c>
      <c r="AR139" s="169">
        <f>IFERROR(Inv_SY_B!AR139/Inv_SY_B!$DC139-1,"")</f>
        <v>2.4957150426797137E-2</v>
      </c>
      <c r="AS139" s="169">
        <f>IFERROR(Inv_SY_B!AS139/Inv_SY_B!$DC139-1,"")</f>
        <v>3.0117161989986707E-2</v>
      </c>
      <c r="AT139" s="169">
        <f>IFERROR(Inv_SY_B!AT139/Inv_SY_B!$DC139-1,"")</f>
        <v>2.5763132837838709E-2</v>
      </c>
      <c r="AU139" s="169">
        <f>IFERROR(Inv_SY_B!AU139/Inv_SY_B!$DC139-1,"")</f>
        <v>2.0201253067324343E-2</v>
      </c>
      <c r="AV139" s="169">
        <f>IFERROR(Inv_SY_B!AV139/Inv_SY_B!$DC139-1,"")</f>
        <v>-2.8287098679652289E-2</v>
      </c>
      <c r="AW139" s="169">
        <f>IFERROR(Inv_SY_B!AW139/Inv_SY_B!$DC139-1,"")</f>
        <v>2.7142042504921804E-2</v>
      </c>
      <c r="AX139" s="169">
        <f>IFERROR(Inv_SY_B!AX139/Inv_SY_B!$DC139-1,"")</f>
        <v>2.0745907192317059E-2</v>
      </c>
      <c r="AY139" s="169">
        <f>IFERROR(Inv_SY_B!AY139/Inv_SY_B!$DC139-1,"")</f>
        <v>1.542259085754627E-2</v>
      </c>
      <c r="AZ139" s="169">
        <f>IFERROR(Inv_SY_B!AZ139/Inv_SY_B!$DC139-1,"")</f>
        <v>3.3869753927515012E-2</v>
      </c>
      <c r="BA139" s="169">
        <f>IFERROR(Inv_SY_B!BA139/Inv_SY_B!$DC139-1,"")</f>
        <v>2.7142042504921582E-2</v>
      </c>
      <c r="BB139" s="169">
        <f>IFERROR(Inv_SY_B!BB139/Inv_SY_B!$DC139-1,"")</f>
        <v>4.2164474747306002E-2</v>
      </c>
      <c r="BC139" s="169">
        <f>IFERROR(Inv_SY_B!BC139/Inv_SY_B!$DC139-1,"")</f>
        <v>3.0352739033668641E-2</v>
      </c>
      <c r="BD139" s="169">
        <f>IFERROR(Inv_SY_B!BD139/Inv_SY_B!$DC139-1,"")</f>
        <v>3.8588731622226868E-2</v>
      </c>
      <c r="BE139" s="169">
        <f>IFERROR(Inv_SY_B!BE139/Inv_SY_B!$DC139-1,"")</f>
        <v>5.3916411353640781E-2</v>
      </c>
      <c r="BF139" s="169">
        <f>IFERROR(Inv_SY_B!BF139/Inv_SY_B!$DC139-1,"")</f>
        <v>5.889634092484175E-2</v>
      </c>
      <c r="BG139" s="169">
        <f>IFERROR(Inv_SY_B!BG139/Inv_SY_B!$DC139-1,"")</f>
        <v>6.5069139018474331E-2</v>
      </c>
      <c r="BH139" s="169">
        <f>IFERROR(Inv_SY_B!BH139/Inv_SY_B!$DC139-1,"")</f>
        <v>5.2407762599828267E-2</v>
      </c>
      <c r="BI139" s="169">
        <f>IFERROR(Inv_SY_B!BI139/Inv_SY_B!$DC139-1,"")</f>
        <v>6.355119833750944E-2</v>
      </c>
      <c r="BJ139" s="169">
        <f>IFERROR(Inv_SY_B!BJ139/Inv_SY_B!$DC139-1,"")</f>
        <v>6.448359707788387E-2</v>
      </c>
      <c r="BK139" s="169">
        <f>IFERROR(Inv_SY_B!BK139/Inv_SY_B!$DC139-1,"")</f>
        <v>4.2136703740843551E-2</v>
      </c>
      <c r="BL139" s="169">
        <f>IFERROR(Inv_SY_B!BL139/Inv_SY_B!$DC139-1,"")</f>
        <v>5.5833264202320709E-2</v>
      </c>
      <c r="BM139" s="169">
        <f>IFERROR(Inv_SY_B!BM139/Inv_SY_B!$DC139-1,"")</f>
        <v>5.6202384858641485E-2</v>
      </c>
      <c r="BN139" s="169">
        <f>IFERROR(Inv_SY_B!BN139/Inv_SY_B!$DC139-1,"")</f>
        <v>5.3670154817312188E-2</v>
      </c>
      <c r="BO139" s="169">
        <f>IFERROR(Inv_SY_B!BO139/Inv_SY_B!$DC139-1,"")</f>
        <v>4.9364498061135187E-2</v>
      </c>
      <c r="BP139" s="169">
        <f>IFERROR(Inv_SY_B!BP139/Inv_SY_B!$DC139-1,"")</f>
        <v>4.0409155614714809E-2</v>
      </c>
      <c r="BQ139" s="169">
        <f>IFERROR(Inv_SY_B!BQ139/Inv_SY_B!$DC139-1,"")</f>
        <v>4.4415869472300695E-2</v>
      </c>
      <c r="BR139" s="169">
        <f>IFERROR(Inv_SY_B!BR139/Inv_SY_B!$DC139-1,"")</f>
        <v>3.9508991956975992E-2</v>
      </c>
      <c r="BS139" s="169">
        <f>IFERROR(Inv_SY_B!BS139/Inv_SY_B!$DC139-1,"")</f>
        <v>1.9326085884373345E-2</v>
      </c>
      <c r="BT139" s="169">
        <f>IFERROR(Inv_SY_B!BT139/Inv_SY_B!$DC139-1,"")</f>
        <v>4.2557132342836645E-2</v>
      </c>
      <c r="BU139" s="169">
        <f>IFERROR(Inv_SY_B!BU139/Inv_SY_B!$DC139-1,"")</f>
        <v>2.3233514945252276E-2</v>
      </c>
      <c r="BV139" s="169">
        <f>IFERROR(Inv_SY_B!BV139/Inv_SY_B!$DC139-1,"")</f>
        <v>3.6930685396436846E-3</v>
      </c>
      <c r="BW139" s="169">
        <f>IFERROR(Inv_SY_B!BW139/Inv_SY_B!$DC139-1,"")</f>
        <v>2.1625740623228085E-2</v>
      </c>
      <c r="BX139" s="169">
        <f>IFERROR(Inv_SY_B!BX139/Inv_SY_B!$DC139-1,"")</f>
        <v>1.7295722618309473E-2</v>
      </c>
      <c r="BY139" s="169">
        <f>IFERROR(Inv_SY_B!BY139/Inv_SY_B!$DC139-1,"")</f>
        <v>2.1865784265292065E-2</v>
      </c>
      <c r="BZ139" s="169">
        <f>IFERROR(Inv_SY_B!BZ139/Inv_SY_B!$DC139-1,"")</f>
        <v>3.073779727596726E-2</v>
      </c>
      <c r="CA139" s="169">
        <f>IFERROR(Inv_SY_B!CA139/Inv_SY_B!$DC139-1,"")</f>
        <v>4.6571383394129473E-3</v>
      </c>
      <c r="CB139" s="169">
        <f>IFERROR(Inv_SY_B!CB139/Inv_SY_B!$DC139-1,"")</f>
        <v>-2.0821976748374493E-2</v>
      </c>
      <c r="CC139" s="169">
        <f>IFERROR(Inv_SY_B!CC139/Inv_SY_B!$DC139-1,"")</f>
        <v>5.475698156806752E-2</v>
      </c>
      <c r="CD139" s="169">
        <f>IFERROR(Inv_SY_B!CD139/Inv_SY_B!$DC139-1,"")</f>
        <v>6.5879983620315219E-2</v>
      </c>
      <c r="CE139" s="169">
        <f>IFERROR(Inv_SY_B!CE139/Inv_SY_B!$DC139-1,"")</f>
        <v>4.9049431529501586E-2</v>
      </c>
      <c r="CF139" s="169">
        <f>IFERROR(Inv_SY_B!CF139/Inv_SY_B!$DC139-1,"")</f>
        <v>5.9069237838382804E-2</v>
      </c>
      <c r="CG139" s="169">
        <f>IFERROR(Inv_SY_B!CG139/Inv_SY_B!$DC139-1,"")</f>
        <v>6.2720883317631371E-2</v>
      </c>
      <c r="CH139" s="169">
        <f>IFERROR(Inv_SY_B!CH139/Inv_SY_B!$DC139-1,"")</f>
        <v>0.11664991341259379</v>
      </c>
      <c r="CI139" s="169">
        <f>IFERROR(Inv_SY_B!CI139/Inv_SY_B!$DC139-1,"")</f>
        <v>-0.8982327919363704</v>
      </c>
      <c r="CJ139" s="169" t="str">
        <f>IFERROR(Inv_SY_B!CJ139/Inv_SY_B!$DC139-1,"")</f>
        <v/>
      </c>
      <c r="CK139" s="169">
        <f>IFERROR(Inv_SY_B!CK139/Inv_SY_B!$DC139-1,"")</f>
        <v>-0.54638105746362897</v>
      </c>
      <c r="CL139" s="169">
        <f>IFERROR(Inv_SY_B!CL139/Inv_SY_B!$DC139-1,"")</f>
        <v>-0.34917148492274186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3.215050247961182E-2</v>
      </c>
      <c r="AJ140" s="169">
        <f>IFERROR(Inv_SY_B!AJ140/Inv_SY_B!$DC140-1,"")</f>
        <v>2.9588846020613291E-2</v>
      </c>
      <c r="AK140" s="169">
        <f>IFERROR(Inv_SY_B!AK140/Inv_SY_B!$DC140-1,"")</f>
        <v>2.7475649313057238E-2</v>
      </c>
      <c r="AL140" s="169">
        <f>IFERROR(Inv_SY_B!AL140/Inv_SY_B!$DC140-1,"")</f>
        <v>1.2848409990804388E-2</v>
      </c>
      <c r="AM140" s="169">
        <f>IFERROR(Inv_SY_B!AM140/Inv_SY_B!$DC140-1,"")</f>
        <v>2.26497021800669E-2</v>
      </c>
      <c r="AN140" s="169">
        <f>IFERROR(Inv_SY_B!AN140/Inv_SY_B!$DC140-1,"")</f>
        <v>2.3882592049446316E-2</v>
      </c>
      <c r="AO140" s="169">
        <f>IFERROR(Inv_SY_B!AO140/Inv_SY_B!$DC140-1,"")</f>
        <v>1.9782439379700367E-2</v>
      </c>
      <c r="AP140" s="169">
        <f>IFERROR(Inv_SY_B!AP140/Inv_SY_B!$DC140-1,"")</f>
        <v>2.2260641753696353E-2</v>
      </c>
      <c r="AQ140" s="169">
        <f>IFERROR(Inv_SY_B!AQ140/Inv_SY_B!$DC140-1,"")</f>
        <v>2.4237572723911471E-2</v>
      </c>
      <c r="AR140" s="169">
        <f>IFERROR(Inv_SY_B!AR140/Inv_SY_B!$DC140-1,"")</f>
        <v>3.0249066757468412E-2</v>
      </c>
      <c r="AS140" s="169">
        <f>IFERROR(Inv_SY_B!AS140/Inv_SY_B!$DC140-1,"")</f>
        <v>2.8997694530075169E-2</v>
      </c>
      <c r="AT140" s="169">
        <f>IFERROR(Inv_SY_B!AT140/Inv_SY_B!$DC140-1,"")</f>
        <v>2.4832047026749571E-2</v>
      </c>
      <c r="AU140" s="169">
        <f>IFERROR(Inv_SY_B!AU140/Inv_SY_B!$DC140-1,"")</f>
        <v>2.3480280618385585E-2</v>
      </c>
      <c r="AV140" s="169">
        <f>IFERROR(Inv_SY_B!AV140/Inv_SY_B!$DC140-1,"")</f>
        <v>-1.1165833209428655E-2</v>
      </c>
      <c r="AW140" s="169">
        <f>IFERROR(Inv_SY_B!AW140/Inv_SY_B!$DC140-1,"")</f>
        <v>9.9427083402199301E-3</v>
      </c>
      <c r="AX140" s="169">
        <f>IFERROR(Inv_SY_B!AX140/Inv_SY_B!$DC140-1,"")</f>
        <v>2.6633088567922458E-2</v>
      </c>
      <c r="AY140" s="169">
        <f>IFERROR(Inv_SY_B!AY140/Inv_SY_B!$DC140-1,"")</f>
        <v>9.6867458391620698E-3</v>
      </c>
      <c r="AZ140" s="169">
        <f>IFERROR(Inv_SY_B!AZ140/Inv_SY_B!$DC140-1,"")</f>
        <v>2.9848784973899312E-2</v>
      </c>
      <c r="BA140" s="169">
        <f>IFERROR(Inv_SY_B!BA140/Inv_SY_B!$DC140-1,"")</f>
        <v>2.6864673687926999E-2</v>
      </c>
      <c r="BB140" s="169">
        <f>IFERROR(Inv_SY_B!BB140/Inv_SY_B!$DC140-1,"")</f>
        <v>3.6321028037285874E-2</v>
      </c>
      <c r="BC140" s="169">
        <f>IFERROR(Inv_SY_B!BC140/Inv_SY_B!$DC140-1,"")</f>
        <v>3.0106586541738034E-2</v>
      </c>
      <c r="BD140" s="169">
        <f>IFERROR(Inv_SY_B!BD140/Inv_SY_B!$DC140-1,"")</f>
        <v>3.3809392708873842E-2</v>
      </c>
      <c r="BE140" s="169">
        <f>IFERROR(Inv_SY_B!BE140/Inv_SY_B!$DC140-1,"")</f>
        <v>4.8584513916572147E-2</v>
      </c>
      <c r="BF140" s="169">
        <f>IFERROR(Inv_SY_B!BF140/Inv_SY_B!$DC140-1,"")</f>
        <v>5.3189432450559293E-2</v>
      </c>
      <c r="BG140" s="169">
        <f>IFERROR(Inv_SY_B!BG140/Inv_SY_B!$DC140-1,"")</f>
        <v>6.4113735155514995E-2</v>
      </c>
      <c r="BH140" s="169">
        <f>IFERROR(Inv_SY_B!BH140/Inv_SY_B!$DC140-1,"")</f>
        <v>5.1214089908526716E-2</v>
      </c>
      <c r="BI140" s="169">
        <f>IFERROR(Inv_SY_B!BI140/Inv_SY_B!$DC140-1,"")</f>
        <v>5.4604986155504021E-2</v>
      </c>
      <c r="BJ140" s="169">
        <f>IFERROR(Inv_SY_B!BJ140/Inv_SY_B!$DC140-1,"")</f>
        <v>6.3140401048110029E-2</v>
      </c>
      <c r="BK140" s="169">
        <f>IFERROR(Inv_SY_B!BK140/Inv_SY_B!$DC140-1,"")</f>
        <v>4.5667328050498224E-2</v>
      </c>
      <c r="BL140" s="169">
        <f>IFERROR(Inv_SY_B!BL140/Inv_SY_B!$DC140-1,"")</f>
        <v>5.5175424665427686E-2</v>
      </c>
      <c r="BM140" s="169">
        <f>IFERROR(Inv_SY_B!BM140/Inv_SY_B!$DC140-1,"")</f>
        <v>5.7630168829684303E-2</v>
      </c>
      <c r="BN140" s="169">
        <f>IFERROR(Inv_SY_B!BN140/Inv_SY_B!$DC140-1,"")</f>
        <v>6.2291501026592977E-2</v>
      </c>
      <c r="BO140" s="169">
        <f>IFERROR(Inv_SY_B!BO140/Inv_SY_B!$DC140-1,"")</f>
        <v>4.1918060593916451E-2</v>
      </c>
      <c r="BP140" s="169">
        <f>IFERROR(Inv_SY_B!BP140/Inv_SY_B!$DC140-1,"")</f>
        <v>2.9179077403318487E-2</v>
      </c>
      <c r="BQ140" s="169">
        <f>IFERROR(Inv_SY_B!BQ140/Inv_SY_B!$DC140-1,"")</f>
        <v>4.2116193133268531E-2</v>
      </c>
      <c r="BR140" s="169">
        <f>IFERROR(Inv_SY_B!BR140/Inv_SY_B!$DC140-1,"")</f>
        <v>4.2318790197594103E-2</v>
      </c>
      <c r="BS140" s="169">
        <f>IFERROR(Inv_SY_B!BS140/Inv_SY_B!$DC140-1,"")</f>
        <v>3.0043487705506688E-2</v>
      </c>
      <c r="BT140" s="169">
        <f>IFERROR(Inv_SY_B!BT140/Inv_SY_B!$DC140-1,"")</f>
        <v>4.5470081255190475E-2</v>
      </c>
      <c r="BU140" s="169">
        <f>IFERROR(Inv_SY_B!BU140/Inv_SY_B!$DC140-1,"")</f>
        <v>2.9084547095446167E-2</v>
      </c>
      <c r="BV140" s="169">
        <f>IFERROR(Inv_SY_B!BV140/Inv_SY_B!$DC140-1,"")</f>
        <v>8.6531612174161054E-3</v>
      </c>
      <c r="BW140" s="169">
        <f>IFERROR(Inv_SY_B!BW140/Inv_SY_B!$DC140-1,"")</f>
        <v>4.6452632425006746E-2</v>
      </c>
      <c r="BX140" s="169">
        <f>IFERROR(Inv_SY_B!BX140/Inv_SY_B!$DC140-1,"")</f>
        <v>5.0609188071251365E-2</v>
      </c>
      <c r="BY140" s="169">
        <f>IFERROR(Inv_SY_B!BY140/Inv_SY_B!$DC140-1,"")</f>
        <v>4.9788260219182812E-2</v>
      </c>
      <c r="BZ140" s="169">
        <f>IFERROR(Inv_SY_B!BZ140/Inv_SY_B!$DC140-1,"")</f>
        <v>5.2098279809873027E-2</v>
      </c>
      <c r="CA140" s="169">
        <f>IFERROR(Inv_SY_B!CA140/Inv_SY_B!$DC140-1,"")</f>
        <v>3.6378379268053873E-3</v>
      </c>
      <c r="CB140" s="169">
        <f>IFERROR(Inv_SY_B!CB140/Inv_SY_B!$DC140-1,"")</f>
        <v>-1.8015621359641409E-2</v>
      </c>
      <c r="CC140" s="169">
        <f>IFERROR(Inv_SY_B!CC140/Inv_SY_B!$DC140-1,"")</f>
        <v>3.823630004754075E-2</v>
      </c>
      <c r="CD140" s="169">
        <f>IFERROR(Inv_SY_B!CD140/Inv_SY_B!$DC140-1,"")</f>
        <v>4.357474628680813E-2</v>
      </c>
      <c r="CE140" s="169">
        <f>IFERROR(Inv_SY_B!CE140/Inv_SY_B!$DC140-1,"")</f>
        <v>5.2498323575683292E-2</v>
      </c>
      <c r="CF140" s="169">
        <f>IFERROR(Inv_SY_B!CF140/Inv_SY_B!$DC140-1,"")</f>
        <v>4.7250891613748625E-2</v>
      </c>
      <c r="CG140" s="169">
        <f>IFERROR(Inv_SY_B!CG140/Inv_SY_B!$DC140-1,"")</f>
        <v>5.8631692059780915E-2</v>
      </c>
      <c r="CH140" s="169">
        <f>IFERROR(Inv_SY_B!CH140/Inv_SY_B!$DC140-1,"")</f>
        <v>7.7894269859120069E-2</v>
      </c>
      <c r="CI140" s="169">
        <f>IFERROR(Inv_SY_B!CI140/Inv_SY_B!$DC140-1,"")</f>
        <v>-0.90210088936727684</v>
      </c>
      <c r="CJ140" s="169" t="str">
        <f>IFERROR(Inv_SY_B!CJ140/Inv_SY_B!$DC140-1,"")</f>
        <v/>
      </c>
      <c r="CK140" s="169">
        <f>IFERROR(Inv_SY_B!CK140/Inv_SY_B!$DC140-1,"")</f>
        <v>-0.5632369888633777</v>
      </c>
      <c r="CL140" s="169">
        <f>IFERROR(Inv_SY_B!CL140/Inv_SY_B!$DC140-1,"")</f>
        <v>-0.37619652242431745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6.318502286218286E-2</v>
      </c>
      <c r="AJ141" s="169">
        <f>IFERROR(Inv_SY_B!AJ141/Inv_SY_B!$DC141-1,"")</f>
        <v>6.5110086276573886E-2</v>
      </c>
      <c r="AK141" s="169">
        <f>IFERROR(Inv_SY_B!AK141/Inv_SY_B!$DC141-1,"")</f>
        <v>6.3785617359283675E-2</v>
      </c>
      <c r="AL141" s="169">
        <f>IFERROR(Inv_SY_B!AL141/Inv_SY_B!$DC141-1,"")</f>
        <v>4.9873348401193951E-2</v>
      </c>
      <c r="AM141" s="169">
        <f>IFERROR(Inv_SY_B!AM141/Inv_SY_B!$DC141-1,"")</f>
        <v>5.8329486569663969E-2</v>
      </c>
      <c r="AN141" s="169">
        <f>IFERROR(Inv_SY_B!AN141/Inv_SY_B!$DC141-1,"")</f>
        <v>5.6418654134814838E-2</v>
      </c>
      <c r="AO141" s="169">
        <f>IFERROR(Inv_SY_B!AO141/Inv_SY_B!$DC141-1,"")</f>
        <v>4.5637104382674432E-2</v>
      </c>
      <c r="AP141" s="169">
        <f>IFERROR(Inv_SY_B!AP141/Inv_SY_B!$DC141-1,"")</f>
        <v>4.5978140252950439E-2</v>
      </c>
      <c r="AQ141" s="169">
        <f>IFERROR(Inv_SY_B!AQ141/Inv_SY_B!$DC141-1,"")</f>
        <v>4.1308321819650828E-2</v>
      </c>
      <c r="AR141" s="169">
        <f>IFERROR(Inv_SY_B!AR141/Inv_SY_B!$DC141-1,"")</f>
        <v>4.3860674949828926E-2</v>
      </c>
      <c r="AS141" s="169">
        <f>IFERROR(Inv_SY_B!AS141/Inv_SY_B!$DC141-1,"")</f>
        <v>4.1734316244684155E-2</v>
      </c>
      <c r="AT141" s="169">
        <f>IFERROR(Inv_SY_B!AT141/Inv_SY_B!$DC141-1,"")</f>
        <v>4.5963955575160309E-2</v>
      </c>
      <c r="AU141" s="169">
        <f>IFERROR(Inv_SY_B!AU141/Inv_SY_B!$DC141-1,"")</f>
        <v>5.4678075964303074E-2</v>
      </c>
      <c r="AV141" s="169">
        <f>IFERROR(Inv_SY_B!AV141/Inv_SY_B!$DC141-1,"")</f>
        <v>-2.2633980611294402E-2</v>
      </c>
      <c r="AW141" s="169">
        <f>IFERROR(Inv_SY_B!AW141/Inv_SY_B!$DC141-1,"")</f>
        <v>1.4687033515244918E-2</v>
      </c>
      <c r="AX141" s="169">
        <f>IFERROR(Inv_SY_B!AX141/Inv_SY_B!$DC141-1,"")</f>
        <v>3.3759053527921745E-2</v>
      </c>
      <c r="AY141" s="169">
        <f>IFERROR(Inv_SY_B!AY141/Inv_SY_B!$DC141-1,"")</f>
        <v>7.2524111297698202E-3</v>
      </c>
      <c r="AZ141" s="169">
        <f>IFERROR(Inv_SY_B!AZ141/Inv_SY_B!$DC141-1,"")</f>
        <v>2.4420448028323216E-2</v>
      </c>
      <c r="BA141" s="169">
        <f>IFERROR(Inv_SY_B!BA141/Inv_SY_B!$DC141-1,"")</f>
        <v>2.3022359639411683E-2</v>
      </c>
      <c r="BB141" s="169">
        <f>IFERROR(Inv_SY_B!BB141/Inv_SY_B!$DC141-1,"")</f>
        <v>2.8713120870246689E-2</v>
      </c>
      <c r="BC141" s="169">
        <f>IFERROR(Inv_SY_B!BC141/Inv_SY_B!$DC141-1,"")</f>
        <v>2.7832877918914312E-2</v>
      </c>
      <c r="BD141" s="169">
        <f>IFERROR(Inv_SY_B!BD141/Inv_SY_B!$DC141-1,"")</f>
        <v>1.2538587053007921E-2</v>
      </c>
      <c r="BE141" s="169">
        <f>IFERROR(Inv_SY_B!BE141/Inv_SY_B!$DC141-1,"")</f>
        <v>2.6229916618303761E-2</v>
      </c>
      <c r="BF141" s="169">
        <f>IFERROR(Inv_SY_B!BF141/Inv_SY_B!$DC141-1,"")</f>
        <v>3.6572607748954766E-2</v>
      </c>
      <c r="BG141" s="169">
        <f>IFERROR(Inv_SY_B!BG141/Inv_SY_B!$DC141-1,"")</f>
        <v>3.5924749869111539E-2</v>
      </c>
      <c r="BH141" s="169">
        <f>IFERROR(Inv_SY_B!BH141/Inv_SY_B!$DC141-1,"")</f>
        <v>2.8721121613664691E-2</v>
      </c>
      <c r="BI141" s="169">
        <f>IFERROR(Inv_SY_B!BI141/Inv_SY_B!$DC141-1,"")</f>
        <v>2.2548390114704109E-2</v>
      </c>
      <c r="BJ141" s="169">
        <f>IFERROR(Inv_SY_B!BJ141/Inv_SY_B!$DC141-1,"")</f>
        <v>3.1088804275702264E-2</v>
      </c>
      <c r="BK141" s="169">
        <f>IFERROR(Inv_SY_B!BK141/Inv_SY_B!$DC141-1,"")</f>
        <v>-3.9639976349300499E-3</v>
      </c>
      <c r="BL141" s="169">
        <f>IFERROR(Inv_SY_B!BL141/Inv_SY_B!$DC141-1,"")</f>
        <v>1.2708903583603881E-2</v>
      </c>
      <c r="BM141" s="169">
        <f>IFERROR(Inv_SY_B!BM141/Inv_SY_B!$DC141-1,"")</f>
        <v>2.0162026674697575E-2</v>
      </c>
      <c r="BN141" s="169">
        <f>IFERROR(Inv_SY_B!BN141/Inv_SY_B!$DC141-1,"")</f>
        <v>2.9946673040598615E-2</v>
      </c>
      <c r="BO141" s="169">
        <f>IFERROR(Inv_SY_B!BO141/Inv_SY_B!$DC141-1,"")</f>
        <v>4.7322803089868692E-2</v>
      </c>
      <c r="BP141" s="169">
        <f>IFERROR(Inv_SY_B!BP141/Inv_SY_B!$DC141-1,"")</f>
        <v>4.7746670263679514E-2</v>
      </c>
      <c r="BQ141" s="169">
        <f>IFERROR(Inv_SY_B!BQ141/Inv_SY_B!$DC141-1,"")</f>
        <v>5.2389485429372495E-2</v>
      </c>
      <c r="BR141" s="169">
        <f>IFERROR(Inv_SY_B!BR141/Inv_SY_B!$DC141-1,"")</f>
        <v>5.4958299262544585E-2</v>
      </c>
      <c r="BS141" s="169">
        <f>IFERROR(Inv_SY_B!BS141/Inv_SY_B!$DC141-1,"")</f>
        <v>1.837324135336238E-2</v>
      </c>
      <c r="BT141" s="169">
        <f>IFERROR(Inv_SY_B!BT141/Inv_SY_B!$DC141-1,"")</f>
        <v>4.5956196857064757E-2</v>
      </c>
      <c r="BU141" s="169">
        <f>IFERROR(Inv_SY_B!BU141/Inv_SY_B!$DC141-1,"")</f>
        <v>3.8421211264324961E-2</v>
      </c>
      <c r="BV141" s="169">
        <f>IFERROR(Inv_SY_B!BV141/Inv_SY_B!$DC141-1,"")</f>
        <v>1.1130987565240558E-2</v>
      </c>
      <c r="BW141" s="169">
        <f>IFERROR(Inv_SY_B!BW141/Inv_SY_B!$DC141-1,"")</f>
        <v>4.3144964140594322E-2</v>
      </c>
      <c r="BX141" s="169">
        <f>IFERROR(Inv_SY_B!BX141/Inv_SY_B!$DC141-1,"")</f>
        <v>3.2134682211191645E-2</v>
      </c>
      <c r="BY141" s="169">
        <f>IFERROR(Inv_SY_B!BY141/Inv_SY_B!$DC141-1,"")</f>
        <v>4.4886925389090671E-2</v>
      </c>
      <c r="BZ141" s="169">
        <f>IFERROR(Inv_SY_B!BZ141/Inv_SY_B!$DC141-1,"")</f>
        <v>3.135360731654524E-2</v>
      </c>
      <c r="CA141" s="169">
        <f>IFERROR(Inv_SY_B!CA141/Inv_SY_B!$DC141-1,"")</f>
        <v>2.1337187516111911E-2</v>
      </c>
      <c r="CB141" s="169">
        <f>IFERROR(Inv_SY_B!CB141/Inv_SY_B!$DC141-1,"")</f>
        <v>-8.7787646512340611E-3</v>
      </c>
      <c r="CC141" s="169">
        <f>IFERROR(Inv_SY_B!CC141/Inv_SY_B!$DC141-1,"")</f>
        <v>8.1027666202541315E-2</v>
      </c>
      <c r="CD141" s="169">
        <f>IFERROR(Inv_SY_B!CD141/Inv_SY_B!$DC141-1,"")</f>
        <v>7.7008181408772636E-2</v>
      </c>
      <c r="CE141" s="169">
        <f>IFERROR(Inv_SY_B!CE141/Inv_SY_B!$DC141-1,"")</f>
        <v>3.2551108317664168E-2</v>
      </c>
      <c r="CF141" s="169">
        <f>IFERROR(Inv_SY_B!CF141/Inv_SY_B!$DC141-1,"")</f>
        <v>2.9215270505216884E-2</v>
      </c>
      <c r="CG141" s="169">
        <f>IFERROR(Inv_SY_B!CG141/Inv_SY_B!$DC141-1,"")</f>
        <v>3.5019768050027045E-2</v>
      </c>
      <c r="CH141" s="169">
        <f>IFERROR(Inv_SY_B!CH141/Inv_SY_B!$DC141-1,"")</f>
        <v>4.9160575850649479E-2</v>
      </c>
      <c r="CI141" s="169">
        <f>IFERROR(Inv_SY_B!CI141/Inv_SY_B!$DC141-1,"")</f>
        <v>-0.9040065518134266</v>
      </c>
      <c r="CJ141" s="169" t="str">
        <f>IFERROR(Inv_SY_B!CJ141/Inv_SY_B!$DC141-1,"")</f>
        <v/>
      </c>
      <c r="CK141" s="169">
        <f>IFERROR(Inv_SY_B!CK141/Inv_SY_B!$DC141-1,"")</f>
        <v>-0.56642959235730994</v>
      </c>
      <c r="CL141" s="169">
        <f>IFERROR(Inv_SY_B!CL141/Inv_SY_B!$DC141-1,"")</f>
        <v>-0.37931783494080806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3.8688450303683286E-2</v>
      </c>
      <c r="AJ142" s="169">
        <f>IFERROR(Inv_SY_B!AJ142/Inv_SY_B!$DC142-1,"")</f>
        <v>4.2785840640187089E-2</v>
      </c>
      <c r="AK142" s="169">
        <f>IFERROR(Inv_SY_B!AK142/Inv_SY_B!$DC142-1,"")</f>
        <v>3.5591859330980746E-2</v>
      </c>
      <c r="AL142" s="169">
        <f>IFERROR(Inv_SY_B!AL142/Inv_SY_B!$DC142-1,"")</f>
        <v>2.8957148254486809E-2</v>
      </c>
      <c r="AM142" s="169">
        <f>IFERROR(Inv_SY_B!AM142/Inv_SY_B!$DC142-1,"")</f>
        <v>4.0560913629504869E-2</v>
      </c>
      <c r="AN142" s="169">
        <f>IFERROR(Inv_SY_B!AN142/Inv_SY_B!$DC142-1,"")</f>
        <v>4.1243984120330701E-2</v>
      </c>
      <c r="AO142" s="169">
        <f>IFERROR(Inv_SY_B!AO142/Inv_SY_B!$DC142-1,"")</f>
        <v>3.2160958783561844E-2</v>
      </c>
      <c r="AP142" s="169">
        <f>IFERROR(Inv_SY_B!AP142/Inv_SY_B!$DC142-1,"")</f>
        <v>2.6315409748057128E-2</v>
      </c>
      <c r="AQ142" s="169">
        <f>IFERROR(Inv_SY_B!AQ142/Inv_SY_B!$DC142-1,"")</f>
        <v>4.3719804613948643E-2</v>
      </c>
      <c r="AR142" s="169">
        <f>IFERROR(Inv_SY_B!AR142/Inv_SY_B!$DC142-1,"")</f>
        <v>3.8530046038096621E-2</v>
      </c>
      <c r="AS142" s="169">
        <f>IFERROR(Inv_SY_B!AS142/Inv_SY_B!$DC142-1,"")</f>
        <v>3.2542364798927803E-2</v>
      </c>
      <c r="AT142" s="169">
        <f>IFERROR(Inv_SY_B!AT142/Inv_SY_B!$DC142-1,"")</f>
        <v>2.9710043728819802E-2</v>
      </c>
      <c r="AU142" s="169">
        <f>IFERROR(Inv_SY_B!AU142/Inv_SY_B!$DC142-1,"")</f>
        <v>3.2542364798927803E-2</v>
      </c>
      <c r="AV142" s="169">
        <f>IFERROR(Inv_SY_B!AV142/Inv_SY_B!$DC142-1,"")</f>
        <v>-2.3450281821602248E-2</v>
      </c>
      <c r="AW142" s="169">
        <f>IFERROR(Inv_SY_B!AW142/Inv_SY_B!$DC142-1,"")</f>
        <v>8.776444818769269E-3</v>
      </c>
      <c r="AX142" s="169">
        <f>IFERROR(Inv_SY_B!AX142/Inv_SY_B!$DC142-1,"")</f>
        <v>3.3566712383053643E-2</v>
      </c>
      <c r="AY142" s="169">
        <f>IFERROR(Inv_SY_B!AY142/Inv_SY_B!$DC142-1,"")</f>
        <v>3.0332747793002657E-3</v>
      </c>
      <c r="AZ142" s="169">
        <f>IFERROR(Inv_SY_B!AZ142/Inv_SY_B!$DC142-1,"")</f>
        <v>2.3884448250118595E-2</v>
      </c>
      <c r="BA142" s="169">
        <f>IFERROR(Inv_SY_B!BA142/Inv_SY_B!$DC142-1,"")</f>
        <v>2.5593697681867367E-2</v>
      </c>
      <c r="BB142" s="169">
        <f>IFERROR(Inv_SY_B!BB142/Inv_SY_B!$DC142-1,"")</f>
        <v>2.1248795634377426E-2</v>
      </c>
      <c r="BC142" s="169">
        <f>IFERROR(Inv_SY_B!BC142/Inv_SY_B!$DC142-1,"")</f>
        <v>3.0925502435748431E-2</v>
      </c>
      <c r="BD142" s="169">
        <f>IFERROR(Inv_SY_B!BD142/Inv_SY_B!$DC142-1,"")</f>
        <v>2.4871668936403468E-2</v>
      </c>
      <c r="BE142" s="169">
        <f>IFERROR(Inv_SY_B!BE142/Inv_SY_B!$DC142-1,"")</f>
        <v>3.788035387620603E-2</v>
      </c>
      <c r="BF142" s="169">
        <f>IFERROR(Inv_SY_B!BF142/Inv_SY_B!$DC142-1,"")</f>
        <v>3.6679153119436148E-2</v>
      </c>
      <c r="BG142" s="169">
        <f>IFERROR(Inv_SY_B!BG142/Inv_SY_B!$DC142-1,"")</f>
        <v>9.8733393564744976E-3</v>
      </c>
      <c r="BH142" s="169">
        <f>IFERROR(Inv_SY_B!BH142/Inv_SY_B!$DC142-1,"")</f>
        <v>2.9224132465243358E-2</v>
      </c>
      <c r="BI142" s="169">
        <f>IFERROR(Inv_SY_B!BI142/Inv_SY_B!$DC142-1,"")</f>
        <v>1.5670757530971358E-2</v>
      </c>
      <c r="BJ142" s="169">
        <f>IFERROR(Inv_SY_B!BJ142/Inv_SY_B!$DC142-1,"")</f>
        <v>1.6273962844584045E-2</v>
      </c>
      <c r="BK142" s="169">
        <f>IFERROR(Inv_SY_B!BK142/Inv_SY_B!$DC142-1,"")</f>
        <v>-7.619688619115772E-3</v>
      </c>
      <c r="BL142" s="169">
        <f>IFERROR(Inv_SY_B!BL142/Inv_SY_B!$DC142-1,"")</f>
        <v>5.4973617354292514E-3</v>
      </c>
      <c r="BM142" s="169">
        <f>IFERROR(Inv_SY_B!BM142/Inv_SY_B!$DC142-1,"")</f>
        <v>5.181501696616797E-3</v>
      </c>
      <c r="BN142" s="169">
        <f>IFERROR(Inv_SY_B!BN142/Inv_SY_B!$DC142-1,"")</f>
        <v>9.0275621692137431E-3</v>
      </c>
      <c r="BO142" s="169">
        <f>IFERROR(Inv_SY_B!BO142/Inv_SY_B!$DC142-1,"")</f>
        <v>7.0960098045778741E-2</v>
      </c>
      <c r="BP142" s="169">
        <f>IFERROR(Inv_SY_B!BP142/Inv_SY_B!$DC142-1,"")</f>
        <v>6.218892607161175E-2</v>
      </c>
      <c r="BQ142" s="169">
        <f>IFERROR(Inv_SY_B!BQ142/Inv_SY_B!$DC142-1,"")</f>
        <v>8.0546764932507342E-2</v>
      </c>
      <c r="BR142" s="169">
        <f>IFERROR(Inv_SY_B!BR142/Inv_SY_B!$DC142-1,"")</f>
        <v>9.3079897368130826E-2</v>
      </c>
      <c r="BS142" s="169">
        <f>IFERROR(Inv_SY_B!BS142/Inv_SY_B!$DC142-1,"")</f>
        <v>7.2810580988038609E-2</v>
      </c>
      <c r="BT142" s="169">
        <f>IFERROR(Inv_SY_B!BT142/Inv_SY_B!$DC142-1,"")</f>
        <v>8.7958969592695668E-2</v>
      </c>
      <c r="BU142" s="169">
        <f>IFERROR(Inv_SY_B!BU142/Inv_SY_B!$DC142-1,"")</f>
        <v>7.7207191753998483E-2</v>
      </c>
      <c r="BV142" s="169">
        <f>IFERROR(Inv_SY_B!BV142/Inv_SY_B!$DC142-1,"")</f>
        <v>5.0688049290043447E-2</v>
      </c>
      <c r="BW142" s="169">
        <f>IFERROR(Inv_SY_B!BW142/Inv_SY_B!$DC142-1,"")</f>
        <v>0.10670262384050866</v>
      </c>
      <c r="BX142" s="169">
        <f>IFERROR(Inv_SY_B!BX142/Inv_SY_B!$DC142-1,"")</f>
        <v>0.10398693405619963</v>
      </c>
      <c r="BY142" s="169">
        <f>IFERROR(Inv_SY_B!BY142/Inv_SY_B!$DC142-1,"")</f>
        <v>0.11020265881096991</v>
      </c>
      <c r="BZ142" s="169">
        <f>IFERROR(Inv_SY_B!BZ142/Inv_SY_B!$DC142-1,"")</f>
        <v>9.4791372299590337E-2</v>
      </c>
      <c r="CA142" s="169">
        <f>IFERROR(Inv_SY_B!CA142/Inv_SY_B!$DC142-1,"")</f>
        <v>3.1410429932951178E-2</v>
      </c>
      <c r="CB142" s="169">
        <f>IFERROR(Inv_SY_B!CB142/Inv_SY_B!$DC142-1,"")</f>
        <v>8.8492365037093901E-3</v>
      </c>
      <c r="CC142" s="169">
        <f>IFERROR(Inv_SY_B!CC142/Inv_SY_B!$DC142-1,"")</f>
        <v>3.3441886620408701E-2</v>
      </c>
      <c r="CD142" s="169">
        <f>IFERROR(Inv_SY_B!CD142/Inv_SY_B!$DC142-1,"")</f>
        <v>3.5900117675798926E-2</v>
      </c>
      <c r="CE142" s="169">
        <f>IFERROR(Inv_SY_B!CE142/Inv_SY_B!$DC142-1,"")</f>
        <v>-1.2803016758598962E-2</v>
      </c>
      <c r="CF142" s="169">
        <f>IFERROR(Inv_SY_B!CF142/Inv_SY_B!$DC142-1,"")</f>
        <v>-3.1736962527768586E-3</v>
      </c>
      <c r="CG142" s="169">
        <f>IFERROR(Inv_SY_B!CG142/Inv_SY_B!$DC142-1,"")</f>
        <v>9.2540020597089434E-3</v>
      </c>
      <c r="CH142" s="169">
        <f>IFERROR(Inv_SY_B!CH142/Inv_SY_B!$DC142-1,"")</f>
        <v>1.3361475189557881E-2</v>
      </c>
      <c r="CI142" s="169">
        <f>IFERROR(Inv_SY_B!CI142/Inv_SY_B!$DC142-1,"")</f>
        <v>-0.90912162920001038</v>
      </c>
      <c r="CJ142" s="169" t="str">
        <f>IFERROR(Inv_SY_B!CJ142/Inv_SY_B!$DC142-1,"")</f>
        <v/>
      </c>
      <c r="CK142" s="169">
        <f>IFERROR(Inv_SY_B!CK142/Inv_SY_B!$DC142-1,"")</f>
        <v>-0.58434318929185092</v>
      </c>
      <c r="CL142" s="169">
        <f>IFERROR(Inv_SY_B!CL142/Inv_SY_B!$DC142-1,"")</f>
        <v>-0.40338757159159333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3.0555729044899005E-2</v>
      </c>
      <c r="AJ143" s="169">
        <f>IFERROR(Inv_SY_B!AJ143/Inv_SY_B!$DC143-1,"")</f>
        <v>3.2277495906911868E-2</v>
      </c>
      <c r="AK143" s="169">
        <f>IFERROR(Inv_SY_B!AK143/Inv_SY_B!$DC143-1,"")</f>
        <v>4.2548725807886045E-2</v>
      </c>
      <c r="AL143" s="169">
        <f>IFERROR(Inv_SY_B!AL143/Inv_SY_B!$DC143-1,"")</f>
        <v>3.0840638372422902E-2</v>
      </c>
      <c r="AM143" s="169">
        <f>IFERROR(Inv_SY_B!AM143/Inv_SY_B!$DC143-1,"")</f>
        <v>3.598526951103187E-2</v>
      </c>
      <c r="AN143" s="169">
        <f>IFERROR(Inv_SY_B!AN143/Inv_SY_B!$DC143-1,"")</f>
        <v>3.0135070095656857E-2</v>
      </c>
      <c r="AO143" s="169">
        <f>IFERROR(Inv_SY_B!AO143/Inv_SY_B!$DC143-1,"")</f>
        <v>2.7575107494605566E-2</v>
      </c>
      <c r="AP143" s="169">
        <f>IFERROR(Inv_SY_B!AP143/Inv_SY_B!$DC143-1,"")</f>
        <v>2.3378679809560099E-2</v>
      </c>
      <c r="AQ143" s="169">
        <f>IFERROR(Inv_SY_B!AQ143/Inv_SY_B!$DC143-1,"")</f>
        <v>1.7361654642413793E-2</v>
      </c>
      <c r="AR143" s="169">
        <f>IFERROR(Inv_SY_B!AR143/Inv_SY_B!$DC143-1,"")</f>
        <v>2.8212706098654339E-2</v>
      </c>
      <c r="AS143" s="169">
        <f>IFERROR(Inv_SY_B!AS143/Inv_SY_B!$DC143-1,"")</f>
        <v>2.4607807157944528E-2</v>
      </c>
      <c r="AT143" s="169">
        <f>IFERROR(Inv_SY_B!AT143/Inv_SY_B!$DC143-1,"")</f>
        <v>1.8841453412802966E-2</v>
      </c>
      <c r="AU143" s="169">
        <f>IFERROR(Inv_SY_B!AU143/Inv_SY_B!$DC143-1,"")</f>
        <v>1.9265112410364882E-2</v>
      </c>
      <c r="AV143" s="169">
        <f>IFERROR(Inv_SY_B!AV143/Inv_SY_B!$DC143-1,"")</f>
        <v>1.6008180157301988E-2</v>
      </c>
      <c r="AW143" s="169">
        <f>IFERROR(Inv_SY_B!AW143/Inv_SY_B!$DC143-1,"")</f>
        <v>7.4966395808255815E-3</v>
      </c>
      <c r="AX143" s="169">
        <f>IFERROR(Inv_SY_B!AX143/Inv_SY_B!$DC143-1,"")</f>
        <v>2.1790370474650489E-2</v>
      </c>
      <c r="AY143" s="169">
        <f>IFERROR(Inv_SY_B!AY143/Inv_SY_B!$DC143-1,"")</f>
        <v>1.1050398160555197E-2</v>
      </c>
      <c r="AZ143" s="169">
        <f>IFERROR(Inv_SY_B!AZ143/Inv_SY_B!$DC143-1,"")</f>
        <v>2.6106443691611636E-2</v>
      </c>
      <c r="BA143" s="169">
        <f>IFERROR(Inv_SY_B!BA143/Inv_SY_B!$DC143-1,"")</f>
        <v>1.9356983007063233E-2</v>
      </c>
      <c r="BB143" s="169">
        <f>IFERROR(Inv_SY_B!BB143/Inv_SY_B!$DC143-1,"")</f>
        <v>2.571825583712517E-2</v>
      </c>
      <c r="BC143" s="169">
        <f>IFERROR(Inv_SY_B!BC143/Inv_SY_B!$DC143-1,"")</f>
        <v>1.6308952265104537E-2</v>
      </c>
      <c r="BD143" s="169">
        <f>IFERROR(Inv_SY_B!BD143/Inv_SY_B!$DC143-1,"")</f>
        <v>3.0235400326384498E-2</v>
      </c>
      <c r="BE143" s="169">
        <f>IFERROR(Inv_SY_B!BE143/Inv_SY_B!$DC143-1,"")</f>
        <v>4.0521106943216534E-2</v>
      </c>
      <c r="BF143" s="169">
        <f>IFERROR(Inv_SY_B!BF143/Inv_SY_B!$DC143-1,"")</f>
        <v>4.526900950210111E-2</v>
      </c>
      <c r="BG143" s="169">
        <f>IFERROR(Inv_SY_B!BG143/Inv_SY_B!$DC143-1,"")</f>
        <v>2.4702373898471741E-2</v>
      </c>
      <c r="BH143" s="169">
        <f>IFERROR(Inv_SY_B!BH143/Inv_SY_B!$DC143-1,"")</f>
        <v>3.5571165977571262E-2</v>
      </c>
      <c r="BI143" s="169">
        <f>IFERROR(Inv_SY_B!BI143/Inv_SY_B!$DC143-1,"")</f>
        <v>3.8746551507181204E-2</v>
      </c>
      <c r="BJ143" s="169">
        <f>IFERROR(Inv_SY_B!BJ143/Inv_SY_B!$DC143-1,"")</f>
        <v>3.2356599565283917E-2</v>
      </c>
      <c r="BK143" s="169">
        <f>IFERROR(Inv_SY_B!BK143/Inv_SY_B!$DC143-1,"")</f>
        <v>8.8088477896854922E-3</v>
      </c>
      <c r="BL143" s="169">
        <f>IFERROR(Inv_SY_B!BL143/Inv_SY_B!$DC143-1,"")</f>
        <v>2.3569983258905136E-2</v>
      </c>
      <c r="BM143" s="169">
        <f>IFERROR(Inv_SY_B!BM143/Inv_SY_B!$DC143-1,"")</f>
        <v>1.9826402915301911E-2</v>
      </c>
      <c r="BN143" s="169">
        <f>IFERROR(Inv_SY_B!BN143/Inv_SY_B!$DC143-1,"")</f>
        <v>1.2248528809769121E-2</v>
      </c>
      <c r="BO143" s="169">
        <f>IFERROR(Inv_SY_B!BO143/Inv_SY_B!$DC143-1,"")</f>
        <v>3.959967207822479E-2</v>
      </c>
      <c r="BP143" s="169">
        <f>IFERROR(Inv_SY_B!BP143/Inv_SY_B!$DC143-1,"")</f>
        <v>3.2945237016866802E-2</v>
      </c>
      <c r="BQ143" s="169">
        <f>IFERROR(Inv_SY_B!BQ143/Inv_SY_B!$DC143-1,"")</f>
        <v>4.9257385591647385E-2</v>
      </c>
      <c r="BR143" s="169">
        <f>IFERROR(Inv_SY_B!BR143/Inv_SY_B!$DC143-1,"")</f>
        <v>5.9097233821449269E-2</v>
      </c>
      <c r="BS143" s="169">
        <f>IFERROR(Inv_SY_B!BS143/Inv_SY_B!$DC143-1,"")</f>
        <v>4.3193690082928615E-2</v>
      </c>
      <c r="BT143" s="169">
        <f>IFERROR(Inv_SY_B!BT143/Inv_SY_B!$DC143-1,"")</f>
        <v>6.9461787371803752E-2</v>
      </c>
      <c r="BU143" s="169">
        <f>IFERROR(Inv_SY_B!BU143/Inv_SY_B!$DC143-1,"")</f>
        <v>3.5162466026204431E-2</v>
      </c>
      <c r="BV143" s="169">
        <f>IFERROR(Inv_SY_B!BV143/Inv_SY_B!$DC143-1,"")</f>
        <v>1.9069019245192553E-2</v>
      </c>
      <c r="BW143" s="169">
        <f>IFERROR(Inv_SY_B!BW143/Inv_SY_B!$DC143-1,"")</f>
        <v>7.5320071899030117E-2</v>
      </c>
      <c r="BX143" s="169">
        <f>IFERROR(Inv_SY_B!BX143/Inv_SY_B!$DC143-1,"")</f>
        <v>0.10563678246402963</v>
      </c>
      <c r="BY143" s="169">
        <f>IFERROR(Inv_SY_B!BY143/Inv_SY_B!$DC143-1,"")</f>
        <v>9.0241732258168339E-2</v>
      </c>
      <c r="BZ143" s="169">
        <f>IFERROR(Inv_SY_B!BZ143/Inv_SY_B!$DC143-1,"")</f>
        <v>0.10424754220604204</v>
      </c>
      <c r="CA143" s="169">
        <f>IFERROR(Inv_SY_B!CA143/Inv_SY_B!$DC143-1,"")</f>
        <v>4.1170559654955863E-2</v>
      </c>
      <c r="CB143" s="169">
        <f>IFERROR(Inv_SY_B!CB143/Inv_SY_B!$DC143-1,"")</f>
        <v>2.1400309678122342E-2</v>
      </c>
      <c r="CC143" s="169">
        <f>IFERROR(Inv_SY_B!CC143/Inv_SY_B!$DC143-1,"")</f>
        <v>5.1188918936694305E-2</v>
      </c>
      <c r="CD143" s="169">
        <f>IFERROR(Inv_SY_B!CD143/Inv_SY_B!$DC143-1,"")</f>
        <v>5.0902952500945675E-2</v>
      </c>
      <c r="CE143" s="169">
        <f>IFERROR(Inv_SY_B!CE143/Inv_SY_B!$DC143-1,"")</f>
        <v>3.4494260023390622E-2</v>
      </c>
      <c r="CF143" s="169">
        <f>IFERROR(Inv_SY_B!CF143/Inv_SY_B!$DC143-1,"")</f>
        <v>2.4996518148908464E-2</v>
      </c>
      <c r="CG143" s="169">
        <f>IFERROR(Inv_SY_B!CG143/Inv_SY_B!$DC143-1,"")</f>
        <v>2.465576570341721E-2</v>
      </c>
      <c r="CH143" s="169">
        <f>IFERROR(Inv_SY_B!CH143/Inv_SY_B!$DC143-1,"")</f>
        <v>5.44265122644223E-2</v>
      </c>
      <c r="CI143" s="169">
        <f>IFERROR(Inv_SY_B!CI143/Inv_SY_B!$DC143-1,"")</f>
        <v>-0.90110944220705647</v>
      </c>
      <c r="CJ143" s="169" t="str">
        <f>IFERROR(Inv_SY_B!CJ143/Inv_SY_B!$DC143-1,"")</f>
        <v/>
      </c>
      <c r="CK143" s="169">
        <f>IFERROR(Inv_SY_B!CK143/Inv_SY_B!$DC143-1,"")</f>
        <v>-0.56154877000642456</v>
      </c>
      <c r="CL143" s="169">
        <f>IFERROR(Inv_SY_B!CL143/Inv_SY_B!$DC143-1,"")</f>
        <v>-0.38108784819222274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2.0053880660657386E-2</v>
      </c>
      <c r="AJ144" s="169">
        <f>IFERROR(Inv_SY_B!AJ144/Inv_SY_B!$DC144-1,"")</f>
        <v>3.1816494598164713E-2</v>
      </c>
      <c r="AK144" s="169">
        <f>IFERROR(Inv_SY_B!AK144/Inv_SY_B!$DC144-1,"")</f>
        <v>3.8434204293887442E-2</v>
      </c>
      <c r="AL144" s="169">
        <f>IFERROR(Inv_SY_B!AL144/Inv_SY_B!$DC144-1,"")</f>
        <v>3.737620200982561E-2</v>
      </c>
      <c r="AM144" s="169">
        <f>IFERROR(Inv_SY_B!AM144/Inv_SY_B!$DC144-1,"")</f>
        <v>4.2833721387230961E-2</v>
      </c>
      <c r="AN144" s="169">
        <f>IFERROR(Inv_SY_B!AN144/Inv_SY_B!$DC144-1,"")</f>
        <v>-3.7945608229536409E-2</v>
      </c>
      <c r="AO144" s="169">
        <f>IFERROR(Inv_SY_B!AO144/Inv_SY_B!$DC144-1,"")</f>
        <v>3.6317988556093139E-2</v>
      </c>
      <c r="AP144" s="169">
        <f>IFERROR(Inv_SY_B!AP144/Inv_SY_B!$DC144-1,"")</f>
        <v>2.3306140233554151E-2</v>
      </c>
      <c r="AQ144" s="169">
        <f>IFERROR(Inv_SY_B!AQ144/Inv_SY_B!$DC144-1,"")</f>
        <v>2.9777641515663422E-2</v>
      </c>
      <c r="AR144" s="169">
        <f>IFERROR(Inv_SY_B!AR144/Inv_SY_B!$DC144-1,"")</f>
        <v>3.7700226848142782E-2</v>
      </c>
      <c r="AS144" s="169">
        <f>IFERROR(Inv_SY_B!AS144/Inv_SY_B!$DC144-1,"")</f>
        <v>2.7895623285662197E-2</v>
      </c>
      <c r="AT144" s="169">
        <f>IFERROR(Inv_SY_B!AT144/Inv_SY_B!$DC144-1,"")</f>
        <v>1.3639335193403213E-2</v>
      </c>
      <c r="AU144" s="169">
        <f>IFERROR(Inv_SY_B!AU144/Inv_SY_B!$DC144-1,"")</f>
        <v>1.3383171600986454E-2</v>
      </c>
      <c r="AV144" s="169">
        <f>IFERROR(Inv_SY_B!AV144/Inv_SY_B!$DC144-1,"")</f>
        <v>1.3955772572271208E-2</v>
      </c>
      <c r="AW144" s="169">
        <f>IFERROR(Inv_SY_B!AW144/Inv_SY_B!$DC144-1,"")</f>
        <v>1.2189502077559533E-2</v>
      </c>
      <c r="AX144" s="169">
        <f>IFERROR(Inv_SY_B!AX144/Inv_SY_B!$DC144-1,"")</f>
        <v>3.2130164303164843E-2</v>
      </c>
      <c r="AY144" s="169">
        <f>IFERROR(Inv_SY_B!AY144/Inv_SY_B!$DC144-1,"")</f>
        <v>2.2008284207196915E-2</v>
      </c>
      <c r="AZ144" s="169">
        <f>IFERROR(Inv_SY_B!AZ144/Inv_SY_B!$DC144-1,"")</f>
        <v>3.8607110020243418E-2</v>
      </c>
      <c r="BA144" s="169">
        <f>IFERROR(Inv_SY_B!BA144/Inv_SY_B!$DC144-1,"")</f>
        <v>3.5957258074997389E-2</v>
      </c>
      <c r="BB144" s="169">
        <f>IFERROR(Inv_SY_B!BB144/Inv_SY_B!$DC144-1,"")</f>
        <v>2.3068035494103301E-2</v>
      </c>
      <c r="BC144" s="169">
        <f>IFERROR(Inv_SY_B!BC144/Inv_SY_B!$DC144-1,"")</f>
        <v>3.3695437634979619E-2</v>
      </c>
      <c r="BD144" s="169">
        <f>IFERROR(Inv_SY_B!BD144/Inv_SY_B!$DC144-1,"")</f>
        <v>5.6942896897541395E-2</v>
      </c>
      <c r="BE144" s="169">
        <f>IFERROR(Inv_SY_B!BE144/Inv_SY_B!$DC144-1,"")</f>
        <v>6.3591235714685057E-2</v>
      </c>
      <c r="BF144" s="169">
        <f>IFERROR(Inv_SY_B!BF144/Inv_SY_B!$DC144-1,"")</f>
        <v>5.4268006944525382E-2</v>
      </c>
      <c r="BG144" s="169">
        <f>IFERROR(Inv_SY_B!BG144/Inv_SY_B!$DC144-1,"")</f>
        <v>-3.7465301493754821E-2</v>
      </c>
      <c r="BH144" s="169">
        <f>IFERROR(Inv_SY_B!BH144/Inv_SY_B!$DC144-1,"")</f>
        <v>3.6645005908114703E-2</v>
      </c>
      <c r="BI144" s="169">
        <f>IFERROR(Inv_SY_B!BI144/Inv_SY_B!$DC144-1,"")</f>
        <v>3.2309140546606274E-2</v>
      </c>
      <c r="BJ144" s="169">
        <f>IFERROR(Inv_SY_B!BJ144/Inv_SY_B!$DC144-1,"")</f>
        <v>1.3581491801567092E-2</v>
      </c>
      <c r="BK144" s="169">
        <f>IFERROR(Inv_SY_B!BK144/Inv_SY_B!$DC144-1,"")</f>
        <v>1.8257115771880272E-4</v>
      </c>
      <c r="BL144" s="169">
        <f>IFERROR(Inv_SY_B!BL144/Inv_SY_B!$DC144-1,"")</f>
        <v>1.3906636333316458E-2</v>
      </c>
      <c r="BM144" s="169">
        <f>IFERROR(Inv_SY_B!BM144/Inv_SY_B!$DC144-1,"")</f>
        <v>1.6266109384872607E-3</v>
      </c>
      <c r="BN144" s="169">
        <f>IFERROR(Inv_SY_B!BN144/Inv_SY_B!$DC144-1,"")</f>
        <v>-1.6030436187110975E-2</v>
      </c>
      <c r="BO144" s="169">
        <f>IFERROR(Inv_SY_B!BO144/Inv_SY_B!$DC144-1,"")</f>
        <v>8.4538904371639134E-2</v>
      </c>
      <c r="BP144" s="169">
        <f>IFERROR(Inv_SY_B!BP144/Inv_SY_B!$DC144-1,"")</f>
        <v>6.5429033230923306E-2</v>
      </c>
      <c r="BQ144" s="169">
        <f>IFERROR(Inv_SY_B!BQ144/Inv_SY_B!$DC144-1,"")</f>
        <v>8.926736017139425E-2</v>
      </c>
      <c r="BR144" s="169">
        <f>IFERROR(Inv_SY_B!BR144/Inv_SY_B!$DC144-1,"")</f>
        <v>0.10667372173473444</v>
      </c>
      <c r="BS144" s="169">
        <f>IFERROR(Inv_SY_B!BS144/Inv_SY_B!$DC144-1,"")</f>
        <v>8.398156345698049E-2</v>
      </c>
      <c r="BT144" s="169">
        <f>IFERROR(Inv_SY_B!BT144/Inv_SY_B!$DC144-1,"")</f>
        <v>0.10848899046935534</v>
      </c>
      <c r="BU144" s="169">
        <f>IFERROR(Inv_SY_B!BU144/Inv_SY_B!$DC144-1,"")</f>
        <v>7.8504349328577527E-2</v>
      </c>
      <c r="BV144" s="169">
        <f>IFERROR(Inv_SY_B!BV144/Inv_SY_B!$DC144-1,"")</f>
        <v>6.2605427523900303E-2</v>
      </c>
      <c r="BW144" s="169">
        <f>IFERROR(Inv_SY_B!BW144/Inv_SY_B!$DC144-1,"")</f>
        <v>0.10628203428455585</v>
      </c>
      <c r="BX144" s="169">
        <f>IFERROR(Inv_SY_B!BX144/Inv_SY_B!$DC144-1,"")</f>
        <v>0.12453466946288061</v>
      </c>
      <c r="BY144" s="169">
        <f>IFERROR(Inv_SY_B!BY144/Inv_SY_B!$DC144-1,"")</f>
        <v>0.1234267535323752</v>
      </c>
      <c r="BZ144" s="169">
        <f>IFERROR(Inv_SY_B!BZ144/Inv_SY_B!$DC144-1,"")</f>
        <v>0.12319039813386756</v>
      </c>
      <c r="CA144" s="169">
        <f>IFERROR(Inv_SY_B!CA144/Inv_SY_B!$DC144-1,"")</f>
        <v>5.5805677773948403E-2</v>
      </c>
      <c r="CB144" s="169">
        <f>IFERROR(Inv_SY_B!CB144/Inv_SY_B!$DC144-1,"")</f>
        <v>3.5203818325471703E-2</v>
      </c>
      <c r="CC144" s="169">
        <f>IFERROR(Inv_SY_B!CC144/Inv_SY_B!$DC144-1,"")</f>
        <v>2.2464415392808856E-3</v>
      </c>
      <c r="CD144" s="169">
        <f>IFERROR(Inv_SY_B!CD144/Inv_SY_B!$DC144-1,"")</f>
        <v>3.8342508367044115E-3</v>
      </c>
      <c r="CE144" s="169">
        <f>IFERROR(Inv_SY_B!CE144/Inv_SY_B!$DC144-1,"")</f>
        <v>-2.2483383329711337E-2</v>
      </c>
      <c r="CF144" s="169">
        <f>IFERROR(Inv_SY_B!CF144/Inv_SY_B!$DC144-1,"")</f>
        <v>-1.2121029965307728E-2</v>
      </c>
      <c r="CG144" s="169">
        <f>IFERROR(Inv_SY_B!CG144/Inv_SY_B!$DC144-1,"")</f>
        <v>-7.3812635958678152E-2</v>
      </c>
      <c r="CH144" s="169">
        <f>IFERROR(Inv_SY_B!CH144/Inv_SY_B!$DC144-1,"")</f>
        <v>1.3195485780031824E-2</v>
      </c>
      <c r="CI144" s="169">
        <f>IFERROR(Inv_SY_B!CI144/Inv_SY_B!$DC144-1,"")</f>
        <v>-0.90784746319208853</v>
      </c>
      <c r="CJ144" s="169" t="str">
        <f>IFERROR(Inv_SY_B!CJ144/Inv_SY_B!$DC144-1,"")</f>
        <v/>
      </c>
      <c r="CK144" s="169">
        <f>IFERROR(Inv_SY_B!CK144/Inv_SY_B!$DC144-1,"")</f>
        <v>-0.58713838707346577</v>
      </c>
      <c r="CL144" s="169">
        <f>IFERROR(Inv_SY_B!CL144/Inv_SY_B!$DC144-1,"")</f>
        <v>-0.40956442533731652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1.4107466024991799E-2</v>
      </c>
      <c r="AJ145" s="169">
        <f>IFERROR(Inv_SY_B!AJ145/Inv_SY_B!$DC145-1,"")</f>
        <v>1.3358494484353001E-2</v>
      </c>
      <c r="AK145" s="169">
        <f>IFERROR(Inv_SY_B!AK145/Inv_SY_B!$DC145-1,"")</f>
        <v>2.4214277389474459E-2</v>
      </c>
      <c r="AL145" s="169">
        <f>IFERROR(Inv_SY_B!AL145/Inv_SY_B!$DC145-1,"")</f>
        <v>7.301081956804012E-3</v>
      </c>
      <c r="AM145" s="169">
        <f>IFERROR(Inv_SY_B!AM145/Inv_SY_B!$DC145-1,"")</f>
        <v>1.2277720497753775E-2</v>
      </c>
      <c r="AN145" s="169">
        <f>IFERROR(Inv_SY_B!AN145/Inv_SY_B!$DC145-1,"")</f>
        <v>-7.8873315517687947E-3</v>
      </c>
      <c r="AO145" s="169">
        <f>IFERROR(Inv_SY_B!AO145/Inv_SY_B!$DC145-1,"")</f>
        <v>1.1347426219914247E-2</v>
      </c>
      <c r="AP145" s="169">
        <f>IFERROR(Inv_SY_B!AP145/Inv_SY_B!$DC145-1,"")</f>
        <v>1.2600062250569311E-2</v>
      </c>
      <c r="AQ145" s="169">
        <f>IFERROR(Inv_SY_B!AQ145/Inv_SY_B!$DC145-1,"")</f>
        <v>5.281350418639974E-3</v>
      </c>
      <c r="AR145" s="169">
        <f>IFERROR(Inv_SY_B!AR145/Inv_SY_B!$DC145-1,"")</f>
        <v>1.9113993313138344E-2</v>
      </c>
      <c r="AS145" s="169">
        <f>IFERROR(Inv_SY_B!AS145/Inv_SY_B!$DC145-1,"")</f>
        <v>1.6803763571291652E-2</v>
      </c>
      <c r="AT145" s="169">
        <f>IFERROR(Inv_SY_B!AT145/Inv_SY_B!$DC145-1,"")</f>
        <v>7.3307715252917127E-3</v>
      </c>
      <c r="AU145" s="169">
        <f>IFERROR(Inv_SY_B!AU145/Inv_SY_B!$DC145-1,"")</f>
        <v>5.6390944721687042E-3</v>
      </c>
      <c r="AV145" s="169">
        <f>IFERROR(Inv_SY_B!AV145/Inv_SY_B!$DC145-1,"")</f>
        <v>-9.0721050734443587E-4</v>
      </c>
      <c r="AW145" s="169">
        <f>IFERROR(Inv_SY_B!AW145/Inv_SY_B!$DC145-1,"")</f>
        <v>4.4341511166172687E-3</v>
      </c>
      <c r="AX145" s="169">
        <f>IFERROR(Inv_SY_B!AX145/Inv_SY_B!$DC145-1,"")</f>
        <v>1.4556848949375034E-2</v>
      </c>
      <c r="AY145" s="169">
        <f>IFERROR(Inv_SY_B!AY145/Inv_SY_B!$DC145-1,"")</f>
        <v>1.1941209876682457E-2</v>
      </c>
      <c r="AZ145" s="169">
        <f>IFERROR(Inv_SY_B!AZ145/Inv_SY_B!$DC145-1,"")</f>
        <v>2.8213627892512916E-2</v>
      </c>
      <c r="BA145" s="169">
        <f>IFERROR(Inv_SY_B!BA145/Inv_SY_B!$DC145-1,"")</f>
        <v>2.3351473534814593E-2</v>
      </c>
      <c r="BB145" s="169">
        <f>IFERROR(Inv_SY_B!BB145/Inv_SY_B!$DC145-1,"")</f>
        <v>2.7140028918676951E-2</v>
      </c>
      <c r="BC145" s="169">
        <f>IFERROR(Inv_SY_B!BC145/Inv_SY_B!$DC145-1,"")</f>
        <v>1.9817272593626534E-2</v>
      </c>
      <c r="BD145" s="169">
        <f>IFERROR(Inv_SY_B!BD145/Inv_SY_B!$DC145-1,"")</f>
        <v>4.3122275150484501E-2</v>
      </c>
      <c r="BE145" s="169">
        <f>IFERROR(Inv_SY_B!BE145/Inv_SY_B!$DC145-1,"")</f>
        <v>5.3360232279272779E-2</v>
      </c>
      <c r="BF145" s="169">
        <f>IFERROR(Inv_SY_B!BF145/Inv_SY_B!$DC145-1,"")</f>
        <v>5.4206250046886728E-2</v>
      </c>
      <c r="BG145" s="169">
        <f>IFERROR(Inv_SY_B!BG145/Inv_SY_B!$DC145-1,"")</f>
        <v>3.8904665449642772E-2</v>
      </c>
      <c r="BH145" s="169">
        <f>IFERROR(Inv_SY_B!BH145/Inv_SY_B!$DC145-1,"")</f>
        <v>4.1331784748979139E-2</v>
      </c>
      <c r="BI145" s="169">
        <f>IFERROR(Inv_SY_B!BI145/Inv_SY_B!$DC145-1,"")</f>
        <v>5.2976445555180662E-2</v>
      </c>
      <c r="BJ145" s="169">
        <f>IFERROR(Inv_SY_B!BJ145/Inv_SY_B!$DC145-1,"")</f>
        <v>4.6530685622970136E-2</v>
      </c>
      <c r="BK145" s="169">
        <f>IFERROR(Inv_SY_B!BK145/Inv_SY_B!$DC145-1,"")</f>
        <v>3.3523358048701546E-2</v>
      </c>
      <c r="BL145" s="169">
        <f>IFERROR(Inv_SY_B!BL145/Inv_SY_B!$DC145-1,"")</f>
        <v>4.625788350641491E-2</v>
      </c>
      <c r="BM145" s="169">
        <f>IFERROR(Inv_SY_B!BM145/Inv_SY_B!$DC145-1,"")</f>
        <v>3.9332827513708146E-2</v>
      </c>
      <c r="BN145" s="169">
        <f>IFERROR(Inv_SY_B!BN145/Inv_SY_B!$DC145-1,"")</f>
        <v>2.413487323966268E-2</v>
      </c>
      <c r="BO145" s="169">
        <f>IFERROR(Inv_SY_B!BO145/Inv_SY_B!$DC145-1,"")</f>
        <v>4.929126305881848E-2</v>
      </c>
      <c r="BP145" s="169">
        <f>IFERROR(Inv_SY_B!BP145/Inv_SY_B!$DC145-1,"")</f>
        <v>2.3660861425617519E-2</v>
      </c>
      <c r="BQ145" s="169">
        <f>IFERROR(Inv_SY_B!BQ145/Inv_SY_B!$DC145-1,"")</f>
        <v>5.4101733776592775E-2</v>
      </c>
      <c r="BR145" s="169">
        <f>IFERROR(Inv_SY_B!BR145/Inv_SY_B!$DC145-1,"")</f>
        <v>7.1246894233912839E-2</v>
      </c>
      <c r="BS145" s="169">
        <f>IFERROR(Inv_SY_B!BS145/Inv_SY_B!$DC145-1,"")</f>
        <v>6.6079974965101984E-2</v>
      </c>
      <c r="BT145" s="169">
        <f>IFERROR(Inv_SY_B!BT145/Inv_SY_B!$DC145-1,"")</f>
        <v>7.4818942727899129E-2</v>
      </c>
      <c r="BU145" s="169">
        <f>IFERROR(Inv_SY_B!BU145/Inv_SY_B!$DC145-1,"")</f>
        <v>4.2558497808781626E-2</v>
      </c>
      <c r="BV145" s="169">
        <f>IFERROR(Inv_SY_B!BV145/Inv_SY_B!$DC145-1,"")</f>
        <v>2.2201855702721707E-2</v>
      </c>
      <c r="BW145" s="169">
        <f>IFERROR(Inv_SY_B!BW145/Inv_SY_B!$DC145-1,"")</f>
        <v>8.6847032347952879E-2</v>
      </c>
      <c r="BX145" s="169">
        <f>IFERROR(Inv_SY_B!BX145/Inv_SY_B!$DC145-1,"")</f>
        <v>0.1323611043663373</v>
      </c>
      <c r="BY145" s="169">
        <f>IFERROR(Inv_SY_B!BY145/Inv_SY_B!$DC145-1,"")</f>
        <v>0.11808924111582941</v>
      </c>
      <c r="BZ145" s="169">
        <f>IFERROR(Inv_SY_B!BZ145/Inv_SY_B!$DC145-1,"")</f>
        <v>0.11365682366221175</v>
      </c>
      <c r="CA145" s="169">
        <f>IFERROR(Inv_SY_B!CA145/Inv_SY_B!$DC145-1,"")</f>
        <v>2.3478969465468902E-2</v>
      </c>
      <c r="CB145" s="169">
        <f>IFERROR(Inv_SY_B!CB145/Inv_SY_B!$DC145-1,"")</f>
        <v>2.9978487517847707E-3</v>
      </c>
      <c r="CC145" s="169">
        <f>IFERROR(Inv_SY_B!CC145/Inv_SY_B!$DC145-1,"")</f>
        <v>4.8073589290660745E-2</v>
      </c>
      <c r="CD145" s="169">
        <f>IFERROR(Inv_SY_B!CD145/Inv_SY_B!$DC145-1,"")</f>
        <v>5.1413584585837002E-2</v>
      </c>
      <c r="CE145" s="169">
        <f>IFERROR(Inv_SY_B!CE145/Inv_SY_B!$DC145-1,"")</f>
        <v>2.3267648483143555E-2</v>
      </c>
      <c r="CF145" s="169">
        <f>IFERROR(Inv_SY_B!CF145/Inv_SY_B!$DC145-1,"")</f>
        <v>2.1793179298642773E-2</v>
      </c>
      <c r="CG145" s="169">
        <f>IFERROR(Inv_SY_B!CG145/Inv_SY_B!$DC145-1,"")</f>
        <v>3.3262010782292295E-2</v>
      </c>
      <c r="CH145" s="169">
        <f>IFERROR(Inv_SY_B!CH145/Inv_SY_B!$DC145-1,"")</f>
        <v>5.7279913719506803E-2</v>
      </c>
      <c r="CI145" s="169">
        <f>IFERROR(Inv_SY_B!CI145/Inv_SY_B!$DC145-1,"")</f>
        <v>-0.90274703572342396</v>
      </c>
      <c r="CJ145" s="169" t="str">
        <f>IFERROR(Inv_SY_B!CJ145/Inv_SY_B!$DC145-1,"")</f>
        <v/>
      </c>
      <c r="CK145" s="169">
        <f>IFERROR(Inv_SY_B!CK145/Inv_SY_B!$DC145-1,"")</f>
        <v>-0.56820032438133117</v>
      </c>
      <c r="CL145" s="169">
        <f>IFERROR(Inv_SY_B!CL145/Inv_SY_B!$DC145-1,"")</f>
        <v>-0.38925046357384552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4.1786071626361387E-2</v>
      </c>
      <c r="AJ146" s="169">
        <f>IFERROR(Inv_SY_B!AJ146/Inv_SY_B!$DC146-1,"")</f>
        <v>3.7873542684820904E-2</v>
      </c>
      <c r="AK146" s="169">
        <f>IFERROR(Inv_SY_B!AK146/Inv_SY_B!$DC146-1,"")</f>
        <v>5.0612612381746525E-2</v>
      </c>
      <c r="AL146" s="169">
        <f>IFERROR(Inv_SY_B!AL146/Inv_SY_B!$DC146-1,"")</f>
        <v>3.1974314734503073E-2</v>
      </c>
      <c r="AM146" s="169">
        <f>IFERROR(Inv_SY_B!AM146/Inv_SY_B!$DC146-1,"")</f>
        <v>3.5794303772546332E-2</v>
      </c>
      <c r="AN146" s="169">
        <f>IFERROR(Inv_SY_B!AN146/Inv_SY_B!$DC146-1,"")</f>
        <v>1.2642747074629535E-2</v>
      </c>
      <c r="AO146" s="169">
        <f>IFERROR(Inv_SY_B!AO146/Inv_SY_B!$DC146-1,"")</f>
        <v>2.9952432536398899E-2</v>
      </c>
      <c r="AP146" s="169">
        <f>IFERROR(Inv_SY_B!AP146/Inv_SY_B!$DC146-1,"")</f>
        <v>3.4478988222585327E-2</v>
      </c>
      <c r="AQ146" s="169">
        <f>IFERROR(Inv_SY_B!AQ146/Inv_SY_B!$DC146-1,"")</f>
        <v>1.8715133621907576E-2</v>
      </c>
      <c r="AR146" s="169">
        <f>IFERROR(Inv_SY_B!AR146/Inv_SY_B!$DC146-1,"")</f>
        <v>2.9417081439643278E-2</v>
      </c>
      <c r="AS146" s="169">
        <f>IFERROR(Inv_SY_B!AS146/Inv_SY_B!$DC146-1,"")</f>
        <v>3.2155231154876951E-2</v>
      </c>
      <c r="AT146" s="169">
        <f>IFERROR(Inv_SY_B!AT146/Inv_SY_B!$DC146-1,"")</f>
        <v>2.8323962429814387E-2</v>
      </c>
      <c r="AU146" s="169">
        <f>IFERROR(Inv_SY_B!AU146/Inv_SY_B!$DC146-1,"")</f>
        <v>2.7670871060341939E-2</v>
      </c>
      <c r="AV146" s="169">
        <f>IFERROR(Inv_SY_B!AV146/Inv_SY_B!$DC146-1,"")</f>
        <v>9.7511344330687422E-3</v>
      </c>
      <c r="AW146" s="169">
        <f>IFERROR(Inv_SY_B!AW146/Inv_SY_B!$DC146-1,"")</f>
        <v>1.6342222629451619E-2</v>
      </c>
      <c r="AX146" s="169">
        <f>IFERROR(Inv_SY_B!AX146/Inv_SY_B!$DC146-1,"")</f>
        <v>2.23739088010253E-2</v>
      </c>
      <c r="AY146" s="169">
        <f>IFERROR(Inv_SY_B!AY146/Inv_SY_B!$DC146-1,"")</f>
        <v>1.9665234918420316E-2</v>
      </c>
      <c r="AZ146" s="169">
        <f>IFERROR(Inv_SY_B!AZ146/Inv_SY_B!$DC146-1,"")</f>
        <v>3.5286535004980246E-2</v>
      </c>
      <c r="BA146" s="169">
        <f>IFERROR(Inv_SY_B!BA146/Inv_SY_B!$DC146-1,"")</f>
        <v>-4.5079207130054866E-2</v>
      </c>
      <c r="BB146" s="169">
        <f>IFERROR(Inv_SY_B!BB146/Inv_SY_B!$DC146-1,"")</f>
        <v>3.2164780081663125E-2</v>
      </c>
      <c r="BC146" s="169">
        <f>IFERROR(Inv_SY_B!BC146/Inv_SY_B!$DC146-1,"")</f>
        <v>-2.7695249275145106E-2</v>
      </c>
      <c r="BD146" s="169">
        <f>IFERROR(Inv_SY_B!BD146/Inv_SY_B!$DC146-1,"")</f>
        <v>3.9679325273223931E-2</v>
      </c>
      <c r="BE146" s="169">
        <f>IFERROR(Inv_SY_B!BE146/Inv_SY_B!$DC146-1,"")</f>
        <v>4.9838524353907898E-2</v>
      </c>
      <c r="BF146" s="169">
        <f>IFERROR(Inv_SY_B!BF146/Inv_SY_B!$DC146-1,"")</f>
        <v>5.7586669274890534E-2</v>
      </c>
      <c r="BG146" s="169">
        <f>IFERROR(Inv_SY_B!BG146/Inv_SY_B!$DC146-1,"")</f>
        <v>4.1061877567470262E-2</v>
      </c>
      <c r="BH146" s="169">
        <f>IFERROR(Inv_SY_B!BH146/Inv_SY_B!$DC146-1,"")</f>
        <v>3.7953586239271253E-2</v>
      </c>
      <c r="BI146" s="169">
        <f>IFERROR(Inv_SY_B!BI146/Inv_SY_B!$DC146-1,"")</f>
        <v>4.2542021788369411E-2</v>
      </c>
      <c r="BJ146" s="169">
        <f>IFERROR(Inv_SY_B!BJ146/Inv_SY_B!$DC146-1,"")</f>
        <v>3.8965749895548685E-2</v>
      </c>
      <c r="BK146" s="169">
        <f>IFERROR(Inv_SY_B!BK146/Inv_SY_B!$DC146-1,"")</f>
        <v>2.1951278833526544E-2</v>
      </c>
      <c r="BL146" s="169">
        <f>IFERROR(Inv_SY_B!BL146/Inv_SY_B!$DC146-1,"")</f>
        <v>3.5030743646193185E-2</v>
      </c>
      <c r="BM146" s="169">
        <f>IFERROR(Inv_SY_B!BM146/Inv_SY_B!$DC146-1,"")</f>
        <v>3.1995245153623619E-2</v>
      </c>
      <c r="BN146" s="169">
        <f>IFERROR(Inv_SY_B!BN146/Inv_SY_B!$DC146-1,"")</f>
        <v>2.5655003961653877E-2</v>
      </c>
      <c r="BO146" s="169">
        <f>IFERROR(Inv_SY_B!BO146/Inv_SY_B!$DC146-1,"")</f>
        <v>4.4221393098795136E-2</v>
      </c>
      <c r="BP146" s="169">
        <f>IFERROR(Inv_SY_B!BP146/Inv_SY_B!$DC146-1,"")</f>
        <v>2.5879170262765427E-2</v>
      </c>
      <c r="BQ146" s="169">
        <f>IFERROR(Inv_SY_B!BQ146/Inv_SY_B!$DC146-1,"")</f>
        <v>5.4269034021400042E-2</v>
      </c>
      <c r="BR146" s="169">
        <f>IFERROR(Inv_SY_B!BR146/Inv_SY_B!$DC146-1,"")</f>
        <v>5.7222659583904933E-2</v>
      </c>
      <c r="BS146" s="169">
        <f>IFERROR(Inv_SY_B!BS146/Inv_SY_B!$DC146-1,"")</f>
        <v>3.9504267177559393E-2</v>
      </c>
      <c r="BT146" s="169">
        <f>IFERROR(Inv_SY_B!BT146/Inv_SY_B!$DC146-1,"")</f>
        <v>7.5903565833976172E-2</v>
      </c>
      <c r="BU146" s="169">
        <f>IFERROR(Inv_SY_B!BU146/Inv_SY_B!$DC146-1,"")</f>
        <v>4.3382435002190745E-2</v>
      </c>
      <c r="BV146" s="169">
        <f>IFERROR(Inv_SY_B!BV146/Inv_SY_B!$DC146-1,"")</f>
        <v>1.8905476013679978E-2</v>
      </c>
      <c r="BW146" s="169">
        <f>IFERROR(Inv_SY_B!BW146/Inv_SY_B!$DC146-1,"")</f>
        <v>5.7560898677298411E-2</v>
      </c>
      <c r="BX146" s="169">
        <f>IFERROR(Inv_SY_B!BX146/Inv_SY_B!$DC146-1,"")</f>
        <v>7.2686257110078811E-2</v>
      </c>
      <c r="BY146" s="169">
        <f>IFERROR(Inv_SY_B!BY146/Inv_SY_B!$DC146-1,"")</f>
        <v>6.7943475976340206E-2</v>
      </c>
      <c r="BZ146" s="169">
        <f>IFERROR(Inv_SY_B!BZ146/Inv_SY_B!$DC146-1,"")</f>
        <v>7.7891323117542877E-2</v>
      </c>
      <c r="CA146" s="169">
        <f>IFERROR(Inv_SY_B!CA146/Inv_SY_B!$DC146-1,"")</f>
        <v>3.536152829479966E-2</v>
      </c>
      <c r="CB146" s="169">
        <f>IFERROR(Inv_SY_B!CB146/Inv_SY_B!$DC146-1,"")</f>
        <v>1.3113776330614613E-2</v>
      </c>
      <c r="CC146" s="169">
        <f>IFERROR(Inv_SY_B!CC146/Inv_SY_B!$DC146-1,"")</f>
        <v>4.1992096349500851E-2</v>
      </c>
      <c r="CD146" s="169">
        <f>IFERROR(Inv_SY_B!CD146/Inv_SY_B!$DC146-1,"")</f>
        <v>4.5025408521200072E-2</v>
      </c>
      <c r="CE146" s="169">
        <f>IFERROR(Inv_SY_B!CE146/Inv_SY_B!$DC146-1,"")</f>
        <v>2.6465613582965952E-2</v>
      </c>
      <c r="CF146" s="169">
        <f>IFERROR(Inv_SY_B!CF146/Inv_SY_B!$DC146-1,"")</f>
        <v>2.7201801752104515E-2</v>
      </c>
      <c r="CG146" s="169">
        <f>IFERROR(Inv_SY_B!CG146/Inv_SY_B!$DC146-1,"")</f>
        <v>4.3917044106344338E-2</v>
      </c>
      <c r="CH146" s="169">
        <f>IFERROR(Inv_SY_B!CH146/Inv_SY_B!$DC146-1,"")</f>
        <v>7.0172940274641382E-2</v>
      </c>
      <c r="CI146" s="169">
        <f>IFERROR(Inv_SY_B!CI146/Inv_SY_B!$DC146-1,"")</f>
        <v>-0.90054974797538045</v>
      </c>
      <c r="CJ146" s="169" t="str">
        <f>IFERROR(Inv_SY_B!CJ146/Inv_SY_B!$DC146-1,"")</f>
        <v/>
      </c>
      <c r="CK146" s="169">
        <f>IFERROR(Inv_SY_B!CK146/Inv_SY_B!$DC146-1,"")</f>
        <v>-0.55833932969700217</v>
      </c>
      <c r="CL146" s="169">
        <f>IFERROR(Inv_SY_B!CL146/Inv_SY_B!$DC146-1,"")</f>
        <v>-0.37619776560660234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4.7327463789795576E-2</v>
      </c>
      <c r="AJ147" s="169">
        <f>IFERROR(Inv_SY_B!AJ147/Inv_SY_B!$DC147-1,"")</f>
        <v>4.3890952134820305E-2</v>
      </c>
      <c r="AK147" s="169">
        <f>IFERROR(Inv_SY_B!AK147/Inv_SY_B!$DC147-1,"")</f>
        <v>4.1985651555320969E-2</v>
      </c>
      <c r="AL147" s="169">
        <f>IFERROR(Inv_SY_B!AL147/Inv_SY_B!$DC147-1,"")</f>
        <v>2.3689805631615046E-2</v>
      </c>
      <c r="AM147" s="169">
        <f>IFERROR(Inv_SY_B!AM147/Inv_SY_B!$DC147-1,"")</f>
        <v>3.2488080444750933E-2</v>
      </c>
      <c r="AN147" s="169">
        <f>IFERROR(Inv_SY_B!AN147/Inv_SY_B!$DC147-1,"")</f>
        <v>1.3842532210496694E-2</v>
      </c>
      <c r="AO147" s="169">
        <f>IFERROR(Inv_SY_B!AO147/Inv_SY_B!$DC147-1,"")</f>
        <v>2.993415573883218E-2</v>
      </c>
      <c r="AP147" s="169">
        <f>IFERROR(Inv_SY_B!AP147/Inv_SY_B!$DC147-1,"")</f>
        <v>3.5358189449711697E-2</v>
      </c>
      <c r="AQ147" s="169">
        <f>IFERROR(Inv_SY_B!AQ147/Inv_SY_B!$DC147-1,"")</f>
        <v>2.8008481314190981E-2</v>
      </c>
      <c r="AR147" s="169">
        <f>IFERROR(Inv_SY_B!AR147/Inv_SY_B!$DC147-1,"")</f>
        <v>3.2187222932673176E-2</v>
      </c>
      <c r="AS147" s="169">
        <f>IFERROR(Inv_SY_B!AS147/Inv_SY_B!$DC147-1,"")</f>
        <v>3.2974973936663821E-2</v>
      </c>
      <c r="AT147" s="169">
        <f>IFERROR(Inv_SY_B!AT147/Inv_SY_B!$DC147-1,"")</f>
        <v>3.5493734832016344E-2</v>
      </c>
      <c r="AU147" s="169">
        <f>IFERROR(Inv_SY_B!AU147/Inv_SY_B!$DC147-1,"")</f>
        <v>3.372965884912893E-2</v>
      </c>
      <c r="AV147" s="169">
        <f>IFERROR(Inv_SY_B!AV147/Inv_SY_B!$DC147-1,"")</f>
        <v>-1.5302663846032738E-2</v>
      </c>
      <c r="AW147" s="169">
        <f>IFERROR(Inv_SY_B!AW147/Inv_SY_B!$DC147-1,"")</f>
        <v>1.0334426562709664E-2</v>
      </c>
      <c r="AX147" s="169">
        <f>IFERROR(Inv_SY_B!AX147/Inv_SY_B!$DC147-1,"")</f>
        <v>2.589980288230298E-2</v>
      </c>
      <c r="AY147" s="169">
        <f>IFERROR(Inv_SY_B!AY147/Inv_SY_B!$DC147-1,"")</f>
        <v>6.6335678573516965E-3</v>
      </c>
      <c r="AZ147" s="169">
        <f>IFERROR(Inv_SY_B!AZ147/Inv_SY_B!$DC147-1,"")</f>
        <v>2.6983658873609428E-2</v>
      </c>
      <c r="BA147" s="169">
        <f>IFERROR(Inv_SY_B!BA147/Inv_SY_B!$DC147-1,"")</f>
        <v>2.5447575454086158E-2</v>
      </c>
      <c r="BB147" s="169">
        <f>IFERROR(Inv_SY_B!BB147/Inv_SY_B!$DC147-1,"")</f>
        <v>3.3764710155269828E-2</v>
      </c>
      <c r="BC147" s="169">
        <f>IFERROR(Inv_SY_B!BC147/Inv_SY_B!$DC147-1,"")</f>
        <v>3.3446652006954514E-2</v>
      </c>
      <c r="BD147" s="169">
        <f>IFERROR(Inv_SY_B!BD147/Inv_SY_B!$DC147-1,"")</f>
        <v>2.7841361450708924E-2</v>
      </c>
      <c r="BE147" s="169">
        <f>IFERROR(Inv_SY_B!BE147/Inv_SY_B!$DC147-1,"")</f>
        <v>4.269154218465232E-2</v>
      </c>
      <c r="BF147" s="169">
        <f>IFERROR(Inv_SY_B!BF147/Inv_SY_B!$DC147-1,"")</f>
        <v>4.6689920903578486E-2</v>
      </c>
      <c r="BG147" s="169">
        <f>IFERROR(Inv_SY_B!BG147/Inv_SY_B!$DC147-1,"")</f>
        <v>5.2638053491907977E-2</v>
      </c>
      <c r="BH147" s="169">
        <f>IFERROR(Inv_SY_B!BH147/Inv_SY_B!$DC147-1,"")</f>
        <v>4.2789892080160152E-2</v>
      </c>
      <c r="BI147" s="169">
        <f>IFERROR(Inv_SY_B!BI147/Inv_SY_B!$DC147-1,"")</f>
        <v>4.0399741678416534E-2</v>
      </c>
      <c r="BJ147" s="169">
        <f>IFERROR(Inv_SY_B!BJ147/Inv_SY_B!$DC147-1,"")</f>
        <v>4.8677289050857997E-2</v>
      </c>
      <c r="BK147" s="169">
        <f>IFERROR(Inv_SY_B!BK147/Inv_SY_B!$DC147-1,"")</f>
        <v>1.6235420293154945E-2</v>
      </c>
      <c r="BL147" s="169">
        <f>IFERROR(Inv_SY_B!BL147/Inv_SY_B!$DC147-1,"")</f>
        <v>3.1867555858590135E-2</v>
      </c>
      <c r="BM147" s="169">
        <f>IFERROR(Inv_SY_B!BM147/Inv_SY_B!$DC147-1,"")</f>
        <v>3.7443503023628422E-2</v>
      </c>
      <c r="BN147" s="169">
        <f>IFERROR(Inv_SY_B!BN147/Inv_SY_B!$DC147-1,"")</f>
        <v>4.6653637975094586E-2</v>
      </c>
      <c r="BO147" s="169">
        <f>IFERROR(Inv_SY_B!BO147/Inv_SY_B!$DC147-1,"")</f>
        <v>5.1162707234203797E-2</v>
      </c>
      <c r="BP147" s="169">
        <f>IFERROR(Inv_SY_B!BP147/Inv_SY_B!$DC147-1,"")</f>
        <v>2.7933644102822619E-2</v>
      </c>
      <c r="BQ147" s="169">
        <f>IFERROR(Inv_SY_B!BQ147/Inv_SY_B!$DC147-1,"")</f>
        <v>5.8858359371588342E-2</v>
      </c>
      <c r="BR147" s="169">
        <f>IFERROR(Inv_SY_B!BR147/Inv_SY_B!$DC147-1,"")</f>
        <v>3.6263738463461426E-2</v>
      </c>
      <c r="BS147" s="169">
        <f>IFERROR(Inv_SY_B!BS147/Inv_SY_B!$DC147-1,"")</f>
        <v>4.5547660422646796E-2</v>
      </c>
      <c r="BT147" s="169">
        <f>IFERROR(Inv_SY_B!BT147/Inv_SY_B!$DC147-1,"")</f>
        <v>6.6309527088385778E-2</v>
      </c>
      <c r="BU147" s="169">
        <f>IFERROR(Inv_SY_B!BU147/Inv_SY_B!$DC147-1,"")</f>
        <v>5.2971870173864843E-2</v>
      </c>
      <c r="BV147" s="169">
        <f>IFERROR(Inv_SY_B!BV147/Inv_SY_B!$DC147-1,"")</f>
        <v>1.0783449830919389E-2</v>
      </c>
      <c r="BW147" s="169">
        <f>IFERROR(Inv_SY_B!BW147/Inv_SY_B!$DC147-1,"")</f>
        <v>7.8166637368492831E-2</v>
      </c>
      <c r="BX147" s="169">
        <f>IFERROR(Inv_SY_B!BX147/Inv_SY_B!$DC147-1,"")</f>
        <v>7.6248191394527653E-2</v>
      </c>
      <c r="BY147" s="169">
        <f>IFERROR(Inv_SY_B!BY147/Inv_SY_B!$DC147-1,"")</f>
        <v>7.8042365564511273E-2</v>
      </c>
      <c r="BZ147" s="169">
        <f>IFERROR(Inv_SY_B!BZ147/Inv_SY_B!$DC147-1,"")</f>
        <v>7.504865780659542E-2</v>
      </c>
      <c r="CA147" s="169">
        <f>IFERROR(Inv_SY_B!CA147/Inv_SY_B!$DC147-1,"")</f>
        <v>1.202029142767147E-2</v>
      </c>
      <c r="CB147" s="169">
        <f>IFERROR(Inv_SY_B!CB147/Inv_SY_B!$DC147-1,"")</f>
        <v>-9.6443371240587661E-3</v>
      </c>
      <c r="CC147" s="169">
        <f>IFERROR(Inv_SY_B!CC147/Inv_SY_B!$DC147-1,"")</f>
        <v>5.7270063372898194E-2</v>
      </c>
      <c r="CD147" s="169">
        <f>IFERROR(Inv_SY_B!CD147/Inv_SY_B!$DC147-1,"")</f>
        <v>6.7190680343241382E-2</v>
      </c>
      <c r="CE147" s="169">
        <f>IFERROR(Inv_SY_B!CE147/Inv_SY_B!$DC147-1,"")</f>
        <v>1.5720167622979675E-2</v>
      </c>
      <c r="CF147" s="169">
        <f>IFERROR(Inv_SY_B!CF147/Inv_SY_B!$DC147-1,"")</f>
        <v>2.9944356534701067E-2</v>
      </c>
      <c r="CG147" s="169">
        <f>IFERROR(Inv_SY_B!CG147/Inv_SY_B!$DC147-1,"")</f>
        <v>-1.4492781695608747E-2</v>
      </c>
      <c r="CH147" s="169">
        <f>IFERROR(Inv_SY_B!CH147/Inv_SY_B!$DC147-1,"")</f>
        <v>1.9833345448684536E-2</v>
      </c>
      <c r="CI147" s="169">
        <f>IFERROR(Inv_SY_B!CI147/Inv_SY_B!$DC147-1,"")</f>
        <v>-0.9030965023082399</v>
      </c>
      <c r="CJ147" s="169" t="str">
        <f>IFERROR(Inv_SY_B!CJ147/Inv_SY_B!$DC147-1,"")</f>
        <v/>
      </c>
      <c r="CK147" s="169">
        <f>IFERROR(Inv_SY_B!CK147/Inv_SY_B!$DC147-1,"")</f>
        <v>-0.5636990577227794</v>
      </c>
      <c r="CL147" s="169">
        <f>IFERROR(Inv_SY_B!CL147/Inv_SY_B!$DC147-1,"")</f>
        <v>-0.38042958547852856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4.9922968793554956E-2</v>
      </c>
      <c r="AJ148" s="169">
        <f>IFERROR(Inv_SY_B!AJ148/Inv_SY_B!$DC148-1,"")</f>
        <v>5.0780048768080288E-2</v>
      </c>
      <c r="AK148" s="169">
        <f>IFERROR(Inv_SY_B!AK148/Inv_SY_B!$DC148-1,"")</f>
        <v>5.7887901660264474E-2</v>
      </c>
      <c r="AL148" s="169">
        <f>IFERROR(Inv_SY_B!AL148/Inv_SY_B!$DC148-1,"")</f>
        <v>4.6383902606610183E-2</v>
      </c>
      <c r="AM148" s="169">
        <f>IFERROR(Inv_SY_B!AM148/Inv_SY_B!$DC148-1,"")</f>
        <v>5.0600338450841109E-2</v>
      </c>
      <c r="AN148" s="169">
        <f>IFERROR(Inv_SY_B!AN148/Inv_SY_B!$DC148-1,"")</f>
        <v>2.4987298284707915E-2</v>
      </c>
      <c r="AO148" s="169">
        <f>IFERROR(Inv_SY_B!AO148/Inv_SY_B!$DC148-1,"")</f>
        <v>3.8306799777115375E-2</v>
      </c>
      <c r="AP148" s="169">
        <f>IFERROR(Inv_SY_B!AP148/Inv_SY_B!$DC148-1,"")</f>
        <v>3.8429075240446586E-2</v>
      </c>
      <c r="AQ148" s="169">
        <f>IFERROR(Inv_SY_B!AQ148/Inv_SY_B!$DC148-1,"")</f>
        <v>2.8718642168900743E-2</v>
      </c>
      <c r="AR148" s="169">
        <f>IFERROR(Inv_SY_B!AR148/Inv_SY_B!$DC148-1,"")</f>
        <v>3.4336483483629721E-2</v>
      </c>
      <c r="AS148" s="169">
        <f>IFERROR(Inv_SY_B!AS148/Inv_SY_B!$DC148-1,"")</f>
        <v>3.2138559322153704E-2</v>
      </c>
      <c r="AT148" s="169">
        <f>IFERROR(Inv_SY_B!AT148/Inv_SY_B!$DC148-1,"")</f>
        <v>3.2914216699099441E-2</v>
      </c>
      <c r="AU148" s="169">
        <f>IFERROR(Inv_SY_B!AU148/Inv_SY_B!$DC148-1,"")</f>
        <v>3.8123834477589158E-2</v>
      </c>
      <c r="AV148" s="169">
        <f>IFERROR(Inv_SY_B!AV148/Inv_SY_B!$DC148-1,"")</f>
        <v>-2.5731796461229139E-3</v>
      </c>
      <c r="AW148" s="169">
        <f>IFERROR(Inv_SY_B!AW148/Inv_SY_B!$DC148-1,"")</f>
        <v>1.0090839668191132E-2</v>
      </c>
      <c r="AX148" s="169">
        <f>IFERROR(Inv_SY_B!AX148/Inv_SY_B!$DC148-1,"")</f>
        <v>2.6353269494107545E-2</v>
      </c>
      <c r="AY148" s="169">
        <f>IFERROR(Inv_SY_B!AY148/Inv_SY_B!$DC148-1,"")</f>
        <v>7.4645454401449651E-3</v>
      </c>
      <c r="AZ148" s="169">
        <f>IFERROR(Inv_SY_B!AZ148/Inv_SY_B!$DC148-1,"")</f>
        <v>2.6020467163573757E-2</v>
      </c>
      <c r="BA148" s="169">
        <f>IFERROR(Inv_SY_B!BA148/Inv_SY_B!$DC148-1,"")</f>
        <v>2.2863098463824061E-2</v>
      </c>
      <c r="BB148" s="169">
        <f>IFERROR(Inv_SY_B!BB148/Inv_SY_B!$DC148-1,"")</f>
        <v>3.1079741199954825E-2</v>
      </c>
      <c r="BC148" s="169">
        <f>IFERROR(Inv_SY_B!BC148/Inv_SY_B!$DC148-1,"")</f>
        <v>2.7689305924985419E-2</v>
      </c>
      <c r="BD148" s="169">
        <f>IFERROR(Inv_SY_B!BD148/Inv_SY_B!$DC148-1,"")</f>
        <v>2.5994491830352739E-2</v>
      </c>
      <c r="BE148" s="169">
        <f>IFERROR(Inv_SY_B!BE148/Inv_SY_B!$DC148-1,"")</f>
        <v>4.1290268827918863E-2</v>
      </c>
      <c r="BF148" s="169">
        <f>IFERROR(Inv_SY_B!BF148/Inv_SY_B!$DC148-1,"")</f>
        <v>4.7153941183549763E-2</v>
      </c>
      <c r="BG148" s="169">
        <f>IFERROR(Inv_SY_B!BG148/Inv_SY_B!$DC148-1,"")</f>
        <v>3.6798931683635239E-2</v>
      </c>
      <c r="BH148" s="169">
        <f>IFERROR(Inv_SY_B!BH148/Inv_SY_B!$DC148-1,"")</f>
        <v>4.2551169225429897E-2</v>
      </c>
      <c r="BI148" s="169">
        <f>IFERROR(Inv_SY_B!BI148/Inv_SY_B!$DC148-1,"")</f>
        <v>4.1029503646127008E-2</v>
      </c>
      <c r="BJ148" s="169">
        <f>IFERROR(Inv_SY_B!BJ148/Inv_SY_B!$DC148-1,"")</f>
        <v>4.0891373363072692E-2</v>
      </c>
      <c r="BK148" s="169">
        <f>IFERROR(Inv_SY_B!BK148/Inv_SY_B!$DC148-1,"")</f>
        <v>1.6191401072740419E-2</v>
      </c>
      <c r="BL148" s="169">
        <f>IFERROR(Inv_SY_B!BL148/Inv_SY_B!$DC148-1,"")</f>
        <v>3.1891683025143891E-2</v>
      </c>
      <c r="BM148" s="169">
        <f>IFERROR(Inv_SY_B!BM148/Inv_SY_B!$DC148-1,"")</f>
        <v>2.9145545832166553E-2</v>
      </c>
      <c r="BN148" s="169">
        <f>IFERROR(Inv_SY_B!BN148/Inv_SY_B!$DC148-1,"")</f>
        <v>2.7483438676202399E-2</v>
      </c>
      <c r="BO148" s="169">
        <f>IFERROR(Inv_SY_B!BO148/Inv_SY_B!$DC148-1,"")</f>
        <v>3.9121009022873965E-2</v>
      </c>
      <c r="BP148" s="169">
        <f>IFERROR(Inv_SY_B!BP148/Inv_SY_B!$DC148-1,"")</f>
        <v>3.3387484728457428E-2</v>
      </c>
      <c r="BQ148" s="169">
        <f>IFERROR(Inv_SY_B!BQ148/Inv_SY_B!$DC148-1,"")</f>
        <v>4.6252843636451546E-2</v>
      </c>
      <c r="BR148" s="169">
        <f>IFERROR(Inv_SY_B!BR148/Inv_SY_B!$DC148-1,"")</f>
        <v>4.7193811229412352E-2</v>
      </c>
      <c r="BS148" s="169">
        <f>IFERROR(Inv_SY_B!BS148/Inv_SY_B!$DC148-1,"")</f>
        <v>3.3187730492734602E-2</v>
      </c>
      <c r="BT148" s="169">
        <f>IFERROR(Inv_SY_B!BT148/Inv_SY_B!$DC148-1,"")</f>
        <v>5.4988240946070244E-2</v>
      </c>
      <c r="BU148" s="169">
        <f>IFERROR(Inv_SY_B!BU148/Inv_SY_B!$DC148-1,"")</f>
        <v>3.562001184292507E-2</v>
      </c>
      <c r="BV148" s="169">
        <f>IFERROR(Inv_SY_B!BV148/Inv_SY_B!$DC148-1,"")</f>
        <v>4.70772167551603E-3</v>
      </c>
      <c r="BW148" s="169">
        <f>IFERROR(Inv_SY_B!BW148/Inv_SY_B!$DC148-1,"")</f>
        <v>6.0197444329149086E-2</v>
      </c>
      <c r="BX148" s="169">
        <f>IFERROR(Inv_SY_B!BX148/Inv_SY_B!$DC148-1,"")</f>
        <v>6.4717225634470799E-2</v>
      </c>
      <c r="BY148" s="169">
        <f>IFERROR(Inv_SY_B!BY148/Inv_SY_B!$DC148-1,"")</f>
        <v>6.5377021968659133E-2</v>
      </c>
      <c r="BZ148" s="169">
        <f>IFERROR(Inv_SY_B!BZ148/Inv_SY_B!$DC148-1,"")</f>
        <v>6.2945866534920736E-2</v>
      </c>
      <c r="CA148" s="169">
        <f>IFERROR(Inv_SY_B!CA148/Inv_SY_B!$DC148-1,"")</f>
        <v>2.6672539241024529E-2</v>
      </c>
      <c r="CB148" s="169">
        <f>IFERROR(Inv_SY_B!CB148/Inv_SY_B!$DC148-1,"")</f>
        <v>3.0456741624051986E-3</v>
      </c>
      <c r="CC148" s="169">
        <f>IFERROR(Inv_SY_B!CC148/Inv_SY_B!$DC148-1,"")</f>
        <v>5.6330556118062702E-2</v>
      </c>
      <c r="CD148" s="169">
        <f>IFERROR(Inv_SY_B!CD148/Inv_SY_B!$DC148-1,"")</f>
        <v>6.1644553559514703E-2</v>
      </c>
      <c r="CE148" s="169">
        <f>IFERROR(Inv_SY_B!CE148/Inv_SY_B!$DC148-1,"")</f>
        <v>4.0346085796573172E-2</v>
      </c>
      <c r="CF148" s="169">
        <f>IFERROR(Inv_SY_B!CF148/Inv_SY_B!$DC148-1,"")</f>
        <v>4.3917714989129886E-2</v>
      </c>
      <c r="CG148" s="169">
        <f>IFERROR(Inv_SY_B!CG148/Inv_SY_B!$DC148-1,"")</f>
        <v>-9.9124642367942606E-5</v>
      </c>
      <c r="CH148" s="169">
        <f>IFERROR(Inv_SY_B!CH148/Inv_SY_B!$DC148-1,"")</f>
        <v>1.351943909416442E-2</v>
      </c>
      <c r="CI148" s="169">
        <f>IFERROR(Inv_SY_B!CI148/Inv_SY_B!$DC148-1,"")</f>
        <v>-0.90277022048301458</v>
      </c>
      <c r="CJ148" s="169" t="str">
        <f>IFERROR(Inv_SY_B!CJ148/Inv_SY_B!$DC148-1,"")</f>
        <v/>
      </c>
      <c r="CK148" s="169">
        <f>IFERROR(Inv_SY_B!CK148/Inv_SY_B!$DC148-1,"")</f>
        <v>-0.5655823312606485</v>
      </c>
      <c r="CL148" s="169">
        <f>IFERROR(Inv_SY_B!CL148/Inv_SY_B!$DC148-1,"")</f>
        <v>-0.37766120442448159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7.5507892449278691E-2</v>
      </c>
      <c r="AJ149" s="169">
        <f>IFERROR(Inv_SY_B!AJ149/Inv_SY_B!$DC149-1,"")</f>
        <v>7.4429797128058528E-2</v>
      </c>
      <c r="AK149" s="169">
        <f>IFERROR(Inv_SY_B!AK149/Inv_SY_B!$DC149-1,"")</f>
        <v>7.6206795623035228E-2</v>
      </c>
      <c r="AL149" s="169">
        <f>IFERROR(Inv_SY_B!AL149/Inv_SY_B!$DC149-1,"")</f>
        <v>6.2231572538521851E-2</v>
      </c>
      <c r="AM149" s="169">
        <f>IFERROR(Inv_SY_B!AM149/Inv_SY_B!$DC149-1,"")</f>
        <v>6.8348412122551938E-2</v>
      </c>
      <c r="AN149" s="169">
        <f>IFERROR(Inv_SY_B!AN149/Inv_SY_B!$DC149-1,"")</f>
        <v>5.5652970283473158E-2</v>
      </c>
      <c r="AO149" s="169">
        <f>IFERROR(Inv_SY_B!AO149/Inv_SY_B!$DC149-1,"")</f>
        <v>5.3386293985772992E-2</v>
      </c>
      <c r="AP149" s="169">
        <f>IFERROR(Inv_SY_B!AP149/Inv_SY_B!$DC149-1,"")</f>
        <v>5.5198846271850455E-2</v>
      </c>
      <c r="AQ149" s="169">
        <f>IFERROR(Inv_SY_B!AQ149/Inv_SY_B!$DC149-1,"")</f>
        <v>4.2653466013191421E-2</v>
      </c>
      <c r="AR149" s="169">
        <f>IFERROR(Inv_SY_B!AR149/Inv_SY_B!$DC149-1,"")</f>
        <v>4.3462898324102328E-2</v>
      </c>
      <c r="AS149" s="169">
        <f>IFERROR(Inv_SY_B!AS149/Inv_SY_B!$DC149-1,"")</f>
        <v>4.230255655569648E-2</v>
      </c>
      <c r="AT149" s="169">
        <f>IFERROR(Inv_SY_B!AT149/Inv_SY_B!$DC149-1,"")</f>
        <v>5.1673361087742453E-2</v>
      </c>
      <c r="AU149" s="169">
        <f>IFERROR(Inv_SY_B!AU149/Inv_SY_B!$DC149-1,"")</f>
        <v>6.0558303995025264E-2</v>
      </c>
      <c r="AV149" s="169">
        <f>IFERROR(Inv_SY_B!AV149/Inv_SY_B!$DC149-1,"")</f>
        <v>-8.7230608239377005E-3</v>
      </c>
      <c r="AW149" s="169">
        <f>IFERROR(Inv_SY_B!AW149/Inv_SY_B!$DC149-1,"")</f>
        <v>3.0392381852401673E-2</v>
      </c>
      <c r="AX149" s="169">
        <f>IFERROR(Inv_SY_B!AX149/Inv_SY_B!$DC149-1,"")</f>
        <v>3.2815317728958293E-2</v>
      </c>
      <c r="AY149" s="169">
        <f>IFERROR(Inv_SY_B!AY149/Inv_SY_B!$DC149-1,"")</f>
        <v>4.5194620673942865E-3</v>
      </c>
      <c r="AZ149" s="169">
        <f>IFERROR(Inv_SY_B!AZ149/Inv_SY_B!$DC149-1,"")</f>
        <v>2.2814263259766765E-2</v>
      </c>
      <c r="BA149" s="169">
        <f>IFERROR(Inv_SY_B!BA149/Inv_SY_B!$DC149-1,"")</f>
        <v>1.9282442851455972E-2</v>
      </c>
      <c r="BB149" s="169">
        <f>IFERROR(Inv_SY_B!BB149/Inv_SY_B!$DC149-1,"")</f>
        <v>3.1351893995910762E-2</v>
      </c>
      <c r="BC149" s="169">
        <f>IFERROR(Inv_SY_B!BC149/Inv_SY_B!$DC149-1,"")</f>
        <v>2.6287556254589672E-2</v>
      </c>
      <c r="BD149" s="169">
        <f>IFERROR(Inv_SY_B!BD149/Inv_SY_B!$DC149-1,"")</f>
        <v>9.1122638526426325E-3</v>
      </c>
      <c r="BE149" s="169">
        <f>IFERROR(Inv_SY_B!BE149/Inv_SY_B!$DC149-1,"")</f>
        <v>2.3193915928913178E-2</v>
      </c>
      <c r="BF149" s="169">
        <f>IFERROR(Inv_SY_B!BF149/Inv_SY_B!$DC149-1,"")</f>
        <v>3.8189208253194495E-2</v>
      </c>
      <c r="BG149" s="169">
        <f>IFERROR(Inv_SY_B!BG149/Inv_SY_B!$DC149-1,"")</f>
        <v>4.2666413726608177E-2</v>
      </c>
      <c r="BH149" s="169">
        <f>IFERROR(Inv_SY_B!BH149/Inv_SY_B!$DC149-1,"")</f>
        <v>3.3604391751298479E-2</v>
      </c>
      <c r="BI149" s="169">
        <f>IFERROR(Inv_SY_B!BI149/Inv_SY_B!$DC149-1,"")</f>
        <v>2.6453286986322544E-2</v>
      </c>
      <c r="BJ149" s="169">
        <f>IFERROR(Inv_SY_B!BJ149/Inv_SY_B!$DC149-1,"")</f>
        <v>3.4266689064622824E-2</v>
      </c>
      <c r="BK149" s="169">
        <f>IFERROR(Inv_SY_B!BK149/Inv_SY_B!$DC149-1,"")</f>
        <v>-3.0370862511945873E-3</v>
      </c>
      <c r="BL149" s="169">
        <f>IFERROR(Inv_SY_B!BL149/Inv_SY_B!$DC149-1,"")</f>
        <v>1.5420484089618602E-2</v>
      </c>
      <c r="BM149" s="169">
        <f>IFERROR(Inv_SY_B!BM149/Inv_SY_B!$DC149-1,"")</f>
        <v>2.2279489347686532E-2</v>
      </c>
      <c r="BN149" s="169">
        <f>IFERROR(Inv_SY_B!BN149/Inv_SY_B!$DC149-1,"")</f>
        <v>3.4366929426557835E-2</v>
      </c>
      <c r="BO149" s="169">
        <f>IFERROR(Inv_SY_B!BO149/Inv_SY_B!$DC149-1,"")</f>
        <v>2.9670048810169103E-2</v>
      </c>
      <c r="BP149" s="169">
        <f>IFERROR(Inv_SY_B!BP149/Inv_SY_B!$DC149-1,"")</f>
        <v>3.2947194832471549E-2</v>
      </c>
      <c r="BQ149" s="169">
        <f>IFERROR(Inv_SY_B!BQ149/Inv_SY_B!$DC149-1,"")</f>
        <v>3.6652219486245752E-2</v>
      </c>
      <c r="BR149" s="169">
        <f>IFERROR(Inv_SY_B!BR149/Inv_SY_B!$DC149-1,"")</f>
        <v>4.0378469615439005E-2</v>
      </c>
      <c r="BS149" s="169">
        <f>IFERROR(Inv_SY_B!BS149/Inv_SY_B!$DC149-1,"")</f>
        <v>3.3922775658608018E-3</v>
      </c>
      <c r="BT149" s="169">
        <f>IFERROR(Inv_SY_B!BT149/Inv_SY_B!$DC149-1,"")</f>
        <v>3.0930612020301895E-2</v>
      </c>
      <c r="BU149" s="169">
        <f>IFERROR(Inv_SY_B!BU149/Inv_SY_B!$DC149-1,"")</f>
        <v>2.3884154363660315E-2</v>
      </c>
      <c r="BV149" s="169">
        <f>IFERROR(Inv_SY_B!BV149/Inv_SY_B!$DC149-1,"")</f>
        <v>3.8207789631683475E-3</v>
      </c>
      <c r="BW149" s="169">
        <f>IFERROR(Inv_SY_B!BW149/Inv_SY_B!$DC149-1,"")</f>
        <v>3.6716682041223025E-2</v>
      </c>
      <c r="BX149" s="169">
        <f>IFERROR(Inv_SY_B!BX149/Inv_SY_B!$DC149-1,"")</f>
        <v>2.549106628768838E-2</v>
      </c>
      <c r="BY149" s="169">
        <f>IFERROR(Inv_SY_B!BY149/Inv_SY_B!$DC149-1,"")</f>
        <v>3.740311927233031E-2</v>
      </c>
      <c r="BZ149" s="169">
        <f>IFERROR(Inv_SY_B!BZ149/Inv_SY_B!$DC149-1,"")</f>
        <v>2.6704924014778975E-2</v>
      </c>
      <c r="CA149" s="169">
        <f>IFERROR(Inv_SY_B!CA149/Inv_SY_B!$DC149-1,"")</f>
        <v>1.7327034044285261E-2</v>
      </c>
      <c r="CB149" s="169">
        <f>IFERROR(Inv_SY_B!CB149/Inv_SY_B!$DC149-1,"")</f>
        <v>-7.619667509331185E-3</v>
      </c>
      <c r="CC149" s="169">
        <f>IFERROR(Inv_SY_B!CC149/Inv_SY_B!$DC149-1,"")</f>
        <v>7.8433901349009405E-2</v>
      </c>
      <c r="CD149" s="169">
        <f>IFERROR(Inv_SY_B!CD149/Inv_SY_B!$DC149-1,"")</f>
        <v>8.0642963969202563E-2</v>
      </c>
      <c r="CE149" s="169">
        <f>IFERROR(Inv_SY_B!CE149/Inv_SY_B!$DC149-1,"")</f>
        <v>4.2293818511643488E-2</v>
      </c>
      <c r="CF149" s="169">
        <f>IFERROR(Inv_SY_B!CF149/Inv_SY_B!$DC149-1,"")</f>
        <v>4.2107605816813276E-2</v>
      </c>
      <c r="CG149" s="169">
        <f>IFERROR(Inv_SY_B!CG149/Inv_SY_B!$DC149-1,"")</f>
        <v>2.5330027529620658E-2</v>
      </c>
      <c r="CH149" s="169">
        <f>IFERROR(Inv_SY_B!CH149/Inv_SY_B!$DC149-1,"")</f>
        <v>4.1960540108964439E-2</v>
      </c>
      <c r="CI149" s="169">
        <f>IFERROR(Inv_SY_B!CI149/Inv_SY_B!$DC149-1,"")</f>
        <v>-0.90190717286483002</v>
      </c>
      <c r="CJ149" s="169" t="str">
        <f>IFERROR(Inv_SY_B!CJ149/Inv_SY_B!$DC149-1,"")</f>
        <v/>
      </c>
      <c r="CK149" s="169">
        <f>IFERROR(Inv_SY_B!CK149/Inv_SY_B!$DC149-1,"")</f>
        <v>-0.56284718341935125</v>
      </c>
      <c r="CL149" s="169">
        <f>IFERROR(Inv_SY_B!CL149/Inv_SY_B!$DC149-1,"")</f>
        <v>-0.3805828245504751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3.8809447263964625E-2</v>
      </c>
      <c r="AJ150" s="169">
        <f>IFERROR(Inv_SY_B!AJ150/Inv_SY_B!$DC150-1,"")</f>
        <v>3.1089456809401783E-2</v>
      </c>
      <c r="AK150" s="169">
        <f>IFERROR(Inv_SY_B!AK150/Inv_SY_B!$DC150-1,"")</f>
        <v>4.8620133199073212E-2</v>
      </c>
      <c r="AL150" s="169">
        <f>IFERROR(Inv_SY_B!AL150/Inv_SY_B!$DC150-1,"")</f>
        <v>3.2104966652698463E-2</v>
      </c>
      <c r="AM150" s="169">
        <f>IFERROR(Inv_SY_B!AM150/Inv_SY_B!$DC150-1,"")</f>
        <v>3.4737876111558208E-2</v>
      </c>
      <c r="AN150" s="169">
        <f>IFERROR(Inv_SY_B!AN150/Inv_SY_B!$DC150-1,"")</f>
        <v>2.7005864297613424E-2</v>
      </c>
      <c r="AO150" s="169">
        <f>IFERROR(Inv_SY_B!AO150/Inv_SY_B!$DC150-1,"")</f>
        <v>2.0785452943737459E-2</v>
      </c>
      <c r="AP150" s="169">
        <f>IFERROR(Inv_SY_B!AP150/Inv_SY_B!$DC150-1,"")</f>
        <v>2.4219755419025768E-2</v>
      </c>
      <c r="AQ150" s="169">
        <f>IFERROR(Inv_SY_B!AQ150/Inv_SY_B!$DC150-1,"")</f>
        <v>9.4690531260352984E-3</v>
      </c>
      <c r="AR150" s="169">
        <f>IFERROR(Inv_SY_B!AR150/Inv_SY_B!$DC150-1,"")</f>
        <v>1.5657240537394257E-2</v>
      </c>
      <c r="AS150" s="169">
        <f>IFERROR(Inv_SY_B!AS150/Inv_SY_B!$DC150-1,"")</f>
        <v>1.5461183450165228E-2</v>
      </c>
      <c r="AT150" s="169">
        <f>IFERROR(Inv_SY_B!AT150/Inv_SY_B!$DC150-1,"")</f>
        <v>1.9140417925339825E-2</v>
      </c>
      <c r="AU150" s="169">
        <f>IFERROR(Inv_SY_B!AU150/Inv_SY_B!$DC150-1,"")</f>
        <v>2.4210505965336138E-2</v>
      </c>
      <c r="AV150" s="169">
        <f>IFERROR(Inv_SY_B!AV150/Inv_SY_B!$DC150-1,"")</f>
        <v>-6.812705795352314E-3</v>
      </c>
      <c r="AW150" s="169">
        <f>IFERROR(Inv_SY_B!AW150/Inv_SY_B!$DC150-1,"")</f>
        <v>1.9652146334600884E-2</v>
      </c>
      <c r="AX150" s="169">
        <f>IFERROR(Inv_SY_B!AX150/Inv_SY_B!$DC150-1,"")</f>
        <v>9.0592401463813754E-3</v>
      </c>
      <c r="AY150" s="169">
        <f>IFERROR(Inv_SY_B!AY150/Inv_SY_B!$DC150-1,"")</f>
        <v>-1.5285891637224491E-3</v>
      </c>
      <c r="AZ150" s="169">
        <f>IFERROR(Inv_SY_B!AZ150/Inv_SY_B!$DC150-1,"")</f>
        <v>1.4896306099831058E-2</v>
      </c>
      <c r="BA150" s="169">
        <f>IFERROR(Inv_SY_B!BA150/Inv_SY_B!$DC150-1,"")</f>
        <v>6.3357936772459045E-3</v>
      </c>
      <c r="BB150" s="169">
        <f>IFERROR(Inv_SY_B!BB150/Inv_SY_B!$DC150-1,"")</f>
        <v>2.3237388126263303E-2</v>
      </c>
      <c r="BC150" s="169">
        <f>IFERROR(Inv_SY_B!BC150/Inv_SY_B!$DC150-1,"")</f>
        <v>7.4790603689767199E-3</v>
      </c>
      <c r="BD150" s="169">
        <f>IFERROR(Inv_SY_B!BD150/Inv_SY_B!$DC150-1,"")</f>
        <v>1.2750647947400218E-2</v>
      </c>
      <c r="BE150" s="169">
        <f>IFERROR(Inv_SY_B!BE150/Inv_SY_B!$DC150-1,"")</f>
        <v>2.4942754382435428E-2</v>
      </c>
      <c r="BF150" s="169">
        <f>IFERROR(Inv_SY_B!BF150/Inv_SY_B!$DC150-1,"")</f>
        <v>3.7404495905441815E-2</v>
      </c>
      <c r="BG150" s="169">
        <f>IFERROR(Inv_SY_B!BG150/Inv_SY_B!$DC150-1,"")</f>
        <v>2.9696877230453778E-2</v>
      </c>
      <c r="BH150" s="169">
        <f>IFERROR(Inv_SY_B!BH150/Inv_SY_B!$DC150-1,"")</f>
        <v>2.9619173209596728E-2</v>
      </c>
      <c r="BI150" s="169">
        <f>IFERROR(Inv_SY_B!BI150/Inv_SY_B!$DC150-1,"")</f>
        <v>3.4217326686544647E-2</v>
      </c>
      <c r="BJ150" s="169">
        <f>IFERROR(Inv_SY_B!BJ150/Inv_SY_B!$DC150-1,"")</f>
        <v>2.9579067908509282E-2</v>
      </c>
      <c r="BK150" s="169">
        <f>IFERROR(Inv_SY_B!BK150/Inv_SY_B!$DC150-1,"")</f>
        <v>-1.2006952735124088E-3</v>
      </c>
      <c r="BL150" s="169">
        <f>IFERROR(Inv_SY_B!BL150/Inv_SY_B!$DC150-1,"")</f>
        <v>1.6701457632419814E-2</v>
      </c>
      <c r="BM150" s="169">
        <f>IFERROR(Inv_SY_B!BM150/Inv_SY_B!$DC150-1,"")</f>
        <v>1.4702067572347932E-2</v>
      </c>
      <c r="BN150" s="169">
        <f>IFERROR(Inv_SY_B!BN150/Inv_SY_B!$DC150-1,"")</f>
        <v>1.2001771180473408E-2</v>
      </c>
      <c r="BO150" s="169">
        <f>IFERROR(Inv_SY_B!BO150/Inv_SY_B!$DC150-1,"")</f>
        <v>3.9636897572251639E-2</v>
      </c>
      <c r="BP150" s="169">
        <f>IFERROR(Inv_SY_B!BP150/Inv_SY_B!$DC150-1,"")</f>
        <v>3.746836739757553E-2</v>
      </c>
      <c r="BQ150" s="169">
        <f>IFERROR(Inv_SY_B!BQ150/Inv_SY_B!$DC150-1,"")</f>
        <v>5.1800390624856973E-2</v>
      </c>
      <c r="BR150" s="169">
        <f>IFERROR(Inv_SY_B!BR150/Inv_SY_B!$DC150-1,"")</f>
        <v>7.3019363941522863E-2</v>
      </c>
      <c r="BS150" s="169">
        <f>IFERROR(Inv_SY_B!BS150/Inv_SY_B!$DC150-1,"")</f>
        <v>5.9034593521078982E-2</v>
      </c>
      <c r="BT150" s="169">
        <f>IFERROR(Inv_SY_B!BT150/Inv_SY_B!$DC150-1,"")</f>
        <v>8.0875803380285216E-2</v>
      </c>
      <c r="BU150" s="169">
        <f>IFERROR(Inv_SY_B!BU150/Inv_SY_B!$DC150-1,"")</f>
        <v>4.8188066652376627E-2</v>
      </c>
      <c r="BV150" s="169">
        <f>IFERROR(Inv_SY_B!BV150/Inv_SY_B!$DC150-1,"")</f>
        <v>3.3244404456196142E-2</v>
      </c>
      <c r="BW150" s="169">
        <f>IFERROR(Inv_SY_B!BW150/Inv_SY_B!$DC150-1,"")</f>
        <v>9.1547264256754746E-2</v>
      </c>
      <c r="BX150" s="169">
        <f>IFERROR(Inv_SY_B!BX150/Inv_SY_B!$DC150-1,"")</f>
        <v>0.13498401298485008</v>
      </c>
      <c r="BY150" s="169">
        <f>IFERROR(Inv_SY_B!BY150/Inv_SY_B!$DC150-1,"")</f>
        <v>0.11956803925237969</v>
      </c>
      <c r="BZ150" s="169">
        <f>IFERROR(Inv_SY_B!BZ150/Inv_SY_B!$DC150-1,"")</f>
        <v>0.11458581482131924</v>
      </c>
      <c r="CA150" s="169">
        <f>IFERROR(Inv_SY_B!CA150/Inv_SY_B!$DC150-1,"")</f>
        <v>3.0949711764175269E-2</v>
      </c>
      <c r="CB150" s="169">
        <f>IFERROR(Inv_SY_B!CB150/Inv_SY_B!$DC150-1,"")</f>
        <v>1.2827200480871159E-2</v>
      </c>
      <c r="CC150" s="169">
        <f>IFERROR(Inv_SY_B!CC150/Inv_SY_B!$DC150-1,"")</f>
        <v>4.9846198837479871E-2</v>
      </c>
      <c r="CD150" s="169">
        <f>IFERROR(Inv_SY_B!CD150/Inv_SY_B!$DC150-1,"")</f>
        <v>5.2533628732038373E-2</v>
      </c>
      <c r="CE150" s="169">
        <f>IFERROR(Inv_SY_B!CE150/Inv_SY_B!$DC150-1,"")</f>
        <v>3.8676135065935036E-2</v>
      </c>
      <c r="CF150" s="169">
        <f>IFERROR(Inv_SY_B!CF150/Inv_SY_B!$DC150-1,"")</f>
        <v>3.1527634368091695E-2</v>
      </c>
      <c r="CG150" s="169">
        <f>IFERROR(Inv_SY_B!CG150/Inv_SY_B!$DC150-1,"")</f>
        <v>2.5865400271577466E-2</v>
      </c>
      <c r="CH150" s="169">
        <f>IFERROR(Inv_SY_B!CH150/Inv_SY_B!$DC150-1,"")</f>
        <v>5.6956228940412856E-2</v>
      </c>
      <c r="CI150" s="169">
        <f>IFERROR(Inv_SY_B!CI150/Inv_SY_B!$DC150-1,"")</f>
        <v>-0.90119412108990304</v>
      </c>
      <c r="CJ150" s="169" t="str">
        <f>IFERROR(Inv_SY_B!CJ150/Inv_SY_B!$DC150-1,"")</f>
        <v/>
      </c>
      <c r="CK150" s="169">
        <f>IFERROR(Inv_SY_B!CK150/Inv_SY_B!$DC150-1,"")</f>
        <v>-0.55964563944724</v>
      </c>
      <c r="CL150" s="169">
        <f>IFERROR(Inv_SY_B!CL150/Inv_SY_B!$DC150-1,"")</f>
        <v>-0.37634033466255834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4.2067506536123345E-2</v>
      </c>
      <c r="AJ151" s="169">
        <f>IFERROR(Inv_SY_B!AJ151/Inv_SY_B!$DC151-1,"")</f>
        <v>4.8332049126609267E-2</v>
      </c>
      <c r="AK151" s="169">
        <f>IFERROR(Inv_SY_B!AK151/Inv_SY_B!$DC151-1,"")</f>
        <v>5.9594274581128204E-2</v>
      </c>
      <c r="AL151" s="169">
        <f>IFERROR(Inv_SY_B!AL151/Inv_SY_B!$DC151-1,"")</f>
        <v>4.7639166080259532E-2</v>
      </c>
      <c r="AM151" s="169">
        <f>IFERROR(Inv_SY_B!AM151/Inv_SY_B!$DC151-1,"")</f>
        <v>5.0439175179390228E-2</v>
      </c>
      <c r="AN151" s="169">
        <f>IFERROR(Inv_SY_B!AN151/Inv_SY_B!$DC151-1,"")</f>
        <v>4.2993321098649506E-2</v>
      </c>
      <c r="AO151" s="169">
        <f>IFERROR(Inv_SY_B!AO151/Inv_SY_B!$DC151-1,"")</f>
        <v>4.0284777660639204E-2</v>
      </c>
      <c r="AP151" s="169">
        <f>IFERROR(Inv_SY_B!AP151/Inv_SY_B!$DC151-1,"")</f>
        <v>3.7210425323697338E-2</v>
      </c>
      <c r="AQ151" s="169">
        <f>IFERROR(Inv_SY_B!AQ151/Inv_SY_B!$DC151-1,"")</f>
        <v>7.2209883765459448E-3</v>
      </c>
      <c r="AR151" s="169">
        <f>IFERROR(Inv_SY_B!AR151/Inv_SY_B!$DC151-1,"")</f>
        <v>3.6987656761557242E-2</v>
      </c>
      <c r="AS151" s="169">
        <f>IFERROR(Inv_SY_B!AS151/Inv_SY_B!$DC151-1,"")</f>
        <v>3.4236828298016109E-2</v>
      </c>
      <c r="AT151" s="169">
        <f>IFERROR(Inv_SY_B!AT151/Inv_SY_B!$DC151-1,"")</f>
        <v>2.7557259760910613E-2</v>
      </c>
      <c r="AU151" s="169">
        <f>IFERROR(Inv_SY_B!AU151/Inv_SY_B!$DC151-1,"")</f>
        <v>3.4719720122699416E-2</v>
      </c>
      <c r="AV151" s="169">
        <f>IFERROR(Inv_SY_B!AV151/Inv_SY_B!$DC151-1,"")</f>
        <v>4.9639105314445153E-3</v>
      </c>
      <c r="AW151" s="169">
        <f>IFERROR(Inv_SY_B!AW151/Inv_SY_B!$DC151-1,"")</f>
        <v>3.4812019869629562E-2</v>
      </c>
      <c r="AX151" s="169">
        <f>IFERROR(Inv_SY_B!AX151/Inv_SY_B!$DC151-1,"")</f>
        <v>3.0517256134914961E-2</v>
      </c>
      <c r="AY151" s="169">
        <f>IFERROR(Inv_SY_B!AY151/Inv_SY_B!$DC151-1,"")</f>
        <v>8.3805311156504025E-3</v>
      </c>
      <c r="AZ151" s="169">
        <f>IFERROR(Inv_SY_B!AZ151/Inv_SY_B!$DC151-1,"")</f>
        <v>3.7223315689889791E-2</v>
      </c>
      <c r="BA151" s="169">
        <f>IFERROR(Inv_SY_B!BA151/Inv_SY_B!$DC151-1,"")</f>
        <v>3.3427523665675585E-2</v>
      </c>
      <c r="BB151" s="169">
        <f>IFERROR(Inv_SY_B!BB151/Inv_SY_B!$DC151-1,"")</f>
        <v>2.876395949461874E-2</v>
      </c>
      <c r="BC151" s="169">
        <f>IFERROR(Inv_SY_B!BC151/Inv_SY_B!$DC151-1,"")</f>
        <v>3.5622551260739765E-2</v>
      </c>
      <c r="BD151" s="169">
        <f>IFERROR(Inv_SY_B!BD151/Inv_SY_B!$DC151-1,"")</f>
        <v>4.5591311743271579E-2</v>
      </c>
      <c r="BE151" s="169">
        <f>IFERROR(Inv_SY_B!BE151/Inv_SY_B!$DC151-1,"")</f>
        <v>5.7102408753289202E-2</v>
      </c>
      <c r="BF151" s="169">
        <f>IFERROR(Inv_SY_B!BF151/Inv_SY_B!$DC151-1,"")</f>
        <v>5.3708110917001894E-2</v>
      </c>
      <c r="BG151" s="169">
        <f>IFERROR(Inv_SY_B!BG151/Inv_SY_B!$DC151-1,"")</f>
        <v>3.3400740256968042E-2</v>
      </c>
      <c r="BH151" s="169">
        <f>IFERROR(Inv_SY_B!BH151/Inv_SY_B!$DC151-1,"")</f>
        <v>4.497901934912174E-2</v>
      </c>
      <c r="BI151" s="169">
        <f>IFERROR(Inv_SY_B!BI151/Inv_SY_B!$DC151-1,"")</f>
        <v>4.6381288989057134E-2</v>
      </c>
      <c r="BJ151" s="169">
        <f>IFERROR(Inv_SY_B!BJ151/Inv_SY_B!$DC151-1,"")</f>
        <v>4.2806368918267168E-2</v>
      </c>
      <c r="BK151" s="169">
        <f>IFERROR(Inv_SY_B!BK151/Inv_SY_B!$DC151-1,"")</f>
        <v>2.55897602010422E-2</v>
      </c>
      <c r="BL151" s="169">
        <f>IFERROR(Inv_SY_B!BL151/Inv_SY_B!$DC151-1,"")</f>
        <v>3.7041402732207684E-2</v>
      </c>
      <c r="BM151" s="169">
        <f>IFERROR(Inv_SY_B!BM151/Inv_SY_B!$DC151-1,"")</f>
        <v>3.1959749494566259E-2</v>
      </c>
      <c r="BN151" s="169">
        <f>IFERROR(Inv_SY_B!BN151/Inv_SY_B!$DC151-1,"")</f>
        <v>2.5841880598633571E-2</v>
      </c>
      <c r="BO151" s="169">
        <f>IFERROR(Inv_SY_B!BO151/Inv_SY_B!$DC151-1,"")</f>
        <v>5.4215833967902416E-2</v>
      </c>
      <c r="BP151" s="169">
        <f>IFERROR(Inv_SY_B!BP151/Inv_SY_B!$DC151-1,"")</f>
        <v>4.7850115183055708E-2</v>
      </c>
      <c r="BQ151" s="169">
        <f>IFERROR(Inv_SY_B!BQ151/Inv_SY_B!$DC151-1,"")</f>
        <v>5.2993394984327979E-2</v>
      </c>
      <c r="BR151" s="169">
        <f>IFERROR(Inv_SY_B!BR151/Inv_SY_B!$DC151-1,"")</f>
        <v>4.3596524289955418E-2</v>
      </c>
      <c r="BS151" s="169">
        <f>IFERROR(Inv_SY_B!BS151/Inv_SY_B!$DC151-1,"")</f>
        <v>1.1214817993731918E-2</v>
      </c>
      <c r="BT151" s="169">
        <f>IFERROR(Inv_SY_B!BT151/Inv_SY_B!$DC151-1,"")</f>
        <v>4.1831359935981638E-2</v>
      </c>
      <c r="BU151" s="169">
        <f>IFERROR(Inv_SY_B!BU151/Inv_SY_B!$DC151-1,"")</f>
        <v>2.5445689025202833E-2</v>
      </c>
      <c r="BV151" s="169">
        <f>IFERROR(Inv_SY_B!BV151/Inv_SY_B!$DC151-1,"")</f>
        <v>1.6461547902936413E-2</v>
      </c>
      <c r="BW151" s="169">
        <f>IFERROR(Inv_SY_B!BW151/Inv_SY_B!$DC151-1,"")</f>
        <v>3.2009155994958016E-2</v>
      </c>
      <c r="BX151" s="169">
        <f>IFERROR(Inv_SY_B!BX151/Inv_SY_B!$DC151-1,"")</f>
        <v>2.8624335655621058E-2</v>
      </c>
      <c r="BY151" s="169">
        <f>IFERROR(Inv_SY_B!BY151/Inv_SY_B!$DC151-1,"")</f>
        <v>3.2524938141904824E-2</v>
      </c>
      <c r="BZ151" s="169">
        <f>IFERROR(Inv_SY_B!BZ151/Inv_SY_B!$DC151-1,"")</f>
        <v>4.0340327123513209E-2</v>
      </c>
      <c r="CA151" s="169">
        <f>IFERROR(Inv_SY_B!CA151/Inv_SY_B!$DC151-1,"")</f>
        <v>2.5808320757216174E-2</v>
      </c>
      <c r="CB151" s="169">
        <f>IFERROR(Inv_SY_B!CB151/Inv_SY_B!$DC151-1,"")</f>
        <v>5.3468008182833149E-3</v>
      </c>
      <c r="CC151" s="169">
        <f>IFERROR(Inv_SY_B!CC151/Inv_SY_B!$DC151-1,"")</f>
        <v>4.5924201465340264E-2</v>
      </c>
      <c r="CD151" s="169">
        <f>IFERROR(Inv_SY_B!CD151/Inv_SY_B!$DC151-1,"")</f>
        <v>5.1911581766754367E-2</v>
      </c>
      <c r="CE151" s="169">
        <f>IFERROR(Inv_SY_B!CE151/Inv_SY_B!$DC151-1,"")</f>
        <v>3.1852983468989793E-2</v>
      </c>
      <c r="CF151" s="169">
        <f>IFERROR(Inv_SY_B!CF151/Inv_SY_B!$DC151-1,"")</f>
        <v>3.4821280295271873E-2</v>
      </c>
      <c r="CG151" s="169">
        <f>IFERROR(Inv_SY_B!CG151/Inv_SY_B!$DC151-1,"")</f>
        <v>3.2109618699093678E-2</v>
      </c>
      <c r="CH151" s="169">
        <f>IFERROR(Inv_SY_B!CH151/Inv_SY_B!$DC151-1,"")</f>
        <v>4.4613137571184014E-2</v>
      </c>
      <c r="CI151" s="169">
        <f>IFERROR(Inv_SY_B!CI151/Inv_SY_B!$DC151-1,"")</f>
        <v>-0.90478858778186499</v>
      </c>
      <c r="CJ151" s="169" t="str">
        <f>IFERROR(Inv_SY_B!CJ151/Inv_SY_B!$DC151-1,"")</f>
        <v/>
      </c>
      <c r="CK151" s="169">
        <f>IFERROR(Inv_SY_B!CK151/Inv_SY_B!$DC151-1,"")</f>
        <v>-0.57234586976184576</v>
      </c>
      <c r="CL151" s="169">
        <f>IFERROR(Inv_SY_B!CL151/Inv_SY_B!$DC151-1,"")</f>
        <v>-0.38975776611972857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4.0847193491168277E-2</v>
      </c>
      <c r="AJ152" s="169">
        <f>IFERROR(Inv_SY_B!AJ152/Inv_SY_B!$DC152-1,"")</f>
        <v>3.8670827169179356E-2</v>
      </c>
      <c r="AK152" s="169">
        <f>IFERROR(Inv_SY_B!AK152/Inv_SY_B!$DC152-1,"")</f>
        <v>3.4345194872122953E-2</v>
      </c>
      <c r="AL152" s="169">
        <f>IFERROR(Inv_SY_B!AL152/Inv_SY_B!$DC152-1,"")</f>
        <v>1.8690235608223693E-2</v>
      </c>
      <c r="AM152" s="169">
        <f>IFERROR(Inv_SY_B!AM152/Inv_SY_B!$DC152-1,"")</f>
        <v>2.8578805918021422E-2</v>
      </c>
      <c r="AN152" s="169">
        <f>IFERROR(Inv_SY_B!AN152/Inv_SY_B!$DC152-1,"")</f>
        <v>3.0687038908133291E-2</v>
      </c>
      <c r="AO152" s="169">
        <f>IFERROR(Inv_SY_B!AO152/Inv_SY_B!$DC152-1,"")</f>
        <v>2.5766981458664073E-2</v>
      </c>
      <c r="AP152" s="169">
        <f>IFERROR(Inv_SY_B!AP152/Inv_SY_B!$DC152-1,"")</f>
        <v>2.8065814082645968E-2</v>
      </c>
      <c r="AQ152" s="169">
        <f>IFERROR(Inv_SY_B!AQ152/Inv_SY_B!$DC152-1,"")</f>
        <v>2.3379364449322981E-2</v>
      </c>
      <c r="AR152" s="169">
        <f>IFERROR(Inv_SY_B!AR152/Inv_SY_B!$DC152-1,"")</f>
        <v>3.0872181182052705E-2</v>
      </c>
      <c r="AS152" s="169">
        <f>IFERROR(Inv_SY_B!AS152/Inv_SY_B!$DC152-1,"")</f>
        <v>3.141627276254999E-2</v>
      </c>
      <c r="AT152" s="169">
        <f>IFERROR(Inv_SY_B!AT152/Inv_SY_B!$DC152-1,"")</f>
        <v>3.1227654347977696E-2</v>
      </c>
      <c r="AU152" s="169">
        <f>IFERROR(Inv_SY_B!AU152/Inv_SY_B!$DC152-1,"")</f>
        <v>2.8163814203577608E-2</v>
      </c>
      <c r="AV152" s="169">
        <f>IFERROR(Inv_SY_B!AV152/Inv_SY_B!$DC152-1,"")</f>
        <v>-1.8789511116271251E-2</v>
      </c>
      <c r="AW152" s="169">
        <f>IFERROR(Inv_SY_B!AW152/Inv_SY_B!$DC152-1,"")</f>
        <v>3.1421881954101449E-2</v>
      </c>
      <c r="AX152" s="169">
        <f>IFERROR(Inv_SY_B!AX152/Inv_SY_B!$DC152-1,"")</f>
        <v>2.6519448538074863E-2</v>
      </c>
      <c r="AY152" s="169">
        <f>IFERROR(Inv_SY_B!AY152/Inv_SY_B!$DC152-1,"")</f>
        <v>5.6765556851816612E-3</v>
      </c>
      <c r="AZ152" s="169">
        <f>IFERROR(Inv_SY_B!AZ152/Inv_SY_B!$DC152-1,"")</f>
        <v>2.9170447940922939E-2</v>
      </c>
      <c r="BA152" s="169">
        <f>IFERROR(Inv_SY_B!BA152/Inv_SY_B!$DC152-1,"")</f>
        <v>2.5375173461565259E-2</v>
      </c>
      <c r="BB152" s="169">
        <f>IFERROR(Inv_SY_B!BB152/Inv_SY_B!$DC152-1,"")</f>
        <v>3.3416613533712836E-2</v>
      </c>
      <c r="BC152" s="169">
        <f>IFERROR(Inv_SY_B!BC152/Inv_SY_B!$DC152-1,"")</f>
        <v>3.4531463772455417E-2</v>
      </c>
      <c r="BD152" s="169">
        <f>IFERROR(Inv_SY_B!BD152/Inv_SY_B!$DC152-1,"")</f>
        <v>2.6118760940034402E-2</v>
      </c>
      <c r="BE152" s="169">
        <f>IFERROR(Inv_SY_B!BE152/Inv_SY_B!$DC152-1,"")</f>
        <v>4.1536376159797994E-2</v>
      </c>
      <c r="BF152" s="169">
        <f>IFERROR(Inv_SY_B!BF152/Inv_SY_B!$DC152-1,"")</f>
        <v>4.8450524551962637E-2</v>
      </c>
      <c r="BG152" s="169">
        <f>IFERROR(Inv_SY_B!BG152/Inv_SY_B!$DC152-1,"")</f>
        <v>5.6051530435062613E-2</v>
      </c>
      <c r="BH152" s="169">
        <f>IFERROR(Inv_SY_B!BH152/Inv_SY_B!$DC152-1,"")</f>
        <v>4.921308389200485E-2</v>
      </c>
      <c r="BI152" s="169">
        <f>IFERROR(Inv_SY_B!BI152/Inv_SY_B!$DC152-1,"")</f>
        <v>4.5091107819046572E-2</v>
      </c>
      <c r="BJ152" s="169">
        <f>IFERROR(Inv_SY_B!BJ152/Inv_SY_B!$DC152-1,"")</f>
        <v>5.4761506849045016E-2</v>
      </c>
      <c r="BK152" s="169">
        <f>IFERROR(Inv_SY_B!BK152/Inv_SY_B!$DC152-1,"")</f>
        <v>2.7846877642266676E-2</v>
      </c>
      <c r="BL152" s="169">
        <f>IFERROR(Inv_SY_B!BL152/Inv_SY_B!$DC152-1,"")</f>
        <v>4.2656889400213505E-2</v>
      </c>
      <c r="BM152" s="169">
        <f>IFERROR(Inv_SY_B!BM152/Inv_SY_B!$DC152-1,"")</f>
        <v>4.3407287559402485E-2</v>
      </c>
      <c r="BN152" s="169">
        <f>IFERROR(Inv_SY_B!BN152/Inv_SY_B!$DC152-1,"")</f>
        <v>4.8645839478294928E-2</v>
      </c>
      <c r="BO152" s="169">
        <f>IFERROR(Inv_SY_B!BO152/Inv_SY_B!$DC152-1,"")</f>
        <v>4.3404590308367519E-2</v>
      </c>
      <c r="BP152" s="169">
        <f>IFERROR(Inv_SY_B!BP152/Inv_SY_B!$DC152-1,"")</f>
        <v>3.3535512241734011E-2</v>
      </c>
      <c r="BQ152" s="169">
        <f>IFERROR(Inv_SY_B!BQ152/Inv_SY_B!$DC152-1,"")</f>
        <v>4.7661521832075726E-2</v>
      </c>
      <c r="BR152" s="169">
        <f>IFERROR(Inv_SY_B!BR152/Inv_SY_B!$DC152-1,"")</f>
        <v>4.8618662630747211E-2</v>
      </c>
      <c r="BS152" s="169">
        <f>IFERROR(Inv_SY_B!BS152/Inv_SY_B!$DC152-1,"")</f>
        <v>1.8833045175241647E-2</v>
      </c>
      <c r="BT152" s="169">
        <f>IFERROR(Inv_SY_B!BT152/Inv_SY_B!$DC152-1,"")</f>
        <v>4.2185246823317701E-2</v>
      </c>
      <c r="BU152" s="169">
        <f>IFERROR(Inv_SY_B!BU152/Inv_SY_B!$DC152-1,"")</f>
        <v>3.5813283996637413E-2</v>
      </c>
      <c r="BV152" s="169">
        <f>IFERROR(Inv_SY_B!BV152/Inv_SY_B!$DC152-1,"")</f>
        <v>1.8436375471810873E-2</v>
      </c>
      <c r="BW152" s="169">
        <f>IFERROR(Inv_SY_B!BW152/Inv_SY_B!$DC152-1,"")</f>
        <v>6.0078233346723797E-2</v>
      </c>
      <c r="BX152" s="169">
        <f>IFERROR(Inv_SY_B!BX152/Inv_SY_B!$DC152-1,"")</f>
        <v>5.113774734575216E-2</v>
      </c>
      <c r="BY152" s="169">
        <f>IFERROR(Inv_SY_B!BY152/Inv_SY_B!$DC152-1,"")</f>
        <v>4.7031355545951614E-2</v>
      </c>
      <c r="BZ152" s="169">
        <f>IFERROR(Inv_SY_B!BZ152/Inv_SY_B!$DC152-1,"")</f>
        <v>4.9656818207072018E-2</v>
      </c>
      <c r="CA152" s="169">
        <f>IFERROR(Inv_SY_B!CA152/Inv_SY_B!$DC152-1,"")</f>
        <v>7.2395694075806372E-3</v>
      </c>
      <c r="CB152" s="169">
        <f>IFERROR(Inv_SY_B!CB152/Inv_SY_B!$DC152-1,"")</f>
        <v>-1.2151788135796537E-2</v>
      </c>
      <c r="CC152" s="169">
        <f>IFERROR(Inv_SY_B!CC152/Inv_SY_B!$DC152-1,"")</f>
        <v>6.2945587696691563E-2</v>
      </c>
      <c r="CD152" s="169">
        <f>IFERROR(Inv_SY_B!CD152/Inv_SY_B!$DC152-1,"")</f>
        <v>7.1403195733297453E-2</v>
      </c>
      <c r="CE152" s="169">
        <f>IFERROR(Inv_SY_B!CE152/Inv_SY_B!$DC152-1,"")</f>
        <v>5.3233838791647559E-2</v>
      </c>
      <c r="CF152" s="169">
        <f>IFERROR(Inv_SY_B!CF152/Inv_SY_B!$DC152-1,"")</f>
        <v>5.5173905685804492E-2</v>
      </c>
      <c r="CG152" s="169">
        <f>IFERROR(Inv_SY_B!CG152/Inv_SY_B!$DC152-1,"")</f>
        <v>1.8707377476970821E-2</v>
      </c>
      <c r="CH152" s="169">
        <f>IFERROR(Inv_SY_B!CH152/Inv_SY_B!$DC152-1,"")</f>
        <v>4.7957984095534201E-2</v>
      </c>
      <c r="CI152" s="169">
        <f>IFERROR(Inv_SY_B!CI152/Inv_SY_B!$DC152-1,"")</f>
        <v>-0.90208661419965397</v>
      </c>
      <c r="CJ152" s="169" t="str">
        <f>IFERROR(Inv_SY_B!CJ152/Inv_SY_B!$DC152-1,"")</f>
        <v/>
      </c>
      <c r="CK152" s="169">
        <f>IFERROR(Inv_SY_B!CK152/Inv_SY_B!$DC152-1,"")</f>
        <v>-0.56266057743272158</v>
      </c>
      <c r="CL152" s="169">
        <f>IFERROR(Inv_SY_B!CL152/Inv_SY_B!$DC152-1,"")</f>
        <v>-0.37796810899528022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3.3984020117166391E-2</v>
      </c>
      <c r="AJ153" s="169">
        <f>IFERROR(Inv_SY_B!AJ153/Inv_SY_B!$DC153-1,"")</f>
        <v>3.079083417268702E-2</v>
      </c>
      <c r="AK153" s="169">
        <f>IFERROR(Inv_SY_B!AK153/Inv_SY_B!$DC153-1,"")</f>
        <v>3.7968948389423218E-2</v>
      </c>
      <c r="AL153" s="169">
        <f>IFERROR(Inv_SY_B!AL153/Inv_SY_B!$DC153-1,"")</f>
        <v>1.9834225578814646E-2</v>
      </c>
      <c r="AM153" s="169">
        <f>IFERROR(Inv_SY_B!AM153/Inv_SY_B!$DC153-1,"")</f>
        <v>2.468077996146345E-2</v>
      </c>
      <c r="AN153" s="169">
        <f>IFERROR(Inv_SY_B!AN153/Inv_SY_B!$DC153-1,"")</f>
        <v>2.1841677135827187E-2</v>
      </c>
      <c r="AO153" s="169">
        <f>IFERROR(Inv_SY_B!AO153/Inv_SY_B!$DC153-1,"")</f>
        <v>2.1547741727522052E-2</v>
      </c>
      <c r="AP153" s="169">
        <f>IFERROR(Inv_SY_B!AP153/Inv_SY_B!$DC153-1,"")</f>
        <v>2.632357503933247E-2</v>
      </c>
      <c r="AQ153" s="169">
        <f>IFERROR(Inv_SY_B!AQ153/Inv_SY_B!$DC153-1,"")</f>
        <v>1.0382470223142537E-2</v>
      </c>
      <c r="AR153" s="169">
        <f>IFERROR(Inv_SY_B!AR153/Inv_SY_B!$DC153-1,"")</f>
        <v>2.1292791149809531E-2</v>
      </c>
      <c r="AS153" s="169">
        <f>IFERROR(Inv_SY_B!AS153/Inv_SY_B!$DC153-1,"")</f>
        <v>2.28838975482617E-2</v>
      </c>
      <c r="AT153" s="169">
        <f>IFERROR(Inv_SY_B!AT153/Inv_SY_B!$DC153-1,"")</f>
        <v>2.2245260359365915E-2</v>
      </c>
      <c r="AU153" s="169">
        <f>IFERROR(Inv_SY_B!AU153/Inv_SY_B!$DC153-1,"")</f>
        <v>1.9548792228471834E-2</v>
      </c>
      <c r="AV153" s="169">
        <f>IFERROR(Inv_SY_B!AV153/Inv_SY_B!$DC153-1,"")</f>
        <v>-3.3503163877560693E-3</v>
      </c>
      <c r="AW153" s="169">
        <f>IFERROR(Inv_SY_B!AW153/Inv_SY_B!$DC153-1,"")</f>
        <v>2.5747889065475427E-2</v>
      </c>
      <c r="AX153" s="169">
        <f>IFERROR(Inv_SY_B!AX153/Inv_SY_B!$DC153-1,"")</f>
        <v>1.4520791503196184E-2</v>
      </c>
      <c r="AY153" s="169">
        <f>IFERROR(Inv_SY_B!AY153/Inv_SY_B!$DC153-1,"")</f>
        <v>1.0848042834454175E-2</v>
      </c>
      <c r="AZ153" s="169">
        <f>IFERROR(Inv_SY_B!AZ153/Inv_SY_B!$DC153-1,"")</f>
        <v>2.7888820198828768E-2</v>
      </c>
      <c r="BA153" s="169">
        <f>IFERROR(Inv_SY_B!BA153/Inv_SY_B!$DC153-1,"")</f>
        <v>2.0217422687407449E-2</v>
      </c>
      <c r="BB153" s="169">
        <f>IFERROR(Inv_SY_B!BB153/Inv_SY_B!$DC153-1,"")</f>
        <v>3.5289229640671937E-2</v>
      </c>
      <c r="BC153" s="169">
        <f>IFERROR(Inv_SY_B!BC153/Inv_SY_B!$DC153-1,"")</f>
        <v>2.2800415562785004E-2</v>
      </c>
      <c r="BD153" s="169">
        <f>IFERROR(Inv_SY_B!BD153/Inv_SY_B!$DC153-1,"")</f>
        <v>3.2884262831747613E-2</v>
      </c>
      <c r="BE153" s="169">
        <f>IFERROR(Inv_SY_B!BE153/Inv_SY_B!$DC153-1,"")</f>
        <v>4.6915578434121974E-2</v>
      </c>
      <c r="BF153" s="169">
        <f>IFERROR(Inv_SY_B!BF153/Inv_SY_B!$DC153-1,"")</f>
        <v>5.3096349176798174E-2</v>
      </c>
      <c r="BG153" s="169">
        <f>IFERROR(Inv_SY_B!BG153/Inv_SY_B!$DC153-1,"")</f>
        <v>6.4062691290611484E-2</v>
      </c>
      <c r="BH153" s="169">
        <f>IFERROR(Inv_SY_B!BH153/Inv_SY_B!$DC153-1,"")</f>
        <v>5.1984918389794466E-2</v>
      </c>
      <c r="BI153" s="169">
        <f>IFERROR(Inv_SY_B!BI153/Inv_SY_B!$DC153-1,"")</f>
        <v>6.046331331054744E-2</v>
      </c>
      <c r="BJ153" s="169">
        <f>IFERROR(Inv_SY_B!BJ153/Inv_SY_B!$DC153-1,"")</f>
        <v>6.1373805545697158E-2</v>
      </c>
      <c r="BK153" s="169">
        <f>IFERROR(Inv_SY_B!BK153/Inv_SY_B!$DC153-1,"")</f>
        <v>3.8668653600050007E-2</v>
      </c>
      <c r="BL153" s="169">
        <f>IFERROR(Inv_SY_B!BL153/Inv_SY_B!$DC153-1,"")</f>
        <v>5.2825800534902712E-2</v>
      </c>
      <c r="BM153" s="169">
        <f>IFERROR(Inv_SY_B!BM153/Inv_SY_B!$DC153-1,"")</f>
        <v>5.2518903945272921E-2</v>
      </c>
      <c r="BN153" s="169">
        <f>IFERROR(Inv_SY_B!BN153/Inv_SY_B!$DC153-1,"")</f>
        <v>4.9973801835414555E-2</v>
      </c>
      <c r="BO153" s="169">
        <f>IFERROR(Inv_SY_B!BO153/Inv_SY_B!$DC153-1,"")</f>
        <v>3.5920298881228163E-2</v>
      </c>
      <c r="BP153" s="169">
        <f>IFERROR(Inv_SY_B!BP153/Inv_SY_B!$DC153-1,"")</f>
        <v>2.966412825402176E-2</v>
      </c>
      <c r="BQ153" s="169">
        <f>IFERROR(Inv_SY_B!BQ153/Inv_SY_B!$DC153-1,"")</f>
        <v>3.5553359412887842E-2</v>
      </c>
      <c r="BR153" s="169">
        <f>IFERROR(Inv_SY_B!BR153/Inv_SY_B!$DC153-1,"")</f>
        <v>3.5018655143592481E-2</v>
      </c>
      <c r="BS153" s="169">
        <f>IFERROR(Inv_SY_B!BS153/Inv_SY_B!$DC153-1,"")</f>
        <v>4.4629783098970588E-3</v>
      </c>
      <c r="BT153" s="169">
        <f>IFERROR(Inv_SY_B!BT153/Inv_SY_B!$DC153-1,"")</f>
        <v>3.9324276178786199E-2</v>
      </c>
      <c r="BU153" s="169">
        <f>IFERROR(Inv_SY_B!BU153/Inv_SY_B!$DC153-1,"")</f>
        <v>1.6542135983698136E-2</v>
      </c>
      <c r="BV153" s="169">
        <f>IFERROR(Inv_SY_B!BV153/Inv_SY_B!$DC153-1,"")</f>
        <v>4.0240533109716647E-3</v>
      </c>
      <c r="BW153" s="169">
        <f>IFERROR(Inv_SY_B!BW153/Inv_SY_B!$DC153-1,"")</f>
        <v>2.8828670157776681E-2</v>
      </c>
      <c r="BX153" s="169">
        <f>IFERROR(Inv_SY_B!BX153/Inv_SY_B!$DC153-1,"")</f>
        <v>3.7060561469729913E-2</v>
      </c>
      <c r="BY153" s="169">
        <f>IFERROR(Inv_SY_B!BY153/Inv_SY_B!$DC153-1,"")</f>
        <v>3.6977933745925506E-2</v>
      </c>
      <c r="BZ153" s="169">
        <f>IFERROR(Inv_SY_B!BZ153/Inv_SY_B!$DC153-1,"")</f>
        <v>4.4055273715522869E-2</v>
      </c>
      <c r="CA153" s="169">
        <f>IFERROR(Inv_SY_B!CA153/Inv_SY_B!$DC153-1,"")</f>
        <v>1.4044466542405765E-2</v>
      </c>
      <c r="CB153" s="169">
        <f>IFERROR(Inv_SY_B!CB153/Inv_SY_B!$DC153-1,"")</f>
        <v>-3.8554632438102532E-3</v>
      </c>
      <c r="CC153" s="169">
        <f>IFERROR(Inv_SY_B!CC153/Inv_SY_B!$DC153-1,"")</f>
        <v>7.0439766880242782E-2</v>
      </c>
      <c r="CD153" s="169">
        <f>IFERROR(Inv_SY_B!CD153/Inv_SY_B!$DC153-1,"")</f>
        <v>7.4916860450506606E-2</v>
      </c>
      <c r="CE153" s="169">
        <f>IFERROR(Inv_SY_B!CE153/Inv_SY_B!$DC153-1,"")</f>
        <v>6.4361593636400816E-2</v>
      </c>
      <c r="CF153" s="169">
        <f>IFERROR(Inv_SY_B!CF153/Inv_SY_B!$DC153-1,"")</f>
        <v>6.4707797854701044E-2</v>
      </c>
      <c r="CG153" s="169">
        <f>IFERROR(Inv_SY_B!CG153/Inv_SY_B!$DC153-1,"")</f>
        <v>6.1432344332162048E-2</v>
      </c>
      <c r="CH153" s="169">
        <f>IFERROR(Inv_SY_B!CH153/Inv_SY_B!$DC153-1,"")</f>
        <v>8.8803561706403134E-2</v>
      </c>
      <c r="CI153" s="169">
        <f>IFERROR(Inv_SY_B!CI153/Inv_SY_B!$DC153-1,"")</f>
        <v>-0.8989783727858035</v>
      </c>
      <c r="CJ153" s="169" t="str">
        <f>IFERROR(Inv_SY_B!CJ153/Inv_SY_B!$DC153-1,"")</f>
        <v/>
      </c>
      <c r="CK153" s="169">
        <f>IFERROR(Inv_SY_B!CK153/Inv_SY_B!$DC153-1,"")</f>
        <v>-0.55150643609809458</v>
      </c>
      <c r="CL153" s="169">
        <f>IFERROR(Inv_SY_B!CL153/Inv_SY_B!$DC153-1,"")</f>
        <v>-0.36385383147046169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3.2346996168056696E-2</v>
      </c>
      <c r="AJ154" s="169">
        <f>IFERROR(Inv_SY_B!AJ154/Inv_SY_B!$DC154-1,"")</f>
        <v>3.7279194238686975E-2</v>
      </c>
      <c r="AK154" s="169">
        <f>IFERROR(Inv_SY_B!AK154/Inv_SY_B!$DC154-1,"")</f>
        <v>2.9747889138794337E-2</v>
      </c>
      <c r="AL154" s="169">
        <f>IFERROR(Inv_SY_B!AL154/Inv_SY_B!$DC154-1,"")</f>
        <v>1.4962809709949454E-2</v>
      </c>
      <c r="AM154" s="169">
        <f>IFERROR(Inv_SY_B!AM154/Inv_SY_B!$DC154-1,"")</f>
        <v>2.7080273497102736E-2</v>
      </c>
      <c r="AN154" s="169">
        <f>IFERROR(Inv_SY_B!AN154/Inv_SY_B!$DC154-1,"")</f>
        <v>3.0809636352772118E-2</v>
      </c>
      <c r="AO154" s="169">
        <f>IFERROR(Inv_SY_B!AO154/Inv_SY_B!$DC154-1,"")</f>
        <v>3.0195718286186057E-2</v>
      </c>
      <c r="AP154" s="169">
        <f>IFERROR(Inv_SY_B!AP154/Inv_SY_B!$DC154-1,"")</f>
        <v>2.7179170821177712E-2</v>
      </c>
      <c r="AQ154" s="169">
        <f>IFERROR(Inv_SY_B!AQ154/Inv_SY_B!$DC154-1,"")</f>
        <v>3.8521542772314676E-2</v>
      </c>
      <c r="AR154" s="169">
        <f>IFERROR(Inv_SY_B!AR154/Inv_SY_B!$DC154-1,"")</f>
        <v>4.1456503944819367E-2</v>
      </c>
      <c r="AS154" s="169">
        <f>IFERROR(Inv_SY_B!AS154/Inv_SY_B!$DC154-1,"")</f>
        <v>3.5192495054958917E-2</v>
      </c>
      <c r="AT154" s="169">
        <f>IFERROR(Inv_SY_B!AT154/Inv_SY_B!$DC154-1,"")</f>
        <v>2.6944342281458811E-2</v>
      </c>
      <c r="AU154" s="169">
        <f>IFERROR(Inv_SY_B!AU154/Inv_SY_B!$DC154-1,"")</f>
        <v>2.6554825100496116E-2</v>
      </c>
      <c r="AV154" s="169">
        <f>IFERROR(Inv_SY_B!AV154/Inv_SY_B!$DC154-1,"")</f>
        <v>-8.1371997601022983E-3</v>
      </c>
      <c r="AW154" s="169">
        <f>IFERROR(Inv_SY_B!AW154/Inv_SY_B!$DC154-1,"")</f>
        <v>3.4748558115215378E-2</v>
      </c>
      <c r="AX154" s="169">
        <f>IFERROR(Inv_SY_B!AX154/Inv_SY_B!$DC154-1,"")</f>
        <v>3.8417393793447552E-2</v>
      </c>
      <c r="AY154" s="169">
        <f>IFERROR(Inv_SY_B!AY154/Inv_SY_B!$DC154-1,"")</f>
        <v>1.8601047699022155E-2</v>
      </c>
      <c r="AZ154" s="169">
        <f>IFERROR(Inv_SY_B!AZ154/Inv_SY_B!$DC154-1,"")</f>
        <v>3.8502153334759592E-2</v>
      </c>
      <c r="BA154" s="169">
        <f>IFERROR(Inv_SY_B!BA154/Inv_SY_B!$DC154-1,"")</f>
        <v>4.2414781920476985E-2</v>
      </c>
      <c r="BB154" s="169">
        <f>IFERROR(Inv_SY_B!BB154/Inv_SY_B!$DC154-1,"")</f>
        <v>2.4827743604839414E-2</v>
      </c>
      <c r="BC154" s="169">
        <f>IFERROR(Inv_SY_B!BC154/Inv_SY_B!$DC154-1,"")</f>
        <v>4.9821706979384262E-2</v>
      </c>
      <c r="BD154" s="169">
        <f>IFERROR(Inv_SY_B!BD154/Inv_SY_B!$DC154-1,"")</f>
        <v>4.8422961972507839E-2</v>
      </c>
      <c r="BE154" s="169">
        <f>IFERROR(Inv_SY_B!BE154/Inv_SY_B!$DC154-1,"")</f>
        <v>6.8132833280517779E-2</v>
      </c>
      <c r="BF154" s="169">
        <f>IFERROR(Inv_SY_B!BF154/Inv_SY_B!$DC154-1,"")</f>
        <v>4.7406251815661271E-2</v>
      </c>
      <c r="BG154" s="169">
        <f>IFERROR(Inv_SY_B!BG154/Inv_SY_B!$DC154-1,"")</f>
        <v>1.5123823738724784E-2</v>
      </c>
      <c r="BH154" s="169">
        <f>IFERROR(Inv_SY_B!BH154/Inv_SY_B!$DC154-1,"")</f>
        <v>3.6919975230269575E-2</v>
      </c>
      <c r="BI154" s="169">
        <f>IFERROR(Inv_SY_B!BI154/Inv_SY_B!$DC154-1,"")</f>
        <v>2.6638144283589682E-2</v>
      </c>
      <c r="BJ154" s="169">
        <f>IFERROR(Inv_SY_B!BJ154/Inv_SY_B!$DC154-1,"")</f>
        <v>2.3881891952541867E-2</v>
      </c>
      <c r="BK154" s="169">
        <f>IFERROR(Inv_SY_B!BK154/Inv_SY_B!$DC154-1,"")</f>
        <v>1.3209678792396318E-3</v>
      </c>
      <c r="BL154" s="169">
        <f>IFERROR(Inv_SY_B!BL154/Inv_SY_B!$DC154-1,"")</f>
        <v>1.4803876943591199E-2</v>
      </c>
      <c r="BM154" s="169">
        <f>IFERROR(Inv_SY_B!BM154/Inv_SY_B!$DC154-1,"")</f>
        <v>9.1756494427155388E-3</v>
      </c>
      <c r="BN154" s="169">
        <f>IFERROR(Inv_SY_B!BN154/Inv_SY_B!$DC154-1,"")</f>
        <v>9.5420894025712855E-3</v>
      </c>
      <c r="BO154" s="169">
        <f>IFERROR(Inv_SY_B!BO154/Inv_SY_B!$DC154-1,"")</f>
        <v>6.911745517873924E-2</v>
      </c>
      <c r="BP154" s="169">
        <f>IFERROR(Inv_SY_B!BP154/Inv_SY_B!$DC154-1,"")</f>
        <v>5.8583598137277981E-2</v>
      </c>
      <c r="BQ154" s="169">
        <f>IFERROR(Inv_SY_B!BQ154/Inv_SY_B!$DC154-1,"")</f>
        <v>6.9522414278347267E-2</v>
      </c>
      <c r="BR154" s="169">
        <f>IFERROR(Inv_SY_B!BR154/Inv_SY_B!$DC154-1,"")</f>
        <v>7.3933628829923714E-2</v>
      </c>
      <c r="BS154" s="169">
        <f>IFERROR(Inv_SY_B!BS154/Inv_SY_B!$DC154-1,"")</f>
        <v>4.6900736213443706E-2</v>
      </c>
      <c r="BT154" s="169">
        <f>IFERROR(Inv_SY_B!BT154/Inv_SY_B!$DC154-1,"")</f>
        <v>7.0194141786983577E-2</v>
      </c>
      <c r="BU154" s="169">
        <f>IFERROR(Inv_SY_B!BU154/Inv_SY_B!$DC154-1,"")</f>
        <v>5.3728685685327626E-2</v>
      </c>
      <c r="BV154" s="169">
        <f>IFERROR(Inv_SY_B!BV154/Inv_SY_B!$DC154-1,"")</f>
        <v>3.8346806584146798E-2</v>
      </c>
      <c r="BW154" s="169">
        <f>IFERROR(Inv_SY_B!BW154/Inv_SY_B!$DC154-1,"")</f>
        <v>8.0945371245083164E-2</v>
      </c>
      <c r="BX154" s="169">
        <f>IFERROR(Inv_SY_B!BX154/Inv_SY_B!$DC154-1,"")</f>
        <v>8.5260289654411903E-2</v>
      </c>
      <c r="BY154" s="169">
        <f>IFERROR(Inv_SY_B!BY154/Inv_SY_B!$DC154-1,"")</f>
        <v>8.8352786680403028E-2</v>
      </c>
      <c r="BZ154" s="169">
        <f>IFERROR(Inv_SY_B!BZ154/Inv_SY_B!$DC154-1,"")</f>
        <v>8.039201211394098E-2</v>
      </c>
      <c r="CA154" s="169">
        <f>IFERROR(Inv_SY_B!CA154/Inv_SY_B!$DC154-1,"")</f>
        <v>2.4099940425446942E-2</v>
      </c>
      <c r="CB154" s="169">
        <f>IFERROR(Inv_SY_B!CB154/Inv_SY_B!$DC154-1,"")</f>
        <v>7.1957381847373991E-3</v>
      </c>
      <c r="CC154" s="169">
        <f>IFERROR(Inv_SY_B!CC154/Inv_SY_B!$DC154-1,"")</f>
        <v>2.6697060949656182E-2</v>
      </c>
      <c r="CD154" s="169">
        <f>IFERROR(Inv_SY_B!CD154/Inv_SY_B!$DC154-1,"")</f>
        <v>3.4505589638172296E-2</v>
      </c>
      <c r="CE154" s="169">
        <f>IFERROR(Inv_SY_B!CE154/Inv_SY_B!$DC154-1,"")</f>
        <v>1.0942469038440317E-2</v>
      </c>
      <c r="CF154" s="169">
        <f>IFERROR(Inv_SY_B!CF154/Inv_SY_B!$DC154-1,"")</f>
        <v>1.7501191598953136E-2</v>
      </c>
      <c r="CG154" s="169">
        <f>IFERROR(Inv_SY_B!CG154/Inv_SY_B!$DC154-1,"")</f>
        <v>1.6828555235897769E-2</v>
      </c>
      <c r="CH154" s="169">
        <f>IFERROR(Inv_SY_B!CH154/Inv_SY_B!$DC154-1,"")</f>
        <v>2.2590422720039749E-2</v>
      </c>
      <c r="CI154" s="169">
        <f>IFERROR(Inv_SY_B!CI154/Inv_SY_B!$DC154-1,"")</f>
        <v>-0.90818073143850031</v>
      </c>
      <c r="CJ154" s="169" t="str">
        <f>IFERROR(Inv_SY_B!CJ154/Inv_SY_B!$DC154-1,"")</f>
        <v/>
      </c>
      <c r="CK154" s="169">
        <f>IFERROR(Inv_SY_B!CK154/Inv_SY_B!$DC154-1,"")</f>
        <v>-0.58063314839699665</v>
      </c>
      <c r="CL154" s="169">
        <f>IFERROR(Inv_SY_B!CL154/Inv_SY_B!$DC154-1,"")</f>
        <v>-0.42566106333963061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2.4358731581678006E-2</v>
      </c>
      <c r="AJ155" s="169">
        <f>IFERROR(Inv_SY_B!AJ155/Inv_SY_B!$DC155-1,"")</f>
        <v>2.3108424498666347E-2</v>
      </c>
      <c r="AK155" s="169">
        <f>IFERROR(Inv_SY_B!AK155/Inv_SY_B!$DC155-1,"")</f>
        <v>2.4906895770781645E-2</v>
      </c>
      <c r="AL155" s="169">
        <f>IFERROR(Inv_SY_B!AL155/Inv_SY_B!$DC155-1,"")</f>
        <v>1.269254366266237E-2</v>
      </c>
      <c r="AM155" s="169">
        <f>IFERROR(Inv_SY_B!AM155/Inv_SY_B!$DC155-1,"")</f>
        <v>1.9201935087229005E-2</v>
      </c>
      <c r="AN155" s="169">
        <f>IFERROR(Inv_SY_B!AN155/Inv_SY_B!$DC155-1,"")</f>
        <v>1.5978697203873793E-2</v>
      </c>
      <c r="AO155" s="169">
        <f>IFERROR(Inv_SY_B!AO155/Inv_SY_B!$DC155-1,"")</f>
        <v>6.6834177729024891E-3</v>
      </c>
      <c r="AP155" s="169">
        <f>IFERROR(Inv_SY_B!AP155/Inv_SY_B!$DC155-1,"")</f>
        <v>6.7735854953503427E-3</v>
      </c>
      <c r="AQ155" s="169">
        <f>IFERROR(Inv_SY_B!AQ155/Inv_SY_B!$DC155-1,"")</f>
        <v>6.6688126004683657E-3</v>
      </c>
      <c r="AR155" s="169">
        <f>IFERROR(Inv_SY_B!AR155/Inv_SY_B!$DC155-1,"")</f>
        <v>3.5196663998771083E-3</v>
      </c>
      <c r="AS155" s="169">
        <f>IFERROR(Inv_SY_B!AS155/Inv_SY_B!$DC155-1,"")</f>
        <v>1.4959734923223333E-3</v>
      </c>
      <c r="AT155" s="169">
        <f>IFERROR(Inv_SY_B!AT155/Inv_SY_B!$DC155-1,"")</f>
        <v>7.0223307992338668E-3</v>
      </c>
      <c r="AU155" s="169">
        <f>IFERROR(Inv_SY_B!AU155/Inv_SY_B!$DC155-1,"")</f>
        <v>1.2748737239427044E-2</v>
      </c>
      <c r="AV155" s="169">
        <f>IFERROR(Inv_SY_B!AV155/Inv_SY_B!$DC155-1,"")</f>
        <v>-4.0352540050831887E-2</v>
      </c>
      <c r="AW155" s="169">
        <f>IFERROR(Inv_SY_B!AW155/Inv_SY_B!$DC155-1,"")</f>
        <v>-8.9467447991320448E-5</v>
      </c>
      <c r="AX155" s="169">
        <f>IFERROR(Inv_SY_B!AX155/Inv_SY_B!$DC155-1,"")</f>
        <v>-2.9694089470051477E-3</v>
      </c>
      <c r="AY155" s="169">
        <f>IFERROR(Inv_SY_B!AY155/Inv_SY_B!$DC155-1,"")</f>
        <v>-2.9184638775424765E-2</v>
      </c>
      <c r="AZ155" s="169">
        <f>IFERROR(Inv_SY_B!AZ155/Inv_SY_B!$DC155-1,"")</f>
        <v>-8.0276421612558435E-3</v>
      </c>
      <c r="BA155" s="169">
        <f>IFERROR(Inv_SY_B!BA155/Inv_SY_B!$DC155-1,"")</f>
        <v>-1.1819152453564574E-2</v>
      </c>
      <c r="BB155" s="169">
        <f>IFERROR(Inv_SY_B!BB155/Inv_SY_B!$DC155-1,"")</f>
        <v>-7.6380550487462617E-3</v>
      </c>
      <c r="BC155" s="169">
        <f>IFERROR(Inv_SY_B!BC155/Inv_SY_B!$DC155-1,"")</f>
        <v>-1.0536723240153201E-3</v>
      </c>
      <c r="BD155" s="169">
        <f>IFERROR(Inv_SY_B!BD155/Inv_SY_B!$DC155-1,"")</f>
        <v>-1.4670787860107337E-2</v>
      </c>
      <c r="BE155" s="169">
        <f>IFERROR(Inv_SY_B!BE155/Inv_SY_B!$DC155-1,"")</f>
        <v>1.1359507147191694E-2</v>
      </c>
      <c r="BF155" s="169">
        <f>IFERROR(Inv_SY_B!BF155/Inv_SY_B!$DC155-1,"")</f>
        <v>5.2468947413570888E-3</v>
      </c>
      <c r="BG155" s="169">
        <f>IFERROR(Inv_SY_B!BG155/Inv_SY_B!$DC155-1,"")</f>
        <v>3.94449152988674E-3</v>
      </c>
      <c r="BH155" s="169">
        <f>IFERROR(Inv_SY_B!BH155/Inv_SY_B!$DC155-1,"")</f>
        <v>2.0280190595614034E-3</v>
      </c>
      <c r="BI155" s="169">
        <f>IFERROR(Inv_SY_B!BI155/Inv_SY_B!$DC155-1,"")</f>
        <v>-6.7854722457431071E-3</v>
      </c>
      <c r="BJ155" s="169">
        <f>IFERROR(Inv_SY_B!BJ155/Inv_SY_B!$DC155-1,"")</f>
        <v>-1.8454678054280471E-4</v>
      </c>
      <c r="BK155" s="169">
        <f>IFERROR(Inv_SY_B!BK155/Inv_SY_B!$DC155-1,"")</f>
        <v>-2.9814908139692675E-2</v>
      </c>
      <c r="BL155" s="169">
        <f>IFERROR(Inv_SY_B!BL155/Inv_SY_B!$DC155-1,"")</f>
        <v>-1.4051323279039796E-2</v>
      </c>
      <c r="BM155" s="169">
        <f>IFERROR(Inv_SY_B!BM155/Inv_SY_B!$DC155-1,"")</f>
        <v>-1.2573271473356074E-2</v>
      </c>
      <c r="BN155" s="169">
        <f>IFERROR(Inv_SY_B!BN155/Inv_SY_B!$DC155-1,"")</f>
        <v>-2.0833369806129154E-3</v>
      </c>
      <c r="BO155" s="169">
        <f>IFERROR(Inv_SY_B!BO155/Inv_SY_B!$DC155-1,"")</f>
        <v>1.421698775892688E-2</v>
      </c>
      <c r="BP155" s="169">
        <f>IFERROR(Inv_SY_B!BP155/Inv_SY_B!$DC155-1,"")</f>
        <v>7.9692759129299517E-3</v>
      </c>
      <c r="BQ155" s="169">
        <f>IFERROR(Inv_SY_B!BQ155/Inv_SY_B!$DC155-1,"")</f>
        <v>2.6239795987546444E-2</v>
      </c>
      <c r="BR155" s="169">
        <f>IFERROR(Inv_SY_B!BR155/Inv_SY_B!$DC155-1,"")</f>
        <v>3.8882831772713011E-2</v>
      </c>
      <c r="BS155" s="169">
        <f>IFERROR(Inv_SY_B!BS155/Inv_SY_B!$DC155-1,"")</f>
        <v>1.6337930273438328E-2</v>
      </c>
      <c r="BT155" s="169">
        <f>IFERROR(Inv_SY_B!BT155/Inv_SY_B!$DC155-1,"")</f>
        <v>3.1416324326656975E-2</v>
      </c>
      <c r="BU155" s="169">
        <f>IFERROR(Inv_SY_B!BU155/Inv_SY_B!$DC155-1,"")</f>
        <v>2.1767683916368519E-2</v>
      </c>
      <c r="BV155" s="169">
        <f>IFERROR(Inv_SY_B!BV155/Inv_SY_B!$DC155-1,"")</f>
        <v>6.8986765757945712E-3</v>
      </c>
      <c r="BW155" s="169">
        <f>IFERROR(Inv_SY_B!BW155/Inv_SY_B!$DC155-1,"")</f>
        <v>5.8822744426858753E-2</v>
      </c>
      <c r="BX155" s="169">
        <f>IFERROR(Inv_SY_B!BX155/Inv_SY_B!$DC155-1,"")</f>
        <v>4.9702061612417525E-2</v>
      </c>
      <c r="BY155" s="169">
        <f>IFERROR(Inv_SY_B!BY155/Inv_SY_B!$DC155-1,"")</f>
        <v>5.8922745463844128E-2</v>
      </c>
      <c r="BZ155" s="169">
        <f>IFERROR(Inv_SY_B!BZ155/Inv_SY_B!$DC155-1,"")</f>
        <v>4.9765474034694002E-2</v>
      </c>
      <c r="CA155" s="169">
        <f>IFERROR(Inv_SY_B!CA155/Inv_SY_B!$DC155-1,"")</f>
        <v>-1.4116450067801822E-2</v>
      </c>
      <c r="CB155" s="169">
        <f>IFERROR(Inv_SY_B!CB155/Inv_SY_B!$DC155-1,"")</f>
        <v>-3.0393867001086705E-2</v>
      </c>
      <c r="CC155" s="169">
        <f>IFERROR(Inv_SY_B!CC155/Inv_SY_B!$DC155-1,"")</f>
        <v>2.3155494771208485E-2</v>
      </c>
      <c r="CD155" s="169">
        <f>IFERROR(Inv_SY_B!CD155/Inv_SY_B!$DC155-1,"")</f>
        <v>2.9415190099419508E-2</v>
      </c>
      <c r="CE155" s="169">
        <f>IFERROR(Inv_SY_B!CE155/Inv_SY_B!$DC155-1,"")</f>
        <v>-3.4519879525418684E-4</v>
      </c>
      <c r="CF155" s="169">
        <f>IFERROR(Inv_SY_B!CF155/Inv_SY_B!$DC155-1,"")</f>
        <v>-5.4058323575574274E-3</v>
      </c>
      <c r="CG155" s="169">
        <f>IFERROR(Inv_SY_B!CG155/Inv_SY_B!$DC155-1,"")</f>
        <v>-6.2894940258351184E-3</v>
      </c>
      <c r="CH155" s="169">
        <f>IFERROR(Inv_SY_B!CH155/Inv_SY_B!$DC155-1,"")</f>
        <v>-4.8432878021476E-6</v>
      </c>
      <c r="CI155" s="169">
        <f>IFERROR(Inv_SY_B!CI155/Inv_SY_B!$DC155-1,"")</f>
        <v>-1</v>
      </c>
      <c r="CJ155" s="169" t="str">
        <f>IFERROR(Inv_SY_B!CJ155/Inv_SY_B!$DC155-1,"")</f>
        <v/>
      </c>
      <c r="CK155" s="169">
        <f>IFERROR(Inv_SY_B!CK155/Inv_SY_B!$DC155-1,"")</f>
        <v>3.599378797323749E-2</v>
      </c>
      <c r="CL155" s="169">
        <f>IFERROR(Inv_SY_B!CL155/Inv_SY_B!$DC155-1,"")</f>
        <v>-0.41939175948525853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1.2517358668746814E-2</v>
      </c>
      <c r="AJ156" s="169">
        <f>IFERROR(Inv_SY_B!AJ156/Inv_SY_B!$DC156-1,"")</f>
        <v>9.5446124600890858E-3</v>
      </c>
      <c r="AK156" s="169">
        <f>IFERROR(Inv_SY_B!AK156/Inv_SY_B!$DC156-1,"")</f>
        <v>4.1417918936361708E-2</v>
      </c>
      <c r="AL156" s="169">
        <f>IFERROR(Inv_SY_B!AL156/Inv_SY_B!$DC156-1,"")</f>
        <v>2.1124962016735749E-2</v>
      </c>
      <c r="AM156" s="169">
        <f>IFERROR(Inv_SY_B!AM156/Inv_SY_B!$DC156-1,"")</f>
        <v>2.1531492333708213E-2</v>
      </c>
      <c r="AN156" s="169">
        <f>IFERROR(Inv_SY_B!AN156/Inv_SY_B!$DC156-1,"")</f>
        <v>9.9409786212436568E-3</v>
      </c>
      <c r="AO156" s="169">
        <f>IFERROR(Inv_SY_B!AO156/Inv_SY_B!$DC156-1,"")</f>
        <v>9.7343622180885436E-3</v>
      </c>
      <c r="AP156" s="169">
        <f>IFERROR(Inv_SY_B!AP156/Inv_SY_B!$DC156-1,"")</f>
        <v>1.2138724677959845E-2</v>
      </c>
      <c r="AQ156" s="169">
        <f>IFERROR(Inv_SY_B!AQ156/Inv_SY_B!$DC156-1,"")</f>
        <v>-1.876350903470525E-2</v>
      </c>
      <c r="AR156" s="169">
        <f>IFERROR(Inv_SY_B!AR156/Inv_SY_B!$DC156-1,"")</f>
        <v>4.6349841855846119E-3</v>
      </c>
      <c r="AS156" s="169">
        <f>IFERROR(Inv_SY_B!AS156/Inv_SY_B!$DC156-1,"")</f>
        <v>2.558658869744157E-3</v>
      </c>
      <c r="AT156" s="169">
        <f>IFERROR(Inv_SY_B!AT156/Inv_SY_B!$DC156-1,"")</f>
        <v>-2.6347287567803912E-3</v>
      </c>
      <c r="AU156" s="169">
        <f>IFERROR(Inv_SY_B!AU156/Inv_SY_B!$DC156-1,"")</f>
        <v>-8.2324098676828106E-3</v>
      </c>
      <c r="AV156" s="169">
        <f>IFERROR(Inv_SY_B!AV156/Inv_SY_B!$DC156-1,"")</f>
        <v>-5.560911963409243E-5</v>
      </c>
      <c r="AW156" s="169">
        <f>IFERROR(Inv_SY_B!AW156/Inv_SY_B!$DC156-1,"")</f>
        <v>2.6827786856726821E-3</v>
      </c>
      <c r="AX156" s="169">
        <f>IFERROR(Inv_SY_B!AX156/Inv_SY_B!$DC156-1,"")</f>
        <v>-3.6841081684368948E-3</v>
      </c>
      <c r="AY156" s="169">
        <f>IFERROR(Inv_SY_B!AY156/Inv_SY_B!$DC156-1,"")</f>
        <v>-2.7579833880473359E-3</v>
      </c>
      <c r="AZ156" s="169">
        <f>IFERROR(Inv_SY_B!AZ156/Inv_SY_B!$DC156-1,"")</f>
        <v>5.2404554494689393E-3</v>
      </c>
      <c r="BA156" s="169">
        <f>IFERROR(Inv_SY_B!BA156/Inv_SY_B!$DC156-1,"")</f>
        <v>-6.477570198530902E-3</v>
      </c>
      <c r="BB156" s="169">
        <f>IFERROR(Inv_SY_B!BB156/Inv_SY_B!$DC156-1,"")</f>
        <v>5.7314063523785652E-3</v>
      </c>
      <c r="BC156" s="169">
        <f>IFERROR(Inv_SY_B!BC156/Inv_SY_B!$DC156-1,"")</f>
        <v>-1.9477551016196637E-2</v>
      </c>
      <c r="BD156" s="169">
        <f>IFERROR(Inv_SY_B!BD156/Inv_SY_B!$DC156-1,"")</f>
        <v>9.6586829541422947E-3</v>
      </c>
      <c r="BE156" s="169">
        <f>IFERROR(Inv_SY_B!BE156/Inv_SY_B!$DC156-1,"")</f>
        <v>2.8715522454586973E-2</v>
      </c>
      <c r="BF156" s="169">
        <f>IFERROR(Inv_SY_B!BF156/Inv_SY_B!$DC156-1,"")</f>
        <v>2.813570990346248E-2</v>
      </c>
      <c r="BG156" s="169">
        <f>IFERROR(Inv_SY_B!BG156/Inv_SY_B!$DC156-1,"")</f>
        <v>-2.8046707483755373E-3</v>
      </c>
      <c r="BH156" s="169">
        <f>IFERROR(Inv_SY_B!BH156/Inv_SY_B!$DC156-1,"")</f>
        <v>1.2988570567778579E-2</v>
      </c>
      <c r="BI156" s="169">
        <f>IFERROR(Inv_SY_B!BI156/Inv_SY_B!$DC156-1,"")</f>
        <v>1.845235904061937E-2</v>
      </c>
      <c r="BJ156" s="169">
        <f>IFERROR(Inv_SY_B!BJ156/Inv_SY_B!$DC156-1,"")</f>
        <v>6.4951502202403866E-3</v>
      </c>
      <c r="BK156" s="169">
        <f>IFERROR(Inv_SY_B!BK156/Inv_SY_B!$DC156-1,"")</f>
        <v>-2.1568022859881686E-2</v>
      </c>
      <c r="BL156" s="169">
        <f>IFERROR(Inv_SY_B!BL156/Inv_SY_B!$DC156-1,"")</f>
        <v>-5.0476939293643275E-3</v>
      </c>
      <c r="BM156" s="169">
        <f>IFERROR(Inv_SY_B!BM156/Inv_SY_B!$DC156-1,"")</f>
        <v>-9.6342943955549654E-3</v>
      </c>
      <c r="BN156" s="169">
        <f>IFERROR(Inv_SY_B!BN156/Inv_SY_B!$DC156-1,"")</f>
        <v>-2.5903928849617786E-2</v>
      </c>
      <c r="BO156" s="169">
        <f>IFERROR(Inv_SY_B!BO156/Inv_SY_B!$DC156-1,"")</f>
        <v>1.619647301322269E-2</v>
      </c>
      <c r="BP156" s="169">
        <f>IFERROR(Inv_SY_B!BP156/Inv_SY_B!$DC156-1,"")</f>
        <v>2.0876957372633509E-2</v>
      </c>
      <c r="BQ156" s="169">
        <f>IFERROR(Inv_SY_B!BQ156/Inv_SY_B!$DC156-1,"")</f>
        <v>1.8598459116419885E-2</v>
      </c>
      <c r="BR156" s="169">
        <f>IFERROR(Inv_SY_B!BR156/Inv_SY_B!$DC156-1,"")</f>
        <v>2.2881515595902568E-2</v>
      </c>
      <c r="BS156" s="169">
        <f>IFERROR(Inv_SY_B!BS156/Inv_SY_B!$DC156-1,"")</f>
        <v>3.5338732704657261E-3</v>
      </c>
      <c r="BT156" s="169">
        <f>IFERROR(Inv_SY_B!BT156/Inv_SY_B!$DC156-1,"")</f>
        <v>3.5469526814055463E-2</v>
      </c>
      <c r="BU156" s="169">
        <f>IFERROR(Inv_SY_B!BU156/Inv_SY_B!$DC156-1,"")</f>
        <v>-6.3159725458216132E-3</v>
      </c>
      <c r="BV156" s="169">
        <f>IFERROR(Inv_SY_B!BV156/Inv_SY_B!$DC156-1,"")</f>
        <v>-7.0951459389967386E-3</v>
      </c>
      <c r="BW156" s="169">
        <f>IFERROR(Inv_SY_B!BW156/Inv_SY_B!$DC156-1,"")</f>
        <v>1.5048889945721733E-2</v>
      </c>
      <c r="BX156" s="169">
        <f>IFERROR(Inv_SY_B!BX156/Inv_SY_B!$DC156-1,"")</f>
        <v>5.1999008762105614E-2</v>
      </c>
      <c r="BY156" s="169">
        <f>IFERROR(Inv_SY_B!BY156/Inv_SY_B!$DC156-1,"")</f>
        <v>4.5160503663431939E-2</v>
      </c>
      <c r="BZ156" s="169">
        <f>IFERROR(Inv_SY_B!BZ156/Inv_SY_B!$DC156-1,"")</f>
        <v>5.252670443113705E-2</v>
      </c>
      <c r="CA156" s="169">
        <f>IFERROR(Inv_SY_B!CA156/Inv_SY_B!$DC156-1,"")</f>
        <v>1.2278861851753531E-2</v>
      </c>
      <c r="CB156" s="169">
        <f>IFERROR(Inv_SY_B!CB156/Inv_SY_B!$DC156-1,"")</f>
        <v>-1.7547524443979334E-3</v>
      </c>
      <c r="CC156" s="169">
        <f>IFERROR(Inv_SY_B!CC156/Inv_SY_B!$DC156-1,"")</f>
        <v>2.5704359663935916E-2</v>
      </c>
      <c r="CD156" s="169">
        <f>IFERROR(Inv_SY_B!CD156/Inv_SY_B!$DC156-1,"")</f>
        <v>2.3312856371645152E-2</v>
      </c>
      <c r="CE156" s="169">
        <f>IFERROR(Inv_SY_B!CE156/Inv_SY_B!$DC156-1,"")</f>
        <v>-4.1744255772423466E-2</v>
      </c>
      <c r="CF156" s="169">
        <f>IFERROR(Inv_SY_B!CF156/Inv_SY_B!$DC156-1,"")</f>
        <v>-4.2162174584339795E-2</v>
      </c>
      <c r="CG156" s="169">
        <f>IFERROR(Inv_SY_B!CG156/Inv_SY_B!$DC156-1,"")</f>
        <v>-2.2041030827692487E-2</v>
      </c>
      <c r="CH156" s="169">
        <f>IFERROR(Inv_SY_B!CH156/Inv_SY_B!$DC156-1,"")</f>
        <v>-7.3156585023026466E-4</v>
      </c>
      <c r="CI156" s="169">
        <f>IFERROR(Inv_SY_B!CI156/Inv_SY_B!$DC156-1,"")</f>
        <v>-1</v>
      </c>
      <c r="CJ156" s="169" t="str">
        <f>IFERROR(Inv_SY_B!CJ156/Inv_SY_B!$DC156-1,"")</f>
        <v/>
      </c>
      <c r="CK156" s="169">
        <f>IFERROR(Inv_SY_B!CK156/Inv_SY_B!$DC156-1,"")</f>
        <v>4.5868426724827716E-2</v>
      </c>
      <c r="CL156" s="169">
        <f>IFERROR(Inv_SY_B!CL156/Inv_SY_B!$DC156-1,"")</f>
        <v>-0.40381412691716834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4.5814657966845695E-2</v>
      </c>
      <c r="AJ157" s="169">
        <f>IFERROR(Inv_SY_B!AJ157/Inv_SY_B!$DC157-1,"")</f>
        <v>4.6704561521957233E-2</v>
      </c>
      <c r="AK157" s="169">
        <f>IFERROR(Inv_SY_B!AK157/Inv_SY_B!$DC157-1,"")</f>
        <v>6.5773046664928891E-2</v>
      </c>
      <c r="AL157" s="169">
        <f>IFERROR(Inv_SY_B!AL157/Inv_SY_B!$DC157-1,"")</f>
        <v>5.0642134780415793E-2</v>
      </c>
      <c r="AM157" s="169">
        <f>IFERROR(Inv_SY_B!AM157/Inv_SY_B!$DC157-1,"")</f>
        <v>5.234061737099549E-2</v>
      </c>
      <c r="AN157" s="169">
        <f>IFERROR(Inv_SY_B!AN157/Inv_SY_B!$DC157-1,"")</f>
        <v>4.4346317100911969E-2</v>
      </c>
      <c r="AO157" s="169">
        <f>IFERROR(Inv_SY_B!AO157/Inv_SY_B!$DC157-1,"")</f>
        <v>4.4299928511337017E-2</v>
      </c>
      <c r="AP157" s="169">
        <f>IFERROR(Inv_SY_B!AP157/Inv_SY_B!$DC157-1,"")</f>
        <v>4.3405361183954883E-2</v>
      </c>
      <c r="AQ157" s="169">
        <f>IFERROR(Inv_SY_B!AQ157/Inv_SY_B!$DC157-1,"")</f>
        <v>1.9850413064773642E-2</v>
      </c>
      <c r="AR157" s="169">
        <f>IFERROR(Inv_SY_B!AR157/Inv_SY_B!$DC157-1,"")</f>
        <v>3.5018384733288777E-2</v>
      </c>
      <c r="AS157" s="169">
        <f>IFERROR(Inv_SY_B!AS157/Inv_SY_B!$DC157-1,"")</f>
        <v>2.8194567575641205E-2</v>
      </c>
      <c r="AT157" s="169">
        <f>IFERROR(Inv_SY_B!AT157/Inv_SY_B!$DC157-1,"")</f>
        <v>2.8561207840347214E-2</v>
      </c>
      <c r="AU157" s="169">
        <f>IFERROR(Inv_SY_B!AU157/Inv_SY_B!$DC157-1,"")</f>
        <v>2.7921663818740283E-2</v>
      </c>
      <c r="AV157" s="169">
        <f>IFERROR(Inv_SY_B!AV157/Inv_SY_B!$DC157-1,"")</f>
        <v>1.9337409838886099E-2</v>
      </c>
      <c r="AW157" s="169">
        <f>IFERROR(Inv_SY_B!AW157/Inv_SY_B!$DC157-1,"")</f>
        <v>2.6746868802480783E-2</v>
      </c>
      <c r="AX157" s="169">
        <f>IFERROR(Inv_SY_B!AX157/Inv_SY_B!$DC157-1,"")</f>
        <v>2.1965242689861775E-2</v>
      </c>
      <c r="AY157" s="169">
        <f>IFERROR(Inv_SY_B!AY157/Inv_SY_B!$DC157-1,"")</f>
        <v>1.2984062195199764E-2</v>
      </c>
      <c r="AZ157" s="169">
        <f>IFERROR(Inv_SY_B!AZ157/Inv_SY_B!$DC157-1,"")</f>
        <v>2.2033405515359483E-2</v>
      </c>
      <c r="BA157" s="169">
        <f>IFERROR(Inv_SY_B!BA157/Inv_SY_B!$DC157-1,"")</f>
        <v>1.4339594906268571E-2</v>
      </c>
      <c r="BB157" s="169">
        <f>IFERROR(Inv_SY_B!BB157/Inv_SY_B!$DC157-1,"")</f>
        <v>1.3955974622979817E-2</v>
      </c>
      <c r="BC157" s="169">
        <f>IFERROR(Inv_SY_B!BC157/Inv_SY_B!$DC157-1,"")</f>
        <v>9.0773453211316912E-3</v>
      </c>
      <c r="BD157" s="169">
        <f>IFERROR(Inv_SY_B!BD157/Inv_SY_B!$DC157-1,"")</f>
        <v>2.7056318842359151E-2</v>
      </c>
      <c r="BE157" s="169">
        <f>IFERROR(Inv_SY_B!BE157/Inv_SY_B!$DC157-1,"")</f>
        <v>3.97435381575304E-2</v>
      </c>
      <c r="BF157" s="169">
        <f>IFERROR(Inv_SY_B!BF157/Inv_SY_B!$DC157-1,"")</f>
        <v>3.4451274109269958E-2</v>
      </c>
      <c r="BG157" s="169">
        <f>IFERROR(Inv_SY_B!BG157/Inv_SY_B!$DC157-1,"")</f>
        <v>-3.4377958770873684E-3</v>
      </c>
      <c r="BH157" s="169">
        <f>IFERROR(Inv_SY_B!BH157/Inv_SY_B!$DC157-1,"")</f>
        <v>5.7046219849763435E-3</v>
      </c>
      <c r="BI157" s="169">
        <f>IFERROR(Inv_SY_B!BI157/Inv_SY_B!$DC157-1,"")</f>
        <v>-0.30046880117951436</v>
      </c>
      <c r="BJ157" s="169">
        <f>IFERROR(Inv_SY_B!BJ157/Inv_SY_B!$DC157-1,"")</f>
        <v>-4.6744508308904642E-3</v>
      </c>
      <c r="BK157" s="169">
        <f>IFERROR(Inv_SY_B!BK157/Inv_SY_B!$DC157-1,"")</f>
        <v>-1.4891911786302892E-2</v>
      </c>
      <c r="BL157" s="169">
        <f>IFERROR(Inv_SY_B!BL157/Inv_SY_B!$DC157-1,"")</f>
        <v>-6.7476889731000744E-3</v>
      </c>
      <c r="BM157" s="169">
        <f>IFERROR(Inv_SY_B!BM157/Inv_SY_B!$DC157-1,"")</f>
        <v>-1.1124181710930769E-2</v>
      </c>
      <c r="BN157" s="169">
        <f>IFERROR(Inv_SY_B!BN157/Inv_SY_B!$DC157-1,"")</f>
        <v>-1.2981793392039975E-2</v>
      </c>
      <c r="BO157" s="169">
        <f>IFERROR(Inv_SY_B!BO157/Inv_SY_B!$DC157-1,"")</f>
        <v>4.9086890488759582E-2</v>
      </c>
      <c r="BP157" s="169">
        <f>IFERROR(Inv_SY_B!BP157/Inv_SY_B!$DC157-1,"")</f>
        <v>5.5060946403684419E-2</v>
      </c>
      <c r="BQ157" s="169">
        <f>IFERROR(Inv_SY_B!BQ157/Inv_SY_B!$DC157-1,"")</f>
        <v>-0.3104333829847189</v>
      </c>
      <c r="BR157" s="169">
        <f>IFERROR(Inv_SY_B!BR157/Inv_SY_B!$DC157-1,"")</f>
        <v>-0.64115659671735159</v>
      </c>
      <c r="BS157" s="169">
        <f>IFERROR(Inv_SY_B!BS157/Inv_SY_B!$DC157-1,"")</f>
        <v>5.7874518266561426E-2</v>
      </c>
      <c r="BT157" s="169">
        <f>IFERROR(Inv_SY_B!BT157/Inv_SY_B!$DC157-1,"")</f>
        <v>8.8904120305967727E-2</v>
      </c>
      <c r="BU157" s="169">
        <f>IFERROR(Inv_SY_B!BU157/Inv_SY_B!$DC157-1,"")</f>
        <v>3.8778881111401597E-2</v>
      </c>
      <c r="BV157" s="169">
        <f>IFERROR(Inv_SY_B!BV157/Inv_SY_B!$DC157-1,"")</f>
        <v>4.2279008229616721E-2</v>
      </c>
      <c r="BW157" s="169">
        <f>IFERROR(Inv_SY_B!BW157/Inv_SY_B!$DC157-1,"")</f>
        <v>6.8395892642355793E-2</v>
      </c>
      <c r="BX157" s="169">
        <f>IFERROR(Inv_SY_B!BX157/Inv_SY_B!$DC157-1,"")</f>
        <v>0.10577477271444713</v>
      </c>
      <c r="BY157" s="169">
        <f>IFERROR(Inv_SY_B!BY157/Inv_SY_B!$DC157-1,"")</f>
        <v>0.10061663966388434</v>
      </c>
      <c r="BZ157" s="169">
        <f>IFERROR(Inv_SY_B!BZ157/Inv_SY_B!$DC157-1,"")</f>
        <v>0.10517900834710714</v>
      </c>
      <c r="CA157" s="169">
        <f>IFERROR(Inv_SY_B!CA157/Inv_SY_B!$DC157-1,"")</f>
        <v>4.9754557452158066E-2</v>
      </c>
      <c r="CB157" s="169">
        <f>IFERROR(Inv_SY_B!CB157/Inv_SY_B!$DC157-1,"")</f>
        <v>3.6243855600225805E-2</v>
      </c>
      <c r="CC157" s="169">
        <f>IFERROR(Inv_SY_B!CC157/Inv_SY_B!$DC157-1,"")</f>
        <v>1.5438762666692751E-2</v>
      </c>
      <c r="CD157" s="169">
        <f>IFERROR(Inv_SY_B!CD157/Inv_SY_B!$DC157-1,"")</f>
        <v>1.9559938825745249E-2</v>
      </c>
      <c r="CE157" s="169">
        <f>IFERROR(Inv_SY_B!CE157/Inv_SY_B!$DC157-1,"")</f>
        <v>1.8264169574153444E-2</v>
      </c>
      <c r="CF157" s="169">
        <f>IFERROR(Inv_SY_B!CF157/Inv_SY_B!$DC157-1,"")</f>
        <v>2.1287666012721029E-2</v>
      </c>
      <c r="CG157" s="169">
        <f>IFERROR(Inv_SY_B!CG157/Inv_SY_B!$DC157-1,"")</f>
        <v>1.9115046118125978E-2</v>
      </c>
      <c r="CH157" s="169">
        <f>IFERROR(Inv_SY_B!CH157/Inv_SY_B!$DC157-1,"")</f>
        <v>4.9451072468795321E-2</v>
      </c>
      <c r="CI157" s="169">
        <f>IFERROR(Inv_SY_B!CI157/Inv_SY_B!$DC157-1,"")</f>
        <v>-1</v>
      </c>
      <c r="CJ157" s="169" t="str">
        <f>IFERROR(Inv_SY_B!CJ157/Inv_SY_B!$DC157-1,"")</f>
        <v/>
      </c>
      <c r="CK157" s="169">
        <f>IFERROR(Inv_SY_B!CK157/Inv_SY_B!$DC157-1,"")</f>
        <v>4.8744840301433445E-3</v>
      </c>
      <c r="CL157" s="169">
        <f>IFERROR(Inv_SY_B!CL157/Inv_SY_B!$DC157-1,"")</f>
        <v>-0.42029214659106939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-0.99842080887974438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5.2643382244230708E-2</v>
      </c>
      <c r="AJ158" s="169">
        <f>IFERROR(Inv_SY_B!AJ158/Inv_SY_B!$DC158-1,"")</f>
        <v>5.5327783933054819E-2</v>
      </c>
      <c r="AK158" s="169">
        <f>IFERROR(Inv_SY_B!AK158/Inv_SY_B!$DC158-1,"")</f>
        <v>6.2364824682071829E-2</v>
      </c>
      <c r="AL158" s="169">
        <f>IFERROR(Inv_SY_B!AL158/Inv_SY_B!$DC158-1,"")</f>
        <v>5.465014845055749E-2</v>
      </c>
      <c r="AM158" s="169">
        <f>IFERROR(Inv_SY_B!AM158/Inv_SY_B!$DC158-1,"")</f>
        <v>5.850865561163987E-2</v>
      </c>
      <c r="AN158" s="169">
        <f>IFERROR(Inv_SY_B!AN158/Inv_SY_B!$DC158-1,"")</f>
        <v>5.0275889088114756E-2</v>
      </c>
      <c r="AO158" s="169">
        <f>IFERROR(Inv_SY_B!AO158/Inv_SY_B!$DC158-1,"")</f>
        <v>4.3143265629172145E-2</v>
      </c>
      <c r="AP158" s="169">
        <f>IFERROR(Inv_SY_B!AP158/Inv_SY_B!$DC158-1,"")</f>
        <v>4.1024161460604391E-2</v>
      </c>
      <c r="AQ158" s="169">
        <f>IFERROR(Inv_SY_B!AQ158/Inv_SY_B!$DC158-1,"")</f>
        <v>3.4919313054360357E-2</v>
      </c>
      <c r="AR158" s="169">
        <f>IFERROR(Inv_SY_B!AR158/Inv_SY_B!$DC158-1,"")</f>
        <v>3.4747370985403148E-2</v>
      </c>
      <c r="AS158" s="169">
        <f>IFERROR(Inv_SY_B!AS158/Inv_SY_B!$DC158-1,"")</f>
        <v>3.0094408058108035E-2</v>
      </c>
      <c r="AT158" s="169">
        <f>IFERROR(Inv_SY_B!AT158/Inv_SY_B!$DC158-1,"")</f>
        <v>3.3344323702711121E-2</v>
      </c>
      <c r="AU158" s="169">
        <f>IFERROR(Inv_SY_B!AU158/Inv_SY_B!$DC158-1,"")</f>
        <v>3.9758254137874705E-2</v>
      </c>
      <c r="AV158" s="169">
        <f>IFERROR(Inv_SY_B!AV158/Inv_SY_B!$DC158-1,"")</f>
        <v>7.0284133184550512E-4</v>
      </c>
      <c r="AW158" s="169">
        <f>IFERROR(Inv_SY_B!AW158/Inv_SY_B!$DC158-1,"")</f>
        <v>2.6430338124084241E-2</v>
      </c>
      <c r="AX158" s="169">
        <f>IFERROR(Inv_SY_B!AX158/Inv_SY_B!$DC158-1,"")</f>
        <v>2.472560468045959E-2</v>
      </c>
      <c r="AY158" s="169">
        <f>IFERROR(Inv_SY_B!AY158/Inv_SY_B!$DC158-1,"")</f>
        <v>5.6641468291429575E-5</v>
      </c>
      <c r="AZ158" s="169">
        <f>IFERROR(Inv_SY_B!AZ158/Inv_SY_B!$DC158-1,"")</f>
        <v>1.6276402769111131E-2</v>
      </c>
      <c r="BA158" s="169">
        <f>IFERROR(Inv_SY_B!BA158/Inv_SY_B!$DC158-1,"")</f>
        <v>1.2327543272282249E-2</v>
      </c>
      <c r="BB158" s="169">
        <f>IFERROR(Inv_SY_B!BB158/Inv_SY_B!$DC158-1,"")</f>
        <v>1.3082867478047211E-2</v>
      </c>
      <c r="BC158" s="169">
        <f>IFERROR(Inv_SY_B!BC158/Inv_SY_B!$DC158-1,"")</f>
        <v>1.4802090986349103E-2</v>
      </c>
      <c r="BD158" s="169">
        <f>IFERROR(Inv_SY_B!BD158/Inv_SY_B!$DC158-1,"")</f>
        <v>7.4205779794818127E-3</v>
      </c>
      <c r="BE158" s="169">
        <f>IFERROR(Inv_SY_B!BE158/Inv_SY_B!$DC158-1,"")</f>
        <v>2.422451636521239E-2</v>
      </c>
      <c r="BF158" s="169">
        <f>IFERROR(Inv_SY_B!BF158/Inv_SY_B!$DC158-1,"")</f>
        <v>2.4532878405364666E-2</v>
      </c>
      <c r="BG158" s="169">
        <f>IFERROR(Inv_SY_B!BG158/Inv_SY_B!$DC158-1,"")</f>
        <v>4.0776089778220559E-2</v>
      </c>
      <c r="BH158" s="169">
        <f>IFERROR(Inv_SY_B!BH158/Inv_SY_B!$DC158-1,"")</f>
        <v>1.8888458880506054E-2</v>
      </c>
      <c r="BI158" s="169">
        <f>IFERROR(Inv_SY_B!BI158/Inv_SY_B!$DC158-1,"")</f>
        <v>-0.41629106430354823</v>
      </c>
      <c r="BJ158" s="169">
        <f>IFERROR(Inv_SY_B!BJ158/Inv_SY_B!$DC158-1,"")</f>
        <v>2.6449779528622042E-2</v>
      </c>
      <c r="BK158" s="169">
        <f>IFERROR(Inv_SY_B!BK158/Inv_SY_B!$DC158-1,"")</f>
        <v>-1.133676183706267E-2</v>
      </c>
      <c r="BL158" s="169">
        <f>IFERROR(Inv_SY_B!BL158/Inv_SY_B!$DC158-1,"")</f>
        <v>5.9620259193022829E-3</v>
      </c>
      <c r="BM158" s="169">
        <f>IFERROR(Inv_SY_B!BM158/Inv_SY_B!$DC158-1,"")</f>
        <v>1.2409381353068794E-2</v>
      </c>
      <c r="BN158" s="169">
        <f>IFERROR(Inv_SY_B!BN158/Inv_SY_B!$DC158-1,"")</f>
        <v>2.1679773744643693E-2</v>
      </c>
      <c r="BO158" s="169">
        <f>IFERROR(Inv_SY_B!BO158/Inv_SY_B!$DC158-1,"")</f>
        <v>4.348193794842703E-2</v>
      </c>
      <c r="BP158" s="169">
        <f>IFERROR(Inv_SY_B!BP158/Inv_SY_B!$DC158-1,"")</f>
        <v>4.2631466954659025E-2</v>
      </c>
      <c r="BQ158" s="169">
        <f>IFERROR(Inv_SY_B!BQ158/Inv_SY_B!$DC158-1,"")</f>
        <v>5.2637797605345815E-2</v>
      </c>
      <c r="BR158" s="169">
        <f>IFERROR(Inv_SY_B!BR158/Inv_SY_B!$DC158-1,"")</f>
        <v>5.9123708523000307E-2</v>
      </c>
      <c r="BS158" s="169">
        <f>IFERROR(Inv_SY_B!BS158/Inv_SY_B!$DC158-1,"")</f>
        <v>3.6674485267341517E-2</v>
      </c>
      <c r="BT158" s="169">
        <f>IFERROR(Inv_SY_B!BT158/Inv_SY_B!$DC158-1,"")</f>
        <v>5.9650794460424095E-2</v>
      </c>
      <c r="BU158" s="169">
        <f>IFERROR(Inv_SY_B!BU158/Inv_SY_B!$DC158-1,"")</f>
        <v>2.4758842998512831E-2</v>
      </c>
      <c r="BV158" s="169">
        <f>IFERROR(Inv_SY_B!BV158/Inv_SY_B!$DC158-1,"")</f>
        <v>3.2397758951347999E-2</v>
      </c>
      <c r="BW158" s="169">
        <f>IFERROR(Inv_SY_B!BW158/Inv_SY_B!$DC158-1,"")</f>
        <v>6.4978677751869496E-2</v>
      </c>
      <c r="BX158" s="169">
        <f>IFERROR(Inv_SY_B!BX158/Inv_SY_B!$DC158-1,"")</f>
        <v>7.2150413401559144E-2</v>
      </c>
      <c r="BY158" s="169">
        <f>IFERROR(Inv_SY_B!BY158/Inv_SY_B!$DC158-1,"")</f>
        <v>7.3025638228825684E-2</v>
      </c>
      <c r="BZ158" s="169">
        <f>IFERROR(Inv_SY_B!BZ158/Inv_SY_B!$DC158-1,"")</f>
        <v>7.0906945832153623E-2</v>
      </c>
      <c r="CA158" s="169">
        <f>IFERROR(Inv_SY_B!CA158/Inv_SY_B!$DC158-1,"")</f>
        <v>1.8302289737778477E-2</v>
      </c>
      <c r="CB158" s="169">
        <f>IFERROR(Inv_SY_B!CB158/Inv_SY_B!$DC158-1,"")</f>
        <v>1.9658534255126536E-2</v>
      </c>
      <c r="CC158" s="169">
        <f>IFERROR(Inv_SY_B!CC158/Inv_SY_B!$DC158-1,"")</f>
        <v>5.4629004299178829E-2</v>
      </c>
      <c r="CD158" s="169">
        <f>IFERROR(Inv_SY_B!CD158/Inv_SY_B!$DC158-1,"")</f>
        <v>6.1191612395361972E-2</v>
      </c>
      <c r="CE158" s="169">
        <f>IFERROR(Inv_SY_B!CE158/Inv_SY_B!$DC158-1,"")</f>
        <v>3.3926665649593124E-2</v>
      </c>
      <c r="CF158" s="169">
        <f>IFERROR(Inv_SY_B!CF158/Inv_SY_B!$DC158-1,"")</f>
        <v>2.0316312846040185E-2</v>
      </c>
      <c r="CG158" s="169">
        <f>IFERROR(Inv_SY_B!CG158/Inv_SY_B!$DC158-1,"")</f>
        <v>1.5267460396562127E-2</v>
      </c>
      <c r="CH158" s="169">
        <f>IFERROR(Inv_SY_B!CH158/Inv_SY_B!$DC158-1,"")</f>
        <v>3.6713309060777188E-2</v>
      </c>
      <c r="CI158" s="169">
        <f>IFERROR(Inv_SY_B!CI158/Inv_SY_B!$DC158-1,"")</f>
        <v>-1</v>
      </c>
      <c r="CJ158" s="169" t="str">
        <f>IFERROR(Inv_SY_B!CJ158/Inv_SY_B!$DC158-1,"")</f>
        <v/>
      </c>
      <c r="CK158" s="169">
        <f>IFERROR(Inv_SY_B!CK158/Inv_SY_B!$DC158-1,"")</f>
        <v>-0.58511482975710349</v>
      </c>
      <c r="CL158" s="169">
        <f>IFERROR(Inv_SY_B!CL158/Inv_SY_B!$DC158-1,"")</f>
        <v>-0.76123059376897295</v>
      </c>
      <c r="CM158" s="169">
        <f>IFERROR(Inv_SY_B!CM158/Inv_SY_B!$DB158-1,"")</f>
        <v>0.41206146514131747</v>
      </c>
      <c r="CN158" s="169">
        <f>IFERROR(Inv_SY_B!CN158/Inv_SY_B!$DB158-1,"")</f>
        <v>0.34369544122768758</v>
      </c>
      <c r="CO158" s="169">
        <f>IFERROR(Inv_SY_B!CO158/Inv_SY_B!$DB158-1,"")</f>
        <v>0.37307817315888836</v>
      </c>
      <c r="CP158" s="169">
        <f>IFERROR(Inv_SY_B!CP158/Inv_SY_B!$DB158-1,"")</f>
        <v>0.2864275405651886</v>
      </c>
      <c r="CQ158" s="169">
        <f>IFERROR(Inv_SY_B!CQ158/Inv_SY_B!$DB158-1,"")</f>
        <v>0.35274053558819407</v>
      </c>
      <c r="CR158" s="169">
        <f>IFERROR(Inv_SY_B!CR158/Inv_SY_B!$DB158-1,"")</f>
        <v>0.39972352394618382</v>
      </c>
      <c r="CS158" s="169">
        <f>IFERROR(Inv_SY_B!CS158/Inv_SY_B!$DB158-1,"")</f>
        <v>0.35274053558819407</v>
      </c>
      <c r="CT158" s="169">
        <f>IFERROR(Inv_SY_B!CT158/Inv_SY_B!$DB158-1,"")</f>
        <v>0.28015445806882733</v>
      </c>
      <c r="CU158" s="169">
        <f>IFERROR(Inv_SY_B!CU158/Inv_SY_B!$DB158-1,"")</f>
        <v>6.393593018538124E-2</v>
      </c>
      <c r="CV158" s="169">
        <f>IFERROR(Inv_SY_B!CV158/Inv_SY_B!$DB158-1,"")</f>
        <v>-0.61568971320655397</v>
      </c>
      <c r="CW158" s="169">
        <f>IFERROR(Inv_SY_B!CW158/Inv_SY_B!$DB158-1,"")</f>
        <v>-0.29988895250815462</v>
      </c>
      <c r="CX158" s="169">
        <f>IFERROR(Inv_SY_B!CX158/Inv_SY_B!$DB158-1,"")</f>
        <v>-0.47025360879502343</v>
      </c>
      <c r="CY158" s="169">
        <f>IFERROR(Inv_SY_B!CY158/Inv_SY_B!$DB158-1,"")</f>
        <v>-0.83545009832416783</v>
      </c>
      <c r="CZ158" s="169">
        <f>IFERROR(Inv_SY_B!CZ158/Inv_SY_B!$DB158-1,"")</f>
        <v>-0.64327523063596437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2.743189057602069E-2</v>
      </c>
      <c r="AJ159" s="169">
        <f>IFERROR(Inv_SY_B!AJ159/Inv_SY_B!$DC159-1,"")</f>
        <v>2.5523455791093941E-2</v>
      </c>
      <c r="AK159" s="169">
        <f>IFERROR(Inv_SY_B!AK159/Inv_SY_B!$DC159-1,"")</f>
        <v>3.323895650465869E-2</v>
      </c>
      <c r="AL159" s="169">
        <f>IFERROR(Inv_SY_B!AL159/Inv_SY_B!$DC159-1,"")</f>
        <v>1.5560217603391324E-2</v>
      </c>
      <c r="AM159" s="169">
        <f>IFERROR(Inv_SY_B!AM159/Inv_SY_B!$DC159-1,"")</f>
        <v>2.1790534965445474E-2</v>
      </c>
      <c r="AN159" s="169">
        <f>IFERROR(Inv_SY_B!AN159/Inv_SY_B!$DC159-1,"")</f>
        <v>1.925959692314283E-2</v>
      </c>
      <c r="AO159" s="169">
        <f>IFERROR(Inv_SY_B!AO159/Inv_SY_B!$DC159-1,"")</f>
        <v>1.9421632387836674E-2</v>
      </c>
      <c r="AP159" s="169">
        <f>IFERROR(Inv_SY_B!AP159/Inv_SY_B!$DC159-1,"")</f>
        <v>2.1397949399563077E-2</v>
      </c>
      <c r="AQ159" s="169">
        <f>IFERROR(Inv_SY_B!AQ159/Inv_SY_B!$DC159-1,"")</f>
        <v>8.1434320545683558E-3</v>
      </c>
      <c r="AR159" s="169">
        <f>IFERROR(Inv_SY_B!AR159/Inv_SY_B!$DC159-1,"")</f>
        <v>1.7691182198596778E-2</v>
      </c>
      <c r="AS159" s="169">
        <f>IFERROR(Inv_SY_B!AS159/Inv_SY_B!$DC159-1,"")</f>
        <v>1.6501764080531167E-2</v>
      </c>
      <c r="AT159" s="169">
        <f>IFERROR(Inv_SY_B!AT159/Inv_SY_B!$DC159-1,"")</f>
        <v>1.6064559020711577E-2</v>
      </c>
      <c r="AU159" s="169">
        <f>IFERROR(Inv_SY_B!AU159/Inv_SY_B!$DC159-1,"")</f>
        <v>1.2048749582368679E-2</v>
      </c>
      <c r="AV159" s="169">
        <f>IFERROR(Inv_SY_B!AV159/Inv_SY_B!$DC159-1,"")</f>
        <v>-1.4359769553792479E-2</v>
      </c>
      <c r="AW159" s="169">
        <f>IFERROR(Inv_SY_B!AW159/Inv_SY_B!$DC159-1,"")</f>
        <v>1.7866464868627752E-2</v>
      </c>
      <c r="AX159" s="169">
        <f>IFERROR(Inv_SY_B!AX159/Inv_SY_B!$DC159-1,"")</f>
        <v>1.0776459725750698E-2</v>
      </c>
      <c r="AY159" s="169">
        <f>IFERROR(Inv_SY_B!AY159/Inv_SY_B!$DC159-1,"")</f>
        <v>2.3953615094289837E-3</v>
      </c>
      <c r="AZ159" s="169">
        <f>IFERROR(Inv_SY_B!AZ159/Inv_SY_B!$DC159-1,"")</f>
        <v>2.2677414748195179E-2</v>
      </c>
      <c r="BA159" s="169">
        <f>IFERROR(Inv_SY_B!BA159/Inv_SY_B!$DC159-1,"")</f>
        <v>1.4010246127950765E-2</v>
      </c>
      <c r="BB159" s="169">
        <f>IFERROR(Inv_SY_B!BB159/Inv_SY_B!$DC159-1,"")</f>
        <v>2.0210133535422781E-2</v>
      </c>
      <c r="BC159" s="169">
        <f>IFERROR(Inv_SY_B!BC159/Inv_SY_B!$DC159-1,"")</f>
        <v>1.5977880021923685E-2</v>
      </c>
      <c r="BD159" s="169">
        <f>IFERROR(Inv_SY_B!BD159/Inv_SY_B!$DC159-1,"")</f>
        <v>2.2517570136187937E-2</v>
      </c>
      <c r="BE159" s="169">
        <f>IFERROR(Inv_SY_B!BE159/Inv_SY_B!$DC159-1,"")</f>
        <v>4.2437200036494982E-2</v>
      </c>
      <c r="BF159" s="169">
        <f>IFERROR(Inv_SY_B!BF159/Inv_SY_B!$DC159-1,"")</f>
        <v>3.7521238110318489E-2</v>
      </c>
      <c r="BG159" s="169">
        <f>IFERROR(Inv_SY_B!BG159/Inv_SY_B!$DC159-1,"")</f>
        <v>-3.0560780051483993E-3</v>
      </c>
      <c r="BH159" s="169">
        <f>IFERROR(Inv_SY_B!BH159/Inv_SY_B!$DC159-1,"")</f>
        <v>2.466705952396997E-2</v>
      </c>
      <c r="BI159" s="169">
        <f>IFERROR(Inv_SY_B!BI159/Inv_SY_B!$DC159-1,"")</f>
        <v>-0.44032037244272171</v>
      </c>
      <c r="BJ159" s="169">
        <f>IFERROR(Inv_SY_B!BJ159/Inv_SY_B!$DC159-1,"")</f>
        <v>1.8865387611813667E-2</v>
      </c>
      <c r="BK159" s="169">
        <f>IFERROR(Inv_SY_B!BK159/Inv_SY_B!$DC159-1,"")</f>
        <v>-9.5186552597953389E-3</v>
      </c>
      <c r="BL159" s="169">
        <f>IFERROR(Inv_SY_B!BL159/Inv_SY_B!$DC159-1,"")</f>
        <v>6.099663019606183E-3</v>
      </c>
      <c r="BM159" s="169">
        <f>IFERROR(Inv_SY_B!BM159/Inv_SY_B!$DC159-1,"")</f>
        <v>5.290394564104739E-3</v>
      </c>
      <c r="BN159" s="169">
        <f>IFERROR(Inv_SY_B!BN159/Inv_SY_B!$DC159-1,"")</f>
        <v>3.4761013506121596E-3</v>
      </c>
      <c r="BO159" s="169">
        <f>IFERROR(Inv_SY_B!BO159/Inv_SY_B!$DC159-1,"")</f>
        <v>2.0802507023710115E-2</v>
      </c>
      <c r="BP159" s="169">
        <f>IFERROR(Inv_SY_B!BP159/Inv_SY_B!$DC159-1,"")</f>
        <v>2.2744897834835465E-2</v>
      </c>
      <c r="BQ159" s="169">
        <f>IFERROR(Inv_SY_B!BQ159/Inv_SY_B!$DC159-1,"")</f>
        <v>2.9880000785081906E-2</v>
      </c>
      <c r="BR159" s="169">
        <f>IFERROR(Inv_SY_B!BR159/Inv_SY_B!$DC159-1,"")</f>
        <v>2.9244293474355088E-2</v>
      </c>
      <c r="BS159" s="169">
        <f>IFERROR(Inv_SY_B!BS159/Inv_SY_B!$DC159-1,"")</f>
        <v>-4.1576387420593219E-3</v>
      </c>
      <c r="BT159" s="169">
        <f>IFERROR(Inv_SY_B!BT159/Inv_SY_B!$DC159-1,"")</f>
        <v>3.0539690260438679E-2</v>
      </c>
      <c r="BU159" s="169">
        <f>IFERROR(Inv_SY_B!BU159/Inv_SY_B!$DC159-1,"")</f>
        <v>-3.7015638465487388E-3</v>
      </c>
      <c r="BV159" s="169">
        <f>IFERROR(Inv_SY_B!BV159/Inv_SY_B!$DC159-1,"")</f>
        <v>3.892827306322344E-3</v>
      </c>
      <c r="BW159" s="169">
        <f>IFERROR(Inv_SY_B!BW159/Inv_SY_B!$DC159-1,"")</f>
        <v>1.407903698214219E-2</v>
      </c>
      <c r="BX159" s="169">
        <f>IFERROR(Inv_SY_B!BX159/Inv_SY_B!$DC159-1,"")</f>
        <v>2.598459658438057E-2</v>
      </c>
      <c r="BY159" s="169">
        <f>IFERROR(Inv_SY_B!BY159/Inv_SY_B!$DC159-1,"")</f>
        <v>2.3093436853745875E-2</v>
      </c>
      <c r="BZ159" s="169">
        <f>IFERROR(Inv_SY_B!BZ159/Inv_SY_B!$DC159-1,"")</f>
        <v>2.9504269299936103E-2</v>
      </c>
      <c r="CA159" s="169">
        <f>IFERROR(Inv_SY_B!CA159/Inv_SY_B!$DC159-1,"")</f>
        <v>4.6541662478687407E-3</v>
      </c>
      <c r="CB159" s="169">
        <f>IFERROR(Inv_SY_B!CB159/Inv_SY_B!$DC159-1,"")</f>
        <v>1.2981361274134517E-2</v>
      </c>
      <c r="CC159" s="169">
        <f>IFERROR(Inv_SY_B!CC159/Inv_SY_B!$DC159-1,"")</f>
        <v>3.7337453957652755E-2</v>
      </c>
      <c r="CD159" s="169">
        <f>IFERROR(Inv_SY_B!CD159/Inv_SY_B!$DC159-1,"")</f>
        <v>4.1345985073573788E-2</v>
      </c>
      <c r="CE159" s="169">
        <f>IFERROR(Inv_SY_B!CE159/Inv_SY_B!$DC159-1,"")</f>
        <v>-8.3923506850855922E-3</v>
      </c>
      <c r="CF159" s="169">
        <f>IFERROR(Inv_SY_B!CF159/Inv_SY_B!$DC159-1,"")</f>
        <v>-1.3687576481038244E-2</v>
      </c>
      <c r="CG159" s="169">
        <f>IFERROR(Inv_SY_B!CG159/Inv_SY_B!$DC159-1,"")</f>
        <v>-1.0101089005324249E-2</v>
      </c>
      <c r="CH159" s="169">
        <f>IFERROR(Inv_SY_B!CH159/Inv_SY_B!$DC159-1,"")</f>
        <v>1.1951418731412256E-2</v>
      </c>
      <c r="CI159" s="169">
        <f>IFERROR(Inv_SY_B!CI159/Inv_SY_B!$DC159-1,"")</f>
        <v>-1</v>
      </c>
      <c r="CJ159" s="169" t="str">
        <f>IFERROR(Inv_SY_B!CJ159/Inv_SY_B!$DC159-1,"")</f>
        <v/>
      </c>
      <c r="CK159" s="169">
        <f>IFERROR(Inv_SY_B!CK159/Inv_SY_B!$DC159-1,"")</f>
        <v>4.9690627521503439E-2</v>
      </c>
      <c r="CL159" s="169">
        <f>IFERROR(Inv_SY_B!CL159/Inv_SY_B!$DC159-1,"")</f>
        <v>-0.39929397116791465</v>
      </c>
      <c r="CM159" s="169">
        <f>IFERROR(Inv_SY_B!CM159/Inv_SY_B!$DB159-1,"")</f>
        <v>0.18633066787899866</v>
      </c>
      <c r="CN159" s="169">
        <f>IFERROR(Inv_SY_B!CN159/Inv_SY_B!$DB159-1,"")</f>
        <v>0.12059521322240641</v>
      </c>
      <c r="CO159" s="169">
        <f>IFERROR(Inv_SY_B!CO159/Inv_SY_B!$DB159-1,"")</f>
        <v>0.15187636177191788</v>
      </c>
      <c r="CP159" s="169">
        <f>IFERROR(Inv_SY_B!CP159/Inv_SY_B!$DB159-1,"")</f>
        <v>8.7818199924000417E-2</v>
      </c>
      <c r="CQ159" s="169">
        <f>IFERROR(Inv_SY_B!CQ159/Inv_SY_B!$DB159-1,"")</f>
        <v>0.15290999095513036</v>
      </c>
      <c r="CR159" s="169">
        <f>IFERROR(Inv_SY_B!CR159/Inv_SY_B!$DB159-1,"")</f>
        <v>0.19026534963642705</v>
      </c>
      <c r="CS159" s="169">
        <f>IFERROR(Inv_SY_B!CS159/Inv_SY_B!$DB159-1,"")</f>
        <v>0.15210376019222482</v>
      </c>
      <c r="CT159" s="169">
        <f>IFERROR(Inv_SY_B!CT159/Inv_SY_B!$DB159-1,"")</f>
        <v>8.5455350458687906E-2</v>
      </c>
      <c r="CU159" s="169">
        <f>IFERROR(Inv_SY_B!CU159/Inv_SY_B!$DB159-1,"")</f>
        <v>9.2442683737204101E-2</v>
      </c>
      <c r="CV159" s="169">
        <f>IFERROR(Inv_SY_B!CV159/Inv_SY_B!$DB159-1,"")</f>
        <v>-0.62340065252716648</v>
      </c>
      <c r="CW159" s="169">
        <f>IFERROR(Inv_SY_B!CW159/Inv_SY_B!$DB159-1,"")</f>
        <v>-0.35477650648644243</v>
      </c>
      <c r="CX159" s="169">
        <f>IFERROR(Inv_SY_B!CX159/Inv_SY_B!$DB159-1,"")</f>
        <v>0.13544165775884043</v>
      </c>
      <c r="CY159" s="169">
        <f>IFERROR(Inv_SY_B!CY159/Inv_SY_B!$DB159-1,"")</f>
        <v>-0.12245386554623428</v>
      </c>
      <c r="CZ159" s="169">
        <f>IFERROR(Inv_SY_B!CZ159/Inv_SY_B!$DB159-1,"")</f>
        <v>-0.25460821097599173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2.0874353160315495E-2</v>
      </c>
      <c r="AJ160" s="169">
        <f>IFERROR(Inv_SY_B!AJ160/Inv_SY_B!$DC160-1,"")</f>
        <v>1.4596092693225593E-2</v>
      </c>
      <c r="AK160" s="169">
        <f>IFERROR(Inv_SY_B!AK160/Inv_SY_B!$DC160-1,"")</f>
        <v>2.13375447906059E-2</v>
      </c>
      <c r="AL160" s="169">
        <f>IFERROR(Inv_SY_B!AL160/Inv_SY_B!$DC160-1,"")</f>
        <v>-3.2769499141471758E-4</v>
      </c>
      <c r="AM160" s="169">
        <f>IFERROR(Inv_SY_B!AM160/Inv_SY_B!$DC160-1,"")</f>
        <v>-8.3990763644058442E-3</v>
      </c>
      <c r="AN160" s="169">
        <f>IFERROR(Inv_SY_B!AN160/Inv_SY_B!$DC160-1,"")</f>
        <v>5.923941243771047E-3</v>
      </c>
      <c r="AO160" s="169">
        <f>IFERROR(Inv_SY_B!AO160/Inv_SY_B!$DC160-1,"")</f>
        <v>6.4725641818743629E-3</v>
      </c>
      <c r="AP160" s="169">
        <f>IFERROR(Inv_SY_B!AP160/Inv_SY_B!$DC160-1,"")</f>
        <v>1.425336268486288E-2</v>
      </c>
      <c r="AQ160" s="169">
        <f>IFERROR(Inv_SY_B!AQ160/Inv_SY_B!$DC160-1,"")</f>
        <v>-1.6248939946597041E-3</v>
      </c>
      <c r="AR160" s="169">
        <f>IFERROR(Inv_SY_B!AR160/Inv_SY_B!$DC160-1,"")</f>
        <v>6.9119594675013385E-3</v>
      </c>
      <c r="AS160" s="169">
        <f>IFERROR(Inv_SY_B!AS160/Inv_SY_B!$DC160-1,"")</f>
        <v>7.8798140540130568E-3</v>
      </c>
      <c r="AT160" s="169">
        <f>IFERROR(Inv_SY_B!AT160/Inv_SY_B!$DC160-1,"")</f>
        <v>6.8957332273109628E-3</v>
      </c>
      <c r="AU160" s="169">
        <f>IFERROR(Inv_SY_B!AU160/Inv_SY_B!$DC160-1,"")</f>
        <v>1.0564643060593237E-3</v>
      </c>
      <c r="AV160" s="169">
        <f>IFERROR(Inv_SY_B!AV160/Inv_SY_B!$DC160-1,"")</f>
        <v>-2.1965541791592935E-2</v>
      </c>
      <c r="AW160" s="169">
        <f>IFERROR(Inv_SY_B!AW160/Inv_SY_B!$DC160-1,"")</f>
        <v>1.0894763877935532E-2</v>
      </c>
      <c r="AX160" s="169">
        <f>IFERROR(Inv_SY_B!AX160/Inv_SY_B!$DC160-1,"")</f>
        <v>1.3095414721744358E-3</v>
      </c>
      <c r="AY160" s="169">
        <f>IFERROR(Inv_SY_B!AY160/Inv_SY_B!$DC160-1,"")</f>
        <v>-5.7885991632474765E-3</v>
      </c>
      <c r="AZ160" s="169">
        <f>IFERROR(Inv_SY_B!AZ160/Inv_SY_B!$DC160-1,"")</f>
        <v>1.4692394560855027E-2</v>
      </c>
      <c r="BA160" s="169">
        <f>IFERROR(Inv_SY_B!BA160/Inv_SY_B!$DC160-1,"")</f>
        <v>6.9119594675013385E-3</v>
      </c>
      <c r="BB160" s="169">
        <f>IFERROR(Inv_SY_B!BB160/Inv_SY_B!$DC160-1,"")</f>
        <v>1.8612152274424698E-2</v>
      </c>
      <c r="BC160" s="169">
        <f>IFERROR(Inv_SY_B!BC160/Inv_SY_B!$DC160-1,"")</f>
        <v>8.4752897389899218E-3</v>
      </c>
      <c r="BD160" s="169">
        <f>IFERROR(Inv_SY_B!BD160/Inv_SY_B!$DC160-1,"")</f>
        <v>1.7906695156942432E-2</v>
      </c>
      <c r="BE160" s="169">
        <f>IFERROR(Inv_SY_B!BE160/Inv_SY_B!$DC160-1,"")</f>
        <v>4.1665615730399619E-2</v>
      </c>
      <c r="BF160" s="169">
        <f>IFERROR(Inv_SY_B!BF160/Inv_SY_B!$DC160-1,"")</f>
        <v>3.9810215678229177E-2</v>
      </c>
      <c r="BG160" s="169">
        <f>IFERROR(Inv_SY_B!BG160/Inv_SY_B!$DC160-1,"")</f>
        <v>2.5896353175415054E-2</v>
      </c>
      <c r="BH160" s="169">
        <f>IFERROR(Inv_SY_B!BH160/Inv_SY_B!$DC160-1,"")</f>
        <v>3.8743009373428672E-2</v>
      </c>
      <c r="BI160" s="169">
        <f>IFERROR(Inv_SY_B!BI160/Inv_SY_B!$DC160-1,"")</f>
        <v>-0.54195666767898865</v>
      </c>
      <c r="BJ160" s="169">
        <f>IFERROR(Inv_SY_B!BJ160/Inv_SY_B!$DC160-1,"")</f>
        <v>4.5296613681959252E-2</v>
      </c>
      <c r="BK160" s="169">
        <f>IFERROR(Inv_SY_B!BK160/Inv_SY_B!$DC160-1,"")</f>
        <v>2.2303348615467122E-2</v>
      </c>
      <c r="BL160" s="169">
        <f>IFERROR(Inv_SY_B!BL160/Inv_SY_B!$DC160-1,"")</f>
        <v>3.752856583514963E-2</v>
      </c>
      <c r="BM160" s="169">
        <f>IFERROR(Inv_SY_B!BM160/Inv_SY_B!$DC160-1,"")</f>
        <v>3.3532309881723954E-2</v>
      </c>
      <c r="BN160" s="169">
        <f>IFERROR(Inv_SY_B!BN160/Inv_SY_B!$DC160-1,"")</f>
        <v>2.9377058854459515E-2</v>
      </c>
      <c r="BO160" s="169">
        <f>IFERROR(Inv_SY_B!BO160/Inv_SY_B!$DC160-1,"")</f>
        <v>1.842305880256534E-2</v>
      </c>
      <c r="BP160" s="169">
        <f>IFERROR(Inv_SY_B!BP160/Inv_SY_B!$DC160-1,"")</f>
        <v>1.3744167441023913E-2</v>
      </c>
      <c r="BQ160" s="169">
        <f>IFERROR(Inv_SY_B!BQ160/Inv_SY_B!$DC160-1,"")</f>
        <v>2.2173810004168626E-2</v>
      </c>
      <c r="BR160" s="169">
        <f>IFERROR(Inv_SY_B!BR160/Inv_SY_B!$DC160-1,"")</f>
        <v>2.1729850426153163E-2</v>
      </c>
      <c r="BS160" s="169">
        <f>IFERROR(Inv_SY_B!BS160/Inv_SY_B!$DC160-1,"")</f>
        <v>-8.1686535579076347E-3</v>
      </c>
      <c r="BT160" s="169">
        <f>IFERROR(Inv_SY_B!BT160/Inv_SY_B!$DC160-1,"")</f>
        <v>2.0375641549600809E-2</v>
      </c>
      <c r="BU160" s="169">
        <f>IFERROR(Inv_SY_B!BU160/Inv_SY_B!$DC160-1,"")</f>
        <v>-9.2590382328058274E-3</v>
      </c>
      <c r="BV160" s="169">
        <f>IFERROR(Inv_SY_B!BV160/Inv_SY_B!$DC160-1,"")</f>
        <v>-1.8443233176193008E-3</v>
      </c>
      <c r="BW160" s="169">
        <f>IFERROR(Inv_SY_B!BW160/Inv_SY_B!$DC160-1,"")</f>
        <v>2.0854707085317115E-2</v>
      </c>
      <c r="BX160" s="169">
        <f>IFERROR(Inv_SY_B!BX160/Inv_SY_B!$DC160-1,"")</f>
        <v>3.3561115207072056E-2</v>
      </c>
      <c r="BY160" s="169">
        <f>IFERROR(Inv_SY_B!BY160/Inv_SY_B!$DC160-1,"")</f>
        <v>3.3957814798385444E-2</v>
      </c>
      <c r="BZ160" s="169">
        <f>IFERROR(Inv_SY_B!BZ160/Inv_SY_B!$DC160-1,"")</f>
        <v>2.8695991419208644E-2</v>
      </c>
      <c r="CA160" s="169">
        <f>IFERROR(Inv_SY_B!CA160/Inv_SY_B!$DC160-1,"")</f>
        <v>-1.0371312636412333E-2</v>
      </c>
      <c r="CB160" s="169">
        <f>IFERROR(Inv_SY_B!CB160/Inv_SY_B!$DC160-1,"")</f>
        <v>9.4362277705206665E-5</v>
      </c>
      <c r="CC160" s="169">
        <f>IFERROR(Inv_SY_B!CC160/Inv_SY_B!$DC160-1,"")</f>
        <v>3.5066273946286142E-2</v>
      </c>
      <c r="CD160" s="169">
        <f>IFERROR(Inv_SY_B!CD160/Inv_SY_B!$DC160-1,"")</f>
        <v>5.2991572935950026E-2</v>
      </c>
      <c r="CE160" s="169">
        <f>IFERROR(Inv_SY_B!CE160/Inv_SY_B!$DC160-1,"")</f>
        <v>2.5749843398267247E-2</v>
      </c>
      <c r="CF160" s="169">
        <f>IFERROR(Inv_SY_B!CF160/Inv_SY_B!$DC160-1,"")</f>
        <v>1.9753233570126927E-2</v>
      </c>
      <c r="CG160" s="169">
        <f>IFERROR(Inv_SY_B!CG160/Inv_SY_B!$DC160-1,"")</f>
        <v>2.2164425030335444E-2</v>
      </c>
      <c r="CH160" s="169">
        <f>IFERROR(Inv_SY_B!CH160/Inv_SY_B!$DC160-1,"")</f>
        <v>4.6475282822208808E-2</v>
      </c>
      <c r="CI160" s="169">
        <f>IFERROR(Inv_SY_B!CI160/Inv_SY_B!$DC160-1,"")</f>
        <v>-1</v>
      </c>
      <c r="CJ160" s="169" t="str">
        <f>IFERROR(Inv_SY_B!CJ160/Inv_SY_B!$DC160-1,"")</f>
        <v/>
      </c>
      <c r="CK160" s="169">
        <f>IFERROR(Inv_SY_B!CK160/Inv_SY_B!$DC160-1,"")</f>
        <v>7.8318163215217229E-2</v>
      </c>
      <c r="CL160" s="169">
        <f>IFERROR(Inv_SY_B!CL160/Inv_SY_B!$DC160-1,"")</f>
        <v>-0.38358122938513461</v>
      </c>
      <c r="CM160" s="169">
        <f>IFERROR(Inv_SY_B!CM160/Inv_SY_B!$DB160-1,"")</f>
        <v>0.3620723794787335</v>
      </c>
      <c r="CN160" s="169">
        <f>IFERROR(Inv_SY_B!CN160/Inv_SY_B!$DB160-1,"")</f>
        <v>0.28056705589985542</v>
      </c>
      <c r="CO160" s="169">
        <f>IFERROR(Inv_SY_B!CO160/Inv_SY_B!$DB160-1,"")</f>
        <v>0.31895186236770945</v>
      </c>
      <c r="CP160" s="169">
        <f>IFERROR(Inv_SY_B!CP160/Inv_SY_B!$DB160-1,"")</f>
        <v>0.25168145112590201</v>
      </c>
      <c r="CQ160" s="169">
        <f>IFERROR(Inv_SY_B!CQ160/Inv_SY_B!$DB160-1,"")</f>
        <v>0.33520580022647284</v>
      </c>
      <c r="CR160" s="169">
        <f>IFERROR(Inv_SY_B!CR160/Inv_SY_B!$DB160-1,"")</f>
        <v>0.3729134134416745</v>
      </c>
      <c r="CS160" s="169">
        <f>IFERROR(Inv_SY_B!CS160/Inv_SY_B!$DB160-1,"")</f>
        <v>0.33158349407509147</v>
      </c>
      <c r="CT160" s="169">
        <f>IFERROR(Inv_SY_B!CT160/Inv_SY_B!$DB160-1,"")</f>
        <v>0.25343669251413781</v>
      </c>
      <c r="CU160" s="169">
        <f>IFERROR(Inv_SY_B!CU160/Inv_SY_B!$DB160-1,"")</f>
        <v>-0.24624361614966883</v>
      </c>
      <c r="CV160" s="169">
        <f>IFERROR(Inv_SY_B!CV160/Inv_SY_B!$DB160-1,"")</f>
        <v>-0.81504465203000276</v>
      </c>
      <c r="CW160" s="169">
        <f>IFERROR(Inv_SY_B!CW160/Inv_SY_B!$DB160-1,"")</f>
        <v>-0.46350280914182307</v>
      </c>
      <c r="CX160" s="169">
        <f>IFERROR(Inv_SY_B!CX160/Inv_SY_B!$DB160-1,"")</f>
        <v>-0.16865104722389945</v>
      </c>
      <c r="CY160" s="169">
        <f>IFERROR(Inv_SY_B!CY160/Inv_SY_B!$DB160-1,"")</f>
        <v>-0.35554524385495867</v>
      </c>
      <c r="CZ160" s="169">
        <f>IFERROR(Inv_SY_B!CZ160/Inv_SY_B!$DB160-1,"")</f>
        <v>-0.4574247807292271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2.7936385930900309E-2</v>
      </c>
      <c r="AJ161" s="169">
        <f>IFERROR(Inv_SY_B!AJ161/Inv_SY_B!$DC161-1,"")</f>
        <v>2.7936385930900309E-2</v>
      </c>
      <c r="AK161" s="169">
        <f>IFERROR(Inv_SY_B!AK161/Inv_SY_B!$DC161-1,"")</f>
        <v>3.8725718074749782E-2</v>
      </c>
      <c r="AL161" s="169">
        <f>IFERROR(Inv_SY_B!AL161/Inv_SY_B!$DC161-1,"")</f>
        <v>2.701177131089616E-2</v>
      </c>
      <c r="AM161" s="169">
        <f>IFERROR(Inv_SY_B!AM161/Inv_SY_B!$DC161-1,"")</f>
        <v>3.0920867347866032E-2</v>
      </c>
      <c r="AN161" s="169">
        <f>IFERROR(Inv_SY_B!AN161/Inv_SY_B!$DC161-1,"")</f>
        <v>2.3316251224799744E-2</v>
      </c>
      <c r="AO161" s="169">
        <f>IFERROR(Inv_SY_B!AO161/Inv_SY_B!$DC161-1,"")</f>
        <v>1.7045406005479657E-2</v>
      </c>
      <c r="AP161" s="169">
        <f>IFERROR(Inv_SY_B!AP161/Inv_SY_B!$DC161-1,"")</f>
        <v>1.7233456196648733E-2</v>
      </c>
      <c r="AQ161" s="169">
        <f>IFERROR(Inv_SY_B!AQ161/Inv_SY_B!$DC161-1,"")</f>
        <v>3.7058903357534145E-3</v>
      </c>
      <c r="AR161" s="169">
        <f>IFERROR(Inv_SY_B!AR161/Inv_SY_B!$DC161-1,"")</f>
        <v>6.5261371002951485E-3</v>
      </c>
      <c r="AS161" s="169">
        <f>IFERROR(Inv_SY_B!AS161/Inv_SY_B!$DC161-1,"")</f>
        <v>2.4322460977630467E-3</v>
      </c>
      <c r="AT161" s="169">
        <f>IFERROR(Inv_SY_B!AT161/Inv_SY_B!$DC161-1,"")</f>
        <v>5.620263576905371E-3</v>
      </c>
      <c r="AU161" s="169">
        <f>IFERROR(Inv_SY_B!AU161/Inv_SY_B!$DC161-1,"")</f>
        <v>7.9448596554461126E-3</v>
      </c>
      <c r="AV161" s="169">
        <f>IFERROR(Inv_SY_B!AV161/Inv_SY_B!$DC161-1,"")</f>
        <v>-2.5392582929749774E-2</v>
      </c>
      <c r="AW161" s="169">
        <f>IFERROR(Inv_SY_B!AW161/Inv_SY_B!$DC161-1,"")</f>
        <v>2.8567505027354834E-4</v>
      </c>
      <c r="AX161" s="169">
        <f>IFERROR(Inv_SY_B!AX161/Inv_SY_B!$DC161-1,"")</f>
        <v>-2.1505290285041001E-3</v>
      </c>
      <c r="AY161" s="169">
        <f>IFERROR(Inv_SY_B!AY161/Inv_SY_B!$DC161-1,"")</f>
        <v>-1.7232304025984191E-2</v>
      </c>
      <c r="AZ161" s="169">
        <f>IFERROR(Inv_SY_B!AZ161/Inv_SY_B!$DC161-1,"")</f>
        <v>-6.1163229322669377E-4</v>
      </c>
      <c r="BA161" s="169">
        <f>IFERROR(Inv_SY_B!BA161/Inv_SY_B!$DC161-1,"")</f>
        <v>-5.3508713174881262E-3</v>
      </c>
      <c r="BB161" s="169">
        <f>IFERROR(Inv_SY_B!BB161/Inv_SY_B!$DC161-1,"")</f>
        <v>-5.0648809208112544E-3</v>
      </c>
      <c r="BC161" s="169">
        <f>IFERROR(Inv_SY_B!BC161/Inv_SY_B!$DC161-1,"")</f>
        <v>-4.5259146011981111E-3</v>
      </c>
      <c r="BD161" s="169">
        <f>IFERROR(Inv_SY_B!BD161/Inv_SY_B!$DC161-1,"")</f>
        <v>-1.4183971074218649E-3</v>
      </c>
      <c r="BE161" s="169">
        <f>IFERROR(Inv_SY_B!BE161/Inv_SY_B!$DC161-1,"")</f>
        <v>1.6251416309433164E-2</v>
      </c>
      <c r="BF161" s="169">
        <f>IFERROR(Inv_SY_B!BF161/Inv_SY_B!$DC161-1,"")</f>
        <v>1.087742701606742E-2</v>
      </c>
      <c r="BG161" s="169">
        <f>IFERROR(Inv_SY_B!BG161/Inv_SY_B!$DC161-1,"")</f>
        <v>-3.1398928973862872E-2</v>
      </c>
      <c r="BH161" s="169">
        <f>IFERROR(Inv_SY_B!BH161/Inv_SY_B!$DC161-1,"")</f>
        <v>5.620263576905149E-3</v>
      </c>
      <c r="BI161" s="169">
        <f>IFERROR(Inv_SY_B!BI161/Inv_SY_B!$DC161-1,"")</f>
        <v>1.3703549815486937E-3</v>
      </c>
      <c r="BJ161" s="169">
        <f>IFERROR(Inv_SY_B!BJ161/Inv_SY_B!$DC161-1,"")</f>
        <v>4.2555007178908255E-3</v>
      </c>
      <c r="BK161" s="169">
        <f>IFERROR(Inv_SY_B!BK161/Inv_SY_B!$DC161-1,"")</f>
        <v>-2.761651439713031E-2</v>
      </c>
      <c r="BL161" s="169">
        <f>IFERROR(Inv_SY_B!BL161/Inv_SY_B!$DC161-1,"")</f>
        <v>-1.0934903278096542E-2</v>
      </c>
      <c r="BM161" s="169">
        <f>IFERROR(Inv_SY_B!BM161/Inv_SY_B!$DC161-1,"")</f>
        <v>-1.2570312473489609E-2</v>
      </c>
      <c r="BN161" s="169">
        <f>IFERROR(Inv_SY_B!BN161/Inv_SY_B!$DC161-1,"")</f>
        <v>-6.4402878423495125E-3</v>
      </c>
      <c r="BO161" s="169">
        <f>IFERROR(Inv_SY_B!BO161/Inv_SY_B!$DC161-1,"")</f>
        <v>2.0194841192272328E-2</v>
      </c>
      <c r="BP161" s="169">
        <f>IFERROR(Inv_SY_B!BP161/Inv_SY_B!$DC161-1,"")</f>
        <v>1.2009703807464023E-2</v>
      </c>
      <c r="BQ161" s="169">
        <f>IFERROR(Inv_SY_B!BQ161/Inv_SY_B!$DC161-1,"")</f>
        <v>3.0164841211336002E-2</v>
      </c>
      <c r="BR161" s="169">
        <f>IFERROR(Inv_SY_B!BR161/Inv_SY_B!$DC161-1,"")</f>
        <v>3.962761134609516E-2</v>
      </c>
      <c r="BS161" s="169">
        <f>IFERROR(Inv_SY_B!BS161/Inv_SY_B!$DC161-1,"")</f>
        <v>1.0709434259224881E-2</v>
      </c>
      <c r="BT161" s="169">
        <f>IFERROR(Inv_SY_B!BT161/Inv_SY_B!$DC161-1,"")</f>
        <v>3.7779553786660092E-2</v>
      </c>
      <c r="BU161" s="169">
        <f>IFERROR(Inv_SY_B!BU161/Inv_SY_B!$DC161-1,"")</f>
        <v>-3.0875128470385649E-3</v>
      </c>
      <c r="BV161" s="169">
        <f>IFERROR(Inv_SY_B!BV161/Inv_SY_B!$DC161-1,"")</f>
        <v>1.9504627627893178E-3</v>
      </c>
      <c r="BW161" s="169">
        <f>IFERROR(Inv_SY_B!BW161/Inv_SY_B!$DC161-1,"")</f>
        <v>3.2660931966981055E-2</v>
      </c>
      <c r="BX161" s="169">
        <f>IFERROR(Inv_SY_B!BX161/Inv_SY_B!$DC161-1,"")</f>
        <v>3.884673080030443E-2</v>
      </c>
      <c r="BY161" s="169">
        <f>IFERROR(Inv_SY_B!BY161/Inv_SY_B!$DC161-1,"")</f>
        <v>4.2672389272540245E-2</v>
      </c>
      <c r="BZ161" s="169">
        <f>IFERROR(Inv_SY_B!BZ161/Inv_SY_B!$DC161-1,"")</f>
        <v>3.941263952525409E-2</v>
      </c>
      <c r="CA161" s="169">
        <f>IFERROR(Inv_SY_B!CA161/Inv_SY_B!$DC161-1,"")</f>
        <v>-5.5391213182010013E-3</v>
      </c>
      <c r="CB161" s="169">
        <f>IFERROR(Inv_SY_B!CB161/Inv_SY_B!$DC161-1,"")</f>
        <v>3.1686559287311677E-3</v>
      </c>
      <c r="CC161" s="169">
        <f>IFERROR(Inv_SY_B!CC161/Inv_SY_B!$DC161-1,"")</f>
        <v>1.2275822305486184E-2</v>
      </c>
      <c r="CD161" s="169">
        <f>IFERROR(Inv_SY_B!CD161/Inv_SY_B!$DC161-1,"")</f>
        <v>2.9694836682030434E-2</v>
      </c>
      <c r="CE161" s="169">
        <f>IFERROR(Inv_SY_B!CE161/Inv_SY_B!$DC161-1,"")</f>
        <v>-1.4570719823630007E-2</v>
      </c>
      <c r="CF161" s="169">
        <f>IFERROR(Inv_SY_B!CF161/Inv_SY_B!$DC161-1,"")</f>
        <v>-1.756642405319786E-2</v>
      </c>
      <c r="CG161" s="169">
        <f>IFERROR(Inv_SY_B!CG161/Inv_SY_B!$DC161-1,"")</f>
        <v>-1.5252371379318008E-2</v>
      </c>
      <c r="CH161" s="169">
        <f>IFERROR(Inv_SY_B!CH161/Inv_SY_B!$DC161-1,"")</f>
        <v>3.8607480509584846E-3</v>
      </c>
      <c r="CI161" s="169">
        <f>IFERROR(Inv_SY_B!CI161/Inv_SY_B!$DC161-1,"")</f>
        <v>-1</v>
      </c>
      <c r="CJ161" s="169" t="str">
        <f>IFERROR(Inv_SY_B!CJ161/Inv_SY_B!$DC161-1,"")</f>
        <v/>
      </c>
      <c r="CK161" s="169">
        <f>IFERROR(Inv_SY_B!CK161/Inv_SY_B!$DC161-1,"")</f>
        <v>3.0494821571794395E-2</v>
      </c>
      <c r="CL161" s="169">
        <f>IFERROR(Inv_SY_B!CL161/Inv_SY_B!$DC161-1,"")</f>
        <v>-0.4538160922997555</v>
      </c>
      <c r="CM161" s="169">
        <f>IFERROR(Inv_SY_B!CM161/Inv_SY_B!$DB161-1,"")</f>
        <v>0.20872236240782316</v>
      </c>
      <c r="CN161" s="169">
        <f>IFERROR(Inv_SY_B!CN161/Inv_SY_B!$DB161-1,"")</f>
        <v>0.14608945349889724</v>
      </c>
      <c r="CO161" s="169">
        <f>IFERROR(Inv_SY_B!CO161/Inv_SY_B!$DB161-1,"")</f>
        <v>0.16875320789262727</v>
      </c>
      <c r="CP161" s="169">
        <f>IFERROR(Inv_SY_B!CP161/Inv_SY_B!$DB161-1,"")</f>
        <v>9.3740788393172236E-2</v>
      </c>
      <c r="CQ161" s="169">
        <f>IFERROR(Inv_SY_B!CQ161/Inv_SY_B!$DB161-1,"")</f>
        <v>0.15129254491799315</v>
      </c>
      <c r="CR161" s="169">
        <f>IFERROR(Inv_SY_B!CR161/Inv_SY_B!$DB161-1,"")</f>
        <v>0.19758612901186523</v>
      </c>
      <c r="CS161" s="169">
        <f>IFERROR(Inv_SY_B!CS161/Inv_SY_B!$DB161-1,"")</f>
        <v>0.16049751011517843</v>
      </c>
      <c r="CT161" s="169">
        <f>IFERROR(Inv_SY_B!CT161/Inv_SY_B!$DB161-1,"")</f>
        <v>9.9489419611207275E-2</v>
      </c>
      <c r="CU161" s="169">
        <f>IFERROR(Inv_SY_B!CU161/Inv_SY_B!$DB161-1,"")</f>
        <v>-5.3299564756666196E-2</v>
      </c>
      <c r="CV161" s="169">
        <f>IFERROR(Inv_SY_B!CV161/Inv_SY_B!$DB161-1,"")</f>
        <v>-0.77460153346844307</v>
      </c>
      <c r="CW161" s="169">
        <f>IFERROR(Inv_SY_B!CW161/Inv_SY_B!$DB161-1,"")</f>
        <v>-0.29334534817133506</v>
      </c>
      <c r="CX161" s="169">
        <f>IFERROR(Inv_SY_B!CX161/Inv_SY_B!$DB161-1,"")</f>
        <v>0.16775397902974731</v>
      </c>
      <c r="CY161" s="169">
        <f>IFERROR(Inv_SY_B!CY161/Inv_SY_B!$DB161-1,"")</f>
        <v>-5.9739926733688997E-2</v>
      </c>
      <c r="CZ161" s="169">
        <f>IFERROR(Inv_SY_B!CZ161/Inv_SY_B!$DB161-1,"")</f>
        <v>-0.21293902174838086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5.0908150385617912E-2</v>
      </c>
      <c r="AJ162" s="169">
        <f>IFERROR(Inv_SY_B!AJ162/Inv_SY_B!$DC162-1,"")</f>
        <v>5.1776430322593159E-2</v>
      </c>
      <c r="AK162" s="169">
        <f>IFERROR(Inv_SY_B!AK162/Inv_SY_B!$DC162-1,"")</f>
        <v>5.076510043431548E-2</v>
      </c>
      <c r="AL162" s="169">
        <f>IFERROR(Inv_SY_B!AL162/Inv_SY_B!$DC162-1,"")</f>
        <v>3.7669320335333545E-2</v>
      </c>
      <c r="AM162" s="169">
        <f>IFERROR(Inv_SY_B!AM162/Inv_SY_B!$DC162-1,"")</f>
        <v>4.5191196105247355E-2</v>
      </c>
      <c r="AN162" s="169">
        <f>IFERROR(Inv_SY_B!AN162/Inv_SY_B!$DC162-1,"")</f>
        <v>4.3847346175910129E-2</v>
      </c>
      <c r="AO162" s="169">
        <f>IFERROR(Inv_SY_B!AO162/Inv_SY_B!$DC162-1,"")</f>
        <v>3.3468655481265541E-2</v>
      </c>
      <c r="AP162" s="169">
        <f>IFERROR(Inv_SY_B!AP162/Inv_SY_B!$DC162-1,"")</f>
        <v>3.1845597523675329E-2</v>
      </c>
      <c r="AQ162" s="169">
        <f>IFERROR(Inv_SY_B!AQ162/Inv_SY_B!$DC162-1,"")</f>
        <v>2.6658737505258934E-2</v>
      </c>
      <c r="AR162" s="169">
        <f>IFERROR(Inv_SY_B!AR162/Inv_SY_B!$DC162-1,"")</f>
        <v>2.3436489286887907E-2</v>
      </c>
      <c r="AS162" s="169">
        <f>IFERROR(Inv_SY_B!AS162/Inv_SY_B!$DC162-1,"")</f>
        <v>1.7045232843586167E-2</v>
      </c>
      <c r="AT162" s="169">
        <f>IFERROR(Inv_SY_B!AT162/Inv_SY_B!$DC162-1,"")</f>
        <v>2.6202691912217801E-2</v>
      </c>
      <c r="AU162" s="169">
        <f>IFERROR(Inv_SY_B!AU162/Inv_SY_B!$DC162-1,"")</f>
        <v>-0.24147064705848875</v>
      </c>
      <c r="AV162" s="169">
        <f>IFERROR(Inv_SY_B!AV162/Inv_SY_B!$DC162-1,"")</f>
        <v>-4.9812322303502077E-2</v>
      </c>
      <c r="AW162" s="169">
        <f>IFERROR(Inv_SY_B!AW162/Inv_SY_B!$DC162-1,"")</f>
        <v>-2.6273283049903617E-2</v>
      </c>
      <c r="AX162" s="169">
        <f>IFERROR(Inv_SY_B!AX162/Inv_SY_B!$DC162-1,"")</f>
        <v>-7.1519320727881586E-2</v>
      </c>
      <c r="AY162" s="169">
        <f>IFERROR(Inv_SY_B!AY162/Inv_SY_B!$DC162-1,"")</f>
        <v>-2.316280731480258E-2</v>
      </c>
      <c r="AZ162" s="169">
        <f>IFERROR(Inv_SY_B!AZ162/Inv_SY_B!$DC162-1,"")</f>
        <v>-1.2317519290544476E-3</v>
      </c>
      <c r="BA162" s="169">
        <f>IFERROR(Inv_SY_B!BA162/Inv_SY_B!$DC162-1,"")</f>
        <v>-6.6817845406976772E-3</v>
      </c>
      <c r="BB162" s="169">
        <f>IFERROR(Inv_SY_B!BB162/Inv_SY_B!$DC162-1,"")</f>
        <v>-3.2277981670398859E-3</v>
      </c>
      <c r="BC162" s="169">
        <f>IFERROR(Inv_SY_B!BC162/Inv_SY_B!$DC162-1,"")</f>
        <v>2.1879983664554459E-3</v>
      </c>
      <c r="BD162" s="169">
        <f>IFERROR(Inv_SY_B!BD162/Inv_SY_B!$DC162-1,"")</f>
        <v>-1.6501334643888699E-2</v>
      </c>
      <c r="BE162" s="169">
        <f>IFERROR(Inv_SY_B!BE162/Inv_SY_B!$DC162-1,"")</f>
        <v>9.7516813729945362E-3</v>
      </c>
      <c r="BF162" s="169">
        <f>IFERROR(Inv_SY_B!BF162/Inv_SY_B!$DC162-1,"")</f>
        <v>6.136074661077684E-3</v>
      </c>
      <c r="BG162" s="169">
        <f>IFERROR(Inv_SY_B!BG162/Inv_SY_B!$DC162-1,"")</f>
        <v>-5.49386718706113E-3</v>
      </c>
      <c r="BH162" s="169">
        <f>IFERROR(Inv_SY_B!BH162/Inv_SY_B!$DC162-1,"")</f>
        <v>6.3118148992762357E-3</v>
      </c>
      <c r="BI162" s="169">
        <f>IFERROR(Inv_SY_B!BI162/Inv_SY_B!$DC162-1,"")</f>
        <v>-3.5959945208979827E-3</v>
      </c>
      <c r="BJ162" s="169">
        <f>IFERROR(Inv_SY_B!BJ162/Inv_SY_B!$DC162-1,"")</f>
        <v>7.6777682905566635E-3</v>
      </c>
      <c r="BK162" s="169">
        <f>IFERROR(Inv_SY_B!BK162/Inv_SY_B!$DC162-1,"")</f>
        <v>-2.2655481721512771E-2</v>
      </c>
      <c r="BL162" s="169">
        <f>IFERROR(Inv_SY_B!BL162/Inv_SY_B!$DC162-1,"")</f>
        <v>-8.4998145775673217E-3</v>
      </c>
      <c r="BM162" s="169">
        <f>IFERROR(Inv_SY_B!BM162/Inv_SY_B!$DC162-1,"")</f>
        <v>-5.7737732193753333E-3</v>
      </c>
      <c r="BN162" s="169">
        <f>IFERROR(Inv_SY_B!BN162/Inv_SY_B!$DC162-1,"")</f>
        <v>1.0252219219015979E-2</v>
      </c>
      <c r="BO162" s="169">
        <f>IFERROR(Inv_SY_B!BO162/Inv_SY_B!$DC162-1,"")</f>
        <v>2.8216039249869151E-2</v>
      </c>
      <c r="BP162" s="169">
        <f>IFERROR(Inv_SY_B!BP162/Inv_SY_B!$DC162-1,"")</f>
        <v>-4.6644208711204005E-3</v>
      </c>
      <c r="BQ162" s="169">
        <f>IFERROR(Inv_SY_B!BQ162/Inv_SY_B!$DC162-1,"")</f>
        <v>3.9031385622577464E-2</v>
      </c>
      <c r="BR162" s="169">
        <f>IFERROR(Inv_SY_B!BR162/Inv_SY_B!$DC162-1,"")</f>
        <v>4.4343387600149109E-2</v>
      </c>
      <c r="BS162" s="169">
        <f>IFERROR(Inv_SY_B!BS162/Inv_SY_B!$DC162-1,"")</f>
        <v>1.3421754747237058E-2</v>
      </c>
      <c r="BT162" s="169">
        <f>IFERROR(Inv_SY_B!BT162/Inv_SY_B!$DC162-1,"")</f>
        <v>4.0088666358136349E-2</v>
      </c>
      <c r="BU162" s="169">
        <f>IFERROR(Inv_SY_B!BU162/Inv_SY_B!$DC162-1,"")</f>
        <v>-7.8375883260944912E-3</v>
      </c>
      <c r="BV162" s="169">
        <f>IFERROR(Inv_SY_B!BV162/Inv_SY_B!$DC162-1,"")</f>
        <v>3.5248068848805492E-3</v>
      </c>
      <c r="BW162" s="169">
        <f>IFERROR(Inv_SY_B!BW162/Inv_SY_B!$DC162-1,"")</f>
        <v>3.2199859837356737E-2</v>
      </c>
      <c r="BX162" s="169">
        <f>IFERROR(Inv_SY_B!BX162/Inv_SY_B!$DC162-1,"")</f>
        <v>1.6520030033751132E-2</v>
      </c>
      <c r="BY162" s="169">
        <f>IFERROR(Inv_SY_B!BY162/Inv_SY_B!$DC162-1,"")</f>
        <v>3.1723269265818699E-2</v>
      </c>
      <c r="BZ162" s="169">
        <f>IFERROR(Inv_SY_B!BZ162/Inv_SY_B!$DC162-1,"")</f>
        <v>1.7107189617886265E-2</v>
      </c>
      <c r="CA162" s="169">
        <f>IFERROR(Inv_SY_B!CA162/Inv_SY_B!$DC162-1,"")</f>
        <v>-1.8886705233701062E-2</v>
      </c>
      <c r="CB162" s="169">
        <f>IFERROR(Inv_SY_B!CB162/Inv_SY_B!$DC162-1,"")</f>
        <v>-8.7604520609509962E-3</v>
      </c>
      <c r="CC162" s="169">
        <f>IFERROR(Inv_SY_B!CC162/Inv_SY_B!$DC162-1,"")</f>
        <v>3.44060597569944E-2</v>
      </c>
      <c r="CD162" s="169">
        <f>IFERROR(Inv_SY_B!CD162/Inv_SY_B!$DC162-1,"")</f>
        <v>5.6267012445708087E-2</v>
      </c>
      <c r="CE162" s="169">
        <f>IFERROR(Inv_SY_B!CE162/Inv_SY_B!$DC162-1,"")</f>
        <v>1.131374091543158E-2</v>
      </c>
      <c r="CF162" s="169">
        <f>IFERROR(Inv_SY_B!CF162/Inv_SY_B!$DC162-1,"")</f>
        <v>3.0254830397513643E-3</v>
      </c>
      <c r="CG162" s="169">
        <f>IFERROR(Inv_SY_B!CG162/Inv_SY_B!$DC162-1,"")</f>
        <v>5.370030396666392E-3</v>
      </c>
      <c r="CH162" s="169">
        <f>IFERROR(Inv_SY_B!CH162/Inv_SY_B!$DC162-1,"")</f>
        <v>1.6646573047573332E-2</v>
      </c>
      <c r="CI162" s="169">
        <f>IFERROR(Inv_SY_B!CI162/Inv_SY_B!$DC162-1,"")</f>
        <v>-1</v>
      </c>
      <c r="CJ162" s="169" t="str">
        <f>IFERROR(Inv_SY_B!CJ162/Inv_SY_B!$DC162-1,"")</f>
        <v/>
      </c>
      <c r="CK162" s="169">
        <f>IFERROR(Inv_SY_B!CK162/Inv_SY_B!$DC162-1,"")</f>
        <v>4.8986501156510931E-2</v>
      </c>
      <c r="CL162" s="169">
        <f>IFERROR(Inv_SY_B!CL162/Inv_SY_B!$DC162-1,"")</f>
        <v>-0.39727514764404348</v>
      </c>
      <c r="CM162" s="169">
        <f>IFERROR(Inv_SY_B!CM162/Inv_SY_B!$DB162-1,"")</f>
        <v>0.17318147900819092</v>
      </c>
      <c r="CN162" s="169">
        <f>IFERROR(Inv_SY_B!CN162/Inv_SY_B!$DB162-1,"")</f>
        <v>0.12456144815886216</v>
      </c>
      <c r="CO162" s="169">
        <f>IFERROR(Inv_SY_B!CO162/Inv_SY_B!$DB162-1,"")</f>
        <v>0.17482689482727665</v>
      </c>
      <c r="CP162" s="169">
        <f>IFERROR(Inv_SY_B!CP162/Inv_SY_B!$DB162-1,"")</f>
        <v>8.8827206984278151E-2</v>
      </c>
      <c r="CQ162" s="169">
        <f>IFERROR(Inv_SY_B!CQ162/Inv_SY_B!$DB162-1,"")</f>
        <v>0.16611133291055635</v>
      </c>
      <c r="CR162" s="169">
        <f>IFERROR(Inv_SY_B!CR162/Inv_SY_B!$DB162-1,"")</f>
        <v>0.21604456109537651</v>
      </c>
      <c r="CS162" s="169">
        <f>IFERROR(Inv_SY_B!CS162/Inv_SY_B!$DB162-1,"")</f>
        <v>0.1739321999756489</v>
      </c>
      <c r="CT162" s="169">
        <f>IFERROR(Inv_SY_B!CT162/Inv_SY_B!$DB162-1,"")</f>
        <v>0.10855777271359512</v>
      </c>
      <c r="CU162" s="169">
        <f>IFERROR(Inv_SY_B!CU162/Inv_SY_B!$DB162-1,"")</f>
        <v>-4.2110897070319564E-2</v>
      </c>
      <c r="CV162" s="169">
        <f>IFERROR(Inv_SY_B!CV162/Inv_SY_B!$DB162-1,"")</f>
        <v>-0.8272724743914659</v>
      </c>
      <c r="CW162" s="169">
        <f>IFERROR(Inv_SY_B!CW162/Inv_SY_B!$DB162-1,"")</f>
        <v>-0.26630908626963201</v>
      </c>
      <c r="CX162" s="169">
        <f>IFERROR(Inv_SY_B!CX162/Inv_SY_B!$DB162-1,"")</f>
        <v>0.1755364803992574</v>
      </c>
      <c r="CY162" s="169">
        <f>IFERROR(Inv_SY_B!CY162/Inv_SY_B!$DB162-1,"")</f>
        <v>-6.051773241843128E-2</v>
      </c>
      <c r="CZ162" s="169">
        <f>IFERROR(Inv_SY_B!CZ162/Inv_SY_B!$DB162-1,"")</f>
        <v>-0.20536918592319187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4.0126508536066918E-2</v>
      </c>
      <c r="AJ163" s="169">
        <f>IFERROR(Inv_SY_B!AJ163/Inv_SY_B!$DC163-1,"")</f>
        <v>4.1571463167050071E-2</v>
      </c>
      <c r="AK163" s="169">
        <f>IFERROR(Inv_SY_B!AK163/Inv_SY_B!$DC163-1,"")</f>
        <v>4.3323678265541066E-2</v>
      </c>
      <c r="AL163" s="169">
        <f>IFERROR(Inv_SY_B!AL163/Inv_SY_B!$DC163-1,"")</f>
        <v>2.8629107361820338E-2</v>
      </c>
      <c r="AM163" s="169">
        <f>IFERROR(Inv_SY_B!AM163/Inv_SY_B!$DC163-1,"")</f>
        <v>3.3365260253813922E-2</v>
      </c>
      <c r="AN163" s="169">
        <f>IFERROR(Inv_SY_B!AN163/Inv_SY_B!$DC163-1,"")</f>
        <v>2.9344538043070578E-2</v>
      </c>
      <c r="AO163" s="169">
        <f>IFERROR(Inv_SY_B!AO163/Inv_SY_B!$DC163-1,"")</f>
        <v>2.161879177326087E-2</v>
      </c>
      <c r="AP163" s="169">
        <f>IFERROR(Inv_SY_B!AP163/Inv_SY_B!$DC163-1,"")</f>
        <v>2.4777034342026161E-2</v>
      </c>
      <c r="AQ163" s="169">
        <f>IFERROR(Inv_SY_B!AQ163/Inv_SY_B!$DC163-1,"")</f>
        <v>1.6228092237354552E-2</v>
      </c>
      <c r="AR163" s="169">
        <f>IFERROR(Inv_SY_B!AR163/Inv_SY_B!$DC163-1,"")</f>
        <v>1.3866568446875727E-2</v>
      </c>
      <c r="AS163" s="169">
        <f>IFERROR(Inv_SY_B!AS163/Inv_SY_B!$DC163-1,"")</f>
        <v>1.1227415916403194E-2</v>
      </c>
      <c r="AT163" s="169">
        <f>IFERROR(Inv_SY_B!AT163/Inv_SY_B!$DC163-1,"")</f>
        <v>1.7671913570588282E-2</v>
      </c>
      <c r="AU163" s="169">
        <f>IFERROR(Inv_SY_B!AU163/Inv_SY_B!$DC163-1,"")</f>
        <v>1.5514114654986422E-2</v>
      </c>
      <c r="AV163" s="169">
        <f>IFERROR(Inv_SY_B!AV163/Inv_SY_B!$DC163-1,"")</f>
        <v>-3.5832773143657182E-2</v>
      </c>
      <c r="AW163" s="169">
        <f>IFERROR(Inv_SY_B!AW163/Inv_SY_B!$DC163-1,"")</f>
        <v>7.053930117979057E-3</v>
      </c>
      <c r="AX163" s="169">
        <f>IFERROR(Inv_SY_B!AX163/Inv_SY_B!$DC163-1,"")</f>
        <v>6.4109004797923141E-3</v>
      </c>
      <c r="AY163" s="169">
        <f>IFERROR(Inv_SY_B!AY163/Inv_SY_B!$DC163-1,"")</f>
        <v>-1.9394507224817725E-2</v>
      </c>
      <c r="AZ163" s="169">
        <f>IFERROR(Inv_SY_B!AZ163/Inv_SY_B!$DC163-1,"")</f>
        <v>3.2904133511795219E-3</v>
      </c>
      <c r="BA163" s="169">
        <f>IFERROR(Inv_SY_B!BA163/Inv_SY_B!$DC163-1,"")</f>
        <v>-7.3194225790296219E-4</v>
      </c>
      <c r="BB163" s="169">
        <f>IFERROR(Inv_SY_B!BB163/Inv_SY_B!$DC163-1,"")</f>
        <v>-2.6443694821106645E-3</v>
      </c>
      <c r="BC163" s="169">
        <f>IFERROR(Inv_SY_B!BC163/Inv_SY_B!$DC163-1,"")</f>
        <v>8.8238802720550513E-3</v>
      </c>
      <c r="BD163" s="169">
        <f>IFERROR(Inv_SY_B!BD163/Inv_SY_B!$DC163-1,"")</f>
        <v>-2.7236770517332642E-3</v>
      </c>
      <c r="BE163" s="169">
        <f>IFERROR(Inv_SY_B!BE163/Inv_SY_B!$DC163-1,"")</f>
        <v>2.0608917650156711E-2</v>
      </c>
      <c r="BF163" s="169">
        <f>IFERROR(Inv_SY_B!BF163/Inv_SY_B!$DC163-1,"")</f>
        <v>1.2505645013041855E-2</v>
      </c>
      <c r="BG163" s="169">
        <f>IFERROR(Inv_SY_B!BG163/Inv_SY_B!$DC163-1,"")</f>
        <v>1.1152157862706069E-2</v>
      </c>
      <c r="BH163" s="169">
        <f>IFERROR(Inv_SY_B!BH163/Inv_SY_B!$DC163-1,"")</f>
        <v>5.2990027672983331E-3</v>
      </c>
      <c r="BI163" s="169">
        <f>IFERROR(Inv_SY_B!BI163/Inv_SY_B!$DC163-1,"")</f>
        <v>-4.3138468456926926E-4</v>
      </c>
      <c r="BJ163" s="169">
        <f>IFERROR(Inv_SY_B!BJ163/Inv_SY_B!$DC163-1,"")</f>
        <v>6.2115070988144616E-3</v>
      </c>
      <c r="BK163" s="169">
        <f>IFERROR(Inv_SY_B!BK163/Inv_SY_B!$DC163-1,"")</f>
        <v>-3.4119564524027091E-2</v>
      </c>
      <c r="BL163" s="169">
        <f>IFERROR(Inv_SY_B!BL163/Inv_SY_B!$DC163-1,"")</f>
        <v>-1.7483204360088989E-2</v>
      </c>
      <c r="BM163" s="169">
        <f>IFERROR(Inv_SY_B!BM163/Inv_SY_B!$DC163-1,"")</f>
        <v>-1.5717185439246717E-2</v>
      </c>
      <c r="BN163" s="169">
        <f>IFERROR(Inv_SY_B!BN163/Inv_SY_B!$DC163-1,"")</f>
        <v>-2.0510560519784171E-3</v>
      </c>
      <c r="BO163" s="169">
        <f>IFERROR(Inv_SY_B!BO163/Inv_SY_B!$DC163-1,"")</f>
        <v>2.9764372115101523E-2</v>
      </c>
      <c r="BP163" s="169">
        <f>IFERROR(Inv_SY_B!BP163/Inv_SY_B!$DC163-1,"")</f>
        <v>8.63283122478542E-3</v>
      </c>
      <c r="BQ163" s="169">
        <f>IFERROR(Inv_SY_B!BQ163/Inv_SY_B!$DC163-1,"")</f>
        <v>4.6403057428857419E-2</v>
      </c>
      <c r="BR163" s="169">
        <f>IFERROR(Inv_SY_B!BR163/Inv_SY_B!$DC163-1,"")</f>
        <v>4.4178567852921846E-2</v>
      </c>
      <c r="BS163" s="169">
        <f>IFERROR(Inv_SY_B!BS163/Inv_SY_B!$DC163-1,"")</f>
        <v>2.6513822928837305E-2</v>
      </c>
      <c r="BT163" s="169">
        <f>IFERROR(Inv_SY_B!BT163/Inv_SY_B!$DC163-1,"")</f>
        <v>5.2074163823708552E-2</v>
      </c>
      <c r="BU163" s="169">
        <f>IFERROR(Inv_SY_B!BU163/Inv_SY_B!$DC163-1,"")</f>
        <v>3.2457367863831799E-3</v>
      </c>
      <c r="BV163" s="169">
        <f>IFERROR(Inv_SY_B!BV163/Inv_SY_B!$DC163-1,"")</f>
        <v>2.712744038409487E-2</v>
      </c>
      <c r="BW163" s="169">
        <f>IFERROR(Inv_SY_B!BW163/Inv_SY_B!$DC163-1,"")</f>
        <v>5.4222794615863767E-2</v>
      </c>
      <c r="BX163" s="169">
        <f>IFERROR(Inv_SY_B!BX163/Inv_SY_B!$DC163-1,"")</f>
        <v>5.2853337627457364E-2</v>
      </c>
      <c r="BY163" s="169">
        <f>IFERROR(Inv_SY_B!BY163/Inv_SY_B!$DC163-1,"")</f>
        <v>5.5296152795966558E-2</v>
      </c>
      <c r="BZ163" s="169">
        <f>IFERROR(Inv_SY_B!BZ163/Inv_SY_B!$DC163-1,"")</f>
        <v>4.2251519796127512E-2</v>
      </c>
      <c r="CA163" s="169">
        <f>IFERROR(Inv_SY_B!CA163/Inv_SY_B!$DC163-1,"")</f>
        <v>-1.5682368975242E-2</v>
      </c>
      <c r="CB163" s="169">
        <f>IFERROR(Inv_SY_B!CB163/Inv_SY_B!$DC163-1,"")</f>
        <v>-3.1956992944479623E-3</v>
      </c>
      <c r="CC163" s="169">
        <f>IFERROR(Inv_SY_B!CC163/Inv_SY_B!$DC163-1,"")</f>
        <v>3.6576753950325447E-2</v>
      </c>
      <c r="CD163" s="169">
        <f>IFERROR(Inv_SY_B!CD163/Inv_SY_B!$DC163-1,"")</f>
        <v>5.736050364259393E-2</v>
      </c>
      <c r="CE163" s="169">
        <f>IFERROR(Inv_SY_B!CE163/Inv_SY_B!$DC163-1,"")</f>
        <v>-6.1784332432069933E-3</v>
      </c>
      <c r="CF163" s="169">
        <f>IFERROR(Inv_SY_B!CF163/Inv_SY_B!$DC163-1,"")</f>
        <v>-1.7078564196553736E-2</v>
      </c>
      <c r="CG163" s="169">
        <f>IFERROR(Inv_SY_B!CG163/Inv_SY_B!$DC163-1,"")</f>
        <v>-1.7879201571925352E-3</v>
      </c>
      <c r="CH163" s="169">
        <f>IFERROR(Inv_SY_B!CH163/Inv_SY_B!$DC163-1,"")</f>
        <v>-2.6785899532212332E-3</v>
      </c>
      <c r="CI163" s="169">
        <f>IFERROR(Inv_SY_B!CI163/Inv_SY_B!$DC163-1,"")</f>
        <v>-0.49983359424774498</v>
      </c>
      <c r="CJ163" s="169" t="str">
        <f>IFERROR(Inv_SY_B!CJ163/Inv_SY_B!$DC163-1,"")</f>
        <v/>
      </c>
      <c r="CK163" s="169">
        <f>IFERROR(Inv_SY_B!CK163/Inv_SY_B!$DC163-1,"")</f>
        <v>5.847540489027625E-2</v>
      </c>
      <c r="CL163" s="169">
        <f>IFERROR(Inv_SY_B!CL163/Inv_SY_B!$DC163-1,"")</f>
        <v>-0.33603246675745124</v>
      </c>
      <c r="CM163" s="169">
        <f>IFERROR(Inv_SY_B!CM163/Inv_SY_B!$DB163-1,"")</f>
        <v>9.724144970162274E-2</v>
      </c>
      <c r="CN163" s="169">
        <f>IFERROR(Inv_SY_B!CN163/Inv_SY_B!$DB163-1,"")</f>
        <v>3.3427695934686197E-2</v>
      </c>
      <c r="CO163" s="169">
        <f>IFERROR(Inv_SY_B!CO163/Inv_SY_B!$DB163-1,"")</f>
        <v>5.3971603030735338E-2</v>
      </c>
      <c r="CP163" s="169">
        <f>IFERROR(Inv_SY_B!CP163/Inv_SY_B!$DB163-1,"")</f>
        <v>-1.2600020493366615E-2</v>
      </c>
      <c r="CQ163" s="169">
        <f>IFERROR(Inv_SY_B!CQ163/Inv_SY_B!$DB163-1,"")</f>
        <v>4.1518731195342662E-2</v>
      </c>
      <c r="CR163" s="169">
        <f>IFERROR(Inv_SY_B!CR163/Inv_SY_B!$DB163-1,"")</f>
        <v>8.6913697447236871E-2</v>
      </c>
      <c r="CS163" s="169">
        <f>IFERROR(Inv_SY_B!CS163/Inv_SY_B!$DB163-1,"")</f>
        <v>6.1543826198140694E-2</v>
      </c>
      <c r="CT163" s="169">
        <f>IFERROR(Inv_SY_B!CT163/Inv_SY_B!$DB163-1,"")</f>
        <v>6.2432079697734011E-3</v>
      </c>
      <c r="CU163" s="169">
        <f>IFERROR(Inv_SY_B!CU163/Inv_SY_B!$DB163-1,"")</f>
        <v>-0.1529123513644447</v>
      </c>
      <c r="CV163" s="169">
        <f>IFERROR(Inv_SY_B!CV163/Inv_SY_B!$DB163-1,"")</f>
        <v>-9.9607116268028983E-2</v>
      </c>
      <c r="CW163" s="169">
        <f>IFERROR(Inv_SY_B!CW163/Inv_SY_B!$DB163-1,"")</f>
        <v>-0.17118752703326934</v>
      </c>
      <c r="CX163" s="169">
        <f>IFERROR(Inv_SY_B!CX163/Inv_SY_B!$DB163-1,"")</f>
        <v>6.7815030327130543E-2</v>
      </c>
      <c r="CY163" s="169">
        <f>IFERROR(Inv_SY_B!CY163/Inv_SY_B!$DB163-1,"")</f>
        <v>3.0090469790655883E-2</v>
      </c>
      <c r="CZ163" s="169">
        <f>IFERROR(Inv_SY_B!CZ163/Inv_SY_B!$DB163-1,"")</f>
        <v>-4.2458696436213361E-2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2.8185600332943039E-2</v>
      </c>
      <c r="AJ164" s="169">
        <f>IFERROR(Inv_SY_B!AJ164/Inv_SY_B!$DC164-1,"")</f>
        <v>2.8185600332943039E-2</v>
      </c>
      <c r="AK164" s="169">
        <f>IFERROR(Inv_SY_B!AK164/Inv_SY_B!$DC164-1,"")</f>
        <v>2.2196530248672408E-2</v>
      </c>
      <c r="AL164" s="169">
        <f>IFERROR(Inv_SY_B!AL164/Inv_SY_B!$DC164-1,"")</f>
        <v>9.3564494707847334E-3</v>
      </c>
      <c r="AM164" s="169">
        <f>IFERROR(Inv_SY_B!AM164/Inv_SY_B!$DC164-1,"")</f>
        <v>1.8910537446191755E-2</v>
      </c>
      <c r="AN164" s="169">
        <f>IFERROR(Inv_SY_B!AN164/Inv_SY_B!$DC164-1,"")</f>
        <v>1.8223322605288139E-2</v>
      </c>
      <c r="AO164" s="169">
        <f>IFERROR(Inv_SY_B!AO164/Inv_SY_B!$DC164-1,"")</f>
        <v>1.2516027720905543E-2</v>
      </c>
      <c r="AP164" s="169">
        <f>IFERROR(Inv_SY_B!AP164/Inv_SY_B!$DC164-1,"")</f>
        <v>1.3432108960112155E-2</v>
      </c>
      <c r="AQ164" s="169">
        <f>IFERROR(Inv_SY_B!AQ164/Inv_SY_B!$DC164-1,"")</f>
        <v>1.0933455371390677E-2</v>
      </c>
      <c r="AR164" s="169">
        <f>IFERROR(Inv_SY_B!AR164/Inv_SY_B!$DC164-1,"")</f>
        <v>6.1392045953121421E-3</v>
      </c>
      <c r="AS164" s="169">
        <f>IFERROR(Inv_SY_B!AS164/Inv_SY_B!$DC164-1,"")</f>
        <v>1.2579984036646952E-3</v>
      </c>
      <c r="AT164" s="169">
        <f>IFERROR(Inv_SY_B!AT164/Inv_SY_B!$DC164-1,"")</f>
        <v>6.9621620790170091E-3</v>
      </c>
      <c r="AU164" s="169">
        <f>IFERROR(Inv_SY_B!AU164/Inv_SY_B!$DC164-1,"")</f>
        <v>1.2208556521571268E-2</v>
      </c>
      <c r="AV164" s="169">
        <f>IFERROR(Inv_SY_B!AV164/Inv_SY_B!$DC164-1,"")</f>
        <v>-4.4690522339383087E-2</v>
      </c>
      <c r="AW164" s="169">
        <f>IFERROR(Inv_SY_B!AW164/Inv_SY_B!$DC164-1,"")</f>
        <v>-4.7428778338393096E-3</v>
      </c>
      <c r="AX164" s="169">
        <f>IFERROR(Inv_SY_B!AX164/Inv_SY_B!$DC164-1,"")</f>
        <v>-3.2299352512150659E-3</v>
      </c>
      <c r="AY164" s="169">
        <f>IFERROR(Inv_SY_B!AY164/Inv_SY_B!$DC164-1,"")</f>
        <v>-3.0468240279677317E-2</v>
      </c>
      <c r="AZ164" s="169">
        <f>IFERROR(Inv_SY_B!AZ164/Inv_SY_B!$DC164-1,"")</f>
        <v>-5.2638285884265557E-3</v>
      </c>
      <c r="BA164" s="169">
        <f>IFERROR(Inv_SY_B!BA164/Inv_SY_B!$DC164-1,"")</f>
        <v>-9.0503687953786827E-3</v>
      </c>
      <c r="BB164" s="169">
        <f>IFERROR(Inv_SY_B!BB164/Inv_SY_B!$DC164-1,"")</f>
        <v>-1.4971045627342083E-2</v>
      </c>
      <c r="BC164" s="169">
        <f>IFERROR(Inv_SY_B!BC164/Inv_SY_B!$DC164-1,"")</f>
        <v>8.0040516826529462E-4</v>
      </c>
      <c r="BD164" s="169">
        <f>IFERROR(Inv_SY_B!BD164/Inv_SY_B!$DC164-1,"")</f>
        <v>-1.4757662511248992E-2</v>
      </c>
      <c r="BE164" s="169">
        <f>IFERROR(Inv_SY_B!BE164/Inv_SY_B!$DC164-1,"")</f>
        <v>7.4264138826491966E-3</v>
      </c>
      <c r="BF164" s="169">
        <f>IFERROR(Inv_SY_B!BF164/Inv_SY_B!$DC164-1,"")</f>
        <v>-1.2276263898072237E-3</v>
      </c>
      <c r="BG164" s="169">
        <f>IFERROR(Inv_SY_B!BG164/Inv_SY_B!$DC164-1,"")</f>
        <v>-1.4992061371712273E-2</v>
      </c>
      <c r="BH164" s="169">
        <f>IFERROR(Inv_SY_B!BH164/Inv_SY_B!$DC164-1,"")</f>
        <v>-2.2225373776196822E-3</v>
      </c>
      <c r="BI164" s="169">
        <f>IFERROR(Inv_SY_B!BI164/Inv_SY_B!$DC164-1,"")</f>
        <v>-1.7137249659395115E-2</v>
      </c>
      <c r="BJ164" s="169">
        <f>IFERROR(Inv_SY_B!BJ164/Inv_SY_B!$DC164-1,"")</f>
        <v>-1.1356473181126203E-2</v>
      </c>
      <c r="BK164" s="169">
        <f>IFERROR(Inv_SY_B!BK164/Inv_SY_B!$DC164-1,"")</f>
        <v>-4.3864832417897293E-2</v>
      </c>
      <c r="BL164" s="169">
        <f>IFERROR(Inv_SY_B!BL164/Inv_SY_B!$DC164-1,"")</f>
        <v>-2.738184777872521E-2</v>
      </c>
      <c r="BM164" s="169">
        <f>IFERROR(Inv_SY_B!BM164/Inv_SY_B!$DC164-1,"")</f>
        <v>-2.8697777707485161E-2</v>
      </c>
      <c r="BN164" s="169">
        <f>IFERROR(Inv_SY_B!BN164/Inv_SY_B!$DC164-1,"")</f>
        <v>-1.6662936671163697E-2</v>
      </c>
      <c r="BO164" s="169">
        <f>IFERROR(Inv_SY_B!BO164/Inv_SY_B!$DC164-1,"")</f>
        <v>6.9111478606826982E-3</v>
      </c>
      <c r="BP164" s="169">
        <f>IFERROR(Inv_SY_B!BP164/Inv_SY_B!$DC164-1,"")</f>
        <v>6.8568392840928638E-4</v>
      </c>
      <c r="BQ164" s="169">
        <f>IFERROR(Inv_SY_B!BQ164/Inv_SY_B!$DC164-1,"")</f>
        <v>2.0212838638926645E-2</v>
      </c>
      <c r="BR164" s="169">
        <f>IFERROR(Inv_SY_B!BR164/Inv_SY_B!$DC164-1,"")</f>
        <v>8.4194778566195616E-3</v>
      </c>
      <c r="BS164" s="169">
        <f>IFERROR(Inv_SY_B!BS164/Inv_SY_B!$DC164-1,"")</f>
        <v>1.8869502936276206E-3</v>
      </c>
      <c r="BT164" s="169">
        <f>IFERROR(Inv_SY_B!BT164/Inv_SY_B!$DC164-1,"")</f>
        <v>2.2582640200410564E-2</v>
      </c>
      <c r="BU164" s="169">
        <f>IFERROR(Inv_SY_B!BU164/Inv_SY_B!$DC164-1,"")</f>
        <v>-1.7457404736456406E-2</v>
      </c>
      <c r="BV164" s="169">
        <f>IFERROR(Inv_SY_B!BV164/Inv_SY_B!$DC164-1,"")</f>
        <v>2.4213371693313501E-3</v>
      </c>
      <c r="BW164" s="169">
        <f>IFERROR(Inv_SY_B!BW164/Inv_SY_B!$DC164-1,"")</f>
        <v>3.5655882560316154E-2</v>
      </c>
      <c r="BX164" s="169">
        <f>IFERROR(Inv_SY_B!BX164/Inv_SY_B!$DC164-1,"")</f>
        <v>2.5413132073455857E-2</v>
      </c>
      <c r="BY164" s="169">
        <f>IFERROR(Inv_SY_B!BY164/Inv_SY_B!$DC164-1,"")</f>
        <v>3.7444299311990337E-2</v>
      </c>
      <c r="BZ164" s="169">
        <f>IFERROR(Inv_SY_B!BZ164/Inv_SY_B!$DC164-1,"")</f>
        <v>2.2044405246666399E-2</v>
      </c>
      <c r="CA164" s="169">
        <f>IFERROR(Inv_SY_B!CA164/Inv_SY_B!$DC164-1,"")</f>
        <v>-3.002918880896488E-2</v>
      </c>
      <c r="CB164" s="169">
        <f>IFERROR(Inv_SY_B!CB164/Inv_SY_B!$DC164-1,"")</f>
        <v>-1.3250089671698717E-2</v>
      </c>
      <c r="CC164" s="169">
        <f>IFERROR(Inv_SY_B!CC164/Inv_SY_B!$DC164-1,"")</f>
        <v>1.4020466930262376E-3</v>
      </c>
      <c r="CD164" s="169">
        <f>IFERROR(Inv_SY_B!CD164/Inv_SY_B!$DC164-1,"")</f>
        <v>2.2579945612497321E-2</v>
      </c>
      <c r="CE164" s="169">
        <f>IFERROR(Inv_SY_B!CE164/Inv_SY_B!$DC164-1,"")</f>
        <v>-3.9171053250567911E-2</v>
      </c>
      <c r="CF164" s="169">
        <f>IFERROR(Inv_SY_B!CF164/Inv_SY_B!$DC164-1,"")</f>
        <v>-4.0207186275506013E-2</v>
      </c>
      <c r="CG164" s="169">
        <f>IFERROR(Inv_SY_B!CG164/Inv_SY_B!$DC164-1,"")</f>
        <v>-1.8204303504342212E-2</v>
      </c>
      <c r="CH164" s="169">
        <f>IFERROR(Inv_SY_B!CH164/Inv_SY_B!$DC164-1,"")</f>
        <v>-2.3779541241790492E-2</v>
      </c>
      <c r="CI164" s="169">
        <f>IFERROR(Inv_SY_B!CI164/Inv_SY_B!$DC164-1,"")</f>
        <v>2.6343682607883112E-2</v>
      </c>
      <c r="CJ164" s="169" t="str">
        <f>IFERROR(Inv_SY_B!CJ164/Inv_SY_B!$DC164-1,"")</f>
        <v/>
      </c>
      <c r="CK164" s="169">
        <f>IFERROR(Inv_SY_B!CK164/Inv_SY_B!$DC164-1,"")</f>
        <v>1.368083127069597E-2</v>
      </c>
      <c r="CL164" s="169">
        <f>IFERROR(Inv_SY_B!CL164/Inv_SY_B!$DC164-1,"")</f>
        <v>2.8397916806524259E-2</v>
      </c>
      <c r="CM164" s="169">
        <f>IFERROR(Inv_SY_B!CM164/Inv_SY_B!$DB164-1,"")</f>
        <v>5.7734525918450519E-2</v>
      </c>
      <c r="CN164" s="169">
        <f>IFERROR(Inv_SY_B!CN164/Inv_SY_B!$DB164-1,"")</f>
        <v>-1.1289986333700153E-3</v>
      </c>
      <c r="CO164" s="169">
        <f>IFERROR(Inv_SY_B!CO164/Inv_SY_B!$DB164-1,"")</f>
        <v>2.1447515399430683E-2</v>
      </c>
      <c r="CP164" s="169">
        <f>IFERROR(Inv_SY_B!CP164/Inv_SY_B!$DB164-1,"")</f>
        <v>-3.9125914212690516E-2</v>
      </c>
      <c r="CQ164" s="169">
        <f>IFERROR(Inv_SY_B!CQ164/Inv_SY_B!$DB164-1,"")</f>
        <v>1.5618516450925712E-2</v>
      </c>
      <c r="CR164" s="169">
        <f>IFERROR(Inv_SY_B!CR164/Inv_SY_B!$DB164-1,"")</f>
        <v>5.7050165632346328E-2</v>
      </c>
      <c r="CS164" s="169">
        <f>IFERROR(Inv_SY_B!CS164/Inv_SY_B!$DB164-1,"")</f>
        <v>2.4773824697007507E-2</v>
      </c>
      <c r="CT164" s="169">
        <f>IFERROR(Inv_SY_B!CT164/Inv_SY_B!$DB164-1,"")</f>
        <v>-3.1089073075694307E-2</v>
      </c>
      <c r="CU164" s="169">
        <f>IFERROR(Inv_SY_B!CU164/Inv_SY_B!$DB164-1,"")</f>
        <v>-1.2571556962150621E-2</v>
      </c>
      <c r="CV164" s="169">
        <f>IFERROR(Inv_SY_B!CV164/Inv_SY_B!$DB164-1,"")</f>
        <v>4.7045614231109312E-3</v>
      </c>
      <c r="CW164" s="169">
        <f>IFERROR(Inv_SY_B!CW164/Inv_SY_B!$DB164-1,"")</f>
        <v>-0.14067690586683412</v>
      </c>
      <c r="CX164" s="169">
        <f>IFERROR(Inv_SY_B!CX164/Inv_SY_B!$DB164-1,"")</f>
        <v>4.7118983806088144E-2</v>
      </c>
      <c r="CY164" s="169">
        <f>IFERROR(Inv_SY_B!CY164/Inv_SY_B!$DB164-1,"")</f>
        <v>-1.202907624755567E-2</v>
      </c>
      <c r="CZ164" s="169">
        <f>IFERROR(Inv_SY_B!CZ164/Inv_SY_B!$DB164-1,"")</f>
        <v>8.173431670934983E-3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-2.6868011656622226E-3</v>
      </c>
      <c r="AJ165" s="169">
        <f>IFERROR(Inv_SY_B!AJ165/Inv_SY_B!$DC165-1,"")</f>
        <v>-2.1735159372349155E-3</v>
      </c>
      <c r="AK165" s="169">
        <f>IFERROR(Inv_SY_B!AK165/Inv_SY_B!$DC165-1,"")</f>
        <v>-1.3811914335062792E-2</v>
      </c>
      <c r="AL165" s="169">
        <f>IFERROR(Inv_SY_B!AL165/Inv_SY_B!$DC165-1,"")</f>
        <v>-2.9756349111300984E-2</v>
      </c>
      <c r="AM165" s="169">
        <f>IFERROR(Inv_SY_B!AM165/Inv_SY_B!$DC165-1,"")</f>
        <v>-1.5596200620410339E-2</v>
      </c>
      <c r="AN165" s="169">
        <f>IFERROR(Inv_SY_B!AN165/Inv_SY_B!$DC165-1,"")</f>
        <v>-9.5056528460895073E-3</v>
      </c>
      <c r="AO165" s="169">
        <f>IFERROR(Inv_SY_B!AO165/Inv_SY_B!$DC165-1,"")</f>
        <v>-1.037151830899663E-2</v>
      </c>
      <c r="AP165" s="169">
        <f>IFERROR(Inv_SY_B!AP165/Inv_SY_B!$DC165-1,"")</f>
        <v>-8.4337947232471233E-3</v>
      </c>
      <c r="AQ165" s="169">
        <f>IFERROR(Inv_SY_B!AQ165/Inv_SY_B!$DC165-1,"")</f>
        <v>2.5869529460225138E-3</v>
      </c>
      <c r="AR165" s="169">
        <f>IFERROR(Inv_SY_B!AR165/Inv_SY_B!$DC165-1,"")</f>
        <v>-1.3938868273900562E-3</v>
      </c>
      <c r="AS165" s="169">
        <f>IFERROR(Inv_SY_B!AS165/Inv_SY_B!$DC165-1,"")</f>
        <v>-5.25322730779898E-3</v>
      </c>
      <c r="AT165" s="169">
        <f>IFERROR(Inv_SY_B!AT165/Inv_SY_B!$DC165-1,"")</f>
        <v>-9.7222306966396888E-3</v>
      </c>
      <c r="AU165" s="169">
        <f>IFERROR(Inv_SY_B!AU165/Inv_SY_B!$DC165-1,"")</f>
        <v>-1.104764721982332E-2</v>
      </c>
      <c r="AV165" s="169">
        <f>IFERROR(Inv_SY_B!AV165/Inv_SY_B!$DC165-1,"")</f>
        <v>-4.6235530252037416E-2</v>
      </c>
      <c r="AW165" s="169">
        <f>IFERROR(Inv_SY_B!AW165/Inv_SY_B!$DC165-1,"")</f>
        <v>-7.789667714941606E-3</v>
      </c>
      <c r="AX165" s="169">
        <f>IFERROR(Inv_SY_B!AX165/Inv_SY_B!$DC165-1,"")</f>
        <v>-4.2266568509444769E-3</v>
      </c>
      <c r="AY165" s="169">
        <f>IFERROR(Inv_SY_B!AY165/Inv_SY_B!$DC165-1,"")</f>
        <v>-2.7127074734626166E-2</v>
      </c>
      <c r="AZ165" s="169">
        <f>IFERROR(Inv_SY_B!AZ165/Inv_SY_B!$DC165-1,"")</f>
        <v>5.0940046950942452E-4</v>
      </c>
      <c r="BA165" s="169">
        <f>IFERROR(Inv_SY_B!BA165/Inv_SY_B!$DC165-1,"")</f>
        <v>8.5327943039836818E-4</v>
      </c>
      <c r="BB165" s="169">
        <f>IFERROR(Inv_SY_B!BB165/Inv_SY_B!$DC165-1,"")</f>
        <v>-1.5224551548472354E-2</v>
      </c>
      <c r="BC165" s="169">
        <f>IFERROR(Inv_SY_B!BC165/Inv_SY_B!$DC165-1,"")</f>
        <v>1.2121309934195912E-2</v>
      </c>
      <c r="BD165" s="169">
        <f>IFERROR(Inv_SY_B!BD165/Inv_SY_B!$DC165-1,"")</f>
        <v>2.5296091790527608E-3</v>
      </c>
      <c r="BE165" s="169">
        <f>IFERROR(Inv_SY_B!BE165/Inv_SY_B!$DC165-1,"")</f>
        <v>2.2806365179562471E-2</v>
      </c>
      <c r="BF165" s="169">
        <f>IFERROR(Inv_SY_B!BF165/Inv_SY_B!$DC165-1,"")</f>
        <v>4.5649978308368588E-3</v>
      </c>
      <c r="BG165" s="169">
        <f>IFERROR(Inv_SY_B!BG165/Inv_SY_B!$DC165-1,"")</f>
        <v>-3.4481969482134223E-2</v>
      </c>
      <c r="BH165" s="169">
        <f>IFERROR(Inv_SY_B!BH165/Inv_SY_B!$DC165-1,"")</f>
        <v>1.2229033402311185E-3</v>
      </c>
      <c r="BI165" s="169">
        <f>IFERROR(Inv_SY_B!BI165/Inv_SY_B!$DC165-1,"")</f>
        <v>-1.4673520911877458E-2</v>
      </c>
      <c r="BJ165" s="169">
        <f>IFERROR(Inv_SY_B!BJ165/Inv_SY_B!$DC165-1,"")</f>
        <v>-1.6137081828860644E-2</v>
      </c>
      <c r="BK165" s="169">
        <f>IFERROR(Inv_SY_B!BK165/Inv_SY_B!$DC165-1,"")</f>
        <v>-4.3014274644514572E-2</v>
      </c>
      <c r="BL165" s="169">
        <f>IFERROR(Inv_SY_B!BL165/Inv_SY_B!$DC165-1,"")</f>
        <v>-2.7131080304970467E-2</v>
      </c>
      <c r="BM165" s="169">
        <f>IFERROR(Inv_SY_B!BM165/Inv_SY_B!$DC165-1,"")</f>
        <v>-3.3320023798366738E-2</v>
      </c>
      <c r="BN165" s="169">
        <f>IFERROR(Inv_SY_B!BN165/Inv_SY_B!$DC165-1,"")</f>
        <v>-2.4701034295990687E-2</v>
      </c>
      <c r="BO165" s="169">
        <f>IFERROR(Inv_SY_B!BO165/Inv_SY_B!$DC165-1,"")</f>
        <v>3.2069044485219411E-2</v>
      </c>
      <c r="BP165" s="169">
        <f>IFERROR(Inv_SY_B!BP165/Inv_SY_B!$DC165-1,"")</f>
        <v>-6.6518118292938633E-3</v>
      </c>
      <c r="BQ165" s="169">
        <f>IFERROR(Inv_SY_B!BQ165/Inv_SY_B!$DC165-1,"")</f>
        <v>4.1082774898194119E-2</v>
      </c>
      <c r="BR165" s="169">
        <f>IFERROR(Inv_SY_B!BR165/Inv_SY_B!$DC165-1,"")</f>
        <v>3.9112196839817148E-2</v>
      </c>
      <c r="BS165" s="169">
        <f>IFERROR(Inv_SY_B!BS165/Inv_SY_B!$DC165-1,"")</f>
        <v>3.0252374005551141E-2</v>
      </c>
      <c r="BT165" s="169">
        <f>IFERROR(Inv_SY_B!BT165/Inv_SY_B!$DC165-1,"")</f>
        <v>4.8089952235061517E-2</v>
      </c>
      <c r="BU165" s="169">
        <f>IFERROR(Inv_SY_B!BU165/Inv_SY_B!$DC165-1,"")</f>
        <v>2.3059795032297714E-2</v>
      </c>
      <c r="BV165" s="169">
        <f>IFERROR(Inv_SY_B!BV165/Inv_SY_B!$DC165-1,"")</f>
        <v>2.3604916591337011E-2</v>
      </c>
      <c r="BW165" s="169">
        <f>IFERROR(Inv_SY_B!BW165/Inv_SY_B!$DC165-1,"")</f>
        <v>7.2356266629330257E-2</v>
      </c>
      <c r="BX165" s="169">
        <f>IFERROR(Inv_SY_B!BX165/Inv_SY_B!$DC165-1,"")</f>
        <v>6.8418517409651214E-2</v>
      </c>
      <c r="BY165" s="169">
        <f>IFERROR(Inv_SY_B!BY165/Inv_SY_B!$DC165-1,"")</f>
        <v>7.5329534940683729E-2</v>
      </c>
      <c r="BZ165" s="169">
        <f>IFERROR(Inv_SY_B!BZ165/Inv_SY_B!$DC165-1,"")</f>
        <v>6.35504338501236E-2</v>
      </c>
      <c r="CA165" s="169">
        <f>IFERROR(Inv_SY_B!CA165/Inv_SY_B!$DC165-1,"")</f>
        <v>-3.4327698845357135E-2</v>
      </c>
      <c r="CB165" s="169">
        <f>IFERROR(Inv_SY_B!CB165/Inv_SY_B!$DC165-1,"")</f>
        <v>-1.4813273692786066E-2</v>
      </c>
      <c r="CC165" s="169">
        <f>IFERROR(Inv_SY_B!CC165/Inv_SY_B!$DC165-1,"")</f>
        <v>-2.4581761395550128E-2</v>
      </c>
      <c r="CD165" s="169">
        <f>IFERROR(Inv_SY_B!CD165/Inv_SY_B!$DC165-1,"")</f>
        <v>3.2333007072344877E-3</v>
      </c>
      <c r="CE165" s="169">
        <f>IFERROR(Inv_SY_B!CE165/Inv_SY_B!$DC165-1,"")</f>
        <v>-5.8380828822605535E-2</v>
      </c>
      <c r="CF165" s="169">
        <f>IFERROR(Inv_SY_B!CF165/Inv_SY_B!$DC165-1,"")</f>
        <v>-5.4516376561339452E-2</v>
      </c>
      <c r="CG165" s="169">
        <f>IFERROR(Inv_SY_B!CG165/Inv_SY_B!$DC165-1,"")</f>
        <v>-3.0279252704275228E-2</v>
      </c>
      <c r="CH165" s="169">
        <f>IFERROR(Inv_SY_B!CH165/Inv_SY_B!$DC165-1,"")</f>
        <v>-3.7634129685161444E-2</v>
      </c>
      <c r="CI165" s="169">
        <f>IFERROR(Inv_SY_B!CI165/Inv_SY_B!$DC165-1,"")</f>
        <v>0.10047171098420549</v>
      </c>
      <c r="CJ165" s="169" t="str">
        <f>IFERROR(Inv_SY_B!CJ165/Inv_SY_B!$DC165-1,"")</f>
        <v/>
      </c>
      <c r="CK165" s="169">
        <f>IFERROR(Inv_SY_B!CK165/Inv_SY_B!$DC165-1,"")</f>
        <v>-3.145424610454195E-3</v>
      </c>
      <c r="CL165" s="169">
        <f>IFERROR(Inv_SY_B!CL165/Inv_SY_B!$DC165-1,"")</f>
        <v>1.0320126695686715E-2</v>
      </c>
      <c r="CM165" s="169">
        <f>IFERROR(Inv_SY_B!CM165/Inv_SY_B!$DB165-1,"")</f>
        <v>3.9929418323216392E-2</v>
      </c>
      <c r="CN165" s="169">
        <f>IFERROR(Inv_SY_B!CN165/Inv_SY_B!$DB165-1,"")</f>
        <v>-1.4481307237963925E-2</v>
      </c>
      <c r="CO165" s="169">
        <f>IFERROR(Inv_SY_B!CO165/Inv_SY_B!$DB165-1,"")</f>
        <v>1.1378540854128483E-2</v>
      </c>
      <c r="CP165" s="169">
        <f>IFERROR(Inv_SY_B!CP165/Inv_SY_B!$DB165-1,"")</f>
        <v>-4.5830052058287607E-2</v>
      </c>
      <c r="CQ165" s="169">
        <f>IFERROR(Inv_SY_B!CQ165/Inv_SY_B!$DB165-1,"")</f>
        <v>2.902499105492895E-3</v>
      </c>
      <c r="CR165" s="169">
        <f>IFERROR(Inv_SY_B!CR165/Inv_SY_B!$DB165-1,"")</f>
        <v>3.5162873525410809E-2</v>
      </c>
      <c r="CS165" s="169">
        <f>IFERROR(Inv_SY_B!CS165/Inv_SY_B!$DB165-1,"")</f>
        <v>3.3153375349985748E-3</v>
      </c>
      <c r="CT165" s="169">
        <f>IFERROR(Inv_SY_B!CT165/Inv_SY_B!$DB165-1,"")</f>
        <v>-5.2358873529722905E-2</v>
      </c>
      <c r="CU165" s="169">
        <f>IFERROR(Inv_SY_B!CU165/Inv_SY_B!$DB165-1,"")</f>
        <v>-2.5111537182369914E-2</v>
      </c>
      <c r="CV165" s="169">
        <f>IFERROR(Inv_SY_B!CV165/Inv_SY_B!$DB165-1,"")</f>
        <v>5.6308133829596763E-4</v>
      </c>
      <c r="CW165" s="169">
        <f>IFERROR(Inv_SY_B!CW165/Inv_SY_B!$DB165-1,"")</f>
        <v>-1.5898031914361788E-2</v>
      </c>
      <c r="CX165" s="169">
        <f>IFERROR(Inv_SY_B!CX165/Inv_SY_B!$DB165-1,"")</f>
        <v>2.8321550979322208E-2</v>
      </c>
      <c r="CY165" s="169">
        <f>IFERROR(Inv_SY_B!CY165/Inv_SY_B!$DB165-1,"")</f>
        <v>-8.4973077022766352E-3</v>
      </c>
      <c r="CZ165" s="169">
        <f>IFERROR(Inv_SY_B!CZ165/Inv_SY_B!$DB165-1,"")</f>
        <v>4.0603807964119776E-2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-6.6037655193192935E-3</v>
      </c>
      <c r="AJ166" s="169">
        <f>IFERROR(Inv_SY_B!AJ166/Inv_SY_B!$DC166-1,"")</f>
        <v>-1.0361648002696122E-2</v>
      </c>
      <c r="AK166" s="169">
        <f>IFERROR(Inv_SY_B!AK166/Inv_SY_B!$DC166-1,"")</f>
        <v>-1.1802169621324077E-2</v>
      </c>
      <c r="AL166" s="169">
        <f>IFERROR(Inv_SY_B!AL166/Inv_SY_B!$DC166-1,"")</f>
        <v>-2.5319286988496947E-2</v>
      </c>
      <c r="AM166" s="169">
        <f>IFERROR(Inv_SY_B!AM166/Inv_SY_B!$DC166-1,"")</f>
        <v>-1.8336036261776045E-2</v>
      </c>
      <c r="AN166" s="169">
        <f>IFERROR(Inv_SY_B!AN166/Inv_SY_B!$DC166-1,"")</f>
        <v>-1.9090895854707024E-2</v>
      </c>
      <c r="AO166" s="169">
        <f>IFERROR(Inv_SY_B!AO166/Inv_SY_B!$DC166-1,"")</f>
        <v>-2.3490250210578711E-2</v>
      </c>
      <c r="AP166" s="169">
        <f>IFERROR(Inv_SY_B!AP166/Inv_SY_B!$DC166-1,"")</f>
        <v>-1.8263090382217517E-2</v>
      </c>
      <c r="AQ166" s="169">
        <f>IFERROR(Inv_SY_B!AQ166/Inv_SY_B!$DC166-1,"")</f>
        <v>-2.2453187522738394E-2</v>
      </c>
      <c r="AR166" s="169">
        <f>IFERROR(Inv_SY_B!AR166/Inv_SY_B!$DC166-1,"")</f>
        <v>-2.3128763182045264E-2</v>
      </c>
      <c r="AS166" s="169">
        <f>IFERROR(Inv_SY_B!AS166/Inv_SY_B!$DC166-1,"")</f>
        <v>-2.3702130818684108E-2</v>
      </c>
      <c r="AT166" s="169">
        <f>IFERROR(Inv_SY_B!AT166/Inv_SY_B!$DC166-1,"")</f>
        <v>-1.8737968058143095E-2</v>
      </c>
      <c r="AU166" s="169">
        <f>IFERROR(Inv_SY_B!AU166/Inv_SY_B!$DC166-1,"")</f>
        <v>-1.7764676494948617E-2</v>
      </c>
      <c r="AV166" s="169">
        <f>IFERROR(Inv_SY_B!AV166/Inv_SY_B!$DC166-1,"")</f>
        <v>-6.3071476129826665E-2</v>
      </c>
      <c r="AW166" s="169">
        <f>IFERROR(Inv_SY_B!AW166/Inv_SY_B!$DC166-1,"")</f>
        <v>-2.2749100828054369E-2</v>
      </c>
      <c r="AX166" s="169">
        <f>IFERROR(Inv_SY_B!AX166/Inv_SY_B!$DC166-1,"")</f>
        <v>-3.0278425164593781E-2</v>
      </c>
      <c r="AY166" s="169">
        <f>IFERROR(Inv_SY_B!AY166/Inv_SY_B!$DC166-1,"")</f>
        <v>-4.4312670900589768E-2</v>
      </c>
      <c r="AZ166" s="169">
        <f>IFERROR(Inv_SY_B!AZ166/Inv_SY_B!$DC166-1,"")</f>
        <v>-1.5066996601562965E-2</v>
      </c>
      <c r="BA166" s="169">
        <f>IFERROR(Inv_SY_B!BA166/Inv_SY_B!$DC166-1,"")</f>
        <v>-2.2369438474063918E-2</v>
      </c>
      <c r="BB166" s="169">
        <f>IFERROR(Inv_SY_B!BB166/Inv_SY_B!$DC166-1,"")</f>
        <v>-2.0931554386845797E-2</v>
      </c>
      <c r="BC166" s="169">
        <f>IFERROR(Inv_SY_B!BC166/Inv_SY_B!$DC166-1,"")</f>
        <v>-1.2343746802751965E-2</v>
      </c>
      <c r="BD166" s="169">
        <f>IFERROR(Inv_SY_B!BD166/Inv_SY_B!$DC166-1,"")</f>
        <v>-1.1231204530826377E-2</v>
      </c>
      <c r="BE166" s="169">
        <f>IFERROR(Inv_SY_B!BE166/Inv_SY_B!$DC166-1,"")</f>
        <v>1.4795287511021105E-2</v>
      </c>
      <c r="BF166" s="169">
        <f>IFERROR(Inv_SY_B!BF166/Inv_SY_B!$DC166-1,"")</f>
        <v>3.6436909449661936E-3</v>
      </c>
      <c r="BG166" s="169">
        <f>IFERROR(Inv_SY_B!BG166/Inv_SY_B!$DC166-1,"")</f>
        <v>1.4326227498189237E-3</v>
      </c>
      <c r="BH166" s="169">
        <f>IFERROR(Inv_SY_B!BH166/Inv_SY_B!$DC166-1,"")</f>
        <v>8.243868037342228E-3</v>
      </c>
      <c r="BI166" s="169">
        <f>IFERROR(Inv_SY_B!BI166/Inv_SY_B!$DC166-1,"")</f>
        <v>6.250403092937562E-3</v>
      </c>
      <c r="BJ166" s="169">
        <f>IFERROR(Inv_SY_B!BJ166/Inv_SY_B!$DC166-1,"")</f>
        <v>1.096736564085754E-2</v>
      </c>
      <c r="BK166" s="169">
        <f>IFERROR(Inv_SY_B!BK166/Inv_SY_B!$DC166-1,"")</f>
        <v>-2.0747795547178316E-2</v>
      </c>
      <c r="BL166" s="169">
        <f>IFERROR(Inv_SY_B!BL166/Inv_SY_B!$DC166-1,"")</f>
        <v>-2.8622216554351487E-3</v>
      </c>
      <c r="BM166" s="169">
        <f>IFERROR(Inv_SY_B!BM166/Inv_SY_B!$DC166-1,"")</f>
        <v>-1.0897640714798928E-2</v>
      </c>
      <c r="BN166" s="169">
        <f>IFERROR(Inv_SY_B!BN166/Inv_SY_B!$DC166-1,"")</f>
        <v>-6.7474492613306403E-3</v>
      </c>
      <c r="BO166" s="169">
        <f>IFERROR(Inv_SY_B!BO166/Inv_SY_B!$DC166-1,"")</f>
        <v>-1.3203206516357868E-3</v>
      </c>
      <c r="BP166" s="169">
        <f>IFERROR(Inv_SY_B!BP166/Inv_SY_B!$DC166-1,"")</f>
        <v>-1.4702174650927047E-2</v>
      </c>
      <c r="BQ166" s="169">
        <f>IFERROR(Inv_SY_B!BQ166/Inv_SY_B!$DC166-1,"")</f>
        <v>4.6788029067730275E-3</v>
      </c>
      <c r="BR166" s="169">
        <f>IFERROR(Inv_SY_B!BR166/Inv_SY_B!$DC166-1,"")</f>
        <v>4.5842665653643699E-3</v>
      </c>
      <c r="BS166" s="169">
        <f>IFERROR(Inv_SY_B!BS166/Inv_SY_B!$DC166-1,"")</f>
        <v>-1.8387091736270511E-2</v>
      </c>
      <c r="BT166" s="169">
        <f>IFERROR(Inv_SY_B!BT166/Inv_SY_B!$DC166-1,"")</f>
        <v>7.1425234294431039E-3</v>
      </c>
      <c r="BU166" s="169">
        <f>IFERROR(Inv_SY_B!BU166/Inv_SY_B!$DC166-1,"")</f>
        <v>-2.1140441038153823E-2</v>
      </c>
      <c r="BV166" s="169">
        <f>IFERROR(Inv_SY_B!BV166/Inv_SY_B!$DC166-1,"")</f>
        <v>-1.6627506373892875E-2</v>
      </c>
      <c r="BW166" s="169">
        <f>IFERROR(Inv_SY_B!BW166/Inv_SY_B!$DC166-1,"")</f>
        <v>1.2655477974615081E-2</v>
      </c>
      <c r="BX166" s="169">
        <f>IFERROR(Inv_SY_B!BX166/Inv_SY_B!$DC166-1,"")</f>
        <v>7.7463332892033776E-3</v>
      </c>
      <c r="BY166" s="169">
        <f>IFERROR(Inv_SY_B!BY166/Inv_SY_B!$DC166-1,"")</f>
        <v>1.5506082157489054E-2</v>
      </c>
      <c r="BZ166" s="169">
        <f>IFERROR(Inv_SY_B!BZ166/Inv_SY_B!$DC166-1,"")</f>
        <v>5.1924229599220606E-3</v>
      </c>
      <c r="CA166" s="169">
        <f>IFERROR(Inv_SY_B!CA166/Inv_SY_B!$DC166-1,"")</f>
        <v>-5.228961848121727E-2</v>
      </c>
      <c r="CB166" s="169">
        <f>IFERROR(Inv_SY_B!CB166/Inv_SY_B!$DC166-1,"")</f>
        <v>-2.8545240730746713E-2</v>
      </c>
      <c r="CC166" s="169">
        <f>IFERROR(Inv_SY_B!CC166/Inv_SY_B!$DC166-1,"")</f>
        <v>1.6789015465803914E-2</v>
      </c>
      <c r="CD166" s="169">
        <f>IFERROR(Inv_SY_B!CD166/Inv_SY_B!$DC166-1,"")</f>
        <v>2.7536856625998585E-2</v>
      </c>
      <c r="CE166" s="169">
        <f>IFERROR(Inv_SY_B!CE166/Inv_SY_B!$DC166-1,"")</f>
        <v>-1.2985506171085848E-2</v>
      </c>
      <c r="CF166" s="169">
        <f>IFERROR(Inv_SY_B!CF166/Inv_SY_B!$DC166-1,"")</f>
        <v>-1.6534216663267265E-2</v>
      </c>
      <c r="CG166" s="169">
        <f>IFERROR(Inv_SY_B!CG166/Inv_SY_B!$DC166-1,"")</f>
        <v>6.2581622733677289E-3</v>
      </c>
      <c r="CH166" s="169">
        <f>IFERROR(Inv_SY_B!CH166/Inv_SY_B!$DC166-1,"")</f>
        <v>1.200175515798807E-2</v>
      </c>
      <c r="CI166" s="169">
        <f>IFERROR(Inv_SY_B!CI166/Inv_SY_B!$DC166-1,"")</f>
        <v>0.45053249858757161</v>
      </c>
      <c r="CJ166" s="169" t="str">
        <f>IFERROR(Inv_SY_B!CJ166/Inv_SY_B!$DC166-1,"")</f>
        <v/>
      </c>
      <c r="CK166" s="169">
        <f>IFERROR(Inv_SY_B!CK166/Inv_SY_B!$DC166-1,"")</f>
        <v>3.406461466755295E-2</v>
      </c>
      <c r="CL166" s="169">
        <f>IFERROR(Inv_SY_B!CL166/Inv_SY_B!$DC166-1,"")</f>
        <v>5.5173656374686075E-2</v>
      </c>
      <c r="CM166" s="169">
        <f>IFERROR(Inv_SY_B!CM166/Inv_SY_B!$DB166-1,"")</f>
        <v>1.9304527934887128E-2</v>
      </c>
      <c r="CN166" s="169">
        <f>IFERROR(Inv_SY_B!CN166/Inv_SY_B!$DB166-1,"")</f>
        <v>-3.3697692724587336E-2</v>
      </c>
      <c r="CO166" s="169">
        <f>IFERROR(Inv_SY_B!CO166/Inv_SY_B!$DB166-1,"")</f>
        <v>-1.609756888558489E-2</v>
      </c>
      <c r="CP166" s="169">
        <f>IFERROR(Inv_SY_B!CP166/Inv_SY_B!$DB166-1,"")</f>
        <v>-7.6906297848257532E-2</v>
      </c>
      <c r="CQ166" s="169">
        <f>IFERROR(Inv_SY_B!CQ166/Inv_SY_B!$DB166-1,"")</f>
        <v>-2.6966759731642975E-2</v>
      </c>
      <c r="CR166" s="169">
        <f>IFERROR(Inv_SY_B!CR166/Inv_SY_B!$DB166-1,"")</f>
        <v>1.2201120196233761E-2</v>
      </c>
      <c r="CS166" s="169">
        <f>IFERROR(Inv_SY_B!CS166/Inv_SY_B!$DB166-1,"")</f>
        <v>-1.5591824645292407E-2</v>
      </c>
      <c r="CT166" s="169">
        <f>IFERROR(Inv_SY_B!CT166/Inv_SY_B!$DB166-1,"")</f>
        <v>-8.2608683577682585E-2</v>
      </c>
      <c r="CU166" s="169">
        <f>IFERROR(Inv_SY_B!CU166/Inv_SY_B!$DB166-1,"")</f>
        <v>1.1603422457706403E-2</v>
      </c>
      <c r="CV166" s="169">
        <f>IFERROR(Inv_SY_B!CV166/Inv_SY_B!$DB166-1,"")</f>
        <v>4.5074495815243587E-2</v>
      </c>
      <c r="CW166" s="169">
        <f>IFERROR(Inv_SY_B!CW166/Inv_SY_B!$DB166-1,"")</f>
        <v>4.5572577264016312E-2</v>
      </c>
      <c r="CX166" s="169">
        <f>IFERROR(Inv_SY_B!CX166/Inv_SY_B!$DB166-1,"")</f>
        <v>1.332180345597278E-2</v>
      </c>
      <c r="CY166" s="169">
        <f>IFERROR(Inv_SY_B!CY166/Inv_SY_B!$DB166-1,"")</f>
        <v>4.1524754368135408E-2</v>
      </c>
      <c r="CZ166" s="169">
        <f>IFERROR(Inv_SY_B!CZ166/Inv_SY_B!$DB166-1,"")</f>
        <v>6.3266125920850236E-2</v>
      </c>
    </row>
    <row r="167" spans="2:104">
      <c r="B167" s="164">
        <f t="shared" si="3"/>
        <v>45859</v>
      </c>
      <c r="C167" s="169" t="str">
        <f>IFERROR(Inv_SY_B!C167/Inv_SY_B!$DA167-1,"")</f>
        <v/>
      </c>
      <c r="D167" s="169" t="str">
        <f>IFERROR(Inv_SY_B!D167/Inv_SY_B!$DA167-1,"")</f>
        <v/>
      </c>
      <c r="E167" s="169" t="str">
        <f>IFERROR(Inv_SY_B!E167/Inv_SY_B!$DA167-1,"")</f>
        <v/>
      </c>
      <c r="F167" s="169" t="str">
        <f>IFERROR(Inv_SY_B!F167/Inv_SY_B!$DA167-1,"")</f>
        <v/>
      </c>
      <c r="G167" s="169" t="str">
        <f>IFERROR(Inv_SY_B!G167/Inv_SY_B!$DA167-1,"")</f>
        <v/>
      </c>
      <c r="H167" s="169" t="str">
        <f>IFERROR(Inv_SY_B!H167/Inv_SY_B!$DA167-1,"")</f>
        <v/>
      </c>
      <c r="I167" s="169" t="str">
        <f>IFERROR(Inv_SY_B!I167/Inv_SY_B!$DA167-1,"")</f>
        <v/>
      </c>
      <c r="J167" s="169" t="str">
        <f>IFERROR(Inv_SY_B!J167/Inv_SY_B!$DA167-1,"")</f>
        <v/>
      </c>
      <c r="K167" s="169" t="str">
        <f>IFERROR(Inv_SY_B!K167/Inv_SY_B!$DA167-1,"")</f>
        <v/>
      </c>
      <c r="L167" s="169" t="str">
        <f>IFERROR(Inv_SY_B!L167/Inv_SY_B!$DA167-1,"")</f>
        <v/>
      </c>
      <c r="M167" s="169" t="str">
        <f>IFERROR(Inv_SY_B!M167/Inv_SY_B!$DA167-1,"")</f>
        <v/>
      </c>
      <c r="N167" s="169" t="str">
        <f>IFERROR(Inv_SY_B!N167/Inv_SY_B!$DA167-1,"")</f>
        <v/>
      </c>
      <c r="O167" s="169" t="str">
        <f>IFERROR(Inv_SY_B!O167/Inv_SY_B!$DA167-1,"")</f>
        <v/>
      </c>
      <c r="P167" s="169" t="str">
        <f>IFERROR(Inv_SY_B!P167/Inv_SY_B!$DA167-1,"")</f>
        <v/>
      </c>
      <c r="Q167" s="169" t="str">
        <f>IFERROR(Inv_SY_B!Q167/Inv_SY_B!$DA167-1,"")</f>
        <v/>
      </c>
      <c r="R167" s="169" t="str">
        <f>IFERROR(Inv_SY_B!R167/Inv_SY_B!$DA167-1,"")</f>
        <v/>
      </c>
      <c r="S167" s="169" t="str">
        <f>IFERROR(Inv_SY_B!S167/Inv_SY_B!$DA167-1,"")</f>
        <v/>
      </c>
      <c r="T167" s="169" t="str">
        <f>IFERROR(Inv_SY_B!T167/Inv_SY_B!$DA167-1,"")</f>
        <v/>
      </c>
      <c r="U167" s="169" t="str">
        <f>IFERROR(Inv_SY_B!U167/Inv_SY_B!$DA167-1,"")</f>
        <v/>
      </c>
      <c r="V167" s="169" t="str">
        <f>IFERROR(Inv_SY_B!V167/Inv_SY_B!$DA167-1,"")</f>
        <v/>
      </c>
      <c r="W167" s="169" t="str">
        <f>IFERROR(Inv_SY_B!W167/Inv_SY_B!$DA167-1,"")</f>
        <v/>
      </c>
      <c r="X167" s="169" t="str">
        <f>IFERROR(Inv_SY_B!X167/Inv_SY_B!$DA167-1,"")</f>
        <v/>
      </c>
      <c r="Y167" s="169" t="str">
        <f>IFERROR(Inv_SY_B!Y167/Inv_SY_B!$DA167-1,"")</f>
        <v/>
      </c>
      <c r="Z167" s="169" t="str">
        <f>IFERROR(Inv_SY_B!Z167/Inv_SY_B!$DA167-1,"")</f>
        <v/>
      </c>
      <c r="AA167" s="169" t="str">
        <f>IFERROR(Inv_SY_B!AA167/Inv_SY_B!$DA167-1,"")</f>
        <v/>
      </c>
      <c r="AB167" s="169" t="str">
        <f>IFERROR(Inv_SY_B!AB167/Inv_SY_B!$DA167-1,"")</f>
        <v/>
      </c>
      <c r="AC167" s="169" t="str">
        <f>IFERROR(Inv_SY_B!AC167/Inv_SY_B!$DA167-1,"")</f>
        <v/>
      </c>
      <c r="AD167" s="169" t="str">
        <f>IFERROR(Inv_SY_B!AD167/Inv_SY_B!$DA167-1,"")</f>
        <v/>
      </c>
      <c r="AE167" s="169" t="str">
        <f>IFERROR(Inv_SY_B!AE167/Inv_SY_B!$DA167-1,"")</f>
        <v/>
      </c>
      <c r="AF167" s="169" t="str">
        <f>IFERROR(Inv_SY_B!AF167/Inv_SY_B!$DA167-1,"")</f>
        <v/>
      </c>
      <c r="AG167" s="169" t="str">
        <f>IFERROR(Inv_SY_B!AG167/Inv_SY_B!$DA167-1,"")</f>
        <v/>
      </c>
      <c r="AH167" s="169" t="str">
        <f>IFERROR(Inv_SY_B!AH167/Inv_SY_B!$DA167-1,"")</f>
        <v/>
      </c>
      <c r="AI167" s="169" t="str">
        <f>IFERROR(Inv_SY_B!AI167/Inv_SY_B!$DC167-1,"")</f>
        <v/>
      </c>
      <c r="AJ167" s="169" t="str">
        <f>IFERROR(Inv_SY_B!AJ167/Inv_SY_B!$DC167-1,"")</f>
        <v/>
      </c>
      <c r="AK167" s="169" t="str">
        <f>IFERROR(Inv_SY_B!AK167/Inv_SY_B!$DC167-1,"")</f>
        <v/>
      </c>
      <c r="AL167" s="169" t="str">
        <f>IFERROR(Inv_SY_B!AL167/Inv_SY_B!$DC167-1,"")</f>
        <v/>
      </c>
      <c r="AM167" s="169" t="str">
        <f>IFERROR(Inv_SY_B!AM167/Inv_SY_B!$DC167-1,"")</f>
        <v/>
      </c>
      <c r="AN167" s="169" t="str">
        <f>IFERROR(Inv_SY_B!AN167/Inv_SY_B!$DC167-1,"")</f>
        <v/>
      </c>
      <c r="AO167" s="169" t="str">
        <f>IFERROR(Inv_SY_B!AO167/Inv_SY_B!$DC167-1,"")</f>
        <v/>
      </c>
      <c r="AP167" s="169" t="str">
        <f>IFERROR(Inv_SY_B!AP167/Inv_SY_B!$DC167-1,"")</f>
        <v/>
      </c>
      <c r="AQ167" s="169" t="str">
        <f>IFERROR(Inv_SY_B!AQ167/Inv_SY_B!$DC167-1,"")</f>
        <v/>
      </c>
      <c r="AR167" s="169" t="str">
        <f>IFERROR(Inv_SY_B!AR167/Inv_SY_B!$DC167-1,"")</f>
        <v/>
      </c>
      <c r="AS167" s="169" t="str">
        <f>IFERROR(Inv_SY_B!AS167/Inv_SY_B!$DC167-1,"")</f>
        <v/>
      </c>
      <c r="AT167" s="169" t="str">
        <f>IFERROR(Inv_SY_B!AT167/Inv_SY_B!$DC167-1,"")</f>
        <v/>
      </c>
      <c r="AU167" s="169" t="str">
        <f>IFERROR(Inv_SY_B!AU167/Inv_SY_B!$DC167-1,"")</f>
        <v/>
      </c>
      <c r="AV167" s="169" t="str">
        <f>IFERROR(Inv_SY_B!AV167/Inv_SY_B!$DC167-1,"")</f>
        <v/>
      </c>
      <c r="AW167" s="169" t="str">
        <f>IFERROR(Inv_SY_B!AW167/Inv_SY_B!$DC167-1,"")</f>
        <v/>
      </c>
      <c r="AX167" s="169" t="str">
        <f>IFERROR(Inv_SY_B!AX167/Inv_SY_B!$DC167-1,"")</f>
        <v/>
      </c>
      <c r="AY167" s="169" t="str">
        <f>IFERROR(Inv_SY_B!AY167/Inv_SY_B!$DC167-1,"")</f>
        <v/>
      </c>
      <c r="AZ167" s="169" t="str">
        <f>IFERROR(Inv_SY_B!AZ167/Inv_SY_B!$DC167-1,"")</f>
        <v/>
      </c>
      <c r="BA167" s="169" t="str">
        <f>IFERROR(Inv_SY_B!BA167/Inv_SY_B!$DC167-1,"")</f>
        <v/>
      </c>
      <c r="BB167" s="169" t="str">
        <f>IFERROR(Inv_SY_B!BB167/Inv_SY_B!$DC167-1,"")</f>
        <v/>
      </c>
      <c r="BC167" s="169" t="str">
        <f>IFERROR(Inv_SY_B!BC167/Inv_SY_B!$DC167-1,"")</f>
        <v/>
      </c>
      <c r="BD167" s="169" t="str">
        <f>IFERROR(Inv_SY_B!BD167/Inv_SY_B!$DC167-1,"")</f>
        <v/>
      </c>
      <c r="BE167" s="169" t="str">
        <f>IFERROR(Inv_SY_B!BE167/Inv_SY_B!$DC167-1,"")</f>
        <v/>
      </c>
      <c r="BF167" s="169" t="str">
        <f>IFERROR(Inv_SY_B!BF167/Inv_SY_B!$DC167-1,"")</f>
        <v/>
      </c>
      <c r="BG167" s="169" t="str">
        <f>IFERROR(Inv_SY_B!BG167/Inv_SY_B!$DC167-1,"")</f>
        <v/>
      </c>
      <c r="BH167" s="169" t="str">
        <f>IFERROR(Inv_SY_B!BH167/Inv_SY_B!$DC167-1,"")</f>
        <v/>
      </c>
      <c r="BI167" s="169" t="str">
        <f>IFERROR(Inv_SY_B!BI167/Inv_SY_B!$DC167-1,"")</f>
        <v/>
      </c>
      <c r="BJ167" s="169" t="str">
        <f>IFERROR(Inv_SY_B!BJ167/Inv_SY_B!$DC167-1,"")</f>
        <v/>
      </c>
      <c r="BK167" s="169" t="str">
        <f>IFERROR(Inv_SY_B!BK167/Inv_SY_B!$DC167-1,"")</f>
        <v/>
      </c>
      <c r="BL167" s="169" t="str">
        <f>IFERROR(Inv_SY_B!BL167/Inv_SY_B!$DC167-1,"")</f>
        <v/>
      </c>
      <c r="BM167" s="169" t="str">
        <f>IFERROR(Inv_SY_B!BM167/Inv_SY_B!$DC167-1,"")</f>
        <v/>
      </c>
      <c r="BN167" s="169" t="str">
        <f>IFERROR(Inv_SY_B!BN167/Inv_SY_B!$DC167-1,"")</f>
        <v/>
      </c>
      <c r="BO167" s="169" t="str">
        <f>IFERROR(Inv_SY_B!BO167/Inv_SY_B!$DC167-1,"")</f>
        <v/>
      </c>
      <c r="BP167" s="169" t="str">
        <f>IFERROR(Inv_SY_B!BP167/Inv_SY_B!$DC167-1,"")</f>
        <v/>
      </c>
      <c r="BQ167" s="169" t="str">
        <f>IFERROR(Inv_SY_B!BQ167/Inv_SY_B!$DC167-1,"")</f>
        <v/>
      </c>
      <c r="BR167" s="169" t="str">
        <f>IFERROR(Inv_SY_B!BR167/Inv_SY_B!$DC167-1,"")</f>
        <v/>
      </c>
      <c r="BS167" s="169" t="str">
        <f>IFERROR(Inv_SY_B!BS167/Inv_SY_B!$DC167-1,"")</f>
        <v/>
      </c>
      <c r="BT167" s="169" t="str">
        <f>IFERROR(Inv_SY_B!BT167/Inv_SY_B!$DC167-1,"")</f>
        <v/>
      </c>
      <c r="BU167" s="169" t="str">
        <f>IFERROR(Inv_SY_B!BU167/Inv_SY_B!$DC167-1,"")</f>
        <v/>
      </c>
      <c r="BV167" s="169" t="str">
        <f>IFERROR(Inv_SY_B!BV167/Inv_SY_B!$DC167-1,"")</f>
        <v/>
      </c>
      <c r="BW167" s="169" t="str">
        <f>IFERROR(Inv_SY_B!BW167/Inv_SY_B!$DC167-1,"")</f>
        <v/>
      </c>
      <c r="BX167" s="169" t="str">
        <f>IFERROR(Inv_SY_B!BX167/Inv_SY_B!$DC167-1,"")</f>
        <v/>
      </c>
      <c r="BY167" s="169" t="str">
        <f>IFERROR(Inv_SY_B!BY167/Inv_SY_B!$DC167-1,"")</f>
        <v/>
      </c>
      <c r="BZ167" s="169" t="str">
        <f>IFERROR(Inv_SY_B!BZ167/Inv_SY_B!$DC167-1,"")</f>
        <v/>
      </c>
      <c r="CA167" s="169" t="str">
        <f>IFERROR(Inv_SY_B!CA167/Inv_SY_B!$DC167-1,"")</f>
        <v/>
      </c>
      <c r="CB167" s="169" t="str">
        <f>IFERROR(Inv_SY_B!CB167/Inv_SY_B!$DC167-1,"")</f>
        <v/>
      </c>
      <c r="CC167" s="169" t="str">
        <f>IFERROR(Inv_SY_B!CC167/Inv_SY_B!$DC167-1,"")</f>
        <v/>
      </c>
      <c r="CD167" s="169" t="str">
        <f>IFERROR(Inv_SY_B!CD167/Inv_SY_B!$DC167-1,"")</f>
        <v/>
      </c>
      <c r="CE167" s="169" t="str">
        <f>IFERROR(Inv_SY_B!CE167/Inv_SY_B!$DC167-1,"")</f>
        <v/>
      </c>
      <c r="CF167" s="169" t="str">
        <f>IFERROR(Inv_SY_B!CF167/Inv_SY_B!$DC167-1,"")</f>
        <v/>
      </c>
      <c r="CG167" s="169" t="str">
        <f>IFERROR(Inv_SY_B!CG167/Inv_SY_B!$DC167-1,"")</f>
        <v/>
      </c>
      <c r="CH167" s="169" t="str">
        <f>IFERROR(Inv_SY_B!CH167/Inv_SY_B!$DC167-1,"")</f>
        <v/>
      </c>
      <c r="CI167" s="169" t="str">
        <f>IFERROR(Inv_SY_B!CI167/Inv_SY_B!$DC167-1,"")</f>
        <v/>
      </c>
      <c r="CJ167" s="169" t="str">
        <f>IFERROR(Inv_SY_B!CJ167/Inv_SY_B!$DC167-1,"")</f>
        <v/>
      </c>
      <c r="CK167" s="169" t="str">
        <f>IFERROR(Inv_SY_B!CK167/Inv_SY_B!$DC167-1,"")</f>
        <v/>
      </c>
      <c r="CL167" s="169" t="str">
        <f>IFERROR(Inv_SY_B!CL167/Inv_SY_B!$DC167-1,"")</f>
        <v/>
      </c>
      <c r="CM167" s="169" t="str">
        <f>IFERROR(Inv_SY_B!CM167/Inv_SY_B!$DB167-1,"")</f>
        <v/>
      </c>
      <c r="CN167" s="169" t="str">
        <f>IFERROR(Inv_SY_B!CN167/Inv_SY_B!$DB167-1,"")</f>
        <v/>
      </c>
      <c r="CO167" s="169" t="str">
        <f>IFERROR(Inv_SY_B!CO167/Inv_SY_B!$DB167-1,"")</f>
        <v/>
      </c>
      <c r="CP167" s="169" t="str">
        <f>IFERROR(Inv_SY_B!CP167/Inv_SY_B!$DB167-1,"")</f>
        <v/>
      </c>
      <c r="CQ167" s="169" t="str">
        <f>IFERROR(Inv_SY_B!CQ167/Inv_SY_B!$DB167-1,"")</f>
        <v/>
      </c>
      <c r="CR167" s="169" t="str">
        <f>IFERROR(Inv_SY_B!CR167/Inv_SY_B!$DB167-1,"")</f>
        <v/>
      </c>
      <c r="CS167" s="169" t="str">
        <f>IFERROR(Inv_SY_B!CS167/Inv_SY_B!$DB167-1,"")</f>
        <v/>
      </c>
      <c r="CT167" s="169" t="str">
        <f>IFERROR(Inv_SY_B!CT167/Inv_SY_B!$DB167-1,"")</f>
        <v/>
      </c>
      <c r="CU167" s="169" t="str">
        <f>IFERROR(Inv_SY_B!CU167/Inv_SY_B!$DB167-1,"")</f>
        <v/>
      </c>
      <c r="CV167" s="169" t="str">
        <f>IFERROR(Inv_SY_B!CV167/Inv_SY_B!$DB167-1,"")</f>
        <v/>
      </c>
      <c r="CW167" s="169" t="str">
        <f>IFERROR(Inv_SY_B!CW167/Inv_SY_B!$DB167-1,"")</f>
        <v/>
      </c>
      <c r="CX167" s="169" t="str">
        <f>IFERROR(Inv_SY_B!CX167/Inv_SY_B!$DB167-1,"")</f>
        <v/>
      </c>
      <c r="CY167" s="169" t="str">
        <f>IFERROR(Inv_SY_B!CY167/Inv_SY_B!$DB167-1,"")</f>
        <v/>
      </c>
      <c r="CZ167" s="169" t="str">
        <f>IFERROR(Inv_SY_B!CZ167/Inv_SY_B!$DB167-1,"")</f>
        <v/>
      </c>
    </row>
    <row r="168" spans="2:104">
      <c r="B168" s="164">
        <f t="shared" si="3"/>
        <v>45860</v>
      </c>
      <c r="C168" s="169" t="str">
        <f>IFERROR(Inv_SY_B!C168/Inv_SY_B!$DA168-1,"")</f>
        <v/>
      </c>
      <c r="D168" s="169" t="str">
        <f>IFERROR(Inv_SY_B!D168/Inv_SY_B!$DA168-1,"")</f>
        <v/>
      </c>
      <c r="E168" s="169" t="str">
        <f>IFERROR(Inv_SY_B!E168/Inv_SY_B!$DA168-1,"")</f>
        <v/>
      </c>
      <c r="F168" s="169" t="str">
        <f>IFERROR(Inv_SY_B!F168/Inv_SY_B!$DA168-1,"")</f>
        <v/>
      </c>
      <c r="G168" s="169" t="str">
        <f>IFERROR(Inv_SY_B!G168/Inv_SY_B!$DA168-1,"")</f>
        <v/>
      </c>
      <c r="H168" s="169" t="str">
        <f>IFERROR(Inv_SY_B!H168/Inv_SY_B!$DA168-1,"")</f>
        <v/>
      </c>
      <c r="I168" s="169" t="str">
        <f>IFERROR(Inv_SY_B!I168/Inv_SY_B!$DA168-1,"")</f>
        <v/>
      </c>
      <c r="J168" s="169" t="str">
        <f>IFERROR(Inv_SY_B!J168/Inv_SY_B!$DA168-1,"")</f>
        <v/>
      </c>
      <c r="K168" s="169" t="str">
        <f>IFERROR(Inv_SY_B!K168/Inv_SY_B!$DA168-1,"")</f>
        <v/>
      </c>
      <c r="L168" s="169" t="str">
        <f>IFERROR(Inv_SY_B!L168/Inv_SY_B!$DA168-1,"")</f>
        <v/>
      </c>
      <c r="M168" s="169" t="str">
        <f>IFERROR(Inv_SY_B!M168/Inv_SY_B!$DA168-1,"")</f>
        <v/>
      </c>
      <c r="N168" s="169" t="str">
        <f>IFERROR(Inv_SY_B!N168/Inv_SY_B!$DA168-1,"")</f>
        <v/>
      </c>
      <c r="O168" s="169" t="str">
        <f>IFERROR(Inv_SY_B!O168/Inv_SY_B!$DA168-1,"")</f>
        <v/>
      </c>
      <c r="P168" s="169" t="str">
        <f>IFERROR(Inv_SY_B!P168/Inv_SY_B!$DA168-1,"")</f>
        <v/>
      </c>
      <c r="Q168" s="169" t="str">
        <f>IFERROR(Inv_SY_B!Q168/Inv_SY_B!$DA168-1,"")</f>
        <v/>
      </c>
      <c r="R168" s="169" t="str">
        <f>IFERROR(Inv_SY_B!R168/Inv_SY_B!$DA168-1,"")</f>
        <v/>
      </c>
      <c r="S168" s="169" t="str">
        <f>IFERROR(Inv_SY_B!S168/Inv_SY_B!$DA168-1,"")</f>
        <v/>
      </c>
      <c r="T168" s="169" t="str">
        <f>IFERROR(Inv_SY_B!T168/Inv_SY_B!$DA168-1,"")</f>
        <v/>
      </c>
      <c r="U168" s="169" t="str">
        <f>IFERROR(Inv_SY_B!U168/Inv_SY_B!$DA168-1,"")</f>
        <v/>
      </c>
      <c r="V168" s="169" t="str">
        <f>IFERROR(Inv_SY_B!V168/Inv_SY_B!$DA168-1,"")</f>
        <v/>
      </c>
      <c r="W168" s="169" t="str">
        <f>IFERROR(Inv_SY_B!W168/Inv_SY_B!$DA168-1,"")</f>
        <v/>
      </c>
      <c r="X168" s="169" t="str">
        <f>IFERROR(Inv_SY_B!X168/Inv_SY_B!$DA168-1,"")</f>
        <v/>
      </c>
      <c r="Y168" s="169" t="str">
        <f>IFERROR(Inv_SY_B!Y168/Inv_SY_B!$DA168-1,"")</f>
        <v/>
      </c>
      <c r="Z168" s="169" t="str">
        <f>IFERROR(Inv_SY_B!Z168/Inv_SY_B!$DA168-1,"")</f>
        <v/>
      </c>
      <c r="AA168" s="169" t="str">
        <f>IFERROR(Inv_SY_B!AA168/Inv_SY_B!$DA168-1,"")</f>
        <v/>
      </c>
      <c r="AB168" s="169" t="str">
        <f>IFERROR(Inv_SY_B!AB168/Inv_SY_B!$DA168-1,"")</f>
        <v/>
      </c>
      <c r="AC168" s="169" t="str">
        <f>IFERROR(Inv_SY_B!AC168/Inv_SY_B!$DA168-1,"")</f>
        <v/>
      </c>
      <c r="AD168" s="169" t="str">
        <f>IFERROR(Inv_SY_B!AD168/Inv_SY_B!$DA168-1,"")</f>
        <v/>
      </c>
      <c r="AE168" s="169" t="str">
        <f>IFERROR(Inv_SY_B!AE168/Inv_SY_B!$DA168-1,"")</f>
        <v/>
      </c>
      <c r="AF168" s="169" t="str">
        <f>IFERROR(Inv_SY_B!AF168/Inv_SY_B!$DA168-1,"")</f>
        <v/>
      </c>
      <c r="AG168" s="169" t="str">
        <f>IFERROR(Inv_SY_B!AG168/Inv_SY_B!$DA168-1,"")</f>
        <v/>
      </c>
      <c r="AH168" s="169" t="str">
        <f>IFERROR(Inv_SY_B!AH168/Inv_SY_B!$DA168-1,"")</f>
        <v/>
      </c>
      <c r="AI168" s="169" t="str">
        <f>IFERROR(Inv_SY_B!AI168/Inv_SY_B!$DC168-1,"")</f>
        <v/>
      </c>
      <c r="AJ168" s="169" t="str">
        <f>IFERROR(Inv_SY_B!AJ168/Inv_SY_B!$DC168-1,"")</f>
        <v/>
      </c>
      <c r="AK168" s="169" t="str">
        <f>IFERROR(Inv_SY_B!AK168/Inv_SY_B!$DC168-1,"")</f>
        <v/>
      </c>
      <c r="AL168" s="169" t="str">
        <f>IFERROR(Inv_SY_B!AL168/Inv_SY_B!$DC168-1,"")</f>
        <v/>
      </c>
      <c r="AM168" s="169" t="str">
        <f>IFERROR(Inv_SY_B!AM168/Inv_SY_B!$DC168-1,"")</f>
        <v/>
      </c>
      <c r="AN168" s="169" t="str">
        <f>IFERROR(Inv_SY_B!AN168/Inv_SY_B!$DC168-1,"")</f>
        <v/>
      </c>
      <c r="AO168" s="169" t="str">
        <f>IFERROR(Inv_SY_B!AO168/Inv_SY_B!$DC168-1,"")</f>
        <v/>
      </c>
      <c r="AP168" s="169" t="str">
        <f>IFERROR(Inv_SY_B!AP168/Inv_SY_B!$DC168-1,"")</f>
        <v/>
      </c>
      <c r="AQ168" s="169" t="str">
        <f>IFERROR(Inv_SY_B!AQ168/Inv_SY_B!$DC168-1,"")</f>
        <v/>
      </c>
      <c r="AR168" s="169" t="str">
        <f>IFERROR(Inv_SY_B!AR168/Inv_SY_B!$DC168-1,"")</f>
        <v/>
      </c>
      <c r="AS168" s="169" t="str">
        <f>IFERROR(Inv_SY_B!AS168/Inv_SY_B!$DC168-1,"")</f>
        <v/>
      </c>
      <c r="AT168" s="169" t="str">
        <f>IFERROR(Inv_SY_B!AT168/Inv_SY_B!$DC168-1,"")</f>
        <v/>
      </c>
      <c r="AU168" s="169" t="str">
        <f>IFERROR(Inv_SY_B!AU168/Inv_SY_B!$DC168-1,"")</f>
        <v/>
      </c>
      <c r="AV168" s="169" t="str">
        <f>IFERROR(Inv_SY_B!AV168/Inv_SY_B!$DC168-1,"")</f>
        <v/>
      </c>
      <c r="AW168" s="169" t="str">
        <f>IFERROR(Inv_SY_B!AW168/Inv_SY_B!$DC168-1,"")</f>
        <v/>
      </c>
      <c r="AX168" s="169" t="str">
        <f>IFERROR(Inv_SY_B!AX168/Inv_SY_B!$DC168-1,"")</f>
        <v/>
      </c>
      <c r="AY168" s="169" t="str">
        <f>IFERROR(Inv_SY_B!AY168/Inv_SY_B!$DC168-1,"")</f>
        <v/>
      </c>
      <c r="AZ168" s="169" t="str">
        <f>IFERROR(Inv_SY_B!AZ168/Inv_SY_B!$DC168-1,"")</f>
        <v/>
      </c>
      <c r="BA168" s="169" t="str">
        <f>IFERROR(Inv_SY_B!BA168/Inv_SY_B!$DC168-1,"")</f>
        <v/>
      </c>
      <c r="BB168" s="169" t="str">
        <f>IFERROR(Inv_SY_B!BB168/Inv_SY_B!$DC168-1,"")</f>
        <v/>
      </c>
      <c r="BC168" s="169" t="str">
        <f>IFERROR(Inv_SY_B!BC168/Inv_SY_B!$DC168-1,"")</f>
        <v/>
      </c>
      <c r="BD168" s="169" t="str">
        <f>IFERROR(Inv_SY_B!BD168/Inv_SY_B!$DC168-1,"")</f>
        <v/>
      </c>
      <c r="BE168" s="169" t="str">
        <f>IFERROR(Inv_SY_B!BE168/Inv_SY_B!$DC168-1,"")</f>
        <v/>
      </c>
      <c r="BF168" s="169" t="str">
        <f>IFERROR(Inv_SY_B!BF168/Inv_SY_B!$DC168-1,"")</f>
        <v/>
      </c>
      <c r="BG168" s="169" t="str">
        <f>IFERROR(Inv_SY_B!BG168/Inv_SY_B!$DC168-1,"")</f>
        <v/>
      </c>
      <c r="BH168" s="169" t="str">
        <f>IFERROR(Inv_SY_B!BH168/Inv_SY_B!$DC168-1,"")</f>
        <v/>
      </c>
      <c r="BI168" s="169" t="str">
        <f>IFERROR(Inv_SY_B!BI168/Inv_SY_B!$DC168-1,"")</f>
        <v/>
      </c>
      <c r="BJ168" s="169" t="str">
        <f>IFERROR(Inv_SY_B!BJ168/Inv_SY_B!$DC168-1,"")</f>
        <v/>
      </c>
      <c r="BK168" s="169" t="str">
        <f>IFERROR(Inv_SY_B!BK168/Inv_SY_B!$DC168-1,"")</f>
        <v/>
      </c>
      <c r="BL168" s="169" t="str">
        <f>IFERROR(Inv_SY_B!BL168/Inv_SY_B!$DC168-1,"")</f>
        <v/>
      </c>
      <c r="BM168" s="169" t="str">
        <f>IFERROR(Inv_SY_B!BM168/Inv_SY_B!$DC168-1,"")</f>
        <v/>
      </c>
      <c r="BN168" s="169" t="str">
        <f>IFERROR(Inv_SY_B!BN168/Inv_SY_B!$DC168-1,"")</f>
        <v/>
      </c>
      <c r="BO168" s="169" t="str">
        <f>IFERROR(Inv_SY_B!BO168/Inv_SY_B!$DC168-1,"")</f>
        <v/>
      </c>
      <c r="BP168" s="169" t="str">
        <f>IFERROR(Inv_SY_B!BP168/Inv_SY_B!$DC168-1,"")</f>
        <v/>
      </c>
      <c r="BQ168" s="169" t="str">
        <f>IFERROR(Inv_SY_B!BQ168/Inv_SY_B!$DC168-1,"")</f>
        <v/>
      </c>
      <c r="BR168" s="169" t="str">
        <f>IFERROR(Inv_SY_B!BR168/Inv_SY_B!$DC168-1,"")</f>
        <v/>
      </c>
      <c r="BS168" s="169" t="str">
        <f>IFERROR(Inv_SY_B!BS168/Inv_SY_B!$DC168-1,"")</f>
        <v/>
      </c>
      <c r="BT168" s="169" t="str">
        <f>IFERROR(Inv_SY_B!BT168/Inv_SY_B!$DC168-1,"")</f>
        <v/>
      </c>
      <c r="BU168" s="169" t="str">
        <f>IFERROR(Inv_SY_B!BU168/Inv_SY_B!$DC168-1,"")</f>
        <v/>
      </c>
      <c r="BV168" s="169" t="str">
        <f>IFERROR(Inv_SY_B!BV168/Inv_SY_B!$DC168-1,"")</f>
        <v/>
      </c>
      <c r="BW168" s="169" t="str">
        <f>IFERROR(Inv_SY_B!BW168/Inv_SY_B!$DC168-1,"")</f>
        <v/>
      </c>
      <c r="BX168" s="169" t="str">
        <f>IFERROR(Inv_SY_B!BX168/Inv_SY_B!$DC168-1,"")</f>
        <v/>
      </c>
      <c r="BY168" s="169" t="str">
        <f>IFERROR(Inv_SY_B!BY168/Inv_SY_B!$DC168-1,"")</f>
        <v/>
      </c>
      <c r="BZ168" s="169" t="str">
        <f>IFERROR(Inv_SY_B!BZ168/Inv_SY_B!$DC168-1,"")</f>
        <v/>
      </c>
      <c r="CA168" s="169" t="str">
        <f>IFERROR(Inv_SY_B!CA168/Inv_SY_B!$DC168-1,"")</f>
        <v/>
      </c>
      <c r="CB168" s="169" t="str">
        <f>IFERROR(Inv_SY_B!CB168/Inv_SY_B!$DC168-1,"")</f>
        <v/>
      </c>
      <c r="CC168" s="169" t="str">
        <f>IFERROR(Inv_SY_B!CC168/Inv_SY_B!$DC168-1,"")</f>
        <v/>
      </c>
      <c r="CD168" s="169" t="str">
        <f>IFERROR(Inv_SY_B!CD168/Inv_SY_B!$DC168-1,"")</f>
        <v/>
      </c>
      <c r="CE168" s="169" t="str">
        <f>IFERROR(Inv_SY_B!CE168/Inv_SY_B!$DC168-1,"")</f>
        <v/>
      </c>
      <c r="CF168" s="169" t="str">
        <f>IFERROR(Inv_SY_B!CF168/Inv_SY_B!$DC168-1,"")</f>
        <v/>
      </c>
      <c r="CG168" s="169" t="str">
        <f>IFERROR(Inv_SY_B!CG168/Inv_SY_B!$DC168-1,"")</f>
        <v/>
      </c>
      <c r="CH168" s="169" t="str">
        <f>IFERROR(Inv_SY_B!CH168/Inv_SY_B!$DC168-1,"")</f>
        <v/>
      </c>
      <c r="CI168" s="169" t="str">
        <f>IFERROR(Inv_SY_B!CI168/Inv_SY_B!$DC168-1,"")</f>
        <v/>
      </c>
      <c r="CJ168" s="169" t="str">
        <f>IFERROR(Inv_SY_B!CJ168/Inv_SY_B!$DC168-1,"")</f>
        <v/>
      </c>
      <c r="CK168" s="169" t="str">
        <f>IFERROR(Inv_SY_B!CK168/Inv_SY_B!$DC168-1,"")</f>
        <v/>
      </c>
      <c r="CL168" s="169" t="str">
        <f>IFERROR(Inv_SY_B!CL168/Inv_SY_B!$DC168-1,"")</f>
        <v/>
      </c>
      <c r="CM168" s="169" t="str">
        <f>IFERROR(Inv_SY_B!CM168/Inv_SY_B!$DB168-1,"")</f>
        <v/>
      </c>
      <c r="CN168" s="169" t="str">
        <f>IFERROR(Inv_SY_B!CN168/Inv_SY_B!$DB168-1,"")</f>
        <v/>
      </c>
      <c r="CO168" s="169" t="str">
        <f>IFERROR(Inv_SY_B!CO168/Inv_SY_B!$DB168-1,"")</f>
        <v/>
      </c>
      <c r="CP168" s="169" t="str">
        <f>IFERROR(Inv_SY_B!CP168/Inv_SY_B!$DB168-1,"")</f>
        <v/>
      </c>
      <c r="CQ168" s="169" t="str">
        <f>IFERROR(Inv_SY_B!CQ168/Inv_SY_B!$DB168-1,"")</f>
        <v/>
      </c>
      <c r="CR168" s="169" t="str">
        <f>IFERROR(Inv_SY_B!CR168/Inv_SY_B!$DB168-1,"")</f>
        <v/>
      </c>
      <c r="CS168" s="169" t="str">
        <f>IFERROR(Inv_SY_B!CS168/Inv_SY_B!$DB168-1,"")</f>
        <v/>
      </c>
      <c r="CT168" s="169" t="str">
        <f>IFERROR(Inv_SY_B!CT168/Inv_SY_B!$DB168-1,"")</f>
        <v/>
      </c>
      <c r="CU168" s="169" t="str">
        <f>IFERROR(Inv_SY_B!CU168/Inv_SY_B!$DB168-1,"")</f>
        <v/>
      </c>
      <c r="CV168" s="169" t="str">
        <f>IFERROR(Inv_SY_B!CV168/Inv_SY_B!$DB168-1,"")</f>
        <v/>
      </c>
      <c r="CW168" s="169" t="str">
        <f>IFERROR(Inv_SY_B!CW168/Inv_SY_B!$DB168-1,"")</f>
        <v/>
      </c>
      <c r="CX168" s="169" t="str">
        <f>IFERROR(Inv_SY_B!CX168/Inv_SY_B!$DB168-1,"")</f>
        <v/>
      </c>
      <c r="CY168" s="169" t="str">
        <f>IFERROR(Inv_SY_B!CY168/Inv_SY_B!$DB168-1,"")</f>
        <v/>
      </c>
      <c r="CZ168" s="169" t="str">
        <f>IFERROR(Inv_SY_B!CZ168/Inv_SY_B!$DB168-1,"")</f>
        <v/>
      </c>
    </row>
    <row r="169" spans="2:104">
      <c r="B169" s="164">
        <f t="shared" si="3"/>
        <v>45861</v>
      </c>
      <c r="C169" s="169" t="str">
        <f>IFERROR(Inv_SY_B!C169/Inv_SY_B!$DA169-1,"")</f>
        <v/>
      </c>
      <c r="D169" s="169" t="str">
        <f>IFERROR(Inv_SY_B!D169/Inv_SY_B!$DA169-1,"")</f>
        <v/>
      </c>
      <c r="E169" s="169" t="str">
        <f>IFERROR(Inv_SY_B!E169/Inv_SY_B!$DA169-1,"")</f>
        <v/>
      </c>
      <c r="F169" s="169" t="str">
        <f>IFERROR(Inv_SY_B!F169/Inv_SY_B!$DA169-1,"")</f>
        <v/>
      </c>
      <c r="G169" s="169" t="str">
        <f>IFERROR(Inv_SY_B!G169/Inv_SY_B!$DA169-1,"")</f>
        <v/>
      </c>
      <c r="H169" s="169" t="str">
        <f>IFERROR(Inv_SY_B!H169/Inv_SY_B!$DA169-1,"")</f>
        <v/>
      </c>
      <c r="I169" s="169" t="str">
        <f>IFERROR(Inv_SY_B!I169/Inv_SY_B!$DA169-1,"")</f>
        <v/>
      </c>
      <c r="J169" s="169" t="str">
        <f>IFERROR(Inv_SY_B!J169/Inv_SY_B!$DA169-1,"")</f>
        <v/>
      </c>
      <c r="K169" s="169" t="str">
        <f>IFERROR(Inv_SY_B!K169/Inv_SY_B!$DA169-1,"")</f>
        <v/>
      </c>
      <c r="L169" s="169" t="str">
        <f>IFERROR(Inv_SY_B!L169/Inv_SY_B!$DA169-1,"")</f>
        <v/>
      </c>
      <c r="M169" s="169" t="str">
        <f>IFERROR(Inv_SY_B!M169/Inv_SY_B!$DA169-1,"")</f>
        <v/>
      </c>
      <c r="N169" s="169" t="str">
        <f>IFERROR(Inv_SY_B!N169/Inv_SY_B!$DA169-1,"")</f>
        <v/>
      </c>
      <c r="O169" s="169" t="str">
        <f>IFERROR(Inv_SY_B!O169/Inv_SY_B!$DA169-1,"")</f>
        <v/>
      </c>
      <c r="P169" s="169" t="str">
        <f>IFERROR(Inv_SY_B!P169/Inv_SY_B!$DA169-1,"")</f>
        <v/>
      </c>
      <c r="Q169" s="169" t="str">
        <f>IFERROR(Inv_SY_B!Q169/Inv_SY_B!$DA169-1,"")</f>
        <v/>
      </c>
      <c r="R169" s="169" t="str">
        <f>IFERROR(Inv_SY_B!R169/Inv_SY_B!$DA169-1,"")</f>
        <v/>
      </c>
      <c r="S169" s="169" t="str">
        <f>IFERROR(Inv_SY_B!S169/Inv_SY_B!$DA169-1,"")</f>
        <v/>
      </c>
      <c r="T169" s="169" t="str">
        <f>IFERROR(Inv_SY_B!T169/Inv_SY_B!$DA169-1,"")</f>
        <v/>
      </c>
      <c r="U169" s="169" t="str">
        <f>IFERROR(Inv_SY_B!U169/Inv_SY_B!$DA169-1,"")</f>
        <v/>
      </c>
      <c r="V169" s="169" t="str">
        <f>IFERROR(Inv_SY_B!V169/Inv_SY_B!$DA169-1,"")</f>
        <v/>
      </c>
      <c r="W169" s="169" t="str">
        <f>IFERROR(Inv_SY_B!W169/Inv_SY_B!$DA169-1,"")</f>
        <v/>
      </c>
      <c r="X169" s="169" t="str">
        <f>IFERROR(Inv_SY_B!X169/Inv_SY_B!$DA169-1,"")</f>
        <v/>
      </c>
      <c r="Y169" s="169" t="str">
        <f>IFERROR(Inv_SY_B!Y169/Inv_SY_B!$DA169-1,"")</f>
        <v/>
      </c>
      <c r="Z169" s="169" t="str">
        <f>IFERROR(Inv_SY_B!Z169/Inv_SY_B!$DA169-1,"")</f>
        <v/>
      </c>
      <c r="AA169" s="169" t="str">
        <f>IFERROR(Inv_SY_B!AA169/Inv_SY_B!$DA169-1,"")</f>
        <v/>
      </c>
      <c r="AB169" s="169" t="str">
        <f>IFERROR(Inv_SY_B!AB169/Inv_SY_B!$DA169-1,"")</f>
        <v/>
      </c>
      <c r="AC169" s="169" t="str">
        <f>IFERROR(Inv_SY_B!AC169/Inv_SY_B!$DA169-1,"")</f>
        <v/>
      </c>
      <c r="AD169" s="169" t="str">
        <f>IFERROR(Inv_SY_B!AD169/Inv_SY_B!$DA169-1,"")</f>
        <v/>
      </c>
      <c r="AE169" s="169" t="str">
        <f>IFERROR(Inv_SY_B!AE169/Inv_SY_B!$DA169-1,"")</f>
        <v/>
      </c>
      <c r="AF169" s="169" t="str">
        <f>IFERROR(Inv_SY_B!AF169/Inv_SY_B!$DA169-1,"")</f>
        <v/>
      </c>
      <c r="AG169" s="169" t="str">
        <f>IFERROR(Inv_SY_B!AG169/Inv_SY_B!$DA169-1,"")</f>
        <v/>
      </c>
      <c r="AH169" s="169" t="str">
        <f>IFERROR(Inv_SY_B!AH169/Inv_SY_B!$DA169-1,"")</f>
        <v/>
      </c>
      <c r="AI169" s="169" t="str">
        <f>IFERROR(Inv_SY_B!AI169/Inv_SY_B!$DC169-1,"")</f>
        <v/>
      </c>
      <c r="AJ169" s="169" t="str">
        <f>IFERROR(Inv_SY_B!AJ169/Inv_SY_B!$DC169-1,"")</f>
        <v/>
      </c>
      <c r="AK169" s="169" t="str">
        <f>IFERROR(Inv_SY_B!AK169/Inv_SY_B!$DC169-1,"")</f>
        <v/>
      </c>
      <c r="AL169" s="169" t="str">
        <f>IFERROR(Inv_SY_B!AL169/Inv_SY_B!$DC169-1,"")</f>
        <v/>
      </c>
      <c r="AM169" s="169" t="str">
        <f>IFERROR(Inv_SY_B!AM169/Inv_SY_B!$DC169-1,"")</f>
        <v/>
      </c>
      <c r="AN169" s="169" t="str">
        <f>IFERROR(Inv_SY_B!AN169/Inv_SY_B!$DC169-1,"")</f>
        <v/>
      </c>
      <c r="AO169" s="169" t="str">
        <f>IFERROR(Inv_SY_B!AO169/Inv_SY_B!$DC169-1,"")</f>
        <v/>
      </c>
      <c r="AP169" s="169" t="str">
        <f>IFERROR(Inv_SY_B!AP169/Inv_SY_B!$DC169-1,"")</f>
        <v/>
      </c>
      <c r="AQ169" s="169" t="str">
        <f>IFERROR(Inv_SY_B!AQ169/Inv_SY_B!$DC169-1,"")</f>
        <v/>
      </c>
      <c r="AR169" s="169" t="str">
        <f>IFERROR(Inv_SY_B!AR169/Inv_SY_B!$DC169-1,"")</f>
        <v/>
      </c>
      <c r="AS169" s="169" t="str">
        <f>IFERROR(Inv_SY_B!AS169/Inv_SY_B!$DC169-1,"")</f>
        <v/>
      </c>
      <c r="AT169" s="169" t="str">
        <f>IFERROR(Inv_SY_B!AT169/Inv_SY_B!$DC169-1,"")</f>
        <v/>
      </c>
      <c r="AU169" s="169" t="str">
        <f>IFERROR(Inv_SY_B!AU169/Inv_SY_B!$DC169-1,"")</f>
        <v/>
      </c>
      <c r="AV169" s="169" t="str">
        <f>IFERROR(Inv_SY_B!AV169/Inv_SY_B!$DC169-1,"")</f>
        <v/>
      </c>
      <c r="AW169" s="169" t="str">
        <f>IFERROR(Inv_SY_B!AW169/Inv_SY_B!$DC169-1,"")</f>
        <v/>
      </c>
      <c r="AX169" s="169" t="str">
        <f>IFERROR(Inv_SY_B!AX169/Inv_SY_B!$DC169-1,"")</f>
        <v/>
      </c>
      <c r="AY169" s="169" t="str">
        <f>IFERROR(Inv_SY_B!AY169/Inv_SY_B!$DC169-1,"")</f>
        <v/>
      </c>
      <c r="AZ169" s="169" t="str">
        <f>IFERROR(Inv_SY_B!AZ169/Inv_SY_B!$DC169-1,"")</f>
        <v/>
      </c>
      <c r="BA169" s="169" t="str">
        <f>IFERROR(Inv_SY_B!BA169/Inv_SY_B!$DC169-1,"")</f>
        <v/>
      </c>
      <c r="BB169" s="169" t="str">
        <f>IFERROR(Inv_SY_B!BB169/Inv_SY_B!$DC169-1,"")</f>
        <v/>
      </c>
      <c r="BC169" s="169" t="str">
        <f>IFERROR(Inv_SY_B!BC169/Inv_SY_B!$DC169-1,"")</f>
        <v/>
      </c>
      <c r="BD169" s="169" t="str">
        <f>IFERROR(Inv_SY_B!BD169/Inv_SY_B!$DC169-1,"")</f>
        <v/>
      </c>
      <c r="BE169" s="169" t="str">
        <f>IFERROR(Inv_SY_B!BE169/Inv_SY_B!$DC169-1,"")</f>
        <v/>
      </c>
      <c r="BF169" s="169" t="str">
        <f>IFERROR(Inv_SY_B!BF169/Inv_SY_B!$DC169-1,"")</f>
        <v/>
      </c>
      <c r="BG169" s="169" t="str">
        <f>IFERROR(Inv_SY_B!BG169/Inv_SY_B!$DC169-1,"")</f>
        <v/>
      </c>
      <c r="BH169" s="169" t="str">
        <f>IFERROR(Inv_SY_B!BH169/Inv_SY_B!$DC169-1,"")</f>
        <v/>
      </c>
      <c r="BI169" s="169" t="str">
        <f>IFERROR(Inv_SY_B!BI169/Inv_SY_B!$DC169-1,"")</f>
        <v/>
      </c>
      <c r="BJ169" s="169" t="str">
        <f>IFERROR(Inv_SY_B!BJ169/Inv_SY_B!$DC169-1,"")</f>
        <v/>
      </c>
      <c r="BK169" s="169" t="str">
        <f>IFERROR(Inv_SY_B!BK169/Inv_SY_B!$DC169-1,"")</f>
        <v/>
      </c>
      <c r="BL169" s="169" t="str">
        <f>IFERROR(Inv_SY_B!BL169/Inv_SY_B!$DC169-1,"")</f>
        <v/>
      </c>
      <c r="BM169" s="169" t="str">
        <f>IFERROR(Inv_SY_B!BM169/Inv_SY_B!$DC169-1,"")</f>
        <v/>
      </c>
      <c r="BN169" s="169" t="str">
        <f>IFERROR(Inv_SY_B!BN169/Inv_SY_B!$DC169-1,"")</f>
        <v/>
      </c>
      <c r="BO169" s="169" t="str">
        <f>IFERROR(Inv_SY_B!BO169/Inv_SY_B!$DC169-1,"")</f>
        <v/>
      </c>
      <c r="BP169" s="169" t="str">
        <f>IFERROR(Inv_SY_B!BP169/Inv_SY_B!$DC169-1,"")</f>
        <v/>
      </c>
      <c r="BQ169" s="169" t="str">
        <f>IFERROR(Inv_SY_B!BQ169/Inv_SY_B!$DC169-1,"")</f>
        <v/>
      </c>
      <c r="BR169" s="169" t="str">
        <f>IFERROR(Inv_SY_B!BR169/Inv_SY_B!$DC169-1,"")</f>
        <v/>
      </c>
      <c r="BS169" s="169" t="str">
        <f>IFERROR(Inv_SY_B!BS169/Inv_SY_B!$DC169-1,"")</f>
        <v/>
      </c>
      <c r="BT169" s="169" t="str">
        <f>IFERROR(Inv_SY_B!BT169/Inv_SY_B!$DC169-1,"")</f>
        <v/>
      </c>
      <c r="BU169" s="169" t="str">
        <f>IFERROR(Inv_SY_B!BU169/Inv_SY_B!$DC169-1,"")</f>
        <v/>
      </c>
      <c r="BV169" s="169" t="str">
        <f>IFERROR(Inv_SY_B!BV169/Inv_SY_B!$DC169-1,"")</f>
        <v/>
      </c>
      <c r="BW169" s="169" t="str">
        <f>IFERROR(Inv_SY_B!BW169/Inv_SY_B!$DC169-1,"")</f>
        <v/>
      </c>
      <c r="BX169" s="169" t="str">
        <f>IFERROR(Inv_SY_B!BX169/Inv_SY_B!$DC169-1,"")</f>
        <v/>
      </c>
      <c r="BY169" s="169" t="str">
        <f>IFERROR(Inv_SY_B!BY169/Inv_SY_B!$DC169-1,"")</f>
        <v/>
      </c>
      <c r="BZ169" s="169" t="str">
        <f>IFERROR(Inv_SY_B!BZ169/Inv_SY_B!$DC169-1,"")</f>
        <v/>
      </c>
      <c r="CA169" s="169" t="str">
        <f>IFERROR(Inv_SY_B!CA169/Inv_SY_B!$DC169-1,"")</f>
        <v/>
      </c>
      <c r="CB169" s="169" t="str">
        <f>IFERROR(Inv_SY_B!CB169/Inv_SY_B!$DC169-1,"")</f>
        <v/>
      </c>
      <c r="CC169" s="169" t="str">
        <f>IFERROR(Inv_SY_B!CC169/Inv_SY_B!$DC169-1,"")</f>
        <v/>
      </c>
      <c r="CD169" s="169" t="str">
        <f>IFERROR(Inv_SY_B!CD169/Inv_SY_B!$DC169-1,"")</f>
        <v/>
      </c>
      <c r="CE169" s="169" t="str">
        <f>IFERROR(Inv_SY_B!CE169/Inv_SY_B!$DC169-1,"")</f>
        <v/>
      </c>
      <c r="CF169" s="169" t="str">
        <f>IFERROR(Inv_SY_B!CF169/Inv_SY_B!$DC169-1,"")</f>
        <v/>
      </c>
      <c r="CG169" s="169" t="str">
        <f>IFERROR(Inv_SY_B!CG169/Inv_SY_B!$DC169-1,"")</f>
        <v/>
      </c>
      <c r="CH169" s="169" t="str">
        <f>IFERROR(Inv_SY_B!CH169/Inv_SY_B!$DC169-1,"")</f>
        <v/>
      </c>
      <c r="CI169" s="169" t="str">
        <f>IFERROR(Inv_SY_B!CI169/Inv_SY_B!$DC169-1,"")</f>
        <v/>
      </c>
      <c r="CJ169" s="169" t="str">
        <f>IFERROR(Inv_SY_B!CJ169/Inv_SY_B!$DC169-1,"")</f>
        <v/>
      </c>
      <c r="CK169" s="169" t="str">
        <f>IFERROR(Inv_SY_B!CK169/Inv_SY_B!$DC169-1,"")</f>
        <v/>
      </c>
      <c r="CL169" s="169" t="str">
        <f>IFERROR(Inv_SY_B!CL169/Inv_SY_B!$DC169-1,"")</f>
        <v/>
      </c>
      <c r="CM169" s="169" t="str">
        <f>IFERROR(Inv_SY_B!CM169/Inv_SY_B!$DB169-1,"")</f>
        <v/>
      </c>
      <c r="CN169" s="169" t="str">
        <f>IFERROR(Inv_SY_B!CN169/Inv_SY_B!$DB169-1,"")</f>
        <v/>
      </c>
      <c r="CO169" s="169" t="str">
        <f>IFERROR(Inv_SY_B!CO169/Inv_SY_B!$DB169-1,"")</f>
        <v/>
      </c>
      <c r="CP169" s="169" t="str">
        <f>IFERROR(Inv_SY_B!CP169/Inv_SY_B!$DB169-1,"")</f>
        <v/>
      </c>
      <c r="CQ169" s="169" t="str">
        <f>IFERROR(Inv_SY_B!CQ169/Inv_SY_B!$DB169-1,"")</f>
        <v/>
      </c>
      <c r="CR169" s="169" t="str">
        <f>IFERROR(Inv_SY_B!CR169/Inv_SY_B!$DB169-1,"")</f>
        <v/>
      </c>
      <c r="CS169" s="169" t="str">
        <f>IFERROR(Inv_SY_B!CS169/Inv_SY_B!$DB169-1,"")</f>
        <v/>
      </c>
      <c r="CT169" s="169" t="str">
        <f>IFERROR(Inv_SY_B!CT169/Inv_SY_B!$DB169-1,"")</f>
        <v/>
      </c>
      <c r="CU169" s="169" t="str">
        <f>IFERROR(Inv_SY_B!CU169/Inv_SY_B!$DB169-1,"")</f>
        <v/>
      </c>
      <c r="CV169" s="169" t="str">
        <f>IFERROR(Inv_SY_B!CV169/Inv_SY_B!$DB169-1,"")</f>
        <v/>
      </c>
      <c r="CW169" s="169" t="str">
        <f>IFERROR(Inv_SY_B!CW169/Inv_SY_B!$DB169-1,"")</f>
        <v/>
      </c>
      <c r="CX169" s="169" t="str">
        <f>IFERROR(Inv_SY_B!CX169/Inv_SY_B!$DB169-1,"")</f>
        <v/>
      </c>
      <c r="CY169" s="169" t="str">
        <f>IFERROR(Inv_SY_B!CY169/Inv_SY_B!$DB169-1,"")</f>
        <v/>
      </c>
      <c r="CZ169" s="169" t="str">
        <f>IFERROR(Inv_SY_B!CZ169/Inv_SY_B!$DB169-1,"")</f>
        <v/>
      </c>
    </row>
    <row r="170" spans="2:104">
      <c r="B170" s="164">
        <f t="shared" si="3"/>
        <v>45862</v>
      </c>
      <c r="C170" s="169" t="str">
        <f>IFERROR(Inv_SY_B!C170/Inv_SY_B!$DA170-1,"")</f>
        <v/>
      </c>
      <c r="D170" s="169" t="str">
        <f>IFERROR(Inv_SY_B!D170/Inv_SY_B!$DA170-1,"")</f>
        <v/>
      </c>
      <c r="E170" s="169" t="str">
        <f>IFERROR(Inv_SY_B!E170/Inv_SY_B!$DA170-1,"")</f>
        <v/>
      </c>
      <c r="F170" s="169" t="str">
        <f>IFERROR(Inv_SY_B!F170/Inv_SY_B!$DA170-1,"")</f>
        <v/>
      </c>
      <c r="G170" s="169" t="str">
        <f>IFERROR(Inv_SY_B!G170/Inv_SY_B!$DA170-1,"")</f>
        <v/>
      </c>
      <c r="H170" s="169" t="str">
        <f>IFERROR(Inv_SY_B!H170/Inv_SY_B!$DA170-1,"")</f>
        <v/>
      </c>
      <c r="I170" s="169" t="str">
        <f>IFERROR(Inv_SY_B!I170/Inv_SY_B!$DA170-1,"")</f>
        <v/>
      </c>
      <c r="J170" s="169" t="str">
        <f>IFERROR(Inv_SY_B!J170/Inv_SY_B!$DA170-1,"")</f>
        <v/>
      </c>
      <c r="K170" s="169" t="str">
        <f>IFERROR(Inv_SY_B!K170/Inv_SY_B!$DA170-1,"")</f>
        <v/>
      </c>
      <c r="L170" s="169" t="str">
        <f>IFERROR(Inv_SY_B!L170/Inv_SY_B!$DA170-1,"")</f>
        <v/>
      </c>
      <c r="M170" s="169" t="str">
        <f>IFERROR(Inv_SY_B!M170/Inv_SY_B!$DA170-1,"")</f>
        <v/>
      </c>
      <c r="N170" s="169" t="str">
        <f>IFERROR(Inv_SY_B!N170/Inv_SY_B!$DA170-1,"")</f>
        <v/>
      </c>
      <c r="O170" s="169" t="str">
        <f>IFERROR(Inv_SY_B!O170/Inv_SY_B!$DA170-1,"")</f>
        <v/>
      </c>
      <c r="P170" s="169" t="str">
        <f>IFERROR(Inv_SY_B!P170/Inv_SY_B!$DA170-1,"")</f>
        <v/>
      </c>
      <c r="Q170" s="169" t="str">
        <f>IFERROR(Inv_SY_B!Q170/Inv_SY_B!$DA170-1,"")</f>
        <v/>
      </c>
      <c r="R170" s="169" t="str">
        <f>IFERROR(Inv_SY_B!R170/Inv_SY_B!$DA170-1,"")</f>
        <v/>
      </c>
      <c r="S170" s="169" t="str">
        <f>IFERROR(Inv_SY_B!S170/Inv_SY_B!$DA170-1,"")</f>
        <v/>
      </c>
      <c r="T170" s="169" t="str">
        <f>IFERROR(Inv_SY_B!T170/Inv_SY_B!$DA170-1,"")</f>
        <v/>
      </c>
      <c r="U170" s="169" t="str">
        <f>IFERROR(Inv_SY_B!U170/Inv_SY_B!$DA170-1,"")</f>
        <v/>
      </c>
      <c r="V170" s="169" t="str">
        <f>IFERROR(Inv_SY_B!V170/Inv_SY_B!$DA170-1,"")</f>
        <v/>
      </c>
      <c r="W170" s="169" t="str">
        <f>IFERROR(Inv_SY_B!W170/Inv_SY_B!$DA170-1,"")</f>
        <v/>
      </c>
      <c r="X170" s="169" t="str">
        <f>IFERROR(Inv_SY_B!X170/Inv_SY_B!$DA170-1,"")</f>
        <v/>
      </c>
      <c r="Y170" s="169" t="str">
        <f>IFERROR(Inv_SY_B!Y170/Inv_SY_B!$DA170-1,"")</f>
        <v/>
      </c>
      <c r="Z170" s="169" t="str">
        <f>IFERROR(Inv_SY_B!Z170/Inv_SY_B!$DA170-1,"")</f>
        <v/>
      </c>
      <c r="AA170" s="169" t="str">
        <f>IFERROR(Inv_SY_B!AA170/Inv_SY_B!$DA170-1,"")</f>
        <v/>
      </c>
      <c r="AB170" s="169" t="str">
        <f>IFERROR(Inv_SY_B!AB170/Inv_SY_B!$DA170-1,"")</f>
        <v/>
      </c>
      <c r="AC170" s="169" t="str">
        <f>IFERROR(Inv_SY_B!AC170/Inv_SY_B!$DA170-1,"")</f>
        <v/>
      </c>
      <c r="AD170" s="169" t="str">
        <f>IFERROR(Inv_SY_B!AD170/Inv_SY_B!$DA170-1,"")</f>
        <v/>
      </c>
      <c r="AE170" s="169" t="str">
        <f>IFERROR(Inv_SY_B!AE170/Inv_SY_B!$DA170-1,"")</f>
        <v/>
      </c>
      <c r="AF170" s="169" t="str">
        <f>IFERROR(Inv_SY_B!AF170/Inv_SY_B!$DA170-1,"")</f>
        <v/>
      </c>
      <c r="AG170" s="169" t="str">
        <f>IFERROR(Inv_SY_B!AG170/Inv_SY_B!$DA170-1,"")</f>
        <v/>
      </c>
      <c r="AH170" s="169" t="str">
        <f>IFERROR(Inv_SY_B!AH170/Inv_SY_B!$DA170-1,"")</f>
        <v/>
      </c>
      <c r="AI170" s="169" t="str">
        <f>IFERROR(Inv_SY_B!AI170/Inv_SY_B!$DC170-1,"")</f>
        <v/>
      </c>
      <c r="AJ170" s="169" t="str">
        <f>IFERROR(Inv_SY_B!AJ170/Inv_SY_B!$DC170-1,"")</f>
        <v/>
      </c>
      <c r="AK170" s="169" t="str">
        <f>IFERROR(Inv_SY_B!AK170/Inv_SY_B!$DC170-1,"")</f>
        <v/>
      </c>
      <c r="AL170" s="169" t="str">
        <f>IFERROR(Inv_SY_B!AL170/Inv_SY_B!$DC170-1,"")</f>
        <v/>
      </c>
      <c r="AM170" s="169" t="str">
        <f>IFERROR(Inv_SY_B!AM170/Inv_SY_B!$DC170-1,"")</f>
        <v/>
      </c>
      <c r="AN170" s="169" t="str">
        <f>IFERROR(Inv_SY_B!AN170/Inv_SY_B!$DC170-1,"")</f>
        <v/>
      </c>
      <c r="AO170" s="169" t="str">
        <f>IFERROR(Inv_SY_B!AO170/Inv_SY_B!$DC170-1,"")</f>
        <v/>
      </c>
      <c r="AP170" s="169" t="str">
        <f>IFERROR(Inv_SY_B!AP170/Inv_SY_B!$DC170-1,"")</f>
        <v/>
      </c>
      <c r="AQ170" s="169" t="str">
        <f>IFERROR(Inv_SY_B!AQ170/Inv_SY_B!$DC170-1,"")</f>
        <v/>
      </c>
      <c r="AR170" s="169" t="str">
        <f>IFERROR(Inv_SY_B!AR170/Inv_SY_B!$DC170-1,"")</f>
        <v/>
      </c>
      <c r="AS170" s="169" t="str">
        <f>IFERROR(Inv_SY_B!AS170/Inv_SY_B!$DC170-1,"")</f>
        <v/>
      </c>
      <c r="AT170" s="169" t="str">
        <f>IFERROR(Inv_SY_B!AT170/Inv_SY_B!$DC170-1,"")</f>
        <v/>
      </c>
      <c r="AU170" s="169" t="str">
        <f>IFERROR(Inv_SY_B!AU170/Inv_SY_B!$DC170-1,"")</f>
        <v/>
      </c>
      <c r="AV170" s="169" t="str">
        <f>IFERROR(Inv_SY_B!AV170/Inv_SY_B!$DC170-1,"")</f>
        <v/>
      </c>
      <c r="AW170" s="169" t="str">
        <f>IFERROR(Inv_SY_B!AW170/Inv_SY_B!$DC170-1,"")</f>
        <v/>
      </c>
      <c r="AX170" s="169" t="str">
        <f>IFERROR(Inv_SY_B!AX170/Inv_SY_B!$DC170-1,"")</f>
        <v/>
      </c>
      <c r="AY170" s="169" t="str">
        <f>IFERROR(Inv_SY_B!AY170/Inv_SY_B!$DC170-1,"")</f>
        <v/>
      </c>
      <c r="AZ170" s="169" t="str">
        <f>IFERROR(Inv_SY_B!AZ170/Inv_SY_B!$DC170-1,"")</f>
        <v/>
      </c>
      <c r="BA170" s="169" t="str">
        <f>IFERROR(Inv_SY_B!BA170/Inv_SY_B!$DC170-1,"")</f>
        <v/>
      </c>
      <c r="BB170" s="169" t="str">
        <f>IFERROR(Inv_SY_B!BB170/Inv_SY_B!$DC170-1,"")</f>
        <v/>
      </c>
      <c r="BC170" s="169" t="str">
        <f>IFERROR(Inv_SY_B!BC170/Inv_SY_B!$DC170-1,"")</f>
        <v/>
      </c>
      <c r="BD170" s="169" t="str">
        <f>IFERROR(Inv_SY_B!BD170/Inv_SY_B!$DC170-1,"")</f>
        <v/>
      </c>
      <c r="BE170" s="169" t="str">
        <f>IFERROR(Inv_SY_B!BE170/Inv_SY_B!$DC170-1,"")</f>
        <v/>
      </c>
      <c r="BF170" s="169" t="str">
        <f>IFERROR(Inv_SY_B!BF170/Inv_SY_B!$DC170-1,"")</f>
        <v/>
      </c>
      <c r="BG170" s="169" t="str">
        <f>IFERROR(Inv_SY_B!BG170/Inv_SY_B!$DC170-1,"")</f>
        <v/>
      </c>
      <c r="BH170" s="169" t="str">
        <f>IFERROR(Inv_SY_B!BH170/Inv_SY_B!$DC170-1,"")</f>
        <v/>
      </c>
      <c r="BI170" s="169" t="str">
        <f>IFERROR(Inv_SY_B!BI170/Inv_SY_B!$DC170-1,"")</f>
        <v/>
      </c>
      <c r="BJ170" s="169" t="str">
        <f>IFERROR(Inv_SY_B!BJ170/Inv_SY_B!$DC170-1,"")</f>
        <v/>
      </c>
      <c r="BK170" s="169" t="str">
        <f>IFERROR(Inv_SY_B!BK170/Inv_SY_B!$DC170-1,"")</f>
        <v/>
      </c>
      <c r="BL170" s="169" t="str">
        <f>IFERROR(Inv_SY_B!BL170/Inv_SY_B!$DC170-1,"")</f>
        <v/>
      </c>
      <c r="BM170" s="169" t="str">
        <f>IFERROR(Inv_SY_B!BM170/Inv_SY_B!$DC170-1,"")</f>
        <v/>
      </c>
      <c r="BN170" s="169" t="str">
        <f>IFERROR(Inv_SY_B!BN170/Inv_SY_B!$DC170-1,"")</f>
        <v/>
      </c>
      <c r="BO170" s="169" t="str">
        <f>IFERROR(Inv_SY_B!BO170/Inv_SY_B!$DC170-1,"")</f>
        <v/>
      </c>
      <c r="BP170" s="169" t="str">
        <f>IFERROR(Inv_SY_B!BP170/Inv_SY_B!$DC170-1,"")</f>
        <v/>
      </c>
      <c r="BQ170" s="169" t="str">
        <f>IFERROR(Inv_SY_B!BQ170/Inv_SY_B!$DC170-1,"")</f>
        <v/>
      </c>
      <c r="BR170" s="169" t="str">
        <f>IFERROR(Inv_SY_B!BR170/Inv_SY_B!$DC170-1,"")</f>
        <v/>
      </c>
      <c r="BS170" s="169" t="str">
        <f>IFERROR(Inv_SY_B!BS170/Inv_SY_B!$DC170-1,"")</f>
        <v/>
      </c>
      <c r="BT170" s="169" t="str">
        <f>IFERROR(Inv_SY_B!BT170/Inv_SY_B!$DC170-1,"")</f>
        <v/>
      </c>
      <c r="BU170" s="169" t="str">
        <f>IFERROR(Inv_SY_B!BU170/Inv_SY_B!$DC170-1,"")</f>
        <v/>
      </c>
      <c r="BV170" s="169" t="str">
        <f>IFERROR(Inv_SY_B!BV170/Inv_SY_B!$DC170-1,"")</f>
        <v/>
      </c>
      <c r="BW170" s="169" t="str">
        <f>IFERROR(Inv_SY_B!BW170/Inv_SY_B!$DC170-1,"")</f>
        <v/>
      </c>
      <c r="BX170" s="169" t="str">
        <f>IFERROR(Inv_SY_B!BX170/Inv_SY_B!$DC170-1,"")</f>
        <v/>
      </c>
      <c r="BY170" s="169" t="str">
        <f>IFERROR(Inv_SY_B!BY170/Inv_SY_B!$DC170-1,"")</f>
        <v/>
      </c>
      <c r="BZ170" s="169" t="str">
        <f>IFERROR(Inv_SY_B!BZ170/Inv_SY_B!$DC170-1,"")</f>
        <v/>
      </c>
      <c r="CA170" s="169" t="str">
        <f>IFERROR(Inv_SY_B!CA170/Inv_SY_B!$DC170-1,"")</f>
        <v/>
      </c>
      <c r="CB170" s="169" t="str">
        <f>IFERROR(Inv_SY_B!CB170/Inv_SY_B!$DC170-1,"")</f>
        <v/>
      </c>
      <c r="CC170" s="169" t="str">
        <f>IFERROR(Inv_SY_B!CC170/Inv_SY_B!$DC170-1,"")</f>
        <v/>
      </c>
      <c r="CD170" s="169" t="str">
        <f>IFERROR(Inv_SY_B!CD170/Inv_SY_B!$DC170-1,"")</f>
        <v/>
      </c>
      <c r="CE170" s="169" t="str">
        <f>IFERROR(Inv_SY_B!CE170/Inv_SY_B!$DC170-1,"")</f>
        <v/>
      </c>
      <c r="CF170" s="169" t="str">
        <f>IFERROR(Inv_SY_B!CF170/Inv_SY_B!$DC170-1,"")</f>
        <v/>
      </c>
      <c r="CG170" s="169" t="str">
        <f>IFERROR(Inv_SY_B!CG170/Inv_SY_B!$DC170-1,"")</f>
        <v/>
      </c>
      <c r="CH170" s="169" t="str">
        <f>IFERROR(Inv_SY_B!CH170/Inv_SY_B!$DC170-1,"")</f>
        <v/>
      </c>
      <c r="CI170" s="169" t="str">
        <f>IFERROR(Inv_SY_B!CI170/Inv_SY_B!$DC170-1,"")</f>
        <v/>
      </c>
      <c r="CJ170" s="169" t="str">
        <f>IFERROR(Inv_SY_B!CJ170/Inv_SY_B!$DC170-1,"")</f>
        <v/>
      </c>
      <c r="CK170" s="169" t="str">
        <f>IFERROR(Inv_SY_B!CK170/Inv_SY_B!$DC170-1,"")</f>
        <v/>
      </c>
      <c r="CL170" s="169" t="str">
        <f>IFERROR(Inv_SY_B!CL170/Inv_SY_B!$DC170-1,"")</f>
        <v/>
      </c>
      <c r="CM170" s="169" t="str">
        <f>IFERROR(Inv_SY_B!CM170/Inv_SY_B!$DB170-1,"")</f>
        <v/>
      </c>
      <c r="CN170" s="169" t="str">
        <f>IFERROR(Inv_SY_B!CN170/Inv_SY_B!$DB170-1,"")</f>
        <v/>
      </c>
      <c r="CO170" s="169" t="str">
        <f>IFERROR(Inv_SY_B!CO170/Inv_SY_B!$DB170-1,"")</f>
        <v/>
      </c>
      <c r="CP170" s="169" t="str">
        <f>IFERROR(Inv_SY_B!CP170/Inv_SY_B!$DB170-1,"")</f>
        <v/>
      </c>
      <c r="CQ170" s="169" t="str">
        <f>IFERROR(Inv_SY_B!CQ170/Inv_SY_B!$DB170-1,"")</f>
        <v/>
      </c>
      <c r="CR170" s="169" t="str">
        <f>IFERROR(Inv_SY_B!CR170/Inv_SY_B!$DB170-1,"")</f>
        <v/>
      </c>
      <c r="CS170" s="169" t="str">
        <f>IFERROR(Inv_SY_B!CS170/Inv_SY_B!$DB170-1,"")</f>
        <v/>
      </c>
      <c r="CT170" s="169" t="str">
        <f>IFERROR(Inv_SY_B!CT170/Inv_SY_B!$DB170-1,"")</f>
        <v/>
      </c>
      <c r="CU170" s="169" t="str">
        <f>IFERROR(Inv_SY_B!CU170/Inv_SY_B!$DB170-1,"")</f>
        <v/>
      </c>
      <c r="CV170" s="169" t="str">
        <f>IFERROR(Inv_SY_B!CV170/Inv_SY_B!$DB170-1,"")</f>
        <v/>
      </c>
      <c r="CW170" s="169" t="str">
        <f>IFERROR(Inv_SY_B!CW170/Inv_SY_B!$DB170-1,"")</f>
        <v/>
      </c>
      <c r="CX170" s="169" t="str">
        <f>IFERROR(Inv_SY_B!CX170/Inv_SY_B!$DB170-1,"")</f>
        <v/>
      </c>
      <c r="CY170" s="169" t="str">
        <f>IFERROR(Inv_SY_B!CY170/Inv_SY_B!$DB170-1,"")</f>
        <v/>
      </c>
      <c r="CZ170" s="169" t="str">
        <f>IFERROR(Inv_SY_B!CZ170/Inv_SY_B!$DB170-1,"")</f>
        <v/>
      </c>
    </row>
    <row r="171" spans="2:104">
      <c r="B171" s="164">
        <f t="shared" si="3"/>
        <v>45863</v>
      </c>
      <c r="C171" s="169" t="str">
        <f>IFERROR(Inv_SY_B!C171/Inv_SY_B!$DA171-1,"")</f>
        <v/>
      </c>
      <c r="D171" s="169" t="str">
        <f>IFERROR(Inv_SY_B!D171/Inv_SY_B!$DA171-1,"")</f>
        <v/>
      </c>
      <c r="E171" s="169" t="str">
        <f>IFERROR(Inv_SY_B!E171/Inv_SY_B!$DA171-1,"")</f>
        <v/>
      </c>
      <c r="F171" s="169" t="str">
        <f>IFERROR(Inv_SY_B!F171/Inv_SY_B!$DA171-1,"")</f>
        <v/>
      </c>
      <c r="G171" s="169" t="str">
        <f>IFERROR(Inv_SY_B!G171/Inv_SY_B!$DA171-1,"")</f>
        <v/>
      </c>
      <c r="H171" s="169" t="str">
        <f>IFERROR(Inv_SY_B!H171/Inv_SY_B!$DA171-1,"")</f>
        <v/>
      </c>
      <c r="I171" s="169" t="str">
        <f>IFERROR(Inv_SY_B!I171/Inv_SY_B!$DA171-1,"")</f>
        <v/>
      </c>
      <c r="J171" s="169" t="str">
        <f>IFERROR(Inv_SY_B!J171/Inv_SY_B!$DA171-1,"")</f>
        <v/>
      </c>
      <c r="K171" s="169" t="str">
        <f>IFERROR(Inv_SY_B!K171/Inv_SY_B!$DA171-1,"")</f>
        <v/>
      </c>
      <c r="L171" s="169" t="str">
        <f>IFERROR(Inv_SY_B!L171/Inv_SY_B!$DA171-1,"")</f>
        <v/>
      </c>
      <c r="M171" s="169" t="str">
        <f>IFERROR(Inv_SY_B!M171/Inv_SY_B!$DA171-1,"")</f>
        <v/>
      </c>
      <c r="N171" s="169" t="str">
        <f>IFERROR(Inv_SY_B!N171/Inv_SY_B!$DA171-1,"")</f>
        <v/>
      </c>
      <c r="O171" s="169" t="str">
        <f>IFERROR(Inv_SY_B!O171/Inv_SY_B!$DA171-1,"")</f>
        <v/>
      </c>
      <c r="P171" s="169" t="str">
        <f>IFERROR(Inv_SY_B!P171/Inv_SY_B!$DA171-1,"")</f>
        <v/>
      </c>
      <c r="Q171" s="169" t="str">
        <f>IFERROR(Inv_SY_B!Q171/Inv_SY_B!$DA171-1,"")</f>
        <v/>
      </c>
      <c r="R171" s="169" t="str">
        <f>IFERROR(Inv_SY_B!R171/Inv_SY_B!$DA171-1,"")</f>
        <v/>
      </c>
      <c r="S171" s="169" t="str">
        <f>IFERROR(Inv_SY_B!S171/Inv_SY_B!$DA171-1,"")</f>
        <v/>
      </c>
      <c r="T171" s="169" t="str">
        <f>IFERROR(Inv_SY_B!T171/Inv_SY_B!$DA171-1,"")</f>
        <v/>
      </c>
      <c r="U171" s="169" t="str">
        <f>IFERROR(Inv_SY_B!U171/Inv_SY_B!$DA171-1,"")</f>
        <v/>
      </c>
      <c r="V171" s="169" t="str">
        <f>IFERROR(Inv_SY_B!V171/Inv_SY_B!$DA171-1,"")</f>
        <v/>
      </c>
      <c r="W171" s="169" t="str">
        <f>IFERROR(Inv_SY_B!W171/Inv_SY_B!$DA171-1,"")</f>
        <v/>
      </c>
      <c r="X171" s="169" t="str">
        <f>IFERROR(Inv_SY_B!X171/Inv_SY_B!$DA171-1,"")</f>
        <v/>
      </c>
      <c r="Y171" s="169" t="str">
        <f>IFERROR(Inv_SY_B!Y171/Inv_SY_B!$DA171-1,"")</f>
        <v/>
      </c>
      <c r="Z171" s="169" t="str">
        <f>IFERROR(Inv_SY_B!Z171/Inv_SY_B!$DA171-1,"")</f>
        <v/>
      </c>
      <c r="AA171" s="169" t="str">
        <f>IFERROR(Inv_SY_B!AA171/Inv_SY_B!$DA171-1,"")</f>
        <v/>
      </c>
      <c r="AB171" s="169" t="str">
        <f>IFERROR(Inv_SY_B!AB171/Inv_SY_B!$DA171-1,"")</f>
        <v/>
      </c>
      <c r="AC171" s="169" t="str">
        <f>IFERROR(Inv_SY_B!AC171/Inv_SY_B!$DA171-1,"")</f>
        <v/>
      </c>
      <c r="AD171" s="169" t="str">
        <f>IFERROR(Inv_SY_B!AD171/Inv_SY_B!$DA171-1,"")</f>
        <v/>
      </c>
      <c r="AE171" s="169" t="str">
        <f>IFERROR(Inv_SY_B!AE171/Inv_SY_B!$DA171-1,"")</f>
        <v/>
      </c>
      <c r="AF171" s="169" t="str">
        <f>IFERROR(Inv_SY_B!AF171/Inv_SY_B!$DA171-1,"")</f>
        <v/>
      </c>
      <c r="AG171" s="169" t="str">
        <f>IFERROR(Inv_SY_B!AG171/Inv_SY_B!$DA171-1,"")</f>
        <v/>
      </c>
      <c r="AH171" s="169" t="str">
        <f>IFERROR(Inv_SY_B!AH171/Inv_SY_B!$DA171-1,"")</f>
        <v/>
      </c>
      <c r="AI171" s="169" t="str">
        <f>IFERROR(Inv_SY_B!AI171/Inv_SY_B!$DC171-1,"")</f>
        <v/>
      </c>
      <c r="AJ171" s="169" t="str">
        <f>IFERROR(Inv_SY_B!AJ171/Inv_SY_B!$DC171-1,"")</f>
        <v/>
      </c>
      <c r="AK171" s="169" t="str">
        <f>IFERROR(Inv_SY_B!AK171/Inv_SY_B!$DC171-1,"")</f>
        <v/>
      </c>
      <c r="AL171" s="169" t="str">
        <f>IFERROR(Inv_SY_B!AL171/Inv_SY_B!$DC171-1,"")</f>
        <v/>
      </c>
      <c r="AM171" s="169" t="str">
        <f>IFERROR(Inv_SY_B!AM171/Inv_SY_B!$DC171-1,"")</f>
        <v/>
      </c>
      <c r="AN171" s="169" t="str">
        <f>IFERROR(Inv_SY_B!AN171/Inv_SY_B!$DC171-1,"")</f>
        <v/>
      </c>
      <c r="AO171" s="169" t="str">
        <f>IFERROR(Inv_SY_B!AO171/Inv_SY_B!$DC171-1,"")</f>
        <v/>
      </c>
      <c r="AP171" s="169" t="str">
        <f>IFERROR(Inv_SY_B!AP171/Inv_SY_B!$DC171-1,"")</f>
        <v/>
      </c>
      <c r="AQ171" s="169" t="str">
        <f>IFERROR(Inv_SY_B!AQ171/Inv_SY_B!$DC171-1,"")</f>
        <v/>
      </c>
      <c r="AR171" s="169" t="str">
        <f>IFERROR(Inv_SY_B!AR171/Inv_SY_B!$DC171-1,"")</f>
        <v/>
      </c>
      <c r="AS171" s="169" t="str">
        <f>IFERROR(Inv_SY_B!AS171/Inv_SY_B!$DC171-1,"")</f>
        <v/>
      </c>
      <c r="AT171" s="169" t="str">
        <f>IFERROR(Inv_SY_B!AT171/Inv_SY_B!$DC171-1,"")</f>
        <v/>
      </c>
      <c r="AU171" s="169" t="str">
        <f>IFERROR(Inv_SY_B!AU171/Inv_SY_B!$DC171-1,"")</f>
        <v/>
      </c>
      <c r="AV171" s="169" t="str">
        <f>IFERROR(Inv_SY_B!AV171/Inv_SY_B!$DC171-1,"")</f>
        <v/>
      </c>
      <c r="AW171" s="169" t="str">
        <f>IFERROR(Inv_SY_B!AW171/Inv_SY_B!$DC171-1,"")</f>
        <v/>
      </c>
      <c r="AX171" s="169" t="str">
        <f>IFERROR(Inv_SY_B!AX171/Inv_SY_B!$DC171-1,"")</f>
        <v/>
      </c>
      <c r="AY171" s="169" t="str">
        <f>IFERROR(Inv_SY_B!AY171/Inv_SY_B!$DC171-1,"")</f>
        <v/>
      </c>
      <c r="AZ171" s="169" t="str">
        <f>IFERROR(Inv_SY_B!AZ171/Inv_SY_B!$DC171-1,"")</f>
        <v/>
      </c>
      <c r="BA171" s="169" t="str">
        <f>IFERROR(Inv_SY_B!BA171/Inv_SY_B!$DC171-1,"")</f>
        <v/>
      </c>
      <c r="BB171" s="169" t="str">
        <f>IFERROR(Inv_SY_B!BB171/Inv_SY_B!$DC171-1,"")</f>
        <v/>
      </c>
      <c r="BC171" s="169" t="str">
        <f>IFERROR(Inv_SY_B!BC171/Inv_SY_B!$DC171-1,"")</f>
        <v/>
      </c>
      <c r="BD171" s="169" t="str">
        <f>IFERROR(Inv_SY_B!BD171/Inv_SY_B!$DC171-1,"")</f>
        <v/>
      </c>
      <c r="BE171" s="169" t="str">
        <f>IFERROR(Inv_SY_B!BE171/Inv_SY_B!$DC171-1,"")</f>
        <v/>
      </c>
      <c r="BF171" s="169" t="str">
        <f>IFERROR(Inv_SY_B!BF171/Inv_SY_B!$DC171-1,"")</f>
        <v/>
      </c>
      <c r="BG171" s="169" t="str">
        <f>IFERROR(Inv_SY_B!BG171/Inv_SY_B!$DC171-1,"")</f>
        <v/>
      </c>
      <c r="BH171" s="169" t="str">
        <f>IFERROR(Inv_SY_B!BH171/Inv_SY_B!$DC171-1,"")</f>
        <v/>
      </c>
      <c r="BI171" s="169" t="str">
        <f>IFERROR(Inv_SY_B!BI171/Inv_SY_B!$DC171-1,"")</f>
        <v/>
      </c>
      <c r="BJ171" s="169" t="str">
        <f>IFERROR(Inv_SY_B!BJ171/Inv_SY_B!$DC171-1,"")</f>
        <v/>
      </c>
      <c r="BK171" s="169" t="str">
        <f>IFERROR(Inv_SY_B!BK171/Inv_SY_B!$DC171-1,"")</f>
        <v/>
      </c>
      <c r="BL171" s="169" t="str">
        <f>IFERROR(Inv_SY_B!BL171/Inv_SY_B!$DC171-1,"")</f>
        <v/>
      </c>
      <c r="BM171" s="169" t="str">
        <f>IFERROR(Inv_SY_B!BM171/Inv_SY_B!$DC171-1,"")</f>
        <v/>
      </c>
      <c r="BN171" s="169" t="str">
        <f>IFERROR(Inv_SY_B!BN171/Inv_SY_B!$DC171-1,"")</f>
        <v/>
      </c>
      <c r="BO171" s="169" t="str">
        <f>IFERROR(Inv_SY_B!BO171/Inv_SY_B!$DC171-1,"")</f>
        <v/>
      </c>
      <c r="BP171" s="169" t="str">
        <f>IFERROR(Inv_SY_B!BP171/Inv_SY_B!$DC171-1,"")</f>
        <v/>
      </c>
      <c r="BQ171" s="169" t="str">
        <f>IFERROR(Inv_SY_B!BQ171/Inv_SY_B!$DC171-1,"")</f>
        <v/>
      </c>
      <c r="BR171" s="169" t="str">
        <f>IFERROR(Inv_SY_B!BR171/Inv_SY_B!$DC171-1,"")</f>
        <v/>
      </c>
      <c r="BS171" s="169" t="str">
        <f>IFERROR(Inv_SY_B!BS171/Inv_SY_B!$DC171-1,"")</f>
        <v/>
      </c>
      <c r="BT171" s="169" t="str">
        <f>IFERROR(Inv_SY_B!BT171/Inv_SY_B!$DC171-1,"")</f>
        <v/>
      </c>
      <c r="BU171" s="169" t="str">
        <f>IFERROR(Inv_SY_B!BU171/Inv_SY_B!$DC171-1,"")</f>
        <v/>
      </c>
      <c r="BV171" s="169" t="str">
        <f>IFERROR(Inv_SY_B!BV171/Inv_SY_B!$DC171-1,"")</f>
        <v/>
      </c>
      <c r="BW171" s="169" t="str">
        <f>IFERROR(Inv_SY_B!BW171/Inv_SY_B!$DC171-1,"")</f>
        <v/>
      </c>
      <c r="BX171" s="169" t="str">
        <f>IFERROR(Inv_SY_B!BX171/Inv_SY_B!$DC171-1,"")</f>
        <v/>
      </c>
      <c r="BY171" s="169" t="str">
        <f>IFERROR(Inv_SY_B!BY171/Inv_SY_B!$DC171-1,"")</f>
        <v/>
      </c>
      <c r="BZ171" s="169" t="str">
        <f>IFERROR(Inv_SY_B!BZ171/Inv_SY_B!$DC171-1,"")</f>
        <v/>
      </c>
      <c r="CA171" s="169" t="str">
        <f>IFERROR(Inv_SY_B!CA171/Inv_SY_B!$DC171-1,"")</f>
        <v/>
      </c>
      <c r="CB171" s="169" t="str">
        <f>IFERROR(Inv_SY_B!CB171/Inv_SY_B!$DC171-1,"")</f>
        <v/>
      </c>
      <c r="CC171" s="169" t="str">
        <f>IFERROR(Inv_SY_B!CC171/Inv_SY_B!$DC171-1,"")</f>
        <v/>
      </c>
      <c r="CD171" s="169" t="str">
        <f>IFERROR(Inv_SY_B!CD171/Inv_SY_B!$DC171-1,"")</f>
        <v/>
      </c>
      <c r="CE171" s="169" t="str">
        <f>IFERROR(Inv_SY_B!CE171/Inv_SY_B!$DC171-1,"")</f>
        <v/>
      </c>
      <c r="CF171" s="169" t="str">
        <f>IFERROR(Inv_SY_B!CF171/Inv_SY_B!$DC171-1,"")</f>
        <v/>
      </c>
      <c r="CG171" s="169" t="str">
        <f>IFERROR(Inv_SY_B!CG171/Inv_SY_B!$DC171-1,"")</f>
        <v/>
      </c>
      <c r="CH171" s="169" t="str">
        <f>IFERROR(Inv_SY_B!CH171/Inv_SY_B!$DC171-1,"")</f>
        <v/>
      </c>
      <c r="CI171" s="169" t="str">
        <f>IFERROR(Inv_SY_B!CI171/Inv_SY_B!$DC171-1,"")</f>
        <v/>
      </c>
      <c r="CJ171" s="169" t="str">
        <f>IFERROR(Inv_SY_B!CJ171/Inv_SY_B!$DC171-1,"")</f>
        <v/>
      </c>
      <c r="CK171" s="169" t="str">
        <f>IFERROR(Inv_SY_B!CK171/Inv_SY_B!$DC171-1,"")</f>
        <v/>
      </c>
      <c r="CL171" s="169" t="str">
        <f>IFERROR(Inv_SY_B!CL171/Inv_SY_B!$DC171-1,"")</f>
        <v/>
      </c>
      <c r="CM171" s="169" t="str">
        <f>IFERROR(Inv_SY_B!CM171/Inv_SY_B!$DB171-1,"")</f>
        <v/>
      </c>
      <c r="CN171" s="169" t="str">
        <f>IFERROR(Inv_SY_B!CN171/Inv_SY_B!$DB171-1,"")</f>
        <v/>
      </c>
      <c r="CO171" s="169" t="str">
        <f>IFERROR(Inv_SY_B!CO171/Inv_SY_B!$DB171-1,"")</f>
        <v/>
      </c>
      <c r="CP171" s="169" t="str">
        <f>IFERROR(Inv_SY_B!CP171/Inv_SY_B!$DB171-1,"")</f>
        <v/>
      </c>
      <c r="CQ171" s="169" t="str">
        <f>IFERROR(Inv_SY_B!CQ171/Inv_SY_B!$DB171-1,"")</f>
        <v/>
      </c>
      <c r="CR171" s="169" t="str">
        <f>IFERROR(Inv_SY_B!CR171/Inv_SY_B!$DB171-1,"")</f>
        <v/>
      </c>
      <c r="CS171" s="169" t="str">
        <f>IFERROR(Inv_SY_B!CS171/Inv_SY_B!$DB171-1,"")</f>
        <v/>
      </c>
      <c r="CT171" s="169" t="str">
        <f>IFERROR(Inv_SY_B!CT171/Inv_SY_B!$DB171-1,"")</f>
        <v/>
      </c>
      <c r="CU171" s="169" t="str">
        <f>IFERROR(Inv_SY_B!CU171/Inv_SY_B!$DB171-1,"")</f>
        <v/>
      </c>
      <c r="CV171" s="169" t="str">
        <f>IFERROR(Inv_SY_B!CV171/Inv_SY_B!$DB171-1,"")</f>
        <v/>
      </c>
      <c r="CW171" s="169" t="str">
        <f>IFERROR(Inv_SY_B!CW171/Inv_SY_B!$DB171-1,"")</f>
        <v/>
      </c>
      <c r="CX171" s="169" t="str">
        <f>IFERROR(Inv_SY_B!CX171/Inv_SY_B!$DB171-1,"")</f>
        <v/>
      </c>
      <c r="CY171" s="169" t="str">
        <f>IFERROR(Inv_SY_B!CY171/Inv_SY_B!$DB171-1,"")</f>
        <v/>
      </c>
      <c r="CZ171" s="169" t="str">
        <f>IFERROR(Inv_SY_B!CZ171/Inv_SY_B!$DB171-1,"")</f>
        <v/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3" priority="5" operator="lessThan">
      <formula>-0.03</formula>
    </cfRule>
  </conditionalFormatting>
  <conditionalFormatting sqref="C40:CZ63">
    <cfRule type="cellIs" dxfId="2" priority="1" operator="lessThan">
      <formula>-0.03</formula>
    </cfRule>
    <cfRule type="cellIs" dxfId="1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0.24430375286309977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1.2093035766723434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0.24430375286309977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0.3013079618644896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0.16916042168320902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0.33268216264364459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0.24430375286309977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1.2052318474579584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0.20737631408938742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0.15553223556704057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0.11380119809713984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8.5350898572854883E-2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0.16916042168320902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2.5374063252481264E-2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0.16916042168320902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3.6651424698028491E-2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0.16916042168320902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3.9470765059415748E-2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0.16916042168320902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1.9735382529707735E-2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0.16916042168320902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0.1099542740940857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0.16916042168320902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3.3832084336641685E-2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0.16916042168320902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8.1760870480217629E-2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0.16916042168320902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8.7399551202991463E-2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0.16916042168320902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0.18325712349014314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0.16916042168320902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0.16070240059904867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0.20737631408938742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0.11060070084767318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0.20737631408938742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0.1347946041581019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0.20737631408938742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0.14516341986257122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0.20737631408938742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0.13825087605959141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0.16916042168320902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8.1760870480217629E-2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32"/>
  <sheetViews>
    <sheetView zoomScale="90" zoomScaleNormal="90" workbookViewId="0">
      <pane xSplit="2" ySplit="1" topLeftCell="E844" activePane="bottomRight" state="frozen"/>
      <selection pane="topRight" activeCell="Z69" sqref="Z69"/>
      <selection pane="bottomLeft" activeCell="Z69" sqref="Z69"/>
      <selection pane="bottomRight" activeCell="V1031" sqref="V1031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 hidden="1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1.87349503729371E-4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1.1459544644779858E-3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 hidden="1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1.87349503729371E-4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1.1771793817662143E-3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1.348916426851471E-2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1.6186997122217647E-2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1.2271392494273801E-2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1.8407088741410637E-3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 hidden="1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6.8382568861220419E-2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3.4191284430610089E-3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 hidden="1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6.85699183649498E-2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3.4284959182474778E-3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 hidden="1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8.6975303929053879E-2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1.3046295589358036E-2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 hidden="1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2.6825894168085982E-2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4.0238841252128827E-3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 hidden="1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4.3902801433018161E-2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1.9024547287641254E-2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 hidden="1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4.3902801433018161E-2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1.5365980501556301E-2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9.4212955893580752E-2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5.0246909809909805E-2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 hidden="1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4.3902801433018161E-2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1.2439127072688435E-2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 hidden="1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8.8991014271451209E-3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4.8945057849298229E-3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 hidden="1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1.6861455335643392E-3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7.2785282198860636E-3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 hidden="1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1.0674663769307572E-2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1.5478262465495982E-2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 hidden="1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1.1695718564632644E-2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3.2163226052739781E-2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 hidden="1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1.2995242849591826E-3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5.5229782110765274E-3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 hidden="1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8.1497034122276369E-3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1.6571063604862858E-2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 hidden="1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8.7117519234157503E-3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7.8405767310741701E-3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1.3582839020379397E-2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1.2903697069360417E-2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1.87349503729371E-4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7.8374542393453556E-4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 hidden="1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9.1801256827391785E-3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2.0655282786163152E-2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 hidden="1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9.273800434603862E-3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2.550295119516063E-2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 hidden="1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8.0560286603629534E-3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2.1885544527319365E-2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 hidden="1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8.6975303929053879E-2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2.0294237583445833E-2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 hidden="1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2.6825894168085982E-2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6.2593753058867068E-3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 hidden="1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1.87349503729371E-4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1.0585246960709458E-3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 hidden="1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1.87349503729371E-4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1.0897496133591747E-3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 hidden="1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1.87349503729371E-4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1.2146492825120887E-3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 hidden="1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1.87349503729371E-4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1.2458741998003172E-3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 hidden="1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1.87349503729371E-4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1.6830230418355162E-3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 hidden="1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9.3674751864685499E-5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8.7273643820598651E-4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 hidden="1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9.3674751864685499E-5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8.8834889685010087E-4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 hidden="1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9.3674751864685499E-5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9.9763610735890051E-4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 hidden="1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8.6975303929053879E-2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1.884464918462839E-2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 hidden="1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2.6825894168085982E-2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5.8122770697519779E-3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1.3582839020379397E-2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2.603377478906051E-2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 hidden="1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1.2365067246138487E-2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5.1521113525577009E-3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1.87349503729371E-4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1.3239364930208886E-3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 hidden="1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1.87349503729371E-4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1.1365869892915174E-3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 hidden="1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8.0560286603629534E-3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1.0741371547150567E-3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 hidden="1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9.3674751864685508E-3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6.2449834576456783E-4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 hidden="1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1.87349503729371E-4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1.9359448718701668E-3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 hidden="1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1.87349503729371E-4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1.9983947064466244E-3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 hidden="1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1.8564632642274038E-4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1.0519958497288619E-3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 hidden="1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1.8564632642274038E-4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1.082936904132652E-3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 hidden="1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1.8564632642274038E-4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1.2995242849591826E-3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 hidden="1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1.8564632642274038E-4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1.3304653393629727E-3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 hidden="1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1.8564632642274038E-4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1.6398758834008731E-3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 hidden="1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1.8564632642274038E-4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1.6708169378046637E-3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 hidden="1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1.8564632642274038E-4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1.7945811554198239E-3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 hidden="1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9.1801256827391802E-3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8.4151152091775771E-3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 hidden="1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2.320579080284255E-2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1.0829369041326515E-2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 hidden="1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1.87349503729371E-4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1.1116070554609346E-3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 hidden="1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1.87349503729371E-4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1.6112057320725902E-3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 hidden="1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1.87349503729371E-4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1.6424306493608189E-3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 hidden="1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1.87349503729371E-4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1.6736555666490476E-3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 hidden="1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1.8564632642274038E-4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1.0396194279673459E-3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 hidden="1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9.2823163211370189E-5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5.8169182279125306E-4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 hidden="1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1.8564632642274038E-4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1.4109120808128268E-3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 hidden="1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1.8564632642274038E-4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1.4418531352166167E-3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 hidden="1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1.8564632642274038E-4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1.4727941896204068E-3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 hidden="1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1.8564632642274038E-4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1.6274994616393571E-3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 hidden="1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1.8564632642274038E-4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1.6584405160431474E-3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 hidden="1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9.2823163211370189E-5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9.0657289403104876E-4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 hidden="1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9.2823163211370189E-5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9.5298447563673381E-4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 hidden="1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2.6825894168085982E-2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5.8122770697519423E-3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 hidden="1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2.431966876137899E-2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2.9588930326344461E-2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 hidden="1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1.8564632642274038E-4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9.8083142460014534E-4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 hidden="1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1.8564632642274038E-4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1.0736545878115152E-3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 hidden="1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1.8564632642274038E-4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1.1355366966190954E-3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 hidden="1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1.8564632642274038E-4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1.1974188054266752E-3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 hidden="1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1.8564632642274038E-4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1.414006186253206E-3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 hidden="1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1.8564632642274038E-4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1.4449472406569959E-3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 hidden="1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1.8564632642274038E-4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1.4758882950607858E-3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 hidden="1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1.8564632642274038E-4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1.5996525126759464E-3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 hidden="1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9.2823163211370189E-5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8.1529678353986816E-4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 hidden="1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9.2823163211370189E-5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8.6170836514555321E-4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 hidden="1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1.8564632642274038E-4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1.8471809479062668E-3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 hidden="1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9.4611499383332343E-3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9.4611499383332007E-4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 hidden="1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9.4611499383332343E-3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4.7305749691666004E-4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 hidden="1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7.6813296529042105E-3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1.4082437696991002E-3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 hidden="1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8.1497034122276386E-3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1.3990324190990795E-2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 hidden="1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9.1801256827391802E-3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4.4370607466572547E-3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 hidden="1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8.8991014271451226E-3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7.4159178559542421E-4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 hidden="1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9.273800434603862E-3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1.0819433840371134E-3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 hidden="1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8.2433781640923239E-3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4.1216890820461473E-4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 hidden="1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8.2433781640923239E-3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6.869481803410245E-4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 hidden="1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7.6813296529042114E-3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3.8406648264520919E-4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 hidden="1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1.87349503729371E-4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1.839147628276659E-3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 hidden="1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1.87349503729371E-4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1.932822380141344E-3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 hidden="1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9.2823163211370189E-5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5.3218613574518899E-4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 hidden="1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9.2823163211370189E-5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5.5539192654803168E-4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 hidden="1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8.1497034122276386E-3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2.4449110236682827E-3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 hidden="1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9.3674751864685499E-5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1.0850658757659405E-3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 hidden="1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1.87349503729371E-4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2.1701317515318811E-3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 hidden="1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1.87349503729371E-4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2.1701317515318811E-3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 hidden="1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1.87349503729371E-4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2.1701317515318811E-3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 hidden="1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9.3674751864685499E-5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1.0850658757659405E-3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 hidden="1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1.87349503729371E-4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2.1701317515318811E-3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 hidden="1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9.3674751864685499E-5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5.3862982322194167E-4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 hidden="1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1.87349503729371E-4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1.0928721050879973E-3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 hidden="1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1.87349503729371E-4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1.1240970223762264E-3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 hidden="1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1.87349503729371E-4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1.4051212779702829E-3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 hidden="1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9.3674751864685499E-5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7.4939801491748399E-4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 hidden="1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1.87349503729371E-4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1.5456334057673111E-3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 hidden="1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1.87349503729371E-4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1.0054423366809577E-3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 hidden="1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1.87349503729371E-4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1.4113662614279284E-3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 hidden="1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1.87349503729371E-4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1.5050410132926137E-3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 hidden="1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1.1695718564632644E-2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8.7717889234744835E-3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 hidden="1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1.8564632642274038E-4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1.002490162682798E-3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 hidden="1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1.87349503729371E-4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1.7485953681407958E-3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 hidden="1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1.87349503729371E-4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1.7798202854290245E-3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 hidden="1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9.3674751864685499E-5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9.055226013586266E-4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 hidden="1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9.4611499383332343E-3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8.0419774475832453E-3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 hidden="1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7.6813296529042105E-3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2.5604432176347483E-3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 hidden="1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8.1497034122276386E-3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1.3582839020379568E-3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 hidden="1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8.7117519234157521E-3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2.9039173078052637E-3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 hidden="1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7.6813296529042114E-3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3.3285761829251466E-3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 hidden="1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8.8991014271451226E-3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1.6315019283099333E-3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 hidden="1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1.8564632642274038E-4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1.6739110432450425E-3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 hidden="1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7.2129558935807823E-3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1.2021593155967928E-3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 hidden="1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8.7117519234157503E-3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2.9039173078052396E-4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 hidden="1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8.8991014271451209E-3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1.9281386425481026E-3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 hidden="1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9.273800434603862E-3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1.8547600869207904E-3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 hidden="1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9.273800434603862E-3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7.7281670288365239E-4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 hidden="1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3.4472308686204267E-2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1.7236154343102073E-3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 hidden="1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9.1801256827391785E-3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9.9451361563007903E-3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 hidden="1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8.618077171551065E-3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3.3035962490945633E-3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 hidden="1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3.5221706701121736E-2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1.7610853350560804E-3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 hidden="1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3.4472308686204253E-2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1.7236154343102065E-3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 hidden="1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8.1497034122276386E-3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9.6438157044693822E-3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 hidden="1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3.4472308686204253E-2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6.3199232591374241E-3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 hidden="1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9.3674751864685508E-3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1.4519586539026252E-2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 hidden="1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3.0163270100428723E-2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1.5081635050214308E-3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 hidden="1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8.8991014271451226E-3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1.4683517354789448E-2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 hidden="1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3.2973512656369296E-2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1.6486756328184589E-3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 hidden="1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7.2129558935807823E-3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8.6555470722969267E-3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 hidden="1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8.8991014271451209E-3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2.3730937139053807E-3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 hidden="1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3.334821166382803E-2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1.6674105831913956E-3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 hidden="1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9.273800434603862E-3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2.1175177659012164E-2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 hidden="1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8.0560286603629534E-3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6.7133572169691036E-4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 hidden="1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8.6180771715510668E-3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1.2208942659697348E-2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 hidden="1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3.3348211663828037E-2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1.1116070554609307E-3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 hidden="1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3.4472308686204267E-2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6.3199232591374267E-3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 hidden="1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7.6813296529042114E-3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1.0369795031420669E-2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 hidden="1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8.8991014271451226E-3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3.7079589279771213E-3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 hidden="1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1.87349503729371E-4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2.1014369334977786E-3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 hidden="1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1.87349503729371E-4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2.1326618507860069E-3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 hidden="1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1.87349503729371E-4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1.1771793817662143E-3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 hidden="1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1.87349503729371E-4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6.9319316379867269E-4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 hidden="1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1.87349503729371E-4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7.2441808108690141E-4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 hidden="1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1.87349503729371E-4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4.4339382549284486E-4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 hidden="1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1.87349503729371E-4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4.7461874278107325E-4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 hidden="1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9.9320784636166108E-3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8.1111974119535638E-3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 hidden="1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9.2823163211370189E-5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4.9815097590102009E-4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 hidden="1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1.2623950196746345E-2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3.5767858890781352E-3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 hidden="1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1.1695718564632644E-2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7.6022170670112226E-3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 hidden="1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1.8564632642274038E-4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1.0519958497288624E-3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 hidden="1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1.1881364891055382E-2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1.0891251150134109E-2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 hidden="1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1.8564632642274038E-4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1.3026183903995614E-3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 hidden="1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1.87349503729371E-4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1.4863060629196768E-3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 hidden="1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1.87349503729371E-4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1.5175309802079053E-3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 hidden="1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1.87349503729371E-4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1.6112057320725902E-3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 hidden="1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1.87349503729371E-4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1.6736555666490476E-3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 hidden="1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1.87349503729371E-4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1.7985552358019618E-3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 hidden="1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1.1695718564632642E-2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7.0174311387795868E-2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 hidden="1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1.1138779585364422E-2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1.2623950196746343E-2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 hidden="1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1.1138779585364422E-2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6.1263287719504397E-3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 hidden="1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1.0674663769307572E-2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3.9140433820794435E-3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 hidden="1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9.3674751864685499E-5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4.7930248037430752E-4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 hidden="1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1.87349503729371E-4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1.9453123470566354E-3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 hidden="1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1.87349503729371E-4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2.0233746402772068E-3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 hidden="1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1.87349503729371E-4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2.0389870989213211E-3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 hidden="1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1.2552416749867857E-2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5.4603012861925183E-2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 hidden="1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1.2365067246138487E-2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2.2669289951253975E-3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 hidden="1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1.2365067246138487E-2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1.1540729429729247E-2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 hidden="1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1.1521994479356316E-2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3.4565983438068978E-3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1.1990368238679744E-2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2.1782502300268205E-2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 hidden="1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9.4611499383332343E-3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6.3074332922221591E-3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 hidden="1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9.1801256827391802E-3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1.1016150819287026E-2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 hidden="1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8.8991014271451226E-3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2.3730937139053672E-2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 hidden="1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1.87349503729371E-4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1.0522797126133005E-3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 hidden="1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1.87349503729371E-4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1.6486756328184646E-3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 hidden="1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1.2252657543900865E-2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4.2271668526458001E-2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 hidden="1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1.1695718564632642E-2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5.0876375756151997E-2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 hidden="1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2.6825894168085982E-2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4.9180805974824125E-3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 hidden="1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2.4449110236682916E-2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2.0374258530569088E-2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 hidden="1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2.4542784988547603E-2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2.0452320823789696E-2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 hidden="1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2.5011158747871031E-2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2.542801139366889E-2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 hidden="1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2.463645974041229E-2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2.0530383117010269E-2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 hidden="1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2.4412491924590357E-2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2.0750618135901826E-2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 hidden="1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2.4505315087801724E-2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2.082951782463149E-2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 hidden="1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1.2067011217478123E-2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2.1921737045085259E-2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 hidden="1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2.463645974041229E-2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1.3960660519566981E-2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1.3582839020379397E-2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2.1506161782267375E-2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1.1990368238679744E-2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1.5987157651572999E-2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 hidden="1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1.2345480707112234E-2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1.7489431001742335E-2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 hidden="1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2.4917483996006348E-2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7.059953798868473E-3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 hidden="1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2.6825894168085982E-2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5.365178833617249E-3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 hidden="1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1.8564632642274038E-4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1.6120289344374622E-3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 hidden="1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1.8564632642274038E-4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1.6429699888412524E-3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 hidden="1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1.8564632642274038E-4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1.6739110432450422E-3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 hidden="1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1.87349503729371E-4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2.0202521485483838E-3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 hidden="1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1.87349503729371E-4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2.0514770658366121E-3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 hidden="1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1.1521994479356316E-2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8.4494626181946322E-3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 hidden="1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1.1521994479356316E-2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4.0326980677747272E-3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 hidden="1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2.4917483996006348E-2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6.6446623989350022E-3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 hidden="1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1.87349503729371E-4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2.0702120162095494E-3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 hidden="1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1.87349503729371E-4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1.9453123470566354E-3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 hidden="1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1.1974188054266753E-2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7.3840826334645032E-3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 hidden="1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1.1521994479356316E-2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5.7609972396781527E-3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 hidden="1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8.8054266752804373E-3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4.8429846714042471E-3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 hidden="1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1.8564632642274038E-4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1.7605459955756543E-3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 hidden="1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1.8564632642274038E-4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1.828616315263993E-3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1.87349503729371E-4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1.9390673635989897E-3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 hidden="1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1.87349503729371E-4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2.0795794913960179E-3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 hidden="1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1.87349503729371E-4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2.1108044086842466E-3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 hidden="1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1.87349503729371E-4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2.1420293259724753E-3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 hidden="1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1.87349503729371E-4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2.1732542432607036E-3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 hidden="1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1.87349503729371E-4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2.2044791605489319E-3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 hidden="1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1.87349503729371E-4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2.2044791605489319E-3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 hidden="1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1.1521994479356316E-2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1.9203324132260533E-2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 hidden="1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1.22713924942738E-2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6.1356962471368947E-3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 hidden="1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1.2067011217478123E-2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3.62010336524344E-3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 hidden="1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1.2552416749867857E-2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4.1004561382901671E-2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 hidden="1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1.2365067246138487E-2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8.2433781640922957E-4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1.1990368238679744E-2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1.2989565591903058E-2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 hidden="1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1.87349503729371E-4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1.8922299876666473E-3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 hidden="1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1.87349503729371E-4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1.7204929425813904E-3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 hidden="1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1.87349503729371E-4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1.7673303185137329E-3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 hidden="1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1.87349503729371E-4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1.9359448718701668E-3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 hidden="1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1.87349503729371E-4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1.9671697891583953E-3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 hidden="1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1.87349503729371E-4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1.9453123470566354E-3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 hidden="1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1.87349503729371E-4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2.0077621816330924E-3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 hidden="1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1.87349503729371E-4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2.0389870989213211E-3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 hidden="1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1.8564632642274038E-4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2.0513919069712811E-3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 hidden="1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2.4917483996006348E-2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7.8905365987353478E-3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 hidden="1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1.87349503729371E-4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2.0514770658366121E-3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 hidden="1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2.4917483996006348E-2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6.2293709990015643E-3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 hidden="1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1.1881364891055382E-2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3.7624322155008737E-3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 hidden="1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1.87349503729371E-4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1.9546798222431043E-3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 hidden="1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1.87349503729371E-4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2.0171296568195609E-3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 hidden="1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2.4917483996006348E-2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4.5682053992678806E-3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 hidden="1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1.8564632642274038E-4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1.9833215872829429E-3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 hidden="1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1.8564632642274038E-4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2.014262641686733E-3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 hidden="1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1.8564632642274038E-4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2.0452036960905231E-3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 hidden="1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1.8564632642274038E-4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2.0761447504943136E-3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 hidden="1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1.311446526105597E-3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1.5781073197470685E-2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 hidden="1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1.8564632642274038E-4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2.0049803253655964E-3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 hidden="1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1.8564632642274038E-4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2.0359213797693861E-3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 hidden="1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1.8564632642274038E-4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2.0668624341731762E-3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 hidden="1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1.8564632642274038E-4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2.0978034885769663E-3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1.87349503729371E-4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2.1482743094301208E-3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1.87349503729371E-4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2.1794992267183491E-3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 hidden="1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1.87349503729371E-4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2.0077621816330924E-3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 hidden="1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1.87349503729371E-4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2.0389870989213211E-3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 hidden="1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1.87349503729371E-4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2.0702120162095494E-3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 hidden="1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1.87349503729371E-4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2.1014369334977777E-3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 hidden="1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1.8564632642274038E-4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2.1132740157788613E-3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 hidden="1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1.8564632642274038E-4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2.1442150701826515E-3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 hidden="1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1.311446526105597E-3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1.5912217850081244E-2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 hidden="1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1.311446526105597E-3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1.4535198997670369E-2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 hidden="1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2.4917483996006348E-2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1.2043450598069725E-2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1.3676513772244082E-2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2.3705957205223085E-2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1.2271392494273801E-2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2.1883983281454949E-2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 hidden="1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9.9320784636166108E-3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1.8870949080871571E-2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 hidden="1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 hidden="1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 hidden="1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8.9927761790098079E-3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1.1091090620778772E-2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 hidden="1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8.8054266752804373E-3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9.9794835653178281E-3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 hidden="1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8.8054266752804373E-3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1.0713269121591207E-2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 hidden="1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9.4611499383332343E-3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8.1050517805054706E-2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 hidden="1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7.6813296529042105E-3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1.1137927996711107E-2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 hidden="1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8.1497034122276386E-3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4.2106800963176089E-3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 hidden="1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9.1801256827391802E-3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4.7430649360819055E-3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 hidden="1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8.2433781640923239E-3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5.6467140424032419E-2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 hidden="1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1.2623950196746345E-2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1.5569538575987155E-2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 hidden="1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1.1695718564632644E-2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5.1461161684383618E-2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 hidden="1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1.2809596523169086E-2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4.5901054208022547E-2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 hidden="1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1.1510072238209903E-2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3.2036367729684226E-2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 hidden="1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1.0674663769307572E-2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2.2238882852724101E-2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 hidden="1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1.1788541727844014E-2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2.1219375110119211E-2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 hidden="1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1.3366535502437306E-2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6.5273248370235501E-2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 hidden="1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7.4258530569096147E-3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4.4307589906227365E-2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 hidden="1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1.311446526105597E-3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1.5147207376519645E-2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 hidden="1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1.1881364891055382E-2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1.2277410387423899E-2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 hidden="1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9.1801256827391802E-3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4.8960670307942366E-3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 hidden="1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1.1695718564632642E-2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2.534072355670406E-2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 hidden="1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1.4851706113819228E-3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1.138630802059474E-3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 hidden="1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1.2995242849591826E-3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9.7464321371938689E-4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 hidden="1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1.311446526105597E-3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1.5300209471231963E-3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 hidden="1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1.498796029834968E-3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1.7485953681407958E-3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 hidden="1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1.498796029834968E-3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3.0725318611616852E-3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 hidden="1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1.4851706113819228E-3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6.5099978465574292E-3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 hidden="1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1.2995242849591826E-3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6.4759626867132592E-3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 hidden="1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1.87349503729371E-4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1.9109649380395844E-3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 hidden="1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1.87349503729371E-4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1.9421898553278127E-3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 hidden="1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1.87349503729371E-4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1.9734147726160412E-3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 hidden="1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1.8564632642274038E-4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1.9864156927233219E-3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 hidden="1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1.8564632642274038E-4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2.017356747127112E-3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 hidden="1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1.8564632642274038E-4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2.0482978015309026E-3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 hidden="1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1.311446526105597E-3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1.5934075292183006E-2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 hidden="1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9.9320784636166108E-3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6.1247817192302345E-3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9.4212955893580752E-2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5.4957557604588828E-2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 hidden="1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2.6825894168085982E-2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6.7064735420215432E-3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 hidden="1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9.4611499383332343E-3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2.333750318122197E-2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 hidden="1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8.7117519234157521E-3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6.0982263463910166E-3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 hidden="1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9.1801256827391802E-3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6.4260879779174159E-3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 hidden="1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1.0674663769307572E-2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4.269865507723028E-3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 hidden="1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1.1788541727844014E-2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4.7154166911376047E-3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 hidden="1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1.2345480707112234E-2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2.18103492492316E-2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 hidden="1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1.8564632642274038E-4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1.9369100056772577E-3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 hidden="1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1.8564632642274038E-4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1.9987921144848384E-3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 hidden="1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1.8564632642274038E-4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2.0297331688886281E-3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 hidden="1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1.8564632642274038E-4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2.0606742232924182E-3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 hidden="1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1.8564632642274038E-4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2.0916152776962083E-3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 hidden="1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1.8564632642274038E-4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2.1225563320999984E-3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 hidden="1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9.2823163211370189E-5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1.0767486932518942E-3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 hidden="1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9.9320784636166108E-3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3.6417621033260909E-3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 hidden="1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9.1801256827391785E-3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1.3923190618821087E-2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 hidden="1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8.7117519234157521E-3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1.04541023080989E-2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 hidden="1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7.6813296529042105E-3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1.1137927996711107E-2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 hidden="1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8.1497034122276386E-3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1.34470106301756E-2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 hidden="1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8.7117519234157503E-3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6.8242056733423366E-3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 hidden="1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9.1801256827391802E-3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5.2020712202188622E-3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 hidden="1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1.1695718564632644E-2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2.5730580842191819E-2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 hidden="1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1.8564632642274038E-4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2.017356747127112E-3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 hidden="1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1.8564632642274038E-4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2.0482978015309021E-3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 hidden="1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1.8564632642274038E-4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2.0792388559346922E-3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 hidden="1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1.8564632642274038E-4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2.017356747127112E-3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 hidden="1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1.8564632642274038E-4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2.0482978015309021E-3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 hidden="1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1.8564632642274038E-4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2.0792388559346922E-3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 hidden="1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1.311446526105597E-3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1.5846645523775967E-2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 hidden="1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9.273800434603862E-3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3.8640835144182744E-3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 hidden="1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1.2809596523169086E-2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4.0563722323368797E-3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 hidden="1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1.0674663769307572E-2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1.8324839470644658E-2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 hidden="1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1.1788541727844014E-2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5.1083680820657373E-3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 hidden="1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2.6825894168085982E-2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4.0238841252128827E-3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1.87349503729371E-4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2.0545995575654355E-3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1.87349503729371E-4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2.1014369334977777E-3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 hidden="1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1.8564632642274038E-4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2.020450852567491E-3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 hidden="1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1.8564632642274038E-4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2.0513919069712811E-3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 hidden="1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1.8564632642274038E-4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2.0823329613750708E-3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 hidden="1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1.4851706113819228E-3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1.7945811554198238E-2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 hidden="1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7.2129558935807823E-3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2.6447504943129538E-3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 hidden="1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9.273800434603862E-3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3.709520173841544E-3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 hidden="1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8.7117519234157521E-3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8.2761643272449576E-3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 hidden="1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8.8991014271451226E-3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8.4541463557878602E-3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 hidden="1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1.0674663769307572E-2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1.8146928407822865E-2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 hidden="1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1.3366535502437306E-2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1.4925964644388326E-2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 hidden="1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1.1695718564632642E-2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1.6763863275973456E-2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 hidden="1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2.4917483996006348E-2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5.3987881991347554E-3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 hidden="1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1.8564632642274038E-4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1.8935925295119518E-3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 hidden="1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1.8564632642274038E-4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1.9245335839157417E-3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 hidden="1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1.8564632642274038E-4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1.9554746383195318E-3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 hidden="1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1.8564632642274038E-4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1.9864156927233223E-3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 hidden="1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1.8564632642274038E-4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2.017356747127112E-3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 hidden="1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1.8564632642274038E-4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2.0482978015309021E-3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 hidden="1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1.8564632642274038E-4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2.0792388559346922E-3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 hidden="1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1.8564632642274038E-4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2.1101799103384823E-3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 hidden="1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1.8564632642274038E-4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2.1411209647422724E-3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 hidden="1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5.3837434662594701E-3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8.9729057770990847E-4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 hidden="1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2.6825894168085982E-2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6.2593753058867068E-3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 hidden="1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1.8564632642274038E-4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1.834804526144751E-3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 hidden="1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1.8564632642274038E-4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1.8657455805485409E-3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 hidden="1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1.8564632642274038E-4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1.8966866349523308E-3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 hidden="1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1.8564632642274038E-4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1.9276276893561209E-3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 hidden="1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1.8564632642274038E-4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1.9585687437599108E-3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 hidden="1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1.8564632642274038E-4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1.9895097981637009E-3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 hidden="1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1.8564632642274038E-4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2.020450852567491E-3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 hidden="1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1.8564632642274038E-4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2.0513919069712811E-3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 hidden="1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1.8564632642274038E-4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2.0823329613750708E-3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 hidden="1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1.8564632642274038E-4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2.1132740157788613E-3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 hidden="1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1.8564632642274038E-4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2.1442150701826515E-3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 hidden="1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1.8564632642274038E-4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2.1751561245864416E-3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 hidden="1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1.8564632642274038E-4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2.2060971789902312E-3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 hidden="1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1.8564632642274038E-4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2.2370382333940209E-3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1.87349503729371E-4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2.0077621816330924E-3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1.87349503729371E-4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2.0389870989213211E-3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 hidden="1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1.87349503729371E-4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2.0702120162095494E-3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 hidden="1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1.87349503729371E-4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1.9983947064466244E-3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 hidden="1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1.87349503729371E-4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2.0296196237348527E-3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 hidden="1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1.87349503729371E-4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2.060844541023081E-3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 hidden="1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1.87349503729371E-4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2.0920694583113093E-3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 hidden="1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1.87349503729371E-4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2.123294375599538E-3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 hidden="1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1.87349503729371E-4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2.1545192928877667E-3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 hidden="1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7.4258530569096147E-3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6.1882108807580103E-3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 hidden="1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9.1801256827391802E-3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3.9780544625203093E-3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 hidden="1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1.87349503729371E-4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1.9047199545819383E-3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 hidden="1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1.87349503729371E-4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1.9359448718701668E-3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 hidden="1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1.87349503729371E-4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1.9671697891583953E-3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 hidden="1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1.87349503729371E-4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1.9983947064466244E-3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 hidden="1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1.87349503729371E-4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2.0296196237348527E-3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 hidden="1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1.87349503729371E-4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2.060844541023081E-3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 hidden="1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1.87349503729371E-4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2.0920694583113093E-3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 hidden="1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1.87349503729371E-4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2.123294375599538E-3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 hidden="1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1.87349503729371E-4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2.1545192928877667E-3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 hidden="1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9.273800434603862E-3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4.1732101955717351E-3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 hidden="1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9.273800434603862E-3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2.7821401303811609E-3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 hidden="1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1.87349503729371E-4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1.9078424463107614E-3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 hidden="1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1.87349503729371E-4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1.9390673635989897E-3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 hidden="1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1.87349503729371E-4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1.9702922808872182E-3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 hidden="1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1.87349503729371E-4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2.0015171981754469E-3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 hidden="1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1.87349503729371E-4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2.0327421154636752E-3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 hidden="1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1.87349503729371E-4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2.0639670327519035E-3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 hidden="1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1.87349503729371E-4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2.0951919500401322E-3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 hidden="1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1.87349503729371E-4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2.1264168673283609E-3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 hidden="1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1.87349503729371E-4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2.1576417846165897E-3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 hidden="1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1.87349503729371E-4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1.8141676944460762E-3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 hidden="1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1.87349503729371E-4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1.8766175290225329E-3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 hidden="1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1.498796029834968E-3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7.0943012078855143E-3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 hidden="1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2.5011158747871031E-2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7.1281802431432451E-2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 hidden="1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1.498796029834968E-3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1.8085472093341947E-2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 hidden="1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7.2402067304868731E-3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7.8435572913607698E-3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 hidden="1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1.87349503729371E-4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2.0202521485483838E-3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 hidden="1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1.87349503729371E-4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2.0514770658366121E-3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 hidden="1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1.87349503729371E-4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2.0827019831248408E-3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 hidden="1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1.87349503729371E-4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2.1139269004130691E-3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 hidden="1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1.87349503729371E-4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2.1451518177012983E-3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 hidden="1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1.87349503729371E-4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2.1763767349895265E-3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 hidden="1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1.87349503729371E-4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2.2076016522777548E-3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 hidden="1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1.87349503729371E-4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1.708002975666099E-3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 hidden="1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1.87349503729371E-4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1.7392278929543273E-3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1.8564632642274038E-4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1.7543577846948965E-3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 hidden="1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9.2823163211370189E-5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8.2303204714081557E-4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 hidden="1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1.8564632642274038E-4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1.6770051486854217E-3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 hidden="1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9.2823163211370189E-5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8.5397310154460579E-4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 hidden="1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1.8564632642274038E-4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1.7388872574930017E-3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1.8564632642274038E-4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1.9956980090444589E-3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 hidden="1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9.2823163211370189E-5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1.0133195317241245E-3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 hidden="1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8.8054266752804373E-3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3.8156848926215329E-3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1.3582839020379397E-2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2.5807394138720855E-2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1.3676513772244082E-2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5.0147217164894977E-3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 hidden="1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1.3366535502437306E-2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1.3143759910730007E-2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 hidden="1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7.6813296529042105E-3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3.3285761829251561E-3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 hidden="1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1.87349503729371E-4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2.0046396899042699E-3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 hidden="1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1.87349503729371E-4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2.0358646071924982E-3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 hidden="1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1.87349503729371E-4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2.0670895244807265E-3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1.87349503729371E-4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1.9578023139719268E-3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1.87349503729371E-4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2.0046396899042699E-3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1.87349503729371E-4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2.0514770658366121E-3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 hidden="1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1.0674663769307572E-2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2.2238882852724115E-2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 hidden="1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7.2402067304868731E-3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7.2402067304868766E-3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 hidden="1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9.9320784636166108E-3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1.2911702002701602E-2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 hidden="1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9.4611499383332343E-3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3.3114024784166203E-3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 hidden="1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1.87349503729371E-4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1.9702922808872187E-3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 hidden="1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1.87349503729371E-4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2.0639670327519035E-3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 hidden="1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1.87349503729371E-4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1.9453123470566354E-3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 hidden="1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1.87349503729371E-4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1.9765372643448637E-3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 hidden="1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1.87349503729371E-4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2.0077621816330924E-3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 hidden="1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1.87349503729371E-4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2.0389870989213211E-3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 hidden="1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1.87349503729371E-4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2.0702120162095494E-3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 hidden="1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1.87349503729371E-4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2.1014369334977777E-3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1.2271392494273801E-2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1.5748287034318038E-2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 hidden="1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2.4917483996006348E-2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8.7211193986022235E-3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1.87349503729371E-4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1.8828625124801786E-3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 hidden="1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1.87349503729371E-4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1.9453123470566354E-3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 hidden="1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8.9927761790098079E-3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7.1942209432078446E-3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 hidden="1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8.8054266752804373E-3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6.0170415614416344E-3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 hidden="1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1.87349503729371E-4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1.8516375951919504E-3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 hidden="1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1.87349503729371E-4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1.8828625124801786E-3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 hidden="1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1.87349503729371E-4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1.9140874297684071E-3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 hidden="1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1.87349503729371E-4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1.9453123470566354E-3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 hidden="1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1.87349503729371E-4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1.9765372643448637E-3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 hidden="1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1.87349503729371E-4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2.0077621816330924E-3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 hidden="1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6.6832677512186529E-3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1.0024901626827979E-2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 hidden="1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1.3366535502437306E-2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3.6757972631702586E-2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 hidden="1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1.0674663769307572E-2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5.1594208218319892E-3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 hidden="1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1.1788541727844014E-2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5.6977951684579354E-3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 hidden="1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1.87349503729371E-4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2.060844541023081E-3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 hidden="1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1.8564632642274038E-4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2.0885211722558288E-3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 hidden="1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1.8564632642274038E-4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2.1349327538615144E-3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 hidden="1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1.2623950196746345E-2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6.3119750983731673E-3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 hidden="1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1.0674663769307572E-2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5.5152429474755738E-3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 hidden="1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1.1788541727844014E-2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6.2872222548501343E-3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 hidden="1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9.4611499383332343E-3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1.3876353242888733E-2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 hidden="1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1.3366535502437306E-2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3.0297480472191225E-2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 hidden="1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7.2402067304868731E-3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1.1584330768778994E-2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 hidden="1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4.8991895225230515E-2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1.3881036980481929E-2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 hidden="1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4.9647618488283314E-2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3.6408253558074435E-2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 hidden="1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4.9103453338814849E-2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2.4551726669407338E-2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3.4715863041052453E-2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1.9672322389929747E-2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 hidden="1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9.9320784636166108E-3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8.4422666940741162E-3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 hidden="1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7.2402067304868731E-3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3.5959693428084805E-2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 hidden="1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1.3366535502437306E-2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2.3168661537557984E-2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 hidden="1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1.87349503729371E-4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2.0202521485483838E-3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 hidden="1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1.87349503729371E-4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2.1139269004130691E-3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 hidden="1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1.8564632642274038E-4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2.0482978015309021E-3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 hidden="1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1.8564632642274038E-4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2.1411209647422724E-3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8.8182005050801669E-3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8.0833504629901475E-3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1.1990368238679744E-2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1.8385231299308941E-2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 hidden="1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9.4611499383332343E-3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7.7266057829721395E-3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 hidden="1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1.2623950196746345E-2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1.7252731935553326E-2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1.87349503729371E-4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2.0140071650907383E-3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1.87349503729371E-4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2.1076819169554232E-3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 hidden="1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1.87349503729371E-4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2.060844541023081E-3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 hidden="1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1.8564632642274038E-4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2.1349327538615144E-3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 hidden="1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4.3902801433018161E-2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1.6829407215990293E-2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1.87349503729371E-4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2.0140071650907383E-3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 hidden="1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1.87349503729371E-4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1.9203324132260526E-3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 hidden="1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1.8564632642274038E-4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2.0575801178520392E-3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 hidden="1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1.8564632642274038E-4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1.9338159002368787E-3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 hidden="1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1.8564632642274038E-4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1.9647569546406688E-3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 hidden="1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1.8564632642274038E-4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1.9956980090444589E-3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 hidden="1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1.8564632642274038E-4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2.026639063448249E-3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 hidden="1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1.8564632642274038E-4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2.0575801178520392E-3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 hidden="1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1.8564632642274038E-4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2.0885211722558288E-3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1.8564632642274038E-4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2.1194622266596194E-3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 hidden="1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7.2402067304868731E-3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3.78904152228813E-2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 hidden="1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2.6825894168085982E-2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3.0402680057164112E-2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 hidden="1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4.3902801433018161E-2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1.2439127072688494E-2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9.4212955893580752E-2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2.6693670836514576E-2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 hidden="1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1.87349503729371E-4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9.679724359350836E-4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 hidden="1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1.87349503729371E-4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1.0616471877997688E-3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 hidden="1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1.8564632642274038E-4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1.9338159002368787E-3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 hidden="1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1.8564632642274038E-4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2.014262641686733E-3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 hidden="1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1.8564632642274038E-4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2.0761447504943128E-3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 hidden="1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1.87349503729371E-4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1.4519586539026253E-3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 hidden="1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1.87349503729371E-4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1.498796029834968E-3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 hidden="1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9.2823163211370189E-5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1.0612781660499992E-3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 hidden="1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1.8564632642274038E-4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1.9771333764021849E-3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 hidden="1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1.8564632642274038E-4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2.02354495800787E-3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 hidden="1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6.6832677512186529E-3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1.5148740236095613E-2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 hidden="1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2.6825894168085982E-2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4.6051118321880948E-2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 hidden="1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1.87349503729371E-4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1.9484348387854582E-3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 hidden="1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7.2402067304868731E-3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1.8100516826217175E-2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 hidden="1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2.6825894168085982E-2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1.9672322389929723E-2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 hidden="1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7.2402067304868731E-3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1.41184031244494E-2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 hidden="1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4.9103453338814849E-2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1.2275863334703669E-2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 hidden="1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4.3902801433018161E-2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1.829283393042417E-2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3.4715863041052453E-2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6.364574890859594E-3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 hidden="1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7.2402067304868731E-3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2.3530671874082341E-2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 hidden="1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5.0124508134139897E-3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2.339143712926527E-3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 hidden="1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1.1324425911787162E-2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3.9635490691254929E-3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1.1990368238679744E-2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6.9943814725631909E-3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 hidden="1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1.87349503729371E-4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2.0015171981754469E-3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 hidden="1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1.87349503729371E-4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2.0327421154636752E-3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 hidden="1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1.87349503729371E-4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2.0639670327519035E-3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 hidden="1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1.87349503729371E-4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2.0951919500401322E-3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 hidden="1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1.87349503729371E-4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2.1264168673283609E-3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 hidden="1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7.2402067304868731E-3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2.4375362659305806E-2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 hidden="1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1.87349503729371E-4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2.0046396899042699E-3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 hidden="1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7.2402067304868731E-3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2.8960826921947486E-2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 hidden="1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2.0792388559346921E-2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2.0792388559347126E-3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 hidden="1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1.1602895401421273E-2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1.1602895401421232E-3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 hidden="1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1.0674663769307572E-2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7.4722646385153024E-3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 hidden="1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7.2402067304868731E-3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3.5115002642861333E-2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 hidden="1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3.0445997533329425E-2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7.1040660911101741E-3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 hidden="1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4.3902801433018161E-2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1.4634267144339394E-2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 hidden="1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1.2623950196746345E-2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5.89117675848164E-3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 hidden="1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1.1695718564632644E-2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9.1616462089622354E-3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 hidden="1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1.8564632642274038E-4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7.3949120025058282E-4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 hidden="1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1.8564632642274038E-4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2.017356747127112E-3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 hidden="1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1.8564632642274038E-4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2.0482978015309026E-3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 hidden="1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1.8564632642274038E-4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2.0792388559346922E-3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 hidden="1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1.8564632642274038E-4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2.1101799103384823E-3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 hidden="1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7.4258530569096147E-3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1.0148665844443133E-2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 hidden="1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1.8564632642274038E-4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1.9956980090444589E-3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 hidden="1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1.8564632642274038E-4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2.026639063448249E-3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 hidden="1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1.1602895401421273E-2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3.4808686204264006E-3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 hidden="1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1.0674663769307572E-2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7.6501757013370947E-3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 hidden="1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9.2823163211370189E-5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1.0024901626827982E-3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 hidden="1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1.8564632642274038E-4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2.0359213797693861E-3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 hidden="1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1.8564632642274038E-4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2.0668624341731762E-3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 hidden="1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1.8564632642274038E-4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2.0978034885769659E-3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 hidden="1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1.8564632642274038E-4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2.1287445429807564E-3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 hidden="1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1.87349503729371E-4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2.1794992267183491E-3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 hidden="1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1.3366535502437306E-2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6.9060433429259521E-3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3.4715863041052453E-2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6.36457489085964E-3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1.8564632642274038E-4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1.2376421761516026E-3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 hidden="1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1.8564632642274038E-4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1.9307217947964997E-3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 hidden="1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1.8564632642274038E-4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1.9616628492002898E-3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 hidden="1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1.8564632642274038E-4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1.9926039036040804E-3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 hidden="1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1.8564632642274038E-4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2.02354495800787E-3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 hidden="1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1.8564632642274038E-4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2.0544860124116601E-3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 hidden="1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1.8564632642274038E-4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2.0854270668154502E-3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 hidden="1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1.8564632642274038E-4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2.1163681212192404E-3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 hidden="1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1.8564632642274038E-4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2.1473091756230305E-3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 hidden="1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1.8564632642274038E-4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2.0885211722558288E-3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 hidden="1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1.8564632642274038E-4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2.1349327538615144E-3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 hidden="1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1.1602895401421273E-2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1.1409513811397607E-2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 hidden="1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1.0674663769307572E-2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1.0496752706485799E-2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 hidden="1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1.87349503729371E-4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2.0202521485483838E-3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 hidden="1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1.87349503729371E-4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2.0514770658366121E-3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 hidden="1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1.87349503729371E-4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2.0827019831248408E-3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 hidden="1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1.87349503729371E-4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2.1139269004130691E-3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1.2252657543900865E-2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1.5928454807071134E-2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 hidden="1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1.2623950196746345E-2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4.6077418218124166E-2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 hidden="1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1.1510072238209903E-2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9.3998923278714331E-3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 hidden="1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1.0674663769307572E-2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4.4299854642626438E-2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 hidden="1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1.1788541727844014E-2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3.1632586969714785E-2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 hidden="1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1.2345480707112234E-2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3.3127039897417838E-2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 hidden="1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1.3366535502437306E-2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4.1881811240970235E-2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 hidden="1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7.2129558935807823E-3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1.8393037528630998E-2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 hidden="1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2.3855552945322139E-2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0.29421848632563974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 hidden="1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2.2834498149997065E-2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0.28162547718329717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 hidden="1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2.3855552945322139E-2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0.29541126397290585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 hidden="1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2.2834498149997065E-2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0.28276720209079703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 hidden="1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2.431966876137899E-2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1.4591801256827406E-2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 hidden="1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2.4134022434956246E-2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1.448041346097376E-2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 hidden="1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8.7117519234157503E-3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7.8405767310741822E-3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 hidden="1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7.6813296529042105E-3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1.1265950157592844E-2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 hidden="1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7.8686791566335811E-3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1.3245609913666533E-2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 hidden="1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7.6813296529042114E-3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1.5490681466690167E-2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 hidden="1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1.3366535502437306E-2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1.3812086685851887E-2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 hidden="1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1.2252657543900865E-2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3.8187449345157706E-2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 hidden="1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8.8991014271451226E-3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5.4877792134061512E-3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 hidden="1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7.1473835672755028E-3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1.2627044302186724E-2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 hidden="1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2.3855552945322139E-2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0.28030274710753511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 hidden="1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2.2834498149997065E-2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0.26830535326246546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 hidden="1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1.2809596523169086E-2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3.0102551829447346E-2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 hidden="1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1.1510072238209903E-2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2.7048669759793267E-2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 hidden="1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1.1788541727844014E-2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7.8590278185626632E-3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 hidden="1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1.2345480707112234E-2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8.2303204714081427E-3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 hidden="1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1.1695718564632644E-2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7.0174311387795766E-3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 hidden="1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9.273800434603862E-3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1.6074587419980021E-2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 hidden="1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9.4611499383332343E-3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3.4690883107221848E-2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 hidden="1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7.6813296529042114E-3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2.1891789510776995E-2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 hidden="1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1.8564632642274038E-4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1.9369100056772579E-3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 hidden="1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1.8564632642274038E-4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1.9678510600810478E-3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 hidden="1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1.8564632642274038E-4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1.9987921144848379E-3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 hidden="1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1.8564632642274038E-4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2.0297331688886281E-3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 hidden="1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1.8564632642274038E-4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2.0606742232924186E-3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 hidden="1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1.87349503729371E-4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2.0015171981754469E-3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1.3676513772244082E-2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5.6985474051016987E-3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 hidden="1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1.1695718564632644E-2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1.4814576848534676E-2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 hidden="1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4.3902801433018161E-2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2.1219687359292094E-2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9.4212955893580752E-2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4.5536262015230658E-2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 hidden="1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1.2995242849591823E-2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2.9672471173234662E-2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 hidden="1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1.1788541727844014E-2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4.911892386601671E-3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 hidden="1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2.3855552945322139E-2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0.27433885887120457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 hidden="1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2.2834498149997065E-2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0.26259672872496626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 hidden="1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1.0674663769307572E-2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1.1564219083416523E-2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 hidden="1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9.9320784636166108E-3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3.956277921340616E-2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 hidden="1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1.1521994479356316E-2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5.4921507018265092E-2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 hidden="1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1.8564632642274038E-4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1.9338159002368792E-3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 hidden="1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1.8564632642274038E-4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1.9647569546406688E-3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 hidden="1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1.8564632642274038E-4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1.9956980090444589E-3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 hidden="1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2.3855552945322139E-2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0.28388108004933343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 hidden="1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2.2834498149997065E-2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0.27173052798496511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 hidden="1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1.6861455335643392E-3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7.9529864333118035E-3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 hidden="1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1.6861455335643392E-3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7.9529864333118035E-3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 hidden="1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2.3855552945322139E-2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0.28825459808930926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 hidden="1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2.2834498149997065E-2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0.27591685264579791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 hidden="1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1.6861455335643392E-3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2.0374258530569102E-2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 hidden="1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1.6861455335643392E-3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2.0374258530569102E-2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 hidden="1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1.1695718564632644E-2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9.7464321371938823E-3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 hidden="1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1.3366535502437306E-2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1.9604252070241385E-2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 hidden="1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1.8564632642274038E-4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1.9492864274387742E-3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 hidden="1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1.8564632642274038E-4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1.9802274818425643E-3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 hidden="1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2.3855552945322139E-2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0.29302570867837363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 hidden="1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2.2834498149997065E-2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0.2804837522757973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 hidden="1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1.6861455335643392E-3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2.0711487637281971E-2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 hidden="1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1.6861455335643392E-3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2.0711487637281971E-2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 hidden="1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1.87349503729371E-4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2.0077621816330924E-3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 hidden="1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1.87349503729371E-4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2.0389870989213211E-3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 hidden="1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1.87349503729371E-4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2.0702120162095494E-3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 hidden="1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1.87349503729371E-4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2.1014369334977777E-3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 hidden="1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1.87349503729371E-4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2.1326618507860069E-3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 hidden="1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2.3855552945322139E-2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0.28984496828566403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 hidden="1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2.2834498149997065E-2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0.27743915252246437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 hidden="1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1.6861455335643392E-3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2.0486668232806725E-2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 hidden="1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1.6861455335643392E-3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2.0486668232806725E-2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 hidden="1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1.87349503729371E-4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1.9609248057007493E-3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 hidden="1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1.87349503729371E-4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1.9921497229889785E-3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 hidden="1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1.87349503729371E-4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2.0233746402772068E-3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 hidden="1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1.87349503729371E-4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2.0545995575654355E-3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 hidden="1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1.87349503729371E-4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2.0858244748536638E-3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 hidden="1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1.87349503729371E-4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2.1170493921418925E-3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 hidden="1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1.87349503729371E-4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2.1482743094301208E-3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 hidden="1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4.9103453338814849E-2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8.1839088898025773E-3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 hidden="1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2.3855552945322139E-2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0.29700163416926068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 hidden="1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2.2834498149997065E-2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0.2842895019674635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 hidden="1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1.6861455335643392E-3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2.0992511892876025E-2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 hidden="1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1.6861455335643392E-3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2.0992511892876025E-2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 hidden="1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1.2623950196746345E-2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1.3465546876529438E-2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 hidden="1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1.1695718564632644E-2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1.2475433135608156E-2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 hidden="1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9.4611499383332343E-3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6.6228049568332658E-3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 hidden="1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1.1695718564632644E-2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2.1052293416338762E-2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1.3676513772244082E-2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6.6103149899179679E-3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 hidden="1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1.2623950196746345E-2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1.1151156007125932E-2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 hidden="1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1.1695718564632644E-2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1.0331218065425496E-2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 hidden="1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1.8564632642274038E-4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1.9926039036040804E-3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 hidden="1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1.8564632642274038E-4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2.02354495800787E-3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 hidden="1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1.8564632642274038E-4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2.0544860124116601E-3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 hidden="1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4.9647618488283314E-2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2.4823809244141702E-2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 hidden="1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4.9103453338814849E-2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1.8004599557565445E-2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3.4715863041052453E-2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1.2729149781719233E-2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 hidden="1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2.3855552945322139E-2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0.29421848632563968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 hidden="1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2.2834498149997065E-2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0.28162547718329711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 hidden="1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1.6861455335643392E-3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2.0795794913960181E-2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 hidden="1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1.6861455335643392E-3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2.0795794913960181E-2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 hidden="1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1.1695718564632644E-2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2.4561008985728557E-2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 hidden="1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9.1801256827391802E-3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1.0710146629862376E-2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 hidden="1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4.9647618488283314E-2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2.2341428319727411E-2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 hidden="1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4.9103453338814849E-2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1.5549426890624647E-2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3.4715863041052453E-2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1.0993356629666572E-2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 hidden="1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1.8564632642274038E-4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1.9461923219983948E-3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 hidden="1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1.8564632642274038E-4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1.9771333764021849E-3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 hidden="1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1.8564632642274038E-4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2.008074430805975E-3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 hidden="1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1.8564632642274038E-4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2.0390154852097651E-3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 hidden="1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1.8564632642274038E-4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2.0699565396135548E-3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 hidden="1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1.8564632642274038E-4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2.1008975940173457E-3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1.87349503729371E-4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1.995272214717801E-3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1.87349503729371E-4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2.0421095906501441E-3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 hidden="1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2.3855552945322139E-2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0.29501367142381707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 hidden="1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2.2834498149997065E-2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0.28238662712163032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 hidden="1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1.6861455335643392E-3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2.0851999765078993E-2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 hidden="1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1.6861455335643392E-3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2.0851999765078993E-2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 hidden="1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4.8991895225230515E-2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1.7963694915917858E-2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 hidden="1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4.9647618488283314E-2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3.5580793249936384E-2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 hidden="1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4.9103453338814849E-2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2.8643681114308626E-2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3.4715863041052453E-2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2.0250920107280572E-2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 hidden="1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1.1695718564632644E-2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1.5984148704997935E-2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 hidden="1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8.6975303929053879E-2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2.1743825982263626E-2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 hidden="1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2.6825894168085982E-2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6.7064735420215432E-3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 hidden="1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2.4319668761378987E-2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1.2159834380689514E-2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 hidden="1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1.8564632642274038E-4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1.9956980090444589E-3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 hidden="1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1.8564632642274038E-4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2.026639063448249E-3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 hidden="1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1.8564632642274038E-4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2.0575801178520392E-3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 hidden="1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1.87349503729371E-4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2.1076819169554232E-3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 hidden="1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4.8991895225230515E-2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9.6350727276286727E-2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 hidden="1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4.9647618488283314E-2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0.10260507820911888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 hidden="1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4.9103453338814849E-2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9.8206906677629741E-2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3.4715863041052453E-2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7.0010323799455806E-2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 hidden="1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4.3902801433018161E-2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7.4634762436130958E-2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 hidden="1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2.4917483996006348E-2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6.2293709990016311E-3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9.4212955893580752E-2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0.14131943384037113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 hidden="1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2.3855552945322139E-2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0.29302570867837363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 hidden="1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2.2834498149997065E-2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0.2804837522757973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 hidden="1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1.6861455335643392E-3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2.0711487637281971E-2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 hidden="1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1.6861455335643392E-3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2.0711487637281971E-2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 hidden="1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2.4319668761378987E-2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2.310368532331002E-2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 hidden="1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1.87349503729371E-4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2.0202521485483838E-3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 hidden="1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1.87349503729371E-4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2.0514770658366121E-3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 hidden="1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1.8564632642274038E-4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2.0637683287327967E-3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 hidden="1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1.8564632642274038E-4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2.0947093831365868E-3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 hidden="1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2.3855552945322139E-2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0.28706182044204309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 hidden="1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2.2834498149997065E-2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0.27477512773829799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 hidden="1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1.6861455335643392E-3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2.0289951253890881E-2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 hidden="1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1.6861455335643392E-3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2.0289951253890881E-2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 hidden="1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1.87349503729371E-4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1.9640472974295727E-3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 hidden="1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1.87349503729371E-4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2.0108846733619154E-3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 hidden="1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2.3855552945322139E-2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0.28904978318748664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 hidden="1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2.2834498149997065E-2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0.27667800258413117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 hidden="1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1.6861455335643392E-3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2.0430463381687913E-2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 hidden="1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1.6861455335643392E-3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2.0430463381687913E-2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1.3676513772244082E-2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2.0742712554570192E-2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1.1990368238679744E-2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8.2733540846890233E-2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1.0959945968168204E-2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1.698791625066073E-2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 hidden="1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1.87349503729371E-4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2.0077621816330924E-3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 hidden="1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1.8564632642274038E-4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2.020450852567491E-3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 hidden="1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1.8564632642274038E-4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2.0513919069712811E-3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 hidden="1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1.8564632642274038E-4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2.0823329613750708E-3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 hidden="1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1.8564632642274038E-4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2.1132740157788613E-3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1.498796029834968E-3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7.7937393551418335E-3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1.498796029834968E-3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7.7937393551418335E-3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1.498796029834968E-3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7.7937393551418335E-3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 hidden="1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2.3855552945322139E-2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0.29262811612928485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 hidden="1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2.2834498149997065E-2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0.28010317730663065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 hidden="1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1.6861455335643392E-3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2.0683385211722558E-2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 hidden="1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1.6861455335643392E-3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2.0683385211722558E-2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1.498796029834968E-3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1.8385231299308941E-2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1.498796029834968E-3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1.8385231299308941E-2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1.87349503729371E-4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1.9921497229889785E-3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 hidden="1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7.2402067304868731E-3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4.8147374757737706E-2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 hidden="1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2.9239296411581604E-2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1.0233753744053525E-2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 hidden="1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1.8564632642274038E-4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1.9740392709618063E-3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 hidden="1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1.8564632642274038E-4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2.0049803253655964E-3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 hidden="1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1.8564632642274038E-4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2.0359213797693861E-3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 hidden="1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1.8564632642274038E-4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2.0668624341731762E-3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 hidden="1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2.3855552945322139E-2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0.29143533848201886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 hidden="1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2.2834498149997065E-2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0.27896145239913084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 hidden="1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1.6861455335643392E-3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2.0599077935044348E-2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 hidden="1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1.6861455335643392E-3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2.0599077935044348E-2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1.498796029834968E-3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1.8310291497817197E-2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1.498796029834968E-3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1.8310291497817197E-2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 hidden="1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7.2402067304868731E-3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8.8451192224114641E-2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1.87349503729371E-4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1.9796597560736871E-3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 hidden="1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1.87349503729371E-4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1.8859850042090014E-3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 hidden="1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1.8564632642274038E-4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1.8997807403927096E-3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 hidden="1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1.8564632642274038E-4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1.9307217947964997E-3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 hidden="1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1.8564632642274038E-4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1.9616628492002902E-3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 hidden="1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1.8564632642274038E-4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1.9926039036040804E-3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 hidden="1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1.8564632642274038E-4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2.02354495800787E-3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 hidden="1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1.8564632642274038E-4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2.0544860124116601E-3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 hidden="1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1.8564632642274038E-4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2.0854270668154502E-3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 hidden="1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2.3855552945322139E-2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0.2810979322057125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 hidden="1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2.2834498149997065E-2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0.26906650320079872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 hidden="1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1.6861455335643392E-3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1.9868414870499795E-2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 hidden="1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1.6861455335643392E-3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1.9868414870499795E-2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1.498796029834968E-3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1.7660813218222035E-2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1.498796029834968E-3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1.7660813218222035E-2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 hidden="1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1.8564632642274038E-4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1.9369100056772579E-3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 hidden="1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1.8564632642274038E-4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1.9678510600810478E-3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 hidden="1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1.8564632642274038E-4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1.9987921144848379E-3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 hidden="1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1.8564632642274038E-4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2.0297331688886281E-3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 hidden="1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2.3855552945322139E-2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0.27672441416573673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 hidden="1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2.2834498149997065E-2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0.26488017853996593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 hidden="1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1.6861455335643392E-3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1.9559288189346331E-2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 hidden="1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1.6861455335643392E-3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1.9559288189346331E-2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1.498796029834968E-3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1.7386033946085625E-2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1.498796029834968E-3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1.7386033946085625E-2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 hidden="1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4.8991895225230515E-2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1.1431442219220413E-2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 hidden="1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4.9647618488283314E-2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1.1584444313932732E-2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 hidden="1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4.9103453338814849E-2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1.1457472445723425E-2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3.4715863041052453E-2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8.1003680429122104E-3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 hidden="1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4.8991895225230515E-2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1.3881036980482061E-2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 hidden="1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4.9103453338814849E-2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1.3912645112664289E-2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3.4715863041052453E-2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9.8361611949649187E-3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 hidden="1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4.9647618488283314E-2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0.15308015700554034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 hidden="1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1.8564632642274038E-4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1.9121571621542261E-3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 hidden="1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1.8564632642274038E-4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1.943098216558016E-3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 hidden="1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2.3855552945322139E-2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0.2934233012274623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 hidden="1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2.2834498149997065E-2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0.28086432724496385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 hidden="1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1.6861455335643392E-3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2.073959006284137E-2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 hidden="1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1.6861455335643392E-3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2.073959006284137E-2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1.498796029834968E-3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1.8435191166970104E-2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1.498796029834968E-3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1.8435191166970104E-2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 hidden="1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4.9647618488283314E-2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0.19941793426127138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 hidden="1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1.8564632642274038E-4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1.9616628492002902E-3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 hidden="1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1.8564632642274038E-4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1.9926039036040804E-3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 hidden="1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1.8564632642274038E-4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2.02354495800787E-3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 hidden="1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2.3855552945322139E-2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0.2966040416201719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 hidden="1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2.2834498149997065E-2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0.28390892699829678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 hidden="1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1.6861455335643392E-3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2.0964409467316616E-2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 hidden="1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1.6861455335643392E-3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2.0964409467316616E-2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1.498796029834968E-3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1.8635030637614767E-2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1.498796029834968E-3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1.8635030637614767E-2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 hidden="1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8.9927761790098079E-3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1.2140247841663234E-2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 hidden="1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8.6180771715510668E-3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1.4076192713533405E-2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 hidden="1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1.3366535502437306E-2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2.7846948963411045E-2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 hidden="1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1.87349503729371E-4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2.0015171981754469E-3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 hidden="1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1.87349503729371E-4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2.0327421154636752E-3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 hidden="1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1.87349503729371E-4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2.0639670327519035E-3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 hidden="1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1.87349503729371E-4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2.0951919500401322E-3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 hidden="1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2.3855552945322139E-2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0.28745941299113181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 hidden="1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2.2834498149997065E-2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0.27515570270746464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 hidden="1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1.6861455335643392E-3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2.031805367945029E-2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 hidden="1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1.6861455335643392E-3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2.031805367945029E-2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1.498796029834968E-3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1.8060492159511367E-2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1.498796029834968E-3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1.8060492159511367E-2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1.1990368238679744E-2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8.1934182964311618E-3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 hidden="1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4.9647618488283314E-2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2.8961110784831896E-2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 hidden="1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1.8564632642274038E-4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1.9214394784753631E-3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 hidden="1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1.8564632642274038E-4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1.9523805328791528E-3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 hidden="1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1.87349503729371E-4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2.0015171981754469E-3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 hidden="1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1.8564632642274038E-4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1.8750278968696775E-3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 hidden="1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1.8564632642274038E-4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1.9214394784753631E-3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 hidden="1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2.3855552945322139E-2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0.28904978318748664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 hidden="1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2.2834498149997065E-2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0.27667800258413117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 hidden="1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1.6861455335643392E-3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2.0430463381687913E-2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 hidden="1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1.6861455335643392E-3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2.0430463381687913E-2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1.498796029834968E-3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1.8160411894833698E-2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1.498796029834968E-3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1.8160411894833698E-2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 hidden="1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9.273800434603862E-3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9.1192370940271234E-3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 hidden="1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1.87349503729371E-4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2.0015171981754469E-3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 hidden="1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1.87349503729371E-4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2.0327421154636752E-3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 hidden="1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2.3855552945322139E-2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0.28030274710753511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 hidden="1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2.2834498149997065E-2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0.26830535326246552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 hidden="1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1.6861455335643392E-3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1.9812210019380987E-2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 hidden="1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1.6861455335643392E-3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1.9812210019380987E-2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1.498796029834968E-3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1.7610853350560875E-2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1.498796029834968E-3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1.7610853350560875E-2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2.5760556762788513E-2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1.5885676670386262E-2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1.1990368238679744E-2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6.3948630606292063E-3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 hidden="1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1.3366535502437306E-2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9.5793504434134036E-3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 hidden="1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2.3855552945322139E-2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0.2727484886748498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 hidden="1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2.2834498149997065E-2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0.26107442884829979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 hidden="1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1.6861455335643392E-3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8.7960592000939693E-3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 hidden="1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1.6861455335643392E-3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8.7960592000939693E-3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1.498796029834968E-3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1.4188602415771034E-2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1.498796029834968E-3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1.4188602415771034E-2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2.2950314206847941E-2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1.5300209471231967E-2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 hidden="1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2.3124889880777585E-2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8.4791262896184803E-3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 hidden="1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1.8564632642274038E-4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1.8038634717409607E-3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 hidden="1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1.8564632642274038E-4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1.8348045261447506E-3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 hidden="1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1.8564632642274038E-4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1.8657455805485407E-3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 hidden="1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1.8564632642274038E-4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1.8966866349523312E-3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 hidden="1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1.8564632642274038E-4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1.9276276893561209E-3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 hidden="1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1.8564632642274038E-4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1.9585687437599112E-3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 hidden="1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2.3855552945322139E-2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0.29302570867837363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 hidden="1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2.2834498149997065E-2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0.2804837522757973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 hidden="1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1.3366535502437306E-2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9.5793504434134036E-3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 hidden="1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1.87349503729371E-4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1.995272214717801E-3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 hidden="1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1.87349503729371E-4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2.0264971320060297E-3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 hidden="1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1.87349503729371E-4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2.057722049294258E-3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 hidden="1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1.8564632642274038E-4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2.0699565396135548E-3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 hidden="1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1.87349503729371E-4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1.9015974628531157E-3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 hidden="1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1.87349503729371E-4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1.932822380141344E-3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 hidden="1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1.8564632642274038E-4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1.9461923219983948E-3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 hidden="1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1.8564632642274038E-4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1.9771333764021849E-3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 hidden="1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1.8564632642274038E-4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2.008074430805975E-3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 hidden="1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1.8564632642274038E-4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2.0390154852097651E-3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 hidden="1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2.3855552945322139E-2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0.28944737573657525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 hidden="1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2.2834498149997065E-2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0.27705857755329771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 hidden="1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1.87349503729371E-4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1.9921497229889785E-3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 hidden="1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1.87349503729371E-4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2.0233746402772068E-3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 hidden="1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1.87349503729371E-4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2.0545995575654355E-3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 hidden="1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2.3855552945322139E-2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0.28745941299113181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 hidden="1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2.2834498149997065E-2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0.27515570270746464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 hidden="1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1.87349503729371E-4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1.9453123470566354E-3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 hidden="1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1.87349503729371E-4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1.9765372643448641E-3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 hidden="1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7.2129558935807823E-3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2.7649664258726329E-3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 hidden="1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2.3855552945322139E-2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0.28586904279477698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 hidden="1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2.2834498149997065E-2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0.27363340283079818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 hidden="1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2.0792388559346921E-2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6.9307961864489495E-3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 hidden="1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1.87349503729371E-4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1.9234549049548758E-3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 hidden="1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1.87349503729371E-4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1.9546798222431043E-3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 hidden="1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1.87349503729371E-4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1.9859047395313326E-3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 hidden="1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1.8564632642274038E-4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1.9987921144848379E-3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 hidden="1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2.3855552945322139E-2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0.28666422789295432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 hidden="1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2.2834498149997065E-2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0.27439455276913133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 hidden="1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1.87349503729371E-4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1.9671697891583957E-3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 hidden="1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2.3855552945322139E-2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0.28944737573657525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 hidden="1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2.2834498149997065E-2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0.27705857755329771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1.87349503729371E-4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1.9765372643448641E-3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 hidden="1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2.3855552945322139E-2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0.29064015338384142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 hidden="1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2.2834498149997065E-2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0.27820030246079763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 hidden="1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1.8564632642274038E-4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1.9585687437599112E-3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 hidden="1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2.3855552945322139E-2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0.29103774593293008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 hidden="1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2.2834498149997065E-2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0.27858087742996418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 hidden="1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2.3855552945322139E-2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0.28865219063839787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 hidden="1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2.2834498149997065E-2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0.26335787866329946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 hidden="1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2.431966876137899E-2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2.0266390634482486E-2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 hidden="1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1.1510072238209903E-2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8.440719641353929E-2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 hidden="1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1.2809596523169086E-2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2.9889058554061196E-2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 hidden="1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2.2834498149997065E-2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0.13700698889998236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 hidden="1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1.87349503729371E-4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1.9983947064466244E-3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 hidden="1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1.87349503729371E-4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2.0296196237348527E-3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 hidden="1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1.8564632642274038E-4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1.9338159002368787E-3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 hidden="1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1.8564632642274038E-4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1.9802274818425643E-3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 hidden="1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1.4851706113819228E-3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1.8193339989428556E-2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 hidden="1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1.6708169378046632E-3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2.0467507488107127E-2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 hidden="1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1.2067011217478123E-3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1.4782088741410702E-2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 hidden="1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1.2067011217478123E-3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1.4782088741410702E-2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 hidden="1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1.2995242849591826E-3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1.5919172490749988E-2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 hidden="1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1.2067011217478123E-3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1.4782088741410702E-2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 hidden="1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1.2067011217478123E-3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1.4782088741410702E-2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 hidden="1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9.2823163211370183E-4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1.1370837493392849E-2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 hidden="1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1.4851706113819228E-3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1.7772541649537007E-2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 hidden="1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1.6708169378046632E-3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1.9994109355729133E-2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 hidden="1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1.2067011217478123E-3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1.4440190090248817E-2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 hidden="1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1.2067011217478123E-3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1.4440190090248817E-2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 hidden="1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1.2995242849591826E-3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1.5550973943344882E-2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 hidden="1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1.2067011217478123E-3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1.4440190090248817E-2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 hidden="1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1.2067011217478123E-3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1.4440190090248817E-2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 hidden="1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9.2823163211370183E-4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1.110783853096063E-2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1.87349503729371E-4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1.9702922808872187E-3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1.87349503729371E-4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2.0015171981754469E-3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 hidden="1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2.3855552945322139E-2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0.10138610001761909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 hidden="1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2.2834498149997065E-2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9.7046617137487523E-2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 hidden="1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1.4851706113819228E-3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1.8094328615336427E-2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 hidden="1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1.6708169378046632E-3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2.0356119692253483E-2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 hidden="1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1.2067011217478123E-3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1.4701641999960848E-2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 hidden="1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1.2067011217478123E-3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1.4701641999960848E-2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 hidden="1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1.2995242849591826E-3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1.5832537538419376E-2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 hidden="1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1.2067011217478123E-3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1.4701641999960848E-2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 hidden="1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1.2995242849591826E-3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1.5832537538419376E-2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 hidden="1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1.4851706113819228E-3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1.8094328615336427E-2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 hidden="1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1.2067011217478123E-3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1.4701641999960848E-2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 hidden="1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9.2823163211370183E-4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1.1308955384585269E-2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 hidden="1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1.2365067246138487E-2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8.2433781640923274E-3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 hidden="1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2.4917483996006348E-2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7.059953798868473E-3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 hidden="1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1.87349503729371E-4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1.9702922808872187E-3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 hidden="1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1.87349503729371E-4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2.0015171981754469E-3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 hidden="1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1.8564632642274038E-4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1.9059689512734676E-3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 hidden="1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1.4851706113819228E-3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1.7871553023629139E-2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 hidden="1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1.6708169378046632E-3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2.0105497151582781E-2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 hidden="1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1.2067011217478123E-3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1.4520636831698673E-2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 hidden="1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1.2067011217478123E-3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1.4520636831698673E-2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 hidden="1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1.2995242849591826E-3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1.5637608895675496E-2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 hidden="1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1.2067011217478123E-3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1.4520636831698673E-2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 hidden="1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1.2995242849591826E-3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1.5637608895675496E-2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 hidden="1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1.4851706113819228E-3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1.7871553023629139E-2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 hidden="1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1.2067011217478123E-3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1.4520636831698673E-2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 hidden="1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9.2823163211370183E-4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1.1169720639768212E-2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 hidden="1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9.3674751864685508E-3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1.7798202854290259E-2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 hidden="1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8.8991014271451226E-3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1.4831835711908723E-3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 hidden="1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8.7117519234157521E-3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2.9039173078052637E-3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 hidden="1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7.2402067304868731E-3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4.2234539261173471E-3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 hidden="1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7.6114993833323544E-3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3.298316399444029E-3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1.8564632642274038E-4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1.9523805328791532E-3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 hidden="1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1.4851706113819228E-3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1.8094328615336427E-2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 hidden="1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1.6708169378046632E-3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2.0356119692253483E-2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 hidden="1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1.2067011217478123E-3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1.4701641999960848E-2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 hidden="1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1.2067011217478123E-3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1.4701641999960848E-2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 hidden="1">
      <c r="A990" s="173">
        <f t="shared" ref="A990:A1032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1.2995242849591826E-3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1.5832537538419376E-2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 hidden="1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1.2067011217478123E-3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1.4701641999960848E-2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 hidden="1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1.2995242849591826E-3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1.5832537538419376E-2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 hidden="1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1.4851706113819228E-3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1.8094328615336427E-2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 hidden="1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1.2067011217478123E-3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1.4701641999960848E-2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 hidden="1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9.2823163211370183E-4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1.1308955384585269E-2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 hidden="1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1.87349503729371E-4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1.9140874297684074E-3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 hidden="1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1.87349503729371E-4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1.9453123470566354E-3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 hidden="1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1.87349503729371E-4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1.9765372643448641E-3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 hidden="1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1.87349503729371E-4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1.9140874297684074E-3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 hidden="1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1.8564632642274038E-4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1.9276276893561209E-3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 hidden="1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1.8564632642274038E-4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1.9585687437599112E-3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 hidden="1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1.8564632642274038E-4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1.9895097981637009E-3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 hidden="1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1.4851706113819228E-3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1.7525013214306689E-2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 hidden="1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1.6708169378046632E-3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1.9715639866095026E-2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 hidden="1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1.2067011217478123E-3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1.4239073236624185E-2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 hidden="1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1.2067011217478123E-3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1.4239073236624185E-2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 hidden="1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1.2995242849591826E-3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1.5334386562518355E-2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 hidden="1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1.2067011217478123E-3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1.4239073236624185E-2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 hidden="1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1.2995242849591826E-3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1.5334386562518355E-2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 hidden="1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1.4851706113819228E-3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1.7525013214306689E-2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 hidden="1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1.2067011217478123E-3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1.4239073236624185E-2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 hidden="1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9.2823163211370183E-4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1.0953133258941683E-2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 hidden="1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1.8564632642274038E-4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1.9430982165580164E-3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 hidden="1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1.87349503729371E-4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1.9921497229889785E-3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 hidden="1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1.87349503729371E-4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2.0233746402772068E-3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 hidden="1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1.4851706113819228E-3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7.3763473698635514E-3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 hidden="1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1.6708169378046632E-3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9.9692077289011607E-3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 hidden="1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1.2067011217478123E-3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1.363572267575028E-2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 hidden="1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1.2995242849591826E-3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1.4684624420038764E-2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 hidden="1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1.8564632642274038E-4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1.9895097981637009E-3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 hidden="1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1.8564632642274038E-4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2.020450852567491E-3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 hidden="1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1.8564632642274038E-4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2.0513919069712811E-3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 hidden="1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1.8564632642274038E-4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2.0823329613750708E-3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 hidden="1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1.2067011217478123E-3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1.4842423797498089E-2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 hidden="1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1.2995242849591826E-3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1.5984148704997946E-2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1.87349503729371E-4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1.9078424463107614E-3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1.87349503729371E-4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1.9390673635989902E-3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 hidden="1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1.8564632642274038E-4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1.8904984240715728E-3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 hidden="1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1.8564632642274038E-4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1.9214394784753631E-3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 hidden="1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1.8564632642274038E-4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1.9523805328791528E-3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 hidden="1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1.2067011217478123E-3</v>
      </c>
      <c r="W1031" s="35" t="s">
        <v>433</v>
      </c>
      <c r="X1031" s="38"/>
      <c r="Y1031" s="354" t="s">
        <v>1909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1910</v>
      </c>
      <c r="AI1031" s="353" t="s">
        <v>552</v>
      </c>
      <c r="AJ1031" s="175">
        <f ca="1">IFERROR(PA[[#This Row],[Breakdown Time]]*PA[[#This Row],[Plant Equivalent Weightage]],"")</f>
        <v>1.4078179753724478E-2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 hidden="1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1.2995242849591826E-3</v>
      </c>
      <c r="W1032" s="35" t="s">
        <v>433</v>
      </c>
      <c r="X1032" s="38"/>
      <c r="Y1032" s="354" t="s">
        <v>1909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1910</v>
      </c>
      <c r="AI1032" s="353" t="s">
        <v>552</v>
      </c>
      <c r="AJ1032" s="175">
        <f ca="1">IFERROR(PA[[#This Row],[Breakdown Time]]*PA[[#This Row],[Plant Equivalent Weightage]],"")</f>
        <v>1.5161116657857132E-2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N967:N1032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O985:O1032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Q2:Q1032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W2:W1032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M847:M1032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20</v>
      </c>
      <c r="R29" s="261">
        <f t="shared" si="15"/>
        <v>91.096774193548384</v>
      </c>
      <c r="S29" s="269">
        <f>SUMIF($F$2:F37,F29,$R$2:R37)</f>
        <v>643.39677419354848</v>
      </c>
      <c r="T29" s="260">
        <f t="shared" si="16"/>
        <v>732.91663763834072</v>
      </c>
      <c r="U29" s="261">
        <f t="shared" si="17"/>
        <v>14658.332752766815</v>
      </c>
      <c r="V29" s="269">
        <f>SUMIF($F$2:F37,F29,$U$2:U37)</f>
        <v>95742.978315489541</v>
      </c>
      <c r="W29" s="262">
        <f t="shared" si="18"/>
        <v>0.15708947137310114</v>
      </c>
      <c r="X29" s="262">
        <f t="shared" si="8"/>
        <v>0.15708947137310117</v>
      </c>
      <c r="Y29" s="262">
        <f t="shared" si="9"/>
        <v>0.18487426144410138</v>
      </c>
      <c r="Z29" s="260">
        <f>IFERROR(AVERAGEIF('Daily KPI'!$D:$D,Modelling_New[[#This Row],[Month]],'Daily KPI'!AB:AB),"")</f>
        <v>168.85645161290336</v>
      </c>
      <c r="AA29" s="263">
        <f>IFERROR(AVERAGEIF($F$2:F29,F29,$Z$2:Z29),"")</f>
        <v>159.89761021505379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19735024.617025591</v>
      </c>
      <c r="AN29" s="273">
        <f>SUMIF($F$2:F29,F29,$AM$2:AM29)</f>
        <v>87306588.53032735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643.39677419354848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95742.978315489541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0.18487426144410138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159.89761021505379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87306588.53032735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643.39677419354848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95742.978315489541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0.18487426144410138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159.89761021505379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87306588.53032735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643.39677419354848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95742.978315489541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0.1521251065597177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159.89761021505379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87306588.53032735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643.39677419354848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95742.978315489541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0.1521251065597177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159.89761021505379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87306588.53032735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643.39677419354848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95742.978315489541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0.1521251065597177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159.89761021505379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87306588.53032735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643.39677419354848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95742.978315489541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0.1521251065597177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159.89761021505379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87306588.53032735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643.39677419354848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95742.978315489541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0.1521251065597177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159.89761021505379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87306588.53032735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643.39677419354848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95742.978315489541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0.1521251065597177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159.89761021505379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87306588.53032735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14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O96" sqref="O96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232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232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232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232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232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232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232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232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232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232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232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232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0"/>
      <c r="C105" s="180">
        <f>YEAR(GC[[#This Row],[Date]])+IF(MONTH(GC[[#This Row],[Date]])&gt;=4,1,0)</f>
        <v>1900</v>
      </c>
      <c r="D105" s="112">
        <f>YEAR(GC[[#This Row],[Date]])</f>
        <v>1900</v>
      </c>
      <c r="E105" s="232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0"/>
      <c r="C106" s="180">
        <f>YEAR(GC[[#This Row],[Date]])+IF(MONTH(GC[[#This Row],[Date]])&gt;=4,1,0)</f>
        <v>1900</v>
      </c>
      <c r="D106" s="112">
        <f>YEAR(GC[[#This Row],[Date]])</f>
        <v>1900</v>
      </c>
      <c r="E106" s="232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0"/>
      <c r="C107" s="180">
        <f>YEAR(GC[[#This Row],[Date]])+IF(MONTH(GC[[#This Row],[Date]])&gt;=4,1,0)</f>
        <v>1900</v>
      </c>
      <c r="D107" s="112">
        <f>YEAR(GC[[#This Row],[Date]])</f>
        <v>1900</v>
      </c>
      <c r="E107" s="232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0"/>
      <c r="C108" s="180">
        <f>YEAR(GC[[#This Row],[Date]])+IF(MONTH(GC[[#This Row],[Date]])&gt;=4,1,0)</f>
        <v>1900</v>
      </c>
      <c r="D108" s="112">
        <f>YEAR(GC[[#This Row],[Date]])</f>
        <v>1900</v>
      </c>
      <c r="E108" s="232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0"/>
      <c r="C109" s="180">
        <f>YEAR(GC[[#This Row],[Date]])+IF(MONTH(GC[[#This Row],[Date]])&gt;=4,1,0)</f>
        <v>1900</v>
      </c>
      <c r="D109" s="112">
        <f>YEAR(GC[[#This Row],[Date]])</f>
        <v>1900</v>
      </c>
      <c r="E109" s="232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0"/>
      <c r="C110" s="180">
        <f>YEAR(GC[[#This Row],[Date]])+IF(MONTH(GC[[#This Row],[Date]])&gt;=4,1,0)</f>
        <v>1900</v>
      </c>
      <c r="D110" s="112">
        <f>YEAR(GC[[#This Row],[Date]])</f>
        <v>1900</v>
      </c>
      <c r="E110" s="232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0"/>
      <c r="C111" s="180">
        <f>YEAR(GC[[#This Row],[Date]])+IF(MONTH(GC[[#This Row],[Date]])&gt;=4,1,0)</f>
        <v>1900</v>
      </c>
      <c r="D111" s="112">
        <f>YEAR(GC[[#This Row],[Date]])</f>
        <v>1900</v>
      </c>
      <c r="E111" s="232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0"/>
      <c r="C112" s="180">
        <f>YEAR(GC[[#This Row],[Date]])+IF(MONTH(GC[[#This Row],[Date]])&gt;=4,1,0)</f>
        <v>1900</v>
      </c>
      <c r="D112" s="112">
        <f>YEAR(GC[[#This Row],[Date]])</f>
        <v>1900</v>
      </c>
      <c r="E112" s="232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0"/>
      <c r="C113" s="180">
        <f>YEAR(GC[[#This Row],[Date]])+IF(MONTH(GC[[#This Row],[Date]])&gt;=4,1,0)</f>
        <v>1900</v>
      </c>
      <c r="D113" s="112">
        <f>YEAR(GC[[#This Row],[Date]])</f>
        <v>1900</v>
      </c>
      <c r="E113" s="232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0"/>
      <c r="C114" s="180">
        <f>YEAR(GC[[#This Row],[Date]])+IF(MONTH(GC[[#This Row],[Date]])&gt;=4,1,0)</f>
        <v>1900</v>
      </c>
      <c r="D114" s="112">
        <f>YEAR(GC[[#This Row],[Date]])</f>
        <v>1900</v>
      </c>
      <c r="E114" s="232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0"/>
      <c r="C115" s="180">
        <f>YEAR(GC[[#This Row],[Date]])+IF(MONTH(GC[[#This Row],[Date]])&gt;=4,1,0)</f>
        <v>1900</v>
      </c>
      <c r="D115" s="112">
        <f>YEAR(GC[[#This Row],[Date]])</f>
        <v>1900</v>
      </c>
      <c r="E115" s="232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0"/>
      <c r="C116" s="180">
        <f>YEAR(GC[[#This Row],[Date]])+IF(MONTH(GC[[#This Row],[Date]])&gt;=4,1,0)</f>
        <v>1900</v>
      </c>
      <c r="D116" s="112">
        <f>YEAR(GC[[#This Row],[Date]])</f>
        <v>1900</v>
      </c>
      <c r="E116" s="232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0"/>
      <c r="C117" s="180">
        <f>YEAR(GC[[#This Row],[Date]])+IF(MONTH(GC[[#This Row],[Date]])&gt;=4,1,0)</f>
        <v>1900</v>
      </c>
      <c r="D117" s="112">
        <f>YEAR(GC[[#This Row],[Date]])</f>
        <v>1900</v>
      </c>
      <c r="E117" s="232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7"/>
      <c r="T117" s="297"/>
      <c r="U117" s="297"/>
      <c r="V117" s="297"/>
      <c r="W117" s="297"/>
      <c r="X117" s="297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0"/>
      <c r="C118" s="180">
        <f>YEAR(GC[[#This Row],[Date]])+IF(MONTH(GC[[#This Row],[Date]])&gt;=4,1,0)</f>
        <v>1900</v>
      </c>
      <c r="D118" s="112">
        <f>YEAR(GC[[#This Row],[Date]])</f>
        <v>1900</v>
      </c>
      <c r="E118" s="232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7"/>
      <c r="T118" s="297"/>
      <c r="U118" s="297"/>
      <c r="V118" s="297"/>
      <c r="W118" s="297"/>
      <c r="X118" s="297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0"/>
      <c r="C119" s="180">
        <f>YEAR(GC[[#This Row],[Date]])+IF(MONTH(GC[[#This Row],[Date]])&gt;=4,1,0)</f>
        <v>1900</v>
      </c>
      <c r="D119" s="112">
        <f>YEAR(GC[[#This Row],[Date]])</f>
        <v>1900</v>
      </c>
      <c r="E119" s="232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0"/>
      <c r="C120" s="180">
        <f>YEAR(GC[[#This Row],[Date]])+IF(MONTH(GC[[#This Row],[Date]])&gt;=4,1,0)</f>
        <v>1900</v>
      </c>
      <c r="D120" s="112">
        <f>YEAR(GC[[#This Row],[Date]])</f>
        <v>1900</v>
      </c>
      <c r="E120" s="232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0"/>
      <c r="C121" s="180">
        <f>YEAR(GC[[#This Row],[Date]])+IF(MONTH(GC[[#This Row],[Date]])&gt;=4,1,0)</f>
        <v>1900</v>
      </c>
      <c r="D121" s="112">
        <f>YEAR(GC[[#This Row],[Date]])</f>
        <v>1900</v>
      </c>
      <c r="E121" s="232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0"/>
      <c r="C122" s="180">
        <f>YEAR(GC[[#This Row],[Date]])+IF(MONTH(GC[[#This Row],[Date]])&gt;=4,1,0)</f>
        <v>1900</v>
      </c>
      <c r="D122" s="112">
        <f>YEAR(GC[[#This Row],[Date]])</f>
        <v>1900</v>
      </c>
      <c r="E122" s="232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0"/>
      <c r="C123" s="180">
        <f>YEAR(GC[[#This Row],[Date]])+IF(MONTH(GC[[#This Row],[Date]])&gt;=4,1,0)</f>
        <v>1900</v>
      </c>
      <c r="D123" s="112">
        <f>YEAR(GC[[#This Row],[Date]])</f>
        <v>1900</v>
      </c>
      <c r="E123" s="232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0"/>
      <c r="C124" s="180">
        <f>YEAR(GC[[#This Row],[Date]])+IF(MONTH(GC[[#This Row],[Date]])&gt;=4,1,0)</f>
        <v>1900</v>
      </c>
      <c r="D124" s="112">
        <f>YEAR(GC[[#This Row],[Date]])</f>
        <v>1900</v>
      </c>
      <c r="E124" s="232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0"/>
      <c r="C125" s="180">
        <f>YEAR(GC[[#This Row],[Date]])+IF(MONTH(GC[[#This Row],[Date]])&gt;=4,1,0)</f>
        <v>1900</v>
      </c>
      <c r="D125" s="112">
        <f>YEAR(GC[[#This Row],[Date]])</f>
        <v>1900</v>
      </c>
      <c r="E125" s="232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0"/>
      <c r="C126" s="180">
        <f>YEAR(GC[[#This Row],[Date]])+IF(MONTH(GC[[#This Row],[Date]])&gt;=4,1,0)</f>
        <v>1900</v>
      </c>
      <c r="D126" s="112">
        <f>YEAR(GC[[#This Row],[Date]])</f>
        <v>1900</v>
      </c>
      <c r="E126" s="232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1" zoomScale="85" zoomScaleNormal="85" workbookViewId="0">
      <selection activeCell="O843" sqref="O84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1.2181124097022378E-2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1.2400833969577729E-2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1.245874199800317E-2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170270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1.1990368238679744E-2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1.2365067246138483E-2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1.2177717742409114E-2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1.2646091501732543E-2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1.2365067246138487E-2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1.22713924942738E-2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1.2365067246138487E-2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1.1974188054266753E-2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1.2067011217478123E-2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1.1881364891055382E-2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1.2995242849591823E-2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9.0966699947142796E-3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8.632554178657428E-3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8.8182005050801669E-3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8.1684383626005747E-3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1.1695718564632644E-2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1.1324425911787162E-2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9.9320784636166108E-3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1.1521994479356316E-2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1.2365067246138487E-2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1.2552416749867857E-2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1.3676513772244082E-2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1.3582839020379397E-2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1.2271392494273801E-2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1.348916426851471E-2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1.2252657543900865E-2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1.1695718564632644E-2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1.0959945968168204E-2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1.1990368238679744E-2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9.1801256827391785E-3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9.1801256827391785E-3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7.8686791566335811E-3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8.2433781640923239E-3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8.618077171551065E-3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8.9927761790098079E-3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8.8054266752804373E-3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8.8054266752804373E-3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9.4611499383332343E-3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7.6813296529042105E-3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8.1497034122276386E-3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9.1801256827391802E-3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9.3674751864685508E-3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3.1849415633993065E-3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8.8991014271451226E-3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8.7117519234157521E-3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7.2129558935807823E-3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8.1497034122276369E-3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8.7117519234157503E-3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8.8991014271451209E-3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9.273800434603862E-3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8.0560286603629534E-3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7.7750044047688975E-3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8.2433781640923239E-3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8.6180771715510668E-3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8.2433781640923239E-3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8.0560286603629534E-3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8.4307276678216945E-3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8.7117519234157521E-3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7.6813296529042114E-3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8.8991014271451226E-3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9.1801256827391802E-3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1.2623950196746345E-2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1.1695718564632644E-2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1.2809596523169086E-2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1.1510072238209903E-2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1.1602895401421273E-2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1.0674663769307572E-2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1.1788541727844014E-2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1.2345480707112234E-2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8.7253773418687966E-3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7.2402067304868731E-3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7.7971457097550942E-3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6.6832677512186529E-3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5.3837434662594701E-3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5.0124508134139897E-3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1.1881364891055382E-2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1.2067011217478127E-2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1.0953133258941681E-2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1.2252657543900865E-2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1.3366535502437306E-2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7.4258530569096147E-3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7.2402067304868731E-3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7.6114993833323544E-3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7.2402067304868731E-3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7.1473835672755028E-3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5.9406824455276912E-3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7.4258530569096147E-3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7.4258530569096129E-3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7.4258530569096147E-3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1.1695718564632644E-2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1.2159834380689493E-2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1.1695718564632642E-2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1.1138779585364422E-2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221.27</v>
      </c>
      <c r="R100" s="11">
        <f t="shared" ca="1" si="7"/>
        <v>1.2995242849591826E-3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>
        <f t="shared" ca="1" si="7"/>
        <v>1.2995242849591826E-3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223.3</v>
      </c>
      <c r="R102" s="11">
        <f t="shared" ca="1" si="7"/>
        <v>1.311446526105597E-3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893.2</v>
      </c>
      <c r="R103" s="11">
        <f t="shared" ca="1" si="7"/>
        <v>5.2457861044223879E-3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2.4581958066600108E-2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2.4449110236682916E-2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2.4542784988547603E-2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2.5011158747871031E-2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2.463645974041229E-2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2.4412491924590357E-2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2.4505315087801724E-2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3.4715863041052453E-2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2.4598138251013094E-2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2.3124889880777585E-2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2.4917483996006348E-2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2.7259352792623478E-2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2.5760556762788513E-2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2.3948376108533509E-2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2.2950314206847941E-2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3.4472308686204267E-2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3.5221706701121736E-2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3.4472308686204253E-2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3.0163270100428723E-2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3.2973512656369296E-2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3.334821166382803E-2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3.3348211663828037E-2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3.4472308686204267E-2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2.4319668761378987E-2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2.431966876137899E-2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2.2277559170728843E-2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2.4134022434956246E-2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3.0445997533329425E-2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5.3837434662594701E-3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5.0124508134139897E-3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2.3948376108533509E-2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2.320579080284255E-2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2.0792388559346921E-2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2.9239296411581604E-2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2.8218241616256537E-2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2.3855552945322139E-2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2.2834498149997065E-2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442.54</v>
      </c>
      <c r="R141" s="11">
        <f t="shared" ca="1" si="7"/>
        <v>2.5990485699183652E-3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1116.5</v>
      </c>
      <c r="R142" s="11">
        <f t="shared" ca="1" si="7"/>
        <v>6.5572326305279854E-3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1.287602043812768E-3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1.287602043812768E-3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1.287602043812768E-3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1.287602043812768E-3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1.287602043812768E-3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1.287602043812768E-3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1.4851706113819228E-3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1.4851706113819228E-3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1.4851706113819228E-3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1.4851706113819228E-3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1.4851706113819228E-3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1.287602043812768E-3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1.287602043812768E-3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1.4715451929288776E-3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1.2995242849591826E-3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1.4851706113819228E-3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1.2995242849591826E-3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1.2995242849591826E-3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1.498796029834968E-3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1.311446526105597E-3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1.311446526105597E-3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1.311446526105597E-3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1.311446526105597E-3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1.311446526105597E-3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1.311446526105597E-3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1.498796029834968E-3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1.311446526105597E-3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1.498796029834968E-3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1.498796029834968E-3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1.498796029834968E-3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1.311446526105597E-3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1.311446526105597E-3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1.2177717742409115E-3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1.311446526105597E-3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1.311446526105597E-3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1.311446526105597E-3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1.311446526105597E-3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1.498796029834968E-3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1.311446526105597E-3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1.498796029834968E-3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1.498796029834968E-3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1.124097022376226E-3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1.311446526105597E-3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1.311446526105597E-3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1.311446526105597E-3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1.498796029834968E-3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1.311446526105597E-3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1.311446526105597E-3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1.311446526105597E-3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1.311446526105597E-3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1.498796029834968E-3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1.311446526105597E-3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1.311446526105597E-3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1.498796029834968E-3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1.498796029834968E-3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1.498796029834968E-3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1.311446526105597E-3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1.311446526105597E-3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1.498796029834968E-3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1.311446526105597E-3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1.311446526105597E-3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1.311446526105597E-3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1.311446526105597E-3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1.311446526105597E-3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1.311446526105597E-3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1.311446526105597E-3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1.498796029834968E-3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1.498796029834968E-3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1.498796029834968E-3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1.4051212779702825E-3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1.311446526105597E-3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1.498796029834968E-3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1.498796029834968E-3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1.498796029834968E-3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1.311446526105597E-3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1.498796029834968E-3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1.311446526105597E-3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1.311446526105597E-3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1.311446526105597E-3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1.311446526105597E-3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1.311446526105597E-3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1.6861455335643392E-3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1.5924707816996533E-3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1.124097022376226E-3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1.498796029834968E-3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1.124097022376226E-3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1.311446526105597E-3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1.311446526105597E-3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1.311446526105597E-3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1.311446526105597E-3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1.2995242849591826E-3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1.1138779585364422E-3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1.2995242849591826E-3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1.4851706113819228E-3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1.2995242849591826E-3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1.4851706113819228E-3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1.2995242849591826E-3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1.4851706113819228E-3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1.2995242849591826E-3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1.2995242849591826E-3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1.4851706113819228E-3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1.4851706113819228E-3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1.6708169378046632E-3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1.2995242849591826E-3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1.2995242849591826E-3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1.2995242849591826E-3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1.2995242849591826E-3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1.2067011217478123E-3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1.2995242849591826E-3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1.2995242849591826E-3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1.2995242849591826E-3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1.6708169378046632E-3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1.4851706113819228E-3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1.4851706113819228E-3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1.4851706113819228E-3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1.2995242849591826E-3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1.2995242849591826E-3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1.4851706113819228E-3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1.2995242849591826E-3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1.2995242849591826E-3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1.1138779585364422E-3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1.1138779585364422E-3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1.1138779585364422E-3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1.4851706113819228E-3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1.4851706113819228E-3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1.4851706113819228E-3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1.6708169378046632E-3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1.4851706113819228E-3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1.4851706113819228E-3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1.4851706113819228E-3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1.4851706113819228E-3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1.4851706113819228E-3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1.3923474481705525E-3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1.2995242849591826E-3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1.4851706113819228E-3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1.4851706113819228E-3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1.4851706113819228E-3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1.4851706113819228E-3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1.4851706113819228E-3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1.3923474481705525E-3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1.4851706113819228E-3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1.4851706113819228E-3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1.4851706113819228E-3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1.4851706113819228E-3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1.6708169378046632E-3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1.2995242849591826E-3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1.1138779585364422E-3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1.2995242849591826E-3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1.4851706113819228E-3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1.2995242849591826E-3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1.6708169378046632E-3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1.5779937745932931E-3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1.4851706113819228E-3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1.2995242849591826E-3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1.6708169378046632E-3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1.4851706113819228E-3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1.6708169378046632E-3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1.6708169378046632E-3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1.1138779585364422E-3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1.3923474481705525E-3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1.4851706113819228E-3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1.6708169378046632E-3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1.4851706113819228E-3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1.6708169378046632E-3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1.5779937745932931E-3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1.6708169378046632E-3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1.5779937745932931E-3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1.6708169378046632E-3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1.6708169378046632E-3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1.6708169378046632E-3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1.6708169378046632E-3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1.6708169378046632E-3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1.6708169378046632E-3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1.4051212779702825E-3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1.6861455335643392E-3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1.6861455335643392E-3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1.6861455335643392E-3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1.6861455335643392E-3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1.6861455335643392E-3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1.6861455335643392E-3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1.124097022376226E-3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1.311446526105597E-3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1.498796029834968E-3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1.311446526105597E-3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1.498796029834968E-3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1.498796029834968E-3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1.498796029834968E-3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1.311446526105597E-3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1.311446526105597E-3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1.311446526105597E-3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1.311446526105597E-3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1.311446526105597E-3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1.498796029834968E-3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1.311446526105597E-3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1.311446526105597E-3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1.498796029834968E-3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1.498796029834968E-3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1.498796029834968E-3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1.498796029834968E-3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1.6861455335643392E-3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1.311446526105597E-3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1.498796029834968E-3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1.498796029834968E-3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1.6861455335643392E-3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1.311446526105597E-3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1.498796029834968E-3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1.6861455335643392E-3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1.6861455335643392E-3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1.498796029834968E-3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1.498796029834968E-3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1.498796029834968E-3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1.498796029834968E-3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1.498796029834968E-3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1.498796029834968E-3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1.2177717742409115E-3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1.6861455335643392E-3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1.6861455335643392E-3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1.6861455335643392E-3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1.6861455335643392E-3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1.4051212779702825E-3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1.498796029834968E-3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1.124097022376226E-3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1.6861455335643392E-3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1.498796029834968E-3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1.6861455335643392E-3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1.6861455335643392E-3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1.6861455335643392E-3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1.6861455335643392E-3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1.6861455335643392E-3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1.6861455335643392E-3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1.6861455335643392E-3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1.6861455335643392E-3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1.4851706113819228E-3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1.4851706113819228E-3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1.4851706113819228E-3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1.4851706113819228E-3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1.4851706113819228E-3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1.4851706113819228E-3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1.6708169378046632E-3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1.6708169378046632E-3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1.6708169378046632E-3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1.2995242849591826E-3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1.4851706113819228E-3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1.2995242849591826E-3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1.4851706113819228E-3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1.4851706113819228E-3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1.4851706113819228E-3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1.4851706113819228E-3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1.498796029834968E-3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1.498796029834968E-3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1.498796029834968E-3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1.498796029834968E-3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1.498796029834968E-3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1.498796029834968E-3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1.4051212779702825E-3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5.6204851118811299E-4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1.498796029834968E-3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1.498796029834968E-3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1.498796029834968E-3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1.498796029834968E-3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1.498796029834968E-3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1.498796029834968E-3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1.498796029834968E-3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1.498796029834968E-3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1.498796029834968E-3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1.498796029834968E-3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1.311446526105597E-3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1.498796029834968E-3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1.6861455335643392E-3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1.6861455335643392E-3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1.498796029834968E-3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1.6861455335643392E-3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1.6861455335643392E-3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1.498796029834968E-3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1.498796029834968E-3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1.311446526105597E-3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1.311446526105597E-3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1.4051212779702825E-3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1.498796029834968E-3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1.498796029834968E-3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9.3674751864685499E-4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1.2177717742409115E-3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1.311446526105597E-3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1.498796029834968E-3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1.4051212779702825E-3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1.2177717742409115E-3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1.124097022376226E-3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1.6861455335643392E-3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1.498796029834968E-3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1.6861455335643392E-3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1.311446526105597E-3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1.311446526105597E-3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1.498796029834968E-3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1.311446526105597E-3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1.498796029834968E-3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1.498796029834968E-3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1.498796029834968E-3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1.498796029834968E-3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1.498796029834968E-3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1.498796029834968E-3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1.498796029834968E-3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1.498796029834968E-3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1.498796029834968E-3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1.498796029834968E-3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1.498796029834968E-3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1.311446526105597E-3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1.498796029834968E-3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1.498796029834968E-3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1.498796029834968E-3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1.498796029834968E-3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1.311446526105597E-3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1.498796029834968E-3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1.498796029834968E-3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1.498796029834968E-3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1.6861455335643392E-3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1.6861455335643392E-3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1.4051212779702825E-3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1.6861455335643392E-3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1.5924707816996533E-3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1.498796029834968E-3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1.498796029834968E-3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1.311446526105597E-3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7.4939801491748399E-4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1.0304222705115405E-3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1.498796029834968E-3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9.3674751864685499E-4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1.498796029834968E-3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1.498796029834968E-3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1.124097022376226E-3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1.5924707816996533E-3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1.498796029834968E-3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1.498796029834968E-3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1.498796029834968E-3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1.498796029834968E-3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1.6861455335643392E-3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1.498796029834968E-3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1.498796029834968E-3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1.6861455335643392E-3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1.498796029834968E-3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1.6861455335643392E-3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1.498796029834968E-3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1.498796029834968E-3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1.6861455335643392E-3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1.498796029834968E-3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1.2177717742409115E-3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1.498796029834968E-3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1.498796029834968E-3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1.498796029834968E-3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1.498796029834968E-3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1.6861455335643392E-3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1.124097022376226E-3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1.6861455335643392E-3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1.498796029834968E-3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1.4051212779702825E-3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1.498796029834968E-3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1.498796029834968E-3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1.6861455335643392E-3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1.498796029834968E-3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1.4051212779702825E-3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1.124097022376226E-3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1.498796029834968E-3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1.311446526105597E-3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1.4051212779702825E-3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1.498796029834968E-3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1.124097022376226E-3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1.498796029834968E-3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1.311446526105597E-3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1.498796029834968E-3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1.498796029834968E-3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1.498796029834968E-3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1.311446526105597E-3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1.2177717742409115E-3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1.6861455335643392E-3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1.498796029834968E-3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1.6861455335643392E-3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1.4051212779702825E-3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1.5924707816996533E-3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1.311446526105597E-3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1.4051212779702825E-3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1.498796029834968E-3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1.5924707816996533E-3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1.498796029834968E-3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1.311446526105597E-3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1.6861455335643392E-3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1.6861455335643392E-3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1.6861455335643392E-3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1.498796029834968E-3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1.498796029834968E-3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9.3674751864685499E-4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1.124097022376226E-3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1.311446526105597E-3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9.3674751864685499E-4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1.5924707816996533E-3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1.5924707816996533E-3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1.498796029834968E-3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1.0304222705115405E-3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1.124097022376226E-3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1.311446526105597E-3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1.498796029834968E-3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1.498796029834968E-3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1.2177717742409115E-3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1.124097022376226E-3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1.5924707816996533E-3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1.6861455335643392E-3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1.498796029834968E-3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1.498796029834968E-3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1.498796029834968E-3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1.311446526105597E-3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1.124097022376226E-3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1.4051212779702825E-3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1.4051212779702825E-3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1.311446526105597E-3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1.498796029834968E-3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1.124097022376226E-3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1.498796029834968E-3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1.6861455335643392E-3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1.6861455335643392E-3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1.6861455335643392E-3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1.498796029834968E-3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1.498796029834968E-3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1.498796029834968E-3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1.498796029834968E-3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1.498796029834968E-3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1.2177717742409115E-3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1.4051212779702825E-3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1.311446526105597E-3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1.4051212779702825E-3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1.498796029834968E-3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1.311446526105597E-3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1.498796029834968E-3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1.498796029834968E-3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1.498796029834968E-3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1.311446526105597E-3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1.311446526105597E-3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1.498796029834968E-3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1.124097022376226E-3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1.311446526105597E-3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1.124097022376226E-3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1.498796029834968E-3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1.498796029834968E-3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1.498796029834968E-3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1.4051212779702825E-3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1.498796029834968E-3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1.498796029834968E-3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1.498796029834968E-3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1.311446526105597E-3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1.6861455335643392E-3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1.498796029834968E-3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1.6861455335643392E-3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1.498796029834968E-3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1.2067011217478123E-3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1.2995242849591826E-3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1.4851706113819228E-3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1.2995242849591826E-3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1.2995242849591826E-3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1.2995242849591826E-3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1.6708169378046632E-3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1.6708169378046632E-3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1.3923474481705525E-3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1.4851706113819228E-3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1.2995242849591826E-3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1.6708169378046632E-3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1.4851706113819228E-3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1.4851706113819228E-3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1.4851706113819228E-3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1.2995242849591826E-3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1.4851706113819228E-3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1.2067011217478123E-3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1.2067011217478123E-3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1.2995242849591826E-3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1.4851706113819228E-3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1.4851706113819228E-3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1.4851706113819228E-3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1.4851706113819228E-3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1.4851706113819228E-3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1.6708169378046632E-3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1.4851706113819228E-3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6.4976214247959129E-4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1.2995242849591826E-3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1.2995242849591826E-3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1.2995242849591826E-3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1.3923474481705525E-3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1.4851706113819228E-3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1.2995242849591826E-3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1.2995242849591826E-3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1.3923474481705525E-3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1.2995242849591826E-3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8.3540846890233162E-4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1.2995242849591826E-3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1.2995242849591826E-3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1.2995242849591826E-3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1.2995242849591826E-3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1.4851706113819228E-3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1.3923474481705525E-3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1.6708169378046632E-3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1.2995242849591826E-3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1.4851706113819228E-3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9.2823163211370183E-4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1.2995242849591826E-3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1.4851706113819228E-3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1.3923474481705525E-3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1.1138779585364422E-3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1.5779937745932931E-3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1.2995242849591826E-3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1.2995242849591826E-3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1.2995242849591826E-3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1.2995242849591826E-3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1.2067011217478123E-3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8.3540846890233162E-4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1.4851706113819228E-3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1.4851706113819228E-3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1.4851706113819228E-3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1.2067011217478123E-3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1.2995242849591826E-3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1.4851706113819228E-3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1.2995242849591826E-3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1.4851706113819228E-3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1.3923474481705525E-3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1.3923474481705525E-3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1.2995242849591826E-3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1.2995242849591826E-3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1.4851706113819228E-3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3.712926528454807E-4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1.4851706113819228E-3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1.0210547953250718E-3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1.0210547953250718E-3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1.2995242849591826E-3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1.4851706113819228E-3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1.3923474481705525E-3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1.2995242849591826E-3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1.3923474481705525E-3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9.2823163211370183E-4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1.4851706113819228E-3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1.4851706113819228E-3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1.4851706113819228E-3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1.2995242849591826E-3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1.4851706113819228E-3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1.0210547953250718E-3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1.3923474481705525E-3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1.6708169378046632E-3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1.6708169378046632E-3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1.4851706113819228E-3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1.4851706113819228E-3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1.2995242849591826E-3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1.4851706113819228E-3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1.2995242849591826E-3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1.2995242849591826E-3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1.2995242849591826E-3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1.1138779585364422E-3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1.2995242849591826E-3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1.2995242849591826E-3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1.2995242849591826E-3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1.2995242849591826E-3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1.2995242849591826E-3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1.1138779585364422E-3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1.4851706113819228E-3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1.4851706113819228E-3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1.6708169378046632E-3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9.2823163211370183E-4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1.2995242849591826E-3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1.1138779585364422E-3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9.2823163211370183E-4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1.4851706113819228E-3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1.4851706113819228E-3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1.3923474481705525E-3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1.4851706113819228E-3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1.4851706113819228E-3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1.4851706113819228E-3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1.2067011217478123E-3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1.1138779585364422E-3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1.3923474481705525E-3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1.2995242849591826E-3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1.2067011217478123E-3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1.2995242849591826E-3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9.2823163211370183E-4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1.1138779585364422E-3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1.2067011217478123E-3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1.3923474481705525E-3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1.6708169378046632E-3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1.2067011217478123E-3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1.2067011217478123E-3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9.2823163211370183E-4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1.6708169378046632E-3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1.1138779585364422E-3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1.4851706113819228E-3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1.4851706113819228E-3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1.4851706113819228E-3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1.4851706113819228E-3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1.6708169378046632E-3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1.4851706113819228E-3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1.6708169378046632E-3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1.6708169378046632E-3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9.2823163211370183E-4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1.6708169378046632E-3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1.2995242849591826E-3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1.4851706113819228E-3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1.2995242849591826E-3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1.4851706113819228E-3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1.2995242849591826E-3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5.5693897926822108E-4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1.4851706113819228E-3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1.2995242849591826E-3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1.4851706113819228E-3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1.4851706113819228E-3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1.4851706113819228E-3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1.4851706113819228E-3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1.2995242849591826E-3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1.4851706113819228E-3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1.3923474481705525E-3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1.4851706113819228E-3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1.6708169378046632E-3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1.5779937745932931E-3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1.3923474481705525E-3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1.2995242849591826E-3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1.2995242849591826E-3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1.5779937745932931E-3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1.6708169378046632E-3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1.3923474481705525E-3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1.4851706113819228E-3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1.5779937745932931E-3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1.2995242849591826E-3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1.3923474481705525E-3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1.4851706113819228E-3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1.4851706113819228E-3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1.4851706113819228E-3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1.4851706113819228E-3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1.5779937745932931E-3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1.4851706113819228E-3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1.4851706113819228E-3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1.3923474481705525E-3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1.4851706113819228E-3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1.4851706113819228E-3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1.4851706113819228E-3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1.4851706113819228E-3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1.3923474481705525E-3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1.5779937745932931E-3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1.4851706113819228E-3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1.4851706113819228E-3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1.4851706113819228E-3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1.4851706113819228E-3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1.4851706113819228E-3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7.425853056909614E-4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1.2067011217478123E-3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1.2995242849591826E-3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1.2995242849591826E-3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1.0210547953250718E-3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1.4851706113819228E-3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1.4851706113819228E-3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1.4851706113819228E-3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1.6708169378046632E-3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1.2067011217478123E-3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1.2067011217478123E-3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1.2995242849591826E-3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1.4851706113819228E-3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1.4851706113819228E-3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1.2995242849591826E-3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1.2067011217478123E-3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1.4851706113819228E-3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1.4851706113819228E-3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7.425853056909614E-4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6.4976214247959129E-4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1.4851706113819228E-3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1.6708169378046632E-3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1.4851706113819228E-3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1.6708169378046632E-3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1.2067011217478123E-3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1.2995242849591826E-3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1.4851706113819228E-3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1.2067011217478123E-3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1.2995242849591826E-3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1.1138779585364422E-3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1.2995242849591826E-3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1.4851706113819228E-3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1.4851706113819228E-3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1.1138779585364422E-3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1.2067011217478123E-3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9.2823163211370183E-4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221.27</v>
      </c>
      <c r="R849" s="11">
        <f t="shared" ca="1" si="42"/>
        <v>1.2995242849591826E-3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>
        <f t="shared" ca="1" si="42"/>
        <v>1.2995242849591826E-3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1.311446526105597E-3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1.311446526105597E-3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223.3</v>
      </c>
      <c r="R873" s="11">
        <f t="shared" ca="1" si="44"/>
        <v>1.311446526105597E-3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1.311446526105597E-3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>
        <f t="shared" ca="1" si="44"/>
        <v>1.311446526105597E-3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2.4581958066600108E-2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4.8991895225230515E-2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4.9647618488283314E-2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4.9103453338814849E-2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3.4715863041052453E-2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4.3902801433018161E-2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2.4917483996006348E-2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9.4212955893580752E-2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6.7258471838844203E-2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5.1989487284900451E-2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5.4706055088976337E-2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6.5103952545956439E-2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8.6975303929053879E-2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2.6825894168085982E-2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2.4581958066600108E-2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4.8991895225230515E-2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4.9647618488283314E-2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4.9103453338814849E-2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3.4715863041052453E-2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4.3902801433018161E-2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2.4917483996006348E-2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9.4212955893580752E-2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7.0162389146649476E-2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6.5759675809009252E-2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6.8382568861220419E-2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6.85699183649498E-2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8.6975303929053879E-2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2.6825894168085982E-2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2.4581958066600108E-2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4.8991895225230515E-2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4.9647618488283314E-2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4.9103453338814849E-2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3.4715863041052453E-2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4.3902801433018161E-2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2.4917483996006348E-2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9.4212955893580752E-2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6.7258471838844203E-2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5.1989487284900451E-2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5.4706055088976337E-2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6.5103952545956439E-2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8.6975303929053879E-2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2.6825894168085982E-2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0.16916042168320902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0.20737631408938742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0.24430375286309977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0.11380119809713984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170270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170270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170270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9.1971574558054851E-5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9.2823163211370189E-5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9.3674751864685499E-5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1.839431491161097E-4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1.8564632642274038E-4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1.87349503729371E-4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2.4581958066600108E-2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0.182085834263229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9.2451870558524704E-2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2.4917483996006341E-2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0.27896869677570918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0.13402243495624597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Shweta Singh Rathore</cp:lastModifiedBy>
  <cp:revision/>
  <dcterms:created xsi:type="dcterms:W3CDTF">2022-12-28T09:03:00Z</dcterms:created>
  <dcterms:modified xsi:type="dcterms:W3CDTF">2025-07-21T06:37:11Z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