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o2power-my.sharepoint.com/personal/puneet_rawat_o2power_in/Documents/Desktop/DGR/19-07-2025/"/>
    </mc:Choice>
  </mc:AlternateContent>
  <xr:revisionPtr revIDLastSave="1" documentId="13_ncr:1_{4C709587-051B-455F-B47A-868804A2F693}" xr6:coauthVersionLast="47" xr6:coauthVersionMax="47" xr10:uidLastSave="{6EED0B3C-DA1A-4E03-88A1-3CEAE4326D9D}"/>
  <bookViews>
    <workbookView xWindow="-110" yWindow="-110" windowWidth="19420" windowHeight="1030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Raw_Data" sheetId="1" r:id="rId7"/>
    <sheet name="Modelling New" sheetId="23" r:id="rId8"/>
    <sheet name="Basic Data " sheetId="3" state="hidden" r:id="rId9"/>
    <sheet name="GA" sheetId="7" r:id="rId10"/>
    <sheet name="PA" sheetId="5" r:id="rId11"/>
    <sheet name="Inv_SY" sheetId="13"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76" i="5" l="1"/>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T562" i="5"/>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570" i="5" l="1"/>
  <c r="T581" i="5"/>
  <c r="AH581" i="5" s="1"/>
  <c r="T580" i="5"/>
  <c r="AH580" i="5" s="1"/>
  <c r="T579" i="5"/>
  <c r="AH579" i="5" s="1"/>
  <c r="T578" i="5"/>
  <c r="AH578" i="5" s="1"/>
  <c r="T577" i="5"/>
  <c r="AH577" i="5" s="1"/>
  <c r="S567" i="5"/>
  <c r="T563" i="5"/>
  <c r="AH563" i="5" s="1"/>
  <c r="AH567" i="5"/>
  <c r="T576" i="5"/>
  <c r="AH576" i="5" s="1"/>
  <c r="AH570" i="5"/>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T486" i="5"/>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KE97" i="1" l="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GW35" i="13" l="1"/>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H35"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5"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35" i="13"/>
  <c r="EW35" i="13"/>
  <c r="GE35" i="13"/>
  <c r="FE35" i="13"/>
  <c r="DK35" i="13"/>
  <c r="FO35" i="13"/>
  <c r="DG35" i="13"/>
  <c r="GU35" i="13"/>
  <c r="EE35" i="13"/>
  <c r="FB35" i="13"/>
  <c r="BU35" i="13"/>
  <c r="IA35" i="13"/>
  <c r="DH35" i="13"/>
  <c r="DS35" i="13"/>
  <c r="IQ35" i="13"/>
  <c r="CC35" i="13"/>
  <c r="AN35" i="13"/>
  <c r="FI35" i="13"/>
  <c r="BO35" i="13"/>
  <c r="BY35" i="13"/>
  <c r="BM35" i="13"/>
  <c r="L35" i="13"/>
  <c r="FA35" i="13"/>
  <c r="HO35" i="13"/>
  <c r="BF35" i="13"/>
  <c r="AC35" i="13"/>
  <c r="DR35" i="13"/>
  <c r="FX35" i="13"/>
  <c r="FJ35" i="13"/>
  <c r="CM35" i="13"/>
  <c r="HY35" i="13"/>
  <c r="FD35" i="13"/>
  <c r="CN35" i="13"/>
  <c r="CX35" i="13"/>
  <c r="FY35" i="13"/>
  <c r="CT35" i="13"/>
  <c r="K35" i="13"/>
  <c r="AZ35" i="13"/>
  <c r="EC35" i="13"/>
  <c r="CL35" i="13"/>
  <c r="AP35" i="13"/>
  <c r="IB35" i="13"/>
  <c r="AT35" i="13"/>
  <c r="DP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L35" i="13"/>
  <c r="BV35" i="13"/>
  <c r="BE35" i="13"/>
  <c r="HA35" i="13"/>
  <c r="N35" i="13"/>
  <c r="F35" i="13"/>
  <c r="DF35" i="13"/>
  <c r="CG35" i="13"/>
  <c r="FL35" i="13"/>
  <c r="I35" i="13"/>
  <c r="DJ35" i="13"/>
  <c r="BI35" i="13"/>
  <c r="HG35" i="13"/>
  <c r="HN35" i="13"/>
  <c r="FK35" i="13"/>
  <c r="CR35" i="13"/>
  <c r="EG35" i="13"/>
  <c r="ID35" i="13"/>
  <c r="AG35" i="13"/>
  <c r="AR35" i="13"/>
  <c r="BH35" i="13"/>
  <c r="J35" i="13"/>
  <c r="EY35" i="13"/>
  <c r="GF35" i="13"/>
  <c r="IR35" i="13"/>
  <c r="EX35" i="13"/>
  <c r="CF35" i="13"/>
  <c r="FR35" i="13"/>
  <c r="DW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BB35"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DX35"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D15" i="9" s="1"/>
  <c r="W114" i="22"/>
  <c r="D12" i="9" s="1"/>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<sst xmlns="http://schemas.openxmlformats.org/spreadsheetml/2006/main" count="9002" uniqueCount="1380">
  <si>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</si>
  <si>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</si>
  <si>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</si>
  <si>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</si>
  <si>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</si>
  <si>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</si>
  <si>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</si>
  <si>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</si>
  <si>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</si>
  <si>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</si>
  <si>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</si>
  <si>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</si>
  <si>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</si>
  <si>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</si>
  <si>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</si>
  <si>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</si>
  <si>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</si>
  <si>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</si>
  <si>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</si>
  <si>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</si>
  <si>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</si>
  <si>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</si>
  <si>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</si>
  <si>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</si>
  <si>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</si>
  <si>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</si>
  <si>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</si>
  <si>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</si>
  <si>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</si>
  <si>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</si>
  <si>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</si>
  <si>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</si>
  <si>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</si>
  <si>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</si>
  <si>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</si>
  <si>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</si>
  <si>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</si>
  <si>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</si>
  <si>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</si>
  <si>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</si>
  <si>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</si>
  <si>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</si>
  <si>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</si>
  <si>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</si>
  <si>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</si>
  <si>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</si>
  <si>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</si>
  <si>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</si>
  <si>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</si>
  <si>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</si>
  <si>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</si>
  <si>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</si>
  <si>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</si>
  <si>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</si>
  <si>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</si>
  <si>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</si>
  <si>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</si>
  <si>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</si>
  <si>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</si>
  <si>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</si>
  <si>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</si>
  <si>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</si>
  <si>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</si>
  <si>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</si>
  <si>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</si>
  <si>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</si>
  <si>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</si>
  <si>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</si>
  <si>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</si>
  <si>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</si>
  <si>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</si>
  <si>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</si>
  <si>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</si>
  <si>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</si>
  <si>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</si>
  <si>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</si>
  <si>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</si>
  <si>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</si>
  <si>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</si>
  <si>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</si>
  <si>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</si>
  <si>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</si>
  <si>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</si>
  <si>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</si>
  <si>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</si>
  <si>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</si>
  <si>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</si>
  <si>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</si>
  <si>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</si>
  <si>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</si>
  <si>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</si>
  <si>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</si>
  <si>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</si>
  <si>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</si>
  <si>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</si>
  <si>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</si>
  <si>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</si>
  <si>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</si>
  <si>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</si>
  <si>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</si>
  <si>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</si>
  <si>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</si>
  <si>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</si>
  <si>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</si>
  <si>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</si>
  <si>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</si>
  <si>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</si>
  <si>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</si>
  <si>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</si>
  <si>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</si>
  <si>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</si>
  <si>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</si>
  <si>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</si>
  <si>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</si>
  <si>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</si>
  <si>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</si>
  <si>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</si>
  <si>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</si>
  <si>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</si>
  <si>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</si>
  <si>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</si>
  <si>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</si>
  <si>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</si>
  <si>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</si>
  <si>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</si>
  <si>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</si>
  <si>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</si>
  <si>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</si>
  <si>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</si>
  <si>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</si>
  <si>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</si>
  <si>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</si>
  <si>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</si>
  <si>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</si>
  <si>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</si>
  <si>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</si>
  <si>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</si>
  <si>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</si>
  <si>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</si>
  <si>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</si>
  <si>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</si>
  <si>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</si>
  <si>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</si>
  <si>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</si>
  <si>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</si>
  <si>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</si>
  <si>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</si>
  <si>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</si>
  <si>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</si>
  <si>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</si>
  <si>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</si>
  <si>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</si>
  <si>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</si>
  <si>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</si>
  <si>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</si>
  <si>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</si>
  <si>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</si>
  <si>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</si>
  <si>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</si>
  <si>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</si>
  <si>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</si>
  <si>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</si>
  <si>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</si>
  <si>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</si>
  <si>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</si>
  <si>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</si>
  <si>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</si>
  <si>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</si>
  <si>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</si>
  <si>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</si>
  <si>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</si>
  <si>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</si>
  <si>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</si>
  <si>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</si>
  <si>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</si>
  <si>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</si>
  <si>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</si>
  <si>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</si>
  <si>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</si>
  <si>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</si>
  <si>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</si>
  <si>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</si>
  <si>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</si>
  <si>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</si>
  <si>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</si>
  <si>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</si>
  <si>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</si>
  <si>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</si>
  <si>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</si>
  <si>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</si>
  <si>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</si>
  <si>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</si>
  <si>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</si>
  <si>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</si>
  <si>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</si>
  <si>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</si>
  <si>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</si>
  <si>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</si>
  <si>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</si>
  <si>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</si>
  <si>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</si>
  <si>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</si>
  <si>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</si>
  <si>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</si>
  <si>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</si>
  <si>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</si>
  <si>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</si>
  <si>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</si>
  <si>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</si>
  <si>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</si>
  <si>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</si>
  <si>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</si>
  <si>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</si>
  <si>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</si>
  <si>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</si>
  <si>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</si>
  <si>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</si>
  <si>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</si>
  <si>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</si>
  <si>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</si>
  <si>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</si>
  <si>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</si>
  <si>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</si>
  <si>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</si>
  <si>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</si>
  <si>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</si>
  <si>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</si>
  <si>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</si>
  <si>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</si>
  <si>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</si>
  <si>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</si>
  <si>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</si>
  <si>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</si>
  <si>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</si>
  <si>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</si>
  <si>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</si>
  <si>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</si>
  <si>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</si>
  <si>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</si>
  <si>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</si>
  <si>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</si>
  <si>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</si>
  <si>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</si>
  <si>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</si>
  <si>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</si>
  <si>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</si>
  <si>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</si>
  <si>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</si>
  <si>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</si>
  <si>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</si>
  <si>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</si>
  <si>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</si>
  <si>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</si>
  <si>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</si>
  <si>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</si>
  <si>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</si>
  <si>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</si>
  <si>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</si>
  <si>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</si>
  <si>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</si>
  <si>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</si>
  <si>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</si>
  <si>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</si>
  <si>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</si>
  <si>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</si>
  <si>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</si>
  <si>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</si>
  <si>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</si>
  <si>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</si>
  <si>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</si>
  <si>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</si>
  <si>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</si>
  <si>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</si>
  <si>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</si>
  <si>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</si>
  <si>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</si>
  <si>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</si>
  <si>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</si>
  <si>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</si>
  <si>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</si>
  <si>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</si>
  <si>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</si>
  <si>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</si>
  <si>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</si>
  <si>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</si>
  <si>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</si>
  <si>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</si>
  <si>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</si>
  <si>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</si>
  <si>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</si>
  <si>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</si>
  <si>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</si>
  <si>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</si>
  <si>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</si>
  <si>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</si>
  <si>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</si>
  <si>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</si>
  <si>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</si>
  <si>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</si>
  <si>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</si>
  <si>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</si>
  <si>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</si>
  <si>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</si>
  <si>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</si>
  <si>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</si>
  <si>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</si>
  <si>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</si>
  <si>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</si>
  <si>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</si>
  <si>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</si>
  <si>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</si>
  <si>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</si>
  <si>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</si>
  <si>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</si>
  <si>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</si>
  <si>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</si>
  <si>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</si>
  <si>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</si>
  <si>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</si>
  <si>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</si>
  <si>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</si>
  <si>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</si>
  <si>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</si>
  <si>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</si>
  <si>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</si>
  <si>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</si>
  <si>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</si>
  <si>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</si>
  <si>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</si>
  <si>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</si>
  <si>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</si>
  <si>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</si>
  <si>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</si>
  <si>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</si>
  <si>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</si>
  <si>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</si>
  <si>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</si>
  <si>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</si>
  <si>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</si>
  <si>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</si>
  <si>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</si>
  <si>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</si>
  <si>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</si>
  <si>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</si>
  <si>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</si>
  <si>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</si>
  <si>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</si>
  <si>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</si>
  <si>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</si>
  <si>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</si>
  <si>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</si>
  <si>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</si>
  <si>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</si>
  <si>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</si>
  <si>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</si>
  <si>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</si>
  <si>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</si>
  <si>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</si>
  <si>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</si>
  <si>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</si>
  <si>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</si>
  <si>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</si>
  <si>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</si>
  <si>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</si>
  <si>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</si>
  <si>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</si>
  <si>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</si>
  <si>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</si>
  <si>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</si>
  <si>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</si>
  <si>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</si>
  <si>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</si>
  <si>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</si>
  <si>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</si>
  <si>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</si>
  <si>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</si>
  <si>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</si>
  <si>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</si>
  <si>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</si>
  <si>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</si>
  <si>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</si>
  <si>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</si>
  <si>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</si>
  <si>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</si>
  <si>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</si>
  <si>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</si>
  <si>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</si>
  <si>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</si>
  <si>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</si>
  <si>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</si>
  <si>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</si>
  <si>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</si>
  <si>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</si>
  <si>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</si>
  <si>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</si>
  <si>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</si>
  <si>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</si>
  <si>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</si>
  <si>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</si>
  <si>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</si>
  <si>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</si>
  <si>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</si>
  <si>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</si>
  <si>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</si>
  <si>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</si>
  <si>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</si>
  <si>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</si>
  <si>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</si>
  <si>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</si>
  <si>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</si>
  <si>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</si>
  <si>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</si>
  <si>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</si>
  <si>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</si>
  <si>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</si>
  <si>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</si>
  <si>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</si>
  <si>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</si>
  <si>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</si>
  <si>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</si>
  <si>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</si>
  <si>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</si>
  <si>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</si>
  <si>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</si>
  <si>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</si>
  <si>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</si>
  <si>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</si>
  <si>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</si>
  <si>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</si>
  <si>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</si>
  <si>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</si>
  <si>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</si>
  <si>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</si>
  <si>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</si>
  <si>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</si>
  <si>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</si>
  <si>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</si>
  <si>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</si>
  <si>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</si>
  <si>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</si>
  <si>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</si>
  <si>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</si>
  <si>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</si>
  <si>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</si>
  <si>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</si>
  <si>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</si>
  <si>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</si>
  <si>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</si>
  <si>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</si>
  <si>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</si>
  <si>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</si>
  <si>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</si>
  <si>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</si>
  <si>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</si>
  <si>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</si>
  <si>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</si>
  <si>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</si>
  <si>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</si>
  <si>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</si>
  <si>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</si>
  <si>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</si>
  <si>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</si>
  <si>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</si>
  <si>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</si>
  <si>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</si>
  <si>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</si>
  <si>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</si>
  <si>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</si>
  <si>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</si>
  <si>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</si>
  <si>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</si>
  <si>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</si>
  <si>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</si>
  <si>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</si>
  <si>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</si>
  <si>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</si>
  <si>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</si>
  <si>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</si>
  <si>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</si>
  <si>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</si>
  <si>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</si>
  <si>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</si>
  <si>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</si>
  <si>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</si>
  <si>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</si>
  <si>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</si>
  <si>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</si>
  <si>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</si>
  <si>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</si>
  <si>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</si>
  <si>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</si>
  <si>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</si>
  <si>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</si>
  <si>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</si>
  <si>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</si>
  <si>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</si>
  <si>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</si>
  <si>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</si>
  <si>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</si>
  <si>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</si>
  <si>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</si>
  <si>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</si>
  <si>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</si>
  <si>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</si>
  <si>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</si>
  <si>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</si>
  <si>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</si>
  <si>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</si>
  <si>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</si>
  <si>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</si>
  <si>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</si>
  <si>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</si>
  <si>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</si>
  <si>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</si>
  <si>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</si>
  <si>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</si>
  <si>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</si>
  <si>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</si>
  <si>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</si>
  <si>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</si>
  <si>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</si>
  <si>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</si>
  <si>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</si>
  <si>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</si>
  <si>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</si>
  <si>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</si>
  <si>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</si>
  <si>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</si>
  <si>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</si>
  <si>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</si>
  <si>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</si>
  <si>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</si>
  <si>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</si>
  <si>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</si>
  <si>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</si>
  <si>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</si>
  <si>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</si>
  <si>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</si>
  <si>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</si>
  <si>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</si>
  <si>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</si>
  <si>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</si>
  <si>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</si>
  <si>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</si>
  <si>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</si>
  <si>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</si>
  <si>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</si>
  <si>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</si>
  <si>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</si>
  <si>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</si>
  <si>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</si>
  <si>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</si>
  <si>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</si>
  <si>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</si>
  <si>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</si>
  <si>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</si>
  <si>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</si>
  <si>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</si>
  <si>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</si>
  <si>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</si>
  <si>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</si>
  <si>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</si>
  <si>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</si>
  <si>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</si>
  <si>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</si>
  <si>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</si>
  <si>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</si>
  <si>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</si>
  <si>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</si>
  <si>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</si>
  <si>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</si>
  <si>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</si>
  <si>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</si>
  <si>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</si>
  <si>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</si>
  <si>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</si>
  <si>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</si>
  <si>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</si>
  <si>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</si>
  <si>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</si>
  <si>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</si>
  <si>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</si>
  <si>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</si>
  <si>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</si>
  <si>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</si>
  <si>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</si>
  <si>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</si>
  <si>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</si>
  <si>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</si>
  <si>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</si>
  <si>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</si>
  <si>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</si>
  <si>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</si>
  <si>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</si>
  <si>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</si>
  <si>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</si>
  <si>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</si>
  <si>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</si>
  <si>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</si>
  <si>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</si>
  <si>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</si>
  <si>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</si>
  <si>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</si>
  <si>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</si>
  <si>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</si>
  <si>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</si>
  <si>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</si>
  <si>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</si>
  <si>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</si>
  <si>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</si>
  <si>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</si>
  <si>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</si>
  <si>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</si>
  <si>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</si>
  <si>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</si>
  <si>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</si>
  <si>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</si>
  <si>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</si>
  <si>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</si>
  <si>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</si>
  <si>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</si>
  <si>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</si>
  <si>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</si>
  <si>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</si>
  <si>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</si>
  <si>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</si>
  <si>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</si>
  <si>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</si>
  <si>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</si>
  <si>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</si>
  <si>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</si>
  <si>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</si>
  <si>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</si>
  <si>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</si>
  <si>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</si>
  <si>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</si>
  <si>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</si>
  <si>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</si>
  <si>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</si>
  <si>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</si>
  <si>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</si>
  <si>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</si>
  <si>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</si>
  <si>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</si>
  <si>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</si>
  <si>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</si>
  <si>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</si>
  <si>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</si>
  <si>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</si>
  <si>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</si>
  <si>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</si>
  <si>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</si>
  <si>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</si>
  <si>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</si>
  <si>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</si>
  <si>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</si>
  <si>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</si>
  <si>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</si>
  <si>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</si>
  <si>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</si>
  <si>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</si>
  <si>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</si>
  <si>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</si>
  <si>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</si>
  <si>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</si>
  <si>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</si>
  <si>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</si>
  <si>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</si>
  <si>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</si>
  <si>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</si>
  <si>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</si>
  <si>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</si>
  <si>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</si>
  <si>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</si>
  <si>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</si>
  <si>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</si>
  <si>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</si>
  <si>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</si>
  <si>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</si>
  <si>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</si>
  <si>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</si>
  <si>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</si>
  <si>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</si>
  <si>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</si>
  <si>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</si>
  <si>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</si>
  <si>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</si>
  <si>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</si>
  <si>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</si>
  <si>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</si>
  <si>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</si>
  <si>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</si>
  <si>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</si>
  <si>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</si>
  <si>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</si>
  <si>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</si>
  <si>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</si>
  <si>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</si>
  <si>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</si>
  <si>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</si>
  <si>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</si>
  <si>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</si>
  <si>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</si>
  <si>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</si>
  <si>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</si>
  <si>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</si>
  <si>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</si>
  <si>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</si>
  <si>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</si>
  <si>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</si>
  <si>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</si>
  <si>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</si>
  <si>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</si>
  <si>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</si>
  <si>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</si>
  <si>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</si>
  <si>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</si>
  <si>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</si>
  <si>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</si>
  <si>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</si>
  <si>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</si>
  <si>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</si>
  <si>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</si>
  <si>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</si>
  <si>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</si>
  <si>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</si>
  <si>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</si>
  <si>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</si>
  <si>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</si>
  <si>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</si>
  <si>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</si>
  <si>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</si>
  <si>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</si>
  <si>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</si>
  <si>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</si>
  <si>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</si>
  <si>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</si>
  <si>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</si>
  <si>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</si>
  <si>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</si>
  <si>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</si>
  <si>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</si>
  <si>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</si>
  <si>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</si>
  <si>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</si>
  <si>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</si>
  <si>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</si>
  <si>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</si>
  <si>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</si>
  <si>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</si>
  <si>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</si>
  <si>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</si>
  <si>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</si>
  <si>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</si>
  <si>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</si>
  <si>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</si>
  <si>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</si>
  <si>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</si>
  <si>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</si>
  <si>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</si>
  <si>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</si>
  <si>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</si>
  <si>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</si>
  <si>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</si>
  <si>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</si>
  <si>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</si>
  <si>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</si>
  <si>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</si>
  <si>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</si>
  <si>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</si>
  <si>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</si>
  <si>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</si>
  <si>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</si>
  <si>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</si>
  <si>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</si>
  <si>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</si>
  <si>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</si>
  <si>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</si>
  <si>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</si>
  <si>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</si>
  <si>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</si>
  <si>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</si>
  <si>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</si>
  <si>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</si>
  <si>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</si>
  <si>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</si>
  <si>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</si>
  <si>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</si>
  <si>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</si>
  <si>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</si>
  <si>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</si>
  <si>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</si>
  <si>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</si>
  <si>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</si>
  <si>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</si>
  <si>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</si>
  <si>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</si>
  <si>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</si>
  <si>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</si>
  <si>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</si>
  <si>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</si>
  <si>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</si>
  <si>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</si>
  <si>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</si>
  <si>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</si>
  <si>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</si>
  <si>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</si>
  <si>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</si>
  <si>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</si>
  <si>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</si>
  <si>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</si>
  <si>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</si>
  <si>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</si>
  <si>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</si>
  <si>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</si>
  <si>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</si>
  <si>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</si>
  <si>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</si>
  <si>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</si>
  <si>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</si>
  <si>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</si>
  <si>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</si>
  <si>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</si>
  <si>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</si>
  <si>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</si>
  <si>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</si>
  <si>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</si>
  <si>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</si>
  <si>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</si>
  <si>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</si>
  <si>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</si>
  <si>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</si>
  <si>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</si>
  <si>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</si>
  <si>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</si>
  <si>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</si>
  <si>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</si>
  <si>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</si>
  <si>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</si>
  <si>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</si>
  <si>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</si>
  <si>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</si>
  <si>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</si>
  <si>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</si>
  <si>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</si>
  <si>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</si>
  <si>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</si>
  <si>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</si>
  <si>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</si>
  <si>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</si>
  <si>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</si>
  <si>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</si>
  <si>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</si>
  <si>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</si>
  <si>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</si>
  <si>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</si>
  <si>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</si>
  <si>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</si>
  <si>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</si>
  <si>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</si>
  <si>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</si>
  <si>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</si>
  <si>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</si>
  <si>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</si>
  <si>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</si>
  <si>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</si>
  <si>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</si>
  <si>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</si>
  <si>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</si>
  <si>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</si>
  <si>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</si>
  <si>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</si>
  <si>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</si>
  <si>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</si>
  <si>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</si>
  <si>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</si>
  <si>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</si>
  <si>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</si>
  <si>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</si>
  <si>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</si>
  <si>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</si>
  <si>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</si>
  <si>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</si>
  <si>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</si>
  <si>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</si>
  <si>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</si>
  <si>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</si>
  <si>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</si>
  <si>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</si>
  <si>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</si>
  <si>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</si>
  <si>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</si>
  <si>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</si>
  <si>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</si>
  <si>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</si>
  <si>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</si>
  <si>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</si>
  <si>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</si>
  <si>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</si>
  <si>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</si>
  <si>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</si>
  <si>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</si>
  <si>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</si>
  <si>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</si>
  <si>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</si>
  <si>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</si>
  <si>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</si>
  <si>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</si>
  <si>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</si>
  <si>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</si>
  <si>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</si>
  <si>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</si>
  <si>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</si>
  <si>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</si>
  <si>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</si>
  <si>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</si>
  <si>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</si>
  <si>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</si>
  <si>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</si>
  <si>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</si>
  <si>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</si>
  <si>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</si>
  <si>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</si>
  <si>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</si>
  <si>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</si>
  <si>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</si>
  <si>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</si>
  <si>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</si>
  <si>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</si>
  <si>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</si>
  <si>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</si>
  <si>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</si>
  <si>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</si>
  <si>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</si>
  <si>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</si>
  <si>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</si>
  <si>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</si>
  <si>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</si>
  <si>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</si>
  <si>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</si>
  <si>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</si>
  <si>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</si>
  <si>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</si>
  <si>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</si>
  <si>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</si>
  <si>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</si>
  <si>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</si>
  <si>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</si>
  <si>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</si>
  <si>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</si>
  <si>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</si>
  <si>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</si>
  <si>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</si>
  <si>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</si>
  <si>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</si>
  <si>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</si>
  <si>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</si>
  <si>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</si>
  <si>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</si>
  <si>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</si>
  <si>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</si>
  <si>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</si>
  <si>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</si>
  <si>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</si>
  <si>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</si>
  <si>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</si>
  <si>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</si>
  <si>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</si>
  <si>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</si>
  <si>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</si>
  <si>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</si>
  <si>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</si>
  <si>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</si>
  <si>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</si>
  <si>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</si>
  <si>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</si>
  <si>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</si>
  <si>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</si>
  <si>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</si>
  <si>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</si>
  <si>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</si>
  <si>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</si>
  <si>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</si>
  <si>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</si>
  <si>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</si>
  <si>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</si>
  <si>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</si>
  <si>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</si>
  <si>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</si>
  <si>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</si>
  <si>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</si>
  <si>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</si>
  <si>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</si>
  <si>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</si>
  <si>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</si>
  <si>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</si>
  <si>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</si>
  <si>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</si>
  <si>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</si>
  <si>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</si>
  <si>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</si>
  <si>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</si>
  <si>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</si>
  <si>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</si>
  <si>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</si>
  <si>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</si>
  <si>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</si>
  <si>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</si>
  <si>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</si>
  <si>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</si>
  <si>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</si>
  <si>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</si>
  <si>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</si>
  <si>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</si>
  <si>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</si>
  <si>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</si>
  <si>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</si>
  <si>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</si>
  <si>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</si>
  <si>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</si>
  <si>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</si>
  <si>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</si>
  <si>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</si>
  <si>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</si>
  <si>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</si>
  <si>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</si>
  <si>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</si>
  <si>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</si>
  <si>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</si>
  <si>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</si>
  <si>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</si>
  <si>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</si>
  <si>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</si>
  <si>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</si>
  <si>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</si>
  <si>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</si>
  <si>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</si>
  <si>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</si>
  <si>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</si>
  <si>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</si>
  <si>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</si>
  <si>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</si>
  <si>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</si>
  <si>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</si>
  <si>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</si>
  <si>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</si>
  <si>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</si>
  <si>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</si>
  <si>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</si>
  <si>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</si>
  <si>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</si>
  <si>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</si>
  <si>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</si>
  <si>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</si>
  <si>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</si>
  <si>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</si>
  <si>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</si>
  <si>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</si>
  <si>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</si>
  <si>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</si>
  <si>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</si>
  <si>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</si>
  <si>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</si>
  <si>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</si>
  <si>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</si>
  <si>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</si>
  <si>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</si>
  <si>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</si>
  <si>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</si>
  <si>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</si>
  <si>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</si>
  <si>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</si>
  <si>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</si>
  <si>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</si>
  <si>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</si>
  <si>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</si>
  <si>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</si>
  <si>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</si>
  <si>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</si>
  <si>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</si>
  <si>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</si>
  <si>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</si>
  <si>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</si>
  <si>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</si>
  <si>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</si>
  <si>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</si>
  <si>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</si>
  <si>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</si>
  <si>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</si>
  <si>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</si>
  <si>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</si>
  <si>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</si>
  <si>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</si>
  <si>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</si>
  <si>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</si>
  <si>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</si>
  <si>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</si>
  <si>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</si>
  <si>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</si>
  <si>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</si>
  <si>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</si>
  <si>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</si>
  <si>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</si>
  <si>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</si>
  <si>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</si>
  <si>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</si>
  <si>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</si>
  <si>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</si>
  <si>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</si>
  <si>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</si>
  <si>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</si>
  <si>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</si>
  <si>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</si>
  <si>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</si>
  <si>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</si>
  <si>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</si>
  <si>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</si>
  <si>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</si>
  <si>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</si>
  <si>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</si>
  <si>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</si>
  <si>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</si>
  <si>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</si>
  <si>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</si>
  <si>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</si>
  <si>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</si>
  <si>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</si>
  <si>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</si>
  <si>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</si>
  <si>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</si>
  <si>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</si>
  <si>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</si>
  <si>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</si>
  <si>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</si>
  <si>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</si>
  <si>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</si>
  <si>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</si>
  <si>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</si>
  <si>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</si>
  <si>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</si>
  <si>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</si>
  <si>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</si>
  <si>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</si>
  <si>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</si>
  <si>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</si>
  <si>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</si>
  <si>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</si>
  <si>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</si>
  <si>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</si>
  <si>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</si>
  <si>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</si>
  <si>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</si>
  <si>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</si>
  <si>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</si>
  <si>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</si>
  <si>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</si>
  <si>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</si>
  <si>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</si>
  <si>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</si>
  <si>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</si>
  <si>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</si>
  <si>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</si>
  <si>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</si>
  <si>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</si>
  <si>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</si>
  <si>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</si>
  <si>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</si>
  <si>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</si>
  <si>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</si>
  <si>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</si>
  <si>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</si>
  <si>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</si>
  <si>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</si>
  <si>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</si>
  <si>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</si>
  <si>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</si>
  <si>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</si>
  <si>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</si>
  <si>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</si>
  <si>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</si>
  <si>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</si>
  <si>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</si>
  <si>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</si>
  <si>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</si>
  <si>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</si>
  <si>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</si>
  <si>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</si>
  <si>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</si>
  <si>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</si>
  <si>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</si>
  <si>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</si>
  <si>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</si>
  <si>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</si>
  <si>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</si>
  <si>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</si>
  <si>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</si>
  <si>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</si>
  <si>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</si>
  <si>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</si>
  <si>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</si>
  <si>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</si>
  <si>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</si>
  <si>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</si>
  <si>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</si>
  <si>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</si>
  <si>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</si>
  <si>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</si>
  <si>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</si>
  <si>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</si>
  <si>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</si>
  <si>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</si>
  <si>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</si>
  <si>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</si>
  <si>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</si>
  <si>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</si>
  <si>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</si>
  <si>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</si>
  <si>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</si>
  <si>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</si>
  <si>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</si>
  <si>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</si>
  <si>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</si>
  <si>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</si>
  <si>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</si>
  <si>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</si>
  <si>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</si>
  <si>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</si>
  <si>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</si>
  <si>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</si>
  <si>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</si>
  <si>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</si>
  <si>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</si>
  <si>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</si>
  <si>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</si>
  <si>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</si>
  <si>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</si>
  <si>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</si>
  <si>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</si>
  <si>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</si>
  <si>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</si>
  <si>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</si>
  <si>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</si>
  <si>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</si>
  <si>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</si>
  <si>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</si>
  <si>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</si>
  <si>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</si>
  <si>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</si>
  <si>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</si>
  <si>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</si>
  <si>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</si>
  <si>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</si>
  <si>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</si>
  <si>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</si>
  <si>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</si>
  <si>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</si>
  <si>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</si>
  <si>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</si>
  <si>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</si>
  <si>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</si>
  <si>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</si>
  <si>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</si>
  <si>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</si>
  <si>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</si>
  <si>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</si>
  <si>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</si>
  <si>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</si>
  <si>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</si>
  <si>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</si>
  <si>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</si>
  <si>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</si>
  <si>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</si>
  <si>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</si>
  <si>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</si>
  <si>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</si>
  <si>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</si>
  <si>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</si>
  <si>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</si>
  <si>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</si>
  <si>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</si>
  <si>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</si>
  <si>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</si>
  <si>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</si>
  <si>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</si>
  <si>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</si>
  <si>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</si>
  <si>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</si>
  <si>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</si>
  <si>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</si>
  <si>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</si>
  <si>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</si>
  <si>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</si>
  <si>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</si>
  <si>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</si>
  <si>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</si>
  <si>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</si>
  <si>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</si>
  <si>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</si>
  <si>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</si>
  <si>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</si>
  <si>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</si>
  <si>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</si>
  <si>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</si>
  <si>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</si>
  <si>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</si>
  <si>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</si>
  <si>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</si>
  <si>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</si>
  <si>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</si>
  <si>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</si>
  <si>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</si>
  <si>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</si>
  <si>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</si>
  <si>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</si>
  <si>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</si>
  <si>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</si>
  <si>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</si>
  <si>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</si>
  <si>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</si>
  <si>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</si>
  <si>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</si>
  <si>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</si>
  <si>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</si>
  <si>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</si>
  <si>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</si>
  <si>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</si>
  <si>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</si>
  <si>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</si>
  <si>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</si>
  <si>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</si>
  <si>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</si>
  <si>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</si>
  <si>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</si>
  <si>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</si>
  <si>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</si>
  <si>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</si>
  <si>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</si>
  <si>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</si>
  <si>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</si>
  <si>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</si>
  <si>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</si>
  <si>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</si>
  <si>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</si>
  <si>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</si>
  <si>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</si>
  <si>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</si>
  <si>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</si>
  <si>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</si>
  <si>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</si>
  <si>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</si>
  <si>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</si>
  <si>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</si>
  <si>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</si>
  <si>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</si>
  <si>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</si>
  <si>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</si>
  <si>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</si>
  <si>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</si>
  <si>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</si>
  <si>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</si>
  <si>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</si>
  <si>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</si>
  <si>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</si>
  <si>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</si>
  <si>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</si>
  <si>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</si>
  <si>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</si>
  <si>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</si>
  <si>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</si>
  <si>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</si>
  <si>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</si>
  <si>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</si>
  <si>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</si>
  <si>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</si>
  <si>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</si>
  <si>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</si>
  <si>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</si>
  <si>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</si>
  <si>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</si>
  <si>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Dear Team,
FYI, we previously changed the GHI to GTI for calibration purposes. Today, we observed that radiation sensitivity is very high — reaching up to 1304 W/m² at peak time. This has resulted in a decrease in the Performance Ratio (PR).
We are currently in discussion with MV Control, and the issue is expected to be corrected starting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</si>
</sst>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378">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4"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4"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5"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69"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5"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5"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5"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5"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20" fontId="0" fillId="7" borderId="2" xfId="0" applyNumberFormat="1" applyFill="1" applyBorder="1" applyAlignment="1">
      <alignment horizontal="center" vertical="center"/>
    </xf>
    <xf numFmtId="0" fontId="0" fillId="0" borderId="16" xfId="0" applyBorder="1" applyAlignment="1">
      <alignment wrapText="1"/>
    </xf>
    <xf numFmtId="0" fontId="32" fillId="0" borderId="0" xfId="0" applyFont="1"/>
    <xf numFmtId="2" fontId="45" fillId="94" borderId="43" xfId="0" applyNumberFormat="1" applyFont="1" applyFill="1" applyBorder="1" applyAlignment="1">
      <alignment horizontal="center" vertic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164" fontId="13" fillId="7" borderId="13" xfId="4" applyNumberFormat="1" applyFont="1" applyFill="1" applyBorder="1" applyAlignment="1">
      <alignment horizontal="left" vertical="center"/>
    </xf>
    <xf numFmtId="164" fontId="13" fillId="7" borderId="17" xfId="4" applyNumberFormat="1" applyFont="1" applyFill="1" applyBorder="1" applyAlignment="1">
      <alignment horizontal="left" vertical="center"/>
    </xf>
    <xf numFmtId="164"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4" applyNumberFormat="1" applyFont="1" applyFill="1" applyBorder="1" applyAlignment="1" applyProtection="1">
      <alignment horizontal="left" vertical="center"/>
      <protection locked="0"/>
    </xf>
    <xf numFmtId="170" fontId="13" fillId="7" borderId="17" xfId="4" applyNumberFormat="1" applyFont="1" applyFill="1" applyBorder="1" applyAlignment="1" applyProtection="1">
      <alignment horizontal="left" vertical="center"/>
      <protection locked="0"/>
    </xf>
    <xf numFmtId="170" fontId="13" fillId="7" borderId="12" xfId="4" applyNumberFormat="1" applyFont="1" applyFill="1" applyBorder="1" applyAlignment="1" applyProtection="1">
      <alignment horizontal="left" vertical="center"/>
      <protection locked="0"/>
    </xf>
    <xf numFmtId="164" fontId="13" fillId="7" borderId="13" xfId="4" applyNumberFormat="1" applyFont="1" applyFill="1" applyBorder="1" applyAlignment="1" applyProtection="1">
      <alignment horizontal="left" vertical="center"/>
      <protection locked="0"/>
    </xf>
    <xf numFmtId="164" fontId="13" fillId="7" borderId="17" xfId="4" applyNumberFormat="1" applyFont="1" applyFill="1" applyBorder="1" applyAlignment="1" applyProtection="1">
      <alignment horizontal="left" vertical="center"/>
      <protection locked="0"/>
    </xf>
    <xf numFmtId="164"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dataCellStyle="Normal 53"/>
    <tableColumn id="2" xr3:uid="{2D110DEE-5BF3-454F-9218-CCE60A151302}" name="Financial Year" dataDxfId="1051" totalsRowDxfId="1050" dataCellStyle="Normal 53">
      <calculatedColumnFormula>YEAR(Table13[[#This Row],[Date]])+IF(MONTH(Table13[[#This Row],[Date]])&gt;=4,1,0)</calculatedColumnFormula>
    </tableColumn>
    <tableColumn id="3" xr3:uid="{37DFA36D-1BBA-4A44-A7D9-F26561F835F6}" name="Calendar Year" dataDxfId="1049" totalsRowDxfId="1048" dataCellStyle="Normal 53">
      <calculatedColumnFormula>YEAR(Table13[[#This Row],[Date]])</calculatedColumnFormula>
    </tableColumn>
    <tableColumn id="4" xr3:uid="{E9FAE028-4151-4FCB-BF43-2D43738476A8}" name="Month Year" dataDxfId="1047" totalsRowDxfId="1046" dataCellStyle="Normal 53">
      <calculatedColumnFormula>Table13[[#This Row],[Date]]-DAY(Table13[[#This Row],[Date]])+1</calculatedColumnFormula>
    </tableColumn>
    <tableColumn id="5" xr3:uid="{87B68F0A-9F82-4CDE-9EAA-DE532516DCA5}" name="Days" dataDxfId="1045" totalsRowDxfId="1044" dataCellStyle="Normal 53">
      <calculatedColumnFormula>DAY(EOMONTH(A2,0))</calculatedColumnFormula>
    </tableColumn>
    <tableColumn id="6" xr3:uid="{33DA5E20-FC7B-4D81-8F60-ADE4F9AAD842}" name="Operating Hours" dataDxfId="1043" dataCellStyle="Percent 43">
      <calculatedColumnFormula>IFERROR(_xlfn.XLOOKUP($A2,Raw_Data!$B:$B,Raw_Data!$KG:$KG),"")</calculatedColumnFormula>
    </tableColumn>
    <tableColumn id="7" xr3:uid="{58F2F89C-1D98-42BE-B0E7-7809ADF8B85A}" name="GHI-UP (KWh/m2)" dataDxfId="1042" totalsRowDxfId="1041" dataCellStyle="Percent 43">
      <calculatedColumnFormula>IFERROR(_xlfn.XLOOKUP($A2,Raw_Data!$B:$B,Raw_Data!KH:KH),"")</calculatedColumnFormula>
    </tableColumn>
    <tableColumn id="8" xr3:uid="{D10AA21C-FB29-49C0-962E-D7DB33D1FFA7}" name="GHI-Down(KWh/m2)" dataDxfId="1040" totalsRowDxfId="1039" dataCellStyle="Percent 43"/>
    <tableColumn id="9" xr3:uid="{DFBDBA3B-ACBF-47E0-A773-88EF915D4C27}" name="POA-UP(KWh/m2)" dataDxfId="1038" totalsRowDxfId="1037" dataCellStyle="Percent 43">
      <calculatedColumnFormula>IFERROR(_xlfn.XLOOKUP($A2,Raw_Data!$B:$B,Raw_Data!$KI:$KI),"")</calculatedColumnFormula>
    </tableColumn>
    <tableColumn id="10" xr3:uid="{19829804-03CF-4955-9789-A937DA3C2C45}" name="POA-Down(KWh/m2)" dataDxfId="1036" dataCellStyle="Percent 43"/>
    <tableColumn id="11" xr3:uid="{87AC32BE-04A9-42BB-A85D-14F59A2A1BF9}" name="Amb_Temp(°C)" dataDxfId="1035" totalsRowDxfId="1034" dataCellStyle="Percent 43">
      <calculatedColumnFormula>IFERROR(_xlfn.XLOOKUP($A2,Raw_Data!$B:$B,Raw_Data!KJ:KJ),"")</calculatedColumnFormula>
    </tableColumn>
    <tableColumn id="12" xr3:uid="{1D75C511-BEEE-41CD-AE72-FD39512392BC}" name="Mod_Temp(°C)" dataDxfId="1033" totalsRowDxfId="1032" dataCellStyle="Percent 43">
      <calculatedColumnFormula>IFERROR(_xlfn.XLOOKUP($A2,Raw_Data!$B:$B,Raw_Data!KK:KK),"")</calculatedColumnFormula>
    </tableColumn>
    <tableColumn id="13" xr3:uid="{854248A8-4A8F-4035-88A7-C4C68BDB5DF7}" name="WS_Avg(m/s)" dataDxfId="1031" totalsRowDxfId="1030" dataCellStyle="Percent 43">
      <calculatedColumnFormula>IFERROR(_xlfn.XLOOKUP($A2,Raw_Data!$B:$B,Raw_Data!KL:KL),"")</calculatedColumnFormula>
    </tableColumn>
    <tableColumn id="14" xr3:uid="{FBB52B0A-F091-4917-B4BC-792FC5D96FC9}" name="WS_Max(m/s)" dataDxfId="1029" totalsRowDxfId="1028" dataCellStyle="Percent 43">
      <calculatedColumnFormula>IFERROR(_xlfn.XLOOKUP($A2,Raw_Data!$B:$B,Raw_Data!KM:KM),"")</calculatedColumnFormula>
    </tableColumn>
    <tableColumn id="15" xr3:uid="{FC90C8C1-B608-4C30-86A6-1422B7F0DB38}" name="PA(%)" dataDxfId="1027" totalsRowDxfId="1026" dataCellStyle="Percent 43">
      <calculatedColumnFormula>IFERROR(1-SUMIF(PA!$B:$B,$A2,PA!AJ:AJ)/($AA2+SUMIF(PA!$B:$B,$A2,PA!AJ:AJ)),"")</calculatedColumnFormula>
    </tableColumn>
    <tableColumn id="16" xr3:uid="{031E2A96-98CB-40F3-AB2B-50D61CAFA61E}" name="MA (%)" dataDxfId="1025" totalsRowDxfId="1024" dataCellStyle="Percent 43"/>
    <tableColumn id="17" xr3:uid="{AEA3A465-AF29-49F4-9C94-77A812F882A4}" name="IGA (%)" dataDxfId="1023" totalsRowDxfId="1022" dataCellStyle="Percent 43"/>
    <tableColumn id="18" xr3:uid="{283929F0-2115-4FC5-888B-EF8432A7E0BB}" name="EGA(%)" dataDxfId="1021" dataCellStyle="Percent 43">
      <calculatedColumnFormula>IFERROR(1-SUMIF(GA!$C:$C,$A2,GA!$X:$X)/($AA2+SUMIF(GA!$C:$C,$A2,GA!$X:$X)),"")</calculatedColumnFormula>
    </tableColumn>
    <tableColumn id="19" xr3:uid="{DB115EE3-EFE5-4DB4-ACB5-E1B13AFD64FF}" name="EMA (%)" dataDxfId="1020" totalsRowDxfId="1019" dataCellStyle="Normal 53"/>
    <tableColumn id="20" xr3:uid="{A49BD202-0098-4877-A3DF-B33540A5A044}" name="TA (%)" dataDxfId="1018" totalsRowDxfId="1017" dataCellStyle="Percent 43"/>
    <tableColumn id="21" xr3:uid="{8BEDF9D7-76FE-42C2-A225-EDA6B635BF33}" name="PR(%)" dataDxfId="1016" totalsRowDxfId="1015" dataCellStyle="Percent 43">
      <calculatedColumnFormula>IFERROR(AA2/I2/AB2/1000,"")</calculatedColumnFormula>
    </tableColumn>
    <tableColumn id="22" xr3:uid="{D15BCCC4-2EF2-42FC-A7D3-90060D608014}" name="WPR(%)" dataDxfId="1014" totalsRowDxfId="1013" dataCellStyle="Percent 43">
      <calculatedColumnFormula>IFERROR(_xlfn.XLOOKUP($A2,Raw_Data!$B:$B,Raw_Data!$KQ:$KQ),"")</calculatedColumnFormula>
    </tableColumn>
    <tableColumn id="23" xr3:uid="{F2969299-67B3-4F43-9970-8ACEB0754219}" name="CUF(%)" dataDxfId="1012" totalsRowDxfId="1011" dataCellStyle="Percent 43">
      <calculatedColumnFormula>IFERROR(AA2/(24*AB2*1000),"")</calculatedColumnFormula>
    </tableColumn>
    <tableColumn id="24" xr3:uid="{69914939-A5C1-445B-A68E-B18042777754}" name="Gen_Exp (kWh)" dataDxfId="1010" totalsRowDxfId="1009" dataCellStyle="Normal 53">
      <calculatedColumnFormula>IFERROR(_xlfn.XLOOKUP($A2,Raw_Data!$B:$B,Raw_Data!$KN:$KN),"")</calculatedColumnFormula>
    </tableColumn>
    <tableColumn id="25" xr3:uid="{A6A7272D-B6B7-48A3-A9F4-0B349A9BA1A5}" name="Mtr_Export (kWh)" dataDxfId="1008" totalsRowDxfId="1007" dataCellStyle="Normal 53">
      <calculatedColumnFormula>IFERROR(_xlfn.XLOOKUP($A2,Raw_Data!$B:$B,Raw_Data!$KC:$KC),"")</calculatedColumnFormula>
    </tableColumn>
    <tableColumn id="26" xr3:uid="{1287878D-6530-4708-9198-0C07D74CDDA5}" name="Mtr_Import (kWh)" dataDxfId="1006" totalsRowDxfId="1005" dataCellStyle="Normal 53">
      <calculatedColumnFormula>IFERROR(_xlfn.XLOOKUP($A2,Raw_Data!$B:$B,Raw_Data!$KD:$KD),"")</calculatedColumnFormula>
    </tableColumn>
    <tableColumn id="27" xr3:uid="{BFC39E57-4975-4F67-87C7-BEDA6ADB82A8}" name="Mtr_Net_Exp (KWh)" dataDxfId="1004" dataCellStyle="Normal 53">
      <calculatedColumnFormula>IFERROR(_xlfn.XLOOKUP($A2,Raw_Data!$B:$B,Raw_Data!$KF:$KF),"")</calculatedColumnFormula>
    </tableColumn>
    <tableColumn id="28" xr3:uid="{F771343E-28FA-43EC-818A-A4A1064E1C12}" name="Operational Capacity (MW)" dataDxfId="1003" totalsRowDxfId="1002" dataCellStyle="Normal 53">
      <calculatedColumnFormula>IFERROR(_xlfn.XLOOKUP($A2,Raw_Data!$B:$B,Raw_Data!I:I)/1000,"")</calculatedColumnFormula>
    </tableColumn>
    <tableColumn id="29" xr3:uid="{B63F84BD-286E-4F4F-B9C4-1CF27F227DAE}" name="Bugt_Resource" dataDxfId="1001" totalsRowDxfId="1000" dataCellStyle="Normal 53">
      <calculatedColumnFormula>IFERROR(_xlfn.XLOOKUP($D2,'Modelling New'!$D:$D,'Modelling New'!$P:$P),"")</calculatedColumnFormula>
    </tableColumn>
    <tableColumn id="30" xr3:uid="{5B376AB6-CF9C-42D3-B833-3C8A9F272FCD}" name="Bugt_Energy" dataDxfId="999" dataCellStyle="Normal 53">
      <calculatedColumnFormula>IFERROR(_xlfn.XLOOKUP($D2,'Modelling New'!$D:$D,'Modelling New'!$T:$T)*1000,"")</calculatedColumnFormula>
    </tableColumn>
    <tableColumn id="43" xr3:uid="{8EBA8262-02E2-485D-B2CD-E236A343A4AD}" name="Bugt PR" dataDxfId="998" dataCellStyle="Percent 35">
      <calculatedColumnFormula>IFERROR(_xlfn.XLOOKUP($D2,'Modelling New'!$D:$D,'Modelling New'!$O:$O),"")</calculatedColumnFormula>
    </tableColumn>
    <tableColumn id="42" xr3:uid="{4CDA2AD1-CDB5-4FC2-BB6C-493E34B7F743}" name="Bugt CUF" dataDxfId="997" totalsRowDxfId="996" dataCellStyle="Percent 35">
      <calculatedColumnFormula>IFERROR(_xlfn.XLOOKUP($D2,'Modelling New'!$D:$D,'Modelling New'!$W:$W),"")</calculatedColumnFormula>
    </tableColumn>
    <tableColumn id="31" xr3:uid="{DEA2AEF8-25BC-4B90-AB15-018053AA0DA0}" name="Bugt_PA" dataDxfId="995" totalsRowDxfId="994" dataCellStyle="Percent 35">
      <calculatedColumnFormula>IFERROR(_xlfn.XLOOKUP($D2,'Modelling New'!$D:$D,'Modelling New'!$AE:$AE),"")</calculatedColumnFormula>
    </tableColumn>
    <tableColumn id="32" xr3:uid="{530311D8-D9AB-4B3D-8FFC-4BBA7630AC9E}" name="Bugt_EGA" dataDxfId="993" totalsRowDxfId="992" dataCellStyle="Percent 35">
      <calculatedColumnFormula>IFERROR(_xlfn.XLOOKUP($D2,'Modelling New'!$D:$D,'Modelling New'!$AF:$AF),"")</calculatedColumnFormula>
    </tableColumn>
    <tableColumn id="33" xr3:uid="{73D5A29F-6704-4558-B1F6-21E5217B1779}" name="Expected Energy" dataDxfId="991" totalsRowDxfId="990" dataCellStyle="Normal 53"/>
    <tableColumn id="34" xr3:uid="{C6EE79F6-FE41-4904-8187-0053AAD099E7}" name="Actual Energy WPR" dataDxfId="989" totalsRowDxfId="988" dataCellStyle="Normal 53"/>
    <tableColumn id="35" xr3:uid="{DBC7D838-FEB6-418C-B358-21D7838203A0}" name="RA (%)" dataDxfId="987" totalsRowDxfId="986" dataCellStyle="Normal 53"/>
    <tableColumn id="36" xr3:uid="{790EBCFF-F6E1-47A3-8B3F-0D8EFA397E48}" name="Mod Clean Dry (Num)" dataDxfId="985" totalsRowDxfId="984" dataCellStyle="Normal 53"/>
    <tableColumn id="37" xr3:uid="{49F8C4C4-1657-4839-8511-D3D012676E43}" name="Mod Clean Wet (Num)" dataDxfId="983" totalsRowDxfId="982" dataCellStyle="Normal 53"/>
    <tableColumn id="38" xr3:uid="{9AE27CB4-C6B7-4D24-8FF4-077BAE181FE5}" name="Line Loss(%)" dataDxfId="981" totalsRowDxfId="980" dataCellStyle="Percent 35"/>
    <tableColumn id="39" xr3:uid="{E0EE24BD-846E-4620-8DA7-AD3B7879EEE8}" name="Reactive Power (%)" dataDxfId="979" dataCellStyle="Percent 43"/>
    <tableColumn id="40" xr3:uid="{7E75F90B-5C77-42D6-BC4C-CFDA882DE538}" name="Bugt Line loss (%) (Wind)" dataDxfId="978" totalsRowDxfId="977" dataCellStyle="Percent 43"/>
    <tableColumn id="41" xr3:uid="{5F964522-45B8-4CA3-8C82-AAA02167987E}" name="Bugt Reactive Power (%) (Wind)" dataDxfId="976" totalsRowDxfId="975" dataCellStyle="Percent 43"/>
    <tableColumn id="45" xr3:uid="{53F5A90A-5D5D-46B1-B329-AF28B53869D7}" name="Bugt Capacity" dataDxfId="974" totalsRowDxfId="973" dataCellStyle="Normal 53">
      <calculatedColumnFormula>IFERROR(_xlfn.XLOOKUP($D1,'Modelling New'!$D:$D,'Modelling New'!$N:$N),"")</calculatedColumnFormula>
    </tableColumn>
    <tableColumn id="44" xr3:uid="{9308A95A-73E6-4885-A1C1-365931361676}" name="CC*Bugt" dataDxfId="972" totalsRowDxfId="971" dataCellStyle="Normal 53"/>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970" dataDxfId="968" headerRowBorderDxfId="969" tableBorderDxfId="967" totalsRowBorderDxfId="966" headerRowCellStyle="Normal 26">
  <autoFilter ref="B3:KQ131" xr:uid="{00000000-0009-0000-0100-000001000000}"/>
  <tableColumns count="302">
    <tableColumn id="7" xr3:uid="{00000000-0010-0000-0400-000007000000}" name="Date" dataDxfId="965"/>
    <tableColumn id="1" xr3:uid="{00000000-0010-0000-0400-000001000000}" name="Finacial Year" dataDxfId="964">
      <calculatedColumnFormula>YEAR(RD[[#This Row],[Date]])+IF(MONTH(RD[[#This Row],[Date]])&gt;=4,1,0)</calculatedColumnFormula>
    </tableColumn>
    <tableColumn id="2" xr3:uid="{00000000-0010-0000-0400-000002000000}" name="Calendor Year" dataDxfId="963">
      <calculatedColumnFormula>YEAR(B4)</calculatedColumnFormula>
    </tableColumn>
    <tableColumn id="3" xr3:uid="{00000000-0010-0000-0400-000003000000}" name="Contrcatual Year" dataDxfId="962"/>
    <tableColumn id="4" xr3:uid="{00000000-0010-0000-0400-000004000000}" name="Operating Year" dataDxfId="961"/>
    <tableColumn id="5" xr3:uid="{00000000-0010-0000-0400-000005000000}" name="Month Year" dataDxfId="960">
      <calculatedColumnFormula>TEXT(RD[[#This Row],[Date]],"mmm-yy")</calculatedColumnFormula>
    </tableColumn>
    <tableColumn id="6" xr3:uid="{00000000-0010-0000-0400-000006000000}" name="Days" dataDxfId="959">
      <calculatedColumnFormula>DAY(EOMONTH(B4,0))</calculatedColumnFormula>
    </tableColumn>
    <tableColumn id="8" xr3:uid="{00000000-0010-0000-0400-000008000000}" name="Plant DC Capcity (MW)" dataDxfId="958">
      <calculatedColumnFormula>'Basic Data '!$S$2</calculatedColumnFormula>
    </tableColumn>
    <tableColumn id="9" xr3:uid="{00000000-0010-0000-0400-000009000000}" name="Sunrise Time (POA&gt;20 W/m2)" dataDxfId="957"/>
    <tableColumn id="10" xr3:uid="{00000000-0010-0000-0400-00000A000000}" name="Sunset Time (POA&lt;20 W/m2)" dataDxfId="956"/>
    <tableColumn id="11" xr3:uid="{00000000-0010-0000-0400-00000B000000}" name="BLK1_INV1" dataDxfId="955"/>
    <tableColumn id="12" xr3:uid="{00000000-0010-0000-0400-00000C000000}" name="BLK1_INV2" dataDxfId="954">
      <calculatedColumnFormula>RD[[#This Row],[BLK1_INV1]]+1</calculatedColumnFormula>
    </tableColumn>
    <tableColumn id="13" xr3:uid="{00000000-0010-0000-0400-00000D000000}" name="BLK1_INV3" dataDxfId="953">
      <calculatedColumnFormula>RD[[#This Row],[BLK1_INV1]]+1</calculatedColumnFormula>
    </tableColumn>
    <tableColumn id="14" xr3:uid="{00000000-0010-0000-0400-00000E000000}" name="BLK1_INV4" dataDxfId="952">
      <calculatedColumnFormula>RD[[#This Row],[BLK1_INV1]]+1</calculatedColumnFormula>
    </tableColumn>
    <tableColumn id="15" xr3:uid="{00000000-0010-0000-0400-00000F000000}" name="BLK1_INV5" dataDxfId="951">
      <calculatedColumnFormula>RD[[#This Row],[BLK1_INV1]]+1</calculatedColumnFormula>
    </tableColumn>
    <tableColumn id="16" xr3:uid="{00000000-0010-0000-0400-000010000000}" name="BLK1_INV6" dataDxfId="950">
      <calculatedColumnFormula>RD[[#This Row],[BLK1_INV1]]+1</calculatedColumnFormula>
    </tableColumn>
    <tableColumn id="17" xr3:uid="{00000000-0010-0000-0400-000011000000}" name="BLK1_INV7" dataDxfId="949">
      <calculatedColumnFormula>RD[[#This Row],[BLK1_INV1]]+1</calculatedColumnFormula>
    </tableColumn>
    <tableColumn id="18" xr3:uid="{00000000-0010-0000-0400-000012000000}" name="BLK1_INV8" dataDxfId="948">
      <calculatedColumnFormula>RD[[#This Row],[BLK1_INV1]]+1</calculatedColumnFormula>
    </tableColumn>
    <tableColumn id="19" xr3:uid="{00000000-0010-0000-0400-000013000000}" name="BLK1_INV9" dataDxfId="947">
      <calculatedColumnFormula>RD[[#This Row],[BLK1_INV1]]+1</calculatedColumnFormula>
    </tableColumn>
    <tableColumn id="20" xr3:uid="{00000000-0010-0000-0400-000014000000}" name="BLK1_INV10" dataDxfId="946">
      <calculatedColumnFormula>RD[[#This Row],[BLK1_INV1]]+1</calculatedColumnFormula>
    </tableColumn>
    <tableColumn id="21" xr3:uid="{00000000-0010-0000-0400-000015000000}" name="BLK1_INV11" dataDxfId="945">
      <calculatedColumnFormula>RD[[#This Row],[BLK1_INV1]]+1</calculatedColumnFormula>
    </tableColumn>
    <tableColumn id="22" xr3:uid="{00000000-0010-0000-0400-000016000000}" name="BLK1_INV12" dataDxfId="944">
      <calculatedColumnFormula>RD[[#This Row],[BLK1_INV1]]+1</calculatedColumnFormula>
    </tableColumn>
    <tableColumn id="23" xr3:uid="{00000000-0010-0000-0400-000017000000}" name="BLK1_INV13" dataDxfId="943">
      <calculatedColumnFormula>RD[[#This Row],[BLK1_INV1]]+1</calculatedColumnFormula>
    </tableColumn>
    <tableColumn id="24" xr3:uid="{00000000-0010-0000-0400-000018000000}" name="BLK1_INV14" dataDxfId="942">
      <calculatedColumnFormula>RD[[#This Row],[BLK1_INV1]]+1</calculatedColumnFormula>
    </tableColumn>
    <tableColumn id="25" xr3:uid="{00000000-0010-0000-0400-000019000000}" name="BLK1_INV15" dataDxfId="941">
      <calculatedColumnFormula>RD[[#This Row],[BLK1_INV1]]+1</calculatedColumnFormula>
    </tableColumn>
    <tableColumn id="26" xr3:uid="{00000000-0010-0000-0400-00001A000000}" name="BLK1_INV16" dataDxfId="940">
      <calculatedColumnFormula>RD[[#This Row],[BLK1_INV1]]+1</calculatedColumnFormula>
    </tableColumn>
    <tableColumn id="27" xr3:uid="{00000000-0010-0000-0400-00001B000000}" name="BLK1_INV17" dataDxfId="939">
      <calculatedColumnFormula>RD[[#This Row],[BLK1_INV1]]+1</calculatedColumnFormula>
    </tableColumn>
    <tableColumn id="28" xr3:uid="{00000000-0010-0000-0400-00001C000000}" name="BLK1_INV18" dataDxfId="938">
      <calculatedColumnFormula>RD[[#This Row],[BLK1_INV1]]+1</calculatedColumnFormula>
    </tableColumn>
    <tableColumn id="29" xr3:uid="{00000000-0010-0000-0400-00001D000000}" name="BLK1_INV19" dataDxfId="937">
      <calculatedColumnFormula>RD[[#This Row],[BLK1_INV1]]+1</calculatedColumnFormula>
    </tableColumn>
    <tableColumn id="30" xr3:uid="{00000000-0010-0000-0400-00001E000000}" name="BLK1_INV20" dataDxfId="936">
      <calculatedColumnFormula>RD[[#This Row],[BLK1_INV1]]+1</calculatedColumnFormula>
    </tableColumn>
    <tableColumn id="31" xr3:uid="{00000000-0010-0000-0400-00001F000000}" name="BLK1_INV21" dataDxfId="935">
      <calculatedColumnFormula>RD[[#This Row],[BLK1_INV1]]+1</calculatedColumnFormula>
    </tableColumn>
    <tableColumn id="32" xr3:uid="{00000000-0010-0000-0400-000020000000}" name="BLK1_INV22" dataDxfId="934">
      <calculatedColumnFormula>RD[[#This Row],[BLK1_INV1]]+1</calculatedColumnFormula>
    </tableColumn>
    <tableColumn id="33" xr3:uid="{00000000-0010-0000-0400-000021000000}" name="BLK1_INV23" dataDxfId="933">
      <calculatedColumnFormula>RD[[#This Row],[BLK1_INV1]]+1</calculatedColumnFormula>
    </tableColumn>
    <tableColumn id="34" xr3:uid="{00000000-0010-0000-0400-000022000000}" name="BLK1_INV24" dataDxfId="932">
      <calculatedColumnFormula>RD[[#This Row],[BLK1_INV1]]+1</calculatedColumnFormula>
    </tableColumn>
    <tableColumn id="35" xr3:uid="{00000000-0010-0000-0400-000023000000}" name="BLK1_INV25" dataDxfId="931">
      <calculatedColumnFormula>RD[[#This Row],[BLK1_INV1]]+1</calculatedColumnFormula>
    </tableColumn>
    <tableColumn id="36" xr3:uid="{00000000-0010-0000-0400-000024000000}" name="BLK1_INV26" dataDxfId="930">
      <calculatedColumnFormula>RD[[#This Row],[BLK1_INV1]]+1</calculatedColumnFormula>
    </tableColumn>
    <tableColumn id="37" xr3:uid="{00000000-0010-0000-0400-000025000000}" name="BLK1_INV27" dataDxfId="929">
      <calculatedColumnFormula>RD[[#This Row],[BLK1_INV1]]+1</calculatedColumnFormula>
    </tableColumn>
    <tableColumn id="38" xr3:uid="{00000000-0010-0000-0400-000026000000}" name="BLK1_INV28" dataDxfId="928">
      <calculatedColumnFormula>RD[[#This Row],[BLK1_INV1]]+1</calculatedColumnFormula>
    </tableColumn>
    <tableColumn id="39" xr3:uid="{00000000-0010-0000-0400-000027000000}" name="BLK1_INV29" dataDxfId="927">
      <calculatedColumnFormula>RD[[#This Row],[BLK1_INV1]]+1</calculatedColumnFormula>
    </tableColumn>
    <tableColumn id="40" xr3:uid="{00000000-0010-0000-0400-000028000000}" name="BLK1_INV30" dataDxfId="926">
      <calculatedColumnFormula>RD[[#This Row],[BLK1_INV1]]+1</calculatedColumnFormula>
    </tableColumn>
    <tableColumn id="41" xr3:uid="{00000000-0010-0000-0400-000029000000}" name="BLK1_INV31" dataDxfId="925">
      <calculatedColumnFormula>RD[[#This Row],[BLK1_INV1]]+1</calculatedColumnFormula>
    </tableColumn>
    <tableColumn id="168" xr3:uid="{00000000-0010-0000-0400-0000A8000000}" name="BLK1_INV32" dataDxfId="924"/>
    <tableColumn id="42" xr3:uid="{00000000-0010-0000-0400-00002A000000}" name="BLK2_INV1" dataDxfId="923">
      <calculatedColumnFormula>RD[[#This Row],[BLK1_INV1]]+1</calculatedColumnFormula>
    </tableColumn>
    <tableColumn id="43" xr3:uid="{00000000-0010-0000-0400-00002B000000}" name="BLK2_INV2" dataDxfId="922">
      <calculatedColumnFormula>RD[[#This Row],[BLK1_INV1]]+1</calculatedColumnFormula>
    </tableColumn>
    <tableColumn id="44" xr3:uid="{00000000-0010-0000-0400-00002C000000}" name="BLK2_INV3" dataDxfId="921">
      <calculatedColumnFormula>RD[[#This Row],[BLK1_INV1]]+1</calculatedColumnFormula>
    </tableColumn>
    <tableColumn id="45" xr3:uid="{00000000-0010-0000-0400-00002D000000}" name="BLK2_INV4" dataDxfId="920">
      <calculatedColumnFormula>RD[[#This Row],[BLK1_INV1]]+1</calculatedColumnFormula>
    </tableColumn>
    <tableColumn id="46" xr3:uid="{00000000-0010-0000-0400-00002E000000}" name="BLK2_INV5" dataDxfId="919">
      <calculatedColumnFormula>RD[[#This Row],[BLK1_INV1]]+1</calculatedColumnFormula>
    </tableColumn>
    <tableColumn id="47" xr3:uid="{00000000-0010-0000-0400-00002F000000}" name="BLK2_INV6" dataDxfId="918">
      <calculatedColumnFormula>RD[[#This Row],[BLK1_INV1]]+1</calculatedColumnFormula>
    </tableColumn>
    <tableColumn id="48" xr3:uid="{00000000-0010-0000-0400-000030000000}" name="BLK2_INV7" dataDxfId="917">
      <calculatedColumnFormula>RD[[#This Row],[BLK1_INV1]]+1</calculatedColumnFormula>
    </tableColumn>
    <tableColumn id="49" xr3:uid="{00000000-0010-0000-0400-000031000000}" name="BLK2_INV8" dataDxfId="916">
      <calculatedColumnFormula>RD[[#This Row],[BLK1_INV1]]+1</calculatedColumnFormula>
    </tableColumn>
    <tableColumn id="50" xr3:uid="{00000000-0010-0000-0400-000032000000}" name="BLK2_INV9" dataDxfId="915">
      <calculatedColumnFormula>RD[[#This Row],[BLK1_INV1]]+1</calculatedColumnFormula>
    </tableColumn>
    <tableColumn id="51" xr3:uid="{00000000-0010-0000-0400-000033000000}" name="BLK2_INV10" dataDxfId="914">
      <calculatedColumnFormula>RD[[#This Row],[BLK1_INV1]]+1</calculatedColumnFormula>
    </tableColumn>
    <tableColumn id="52" xr3:uid="{00000000-0010-0000-0400-000034000000}" name="BLK2_INV11" dataDxfId="913">
      <calculatedColumnFormula>RD[[#This Row],[BLK1_INV1]]+1</calculatedColumnFormula>
    </tableColumn>
    <tableColumn id="53" xr3:uid="{00000000-0010-0000-0400-000035000000}" name="BLK2_INV12" dataDxfId="912">
      <calculatedColumnFormula>RD[[#This Row],[BLK1_INV1]]+1</calculatedColumnFormula>
    </tableColumn>
    <tableColumn id="54" xr3:uid="{00000000-0010-0000-0400-000036000000}" name="BLK2_INV13" dataDxfId="911">
      <calculatedColumnFormula>RD[[#This Row],[BLK1_INV1]]+1</calculatedColumnFormula>
    </tableColumn>
    <tableColumn id="55" xr3:uid="{00000000-0010-0000-0400-000037000000}" name="BLK2_INV14" dataDxfId="910">
      <calculatedColumnFormula>RD[[#This Row],[BLK1_INV1]]+1</calculatedColumnFormula>
    </tableColumn>
    <tableColumn id="56" xr3:uid="{00000000-0010-0000-0400-000038000000}" name="BLK2_INV15" dataDxfId="909">
      <calculatedColumnFormula>RD[[#This Row],[BLK1_INV1]]+1</calculatedColumnFormula>
    </tableColumn>
    <tableColumn id="57" xr3:uid="{00000000-0010-0000-0400-000039000000}" name="BLK2_INV16" dataDxfId="908">
      <calculatedColumnFormula>RD[[#This Row],[BLK1_INV1]]+1</calculatedColumnFormula>
    </tableColumn>
    <tableColumn id="58" xr3:uid="{00000000-0010-0000-0400-00003A000000}" name="BLK2_INV17" dataDxfId="907">
      <calculatedColumnFormula>RD[[#This Row],[BLK1_INV1]]+1</calculatedColumnFormula>
    </tableColumn>
    <tableColumn id="59" xr3:uid="{00000000-0010-0000-0400-00003B000000}" name="BLK2_INV18" dataDxfId="906">
      <calculatedColumnFormula>RD[[#This Row],[BLK1_INV1]]+1</calculatedColumnFormula>
    </tableColumn>
    <tableColumn id="60" xr3:uid="{00000000-0010-0000-0400-00003C000000}" name="BLK2_INV19" dataDxfId="905">
      <calculatedColumnFormula>RD[[#This Row],[BLK1_INV1]]+1</calculatedColumnFormula>
    </tableColumn>
    <tableColumn id="61" xr3:uid="{00000000-0010-0000-0400-00003D000000}" name="BLK2_INV20" dataDxfId="904">
      <calculatedColumnFormula>RD[[#This Row],[BLK1_INV1]]+1</calculatedColumnFormula>
    </tableColumn>
    <tableColumn id="62" xr3:uid="{00000000-0010-0000-0400-00003E000000}" name="BLK2_INV21" dataDxfId="903">
      <calculatedColumnFormula>RD[[#This Row],[BLK1_INV1]]+1</calculatedColumnFormula>
    </tableColumn>
    <tableColumn id="63" xr3:uid="{00000000-0010-0000-0400-00003F000000}" name="BLK2_INV22" dataDxfId="902">
      <calculatedColumnFormula>RD[[#This Row],[BLK1_INV1]]+1</calculatedColumnFormula>
    </tableColumn>
    <tableColumn id="64" xr3:uid="{00000000-0010-0000-0400-000040000000}" name="BLK2_INV23" dataDxfId="901">
      <calculatedColumnFormula>RD[[#This Row],[BLK1_INV1]]+1</calculatedColumnFormula>
    </tableColumn>
    <tableColumn id="65" xr3:uid="{00000000-0010-0000-0400-000041000000}" name="BLK2_INV24" dataDxfId="900">
      <calculatedColumnFormula>RD[[#This Row],[BLK1_INV1]]+1</calculatedColumnFormula>
    </tableColumn>
    <tableColumn id="66" xr3:uid="{00000000-0010-0000-0400-000042000000}" name="BLK2_INV25" dataDxfId="899">
      <calculatedColumnFormula>RD[[#This Row],[BLK1_INV1]]+1</calculatedColumnFormula>
    </tableColumn>
    <tableColumn id="67" xr3:uid="{00000000-0010-0000-0400-000043000000}" name="BLK2_INV26" dataDxfId="898">
      <calculatedColumnFormula>RD[[#This Row],[BLK1_INV1]]+1</calculatedColumnFormula>
    </tableColumn>
    <tableColumn id="68" xr3:uid="{00000000-0010-0000-0400-000044000000}" name="BLK2_INV27" dataDxfId="897">
      <calculatedColumnFormula>RD[[#This Row],[BLK1_INV1]]+1</calculatedColumnFormula>
    </tableColumn>
    <tableColumn id="69" xr3:uid="{00000000-0010-0000-0400-000045000000}" name="BLK2_INV28" dataDxfId="896">
      <calculatedColumnFormula>RD[[#This Row],[BLK1_INV1]]+1</calculatedColumnFormula>
    </tableColumn>
    <tableColumn id="70" xr3:uid="{00000000-0010-0000-0400-000046000000}" name="BLK2_INV29" dataDxfId="895">
      <calculatedColumnFormula>RD[[#This Row],[BLK1_INV1]]+1</calculatedColumnFormula>
    </tableColumn>
    <tableColumn id="71" xr3:uid="{00000000-0010-0000-0400-000047000000}" name="BLK2_INV30" dataDxfId="894">
      <calculatedColumnFormula>RD[[#This Row],[BLK1_INV1]]+1</calculatedColumnFormula>
    </tableColumn>
    <tableColumn id="72" xr3:uid="{00000000-0010-0000-0400-000048000000}" name="BLK2_INV31" dataDxfId="893">
      <calculatedColumnFormula>RD[[#This Row],[BLK1_INV1]]+1</calculatedColumnFormula>
    </tableColumn>
    <tableColumn id="173" xr3:uid="{D2B3E73E-6D62-4187-A33B-6C21600B70F6}" name="BLK2_INV32" dataDxfId="892"/>
    <tableColumn id="73" xr3:uid="{00000000-0010-0000-0400-000049000000}" name="BLK3_INV1" dataDxfId="891">
      <calculatedColumnFormula>RD[[#This Row],[BLK1_INV1]]+1</calculatedColumnFormula>
    </tableColumn>
    <tableColumn id="74" xr3:uid="{00000000-0010-0000-0400-00004A000000}" name="BLK3_INV2" dataDxfId="890">
      <calculatedColumnFormula>RD[[#This Row],[BLK1_INV1]]+1</calculatedColumnFormula>
    </tableColumn>
    <tableColumn id="75" xr3:uid="{00000000-0010-0000-0400-00004B000000}" name="BLK3_INV3" dataDxfId="889">
      <calculatedColumnFormula>RD[[#This Row],[BLK1_INV1]]+1</calculatedColumnFormula>
    </tableColumn>
    <tableColumn id="76" xr3:uid="{00000000-0010-0000-0400-00004C000000}" name="BLK3_INV4" dataDxfId="888">
      <calculatedColumnFormula>RD[[#This Row],[BLK1_INV1]]+1</calculatedColumnFormula>
    </tableColumn>
    <tableColumn id="77" xr3:uid="{00000000-0010-0000-0400-00004D000000}" name="BLK3_INV5" dataDxfId="887">
      <calculatedColumnFormula>RD[[#This Row],[BLK1_INV1]]+1</calculatedColumnFormula>
    </tableColumn>
    <tableColumn id="78" xr3:uid="{00000000-0010-0000-0400-00004E000000}" name="BLK3_INV6" dataDxfId="886">
      <calculatedColumnFormula>RD[[#This Row],[BLK1_INV1]]+1</calculatedColumnFormula>
    </tableColumn>
    <tableColumn id="79" xr3:uid="{00000000-0010-0000-0400-00004F000000}" name="BLK3_INV7" dataDxfId="885">
      <calculatedColumnFormula>RD[[#This Row],[BLK1_INV1]]+1</calculatedColumnFormula>
    </tableColumn>
    <tableColumn id="80" xr3:uid="{00000000-0010-0000-0400-000050000000}" name="BLK3_INV8" dataDxfId="884">
      <calculatedColumnFormula>RD[[#This Row],[BLK1_INV1]]+1</calculatedColumnFormula>
    </tableColumn>
    <tableColumn id="81" xr3:uid="{00000000-0010-0000-0400-000051000000}" name="BLK3_INV9" dataDxfId="883">
      <calculatedColumnFormula>RD[[#This Row],[BLK1_INV1]]+1</calculatedColumnFormula>
    </tableColumn>
    <tableColumn id="82" xr3:uid="{00000000-0010-0000-0400-000052000000}" name="BLK3_INV10" dataDxfId="882">
      <calculatedColumnFormula>RD[[#This Row],[BLK1_INV1]]+1</calculatedColumnFormula>
    </tableColumn>
    <tableColumn id="83" xr3:uid="{00000000-0010-0000-0400-000053000000}" name="BLK3_INV11" dataDxfId="881">
      <calculatedColumnFormula>RD[[#This Row],[BLK1_INV1]]+1</calculatedColumnFormula>
    </tableColumn>
    <tableColumn id="84" xr3:uid="{00000000-0010-0000-0400-000054000000}" name="BLK3_INV12" dataDxfId="880">
      <calculatedColumnFormula>RD[[#This Row],[BLK1_INV1]]+1</calculatedColumnFormula>
    </tableColumn>
    <tableColumn id="85" xr3:uid="{00000000-0010-0000-0400-000055000000}" name="BLK3_INV13" dataDxfId="879">
      <calculatedColumnFormula>RD[[#This Row],[BLK1_INV1]]+1</calculatedColumnFormula>
    </tableColumn>
    <tableColumn id="86" xr3:uid="{00000000-0010-0000-0400-000056000000}" name="BLK3_INV14" dataDxfId="878">
      <calculatedColumnFormula>RD[[#This Row],[BLK1_INV1]]+1</calculatedColumnFormula>
    </tableColumn>
    <tableColumn id="87" xr3:uid="{00000000-0010-0000-0400-000057000000}" name="BLK3_INV15" dataDxfId="877">
      <calculatedColumnFormula>RD[[#This Row],[BLK1_INV1]]+1</calculatedColumnFormula>
    </tableColumn>
    <tableColumn id="88" xr3:uid="{00000000-0010-0000-0400-000058000000}" name="BLK3_INV16" dataDxfId="876">
      <calculatedColumnFormula>RD[[#This Row],[BLK1_INV1]]+1</calculatedColumnFormula>
    </tableColumn>
    <tableColumn id="89" xr3:uid="{00000000-0010-0000-0400-000059000000}" name="BLK3_INV17" dataDxfId="875">
      <calculatedColumnFormula>RD[[#This Row],[BLK1_INV1]]+1</calculatedColumnFormula>
    </tableColumn>
    <tableColumn id="90" xr3:uid="{00000000-0010-0000-0400-00005A000000}" name="BLK3_INV18" dataDxfId="874">
      <calculatedColumnFormula>RD[[#This Row],[BLK1_INV1]]+1</calculatedColumnFormula>
    </tableColumn>
    <tableColumn id="91" xr3:uid="{00000000-0010-0000-0400-00005B000000}" name="BLK3_INV19" dataDxfId="873">
      <calculatedColumnFormula>RD[[#This Row],[BLK1_INV1]]+1</calculatedColumnFormula>
    </tableColumn>
    <tableColumn id="92" xr3:uid="{00000000-0010-0000-0400-00005C000000}" name="BLK3_INV20" dataDxfId="872">
      <calculatedColumnFormula>RD[[#This Row],[BLK1_INV1]]+1</calculatedColumnFormula>
    </tableColumn>
    <tableColumn id="93" xr3:uid="{00000000-0010-0000-0400-00005D000000}" name="BLK3_INV21" dataDxfId="871">
      <calculatedColumnFormula>RD[[#This Row],[BLK1_INV1]]+1</calculatedColumnFormula>
    </tableColumn>
    <tableColumn id="94" xr3:uid="{00000000-0010-0000-0400-00005E000000}" name="BLK3_INV22" dataDxfId="870">
      <calculatedColumnFormula>RD[[#This Row],[BLK1_INV1]]+1</calculatedColumnFormula>
    </tableColumn>
    <tableColumn id="95" xr3:uid="{00000000-0010-0000-0400-00005F000000}" name="BLK3_INV23" dataDxfId="869">
      <calculatedColumnFormula>RD[[#This Row],[BLK1_INV1]]+1</calculatedColumnFormula>
    </tableColumn>
    <tableColumn id="96" xr3:uid="{00000000-0010-0000-0400-000060000000}" name="BLK3_INV24" dataDxfId="868">
      <calculatedColumnFormula>RD[[#This Row],[BLK1_INV1]]+1</calculatedColumnFormula>
    </tableColumn>
    <tableColumn id="97" xr3:uid="{00000000-0010-0000-0400-000061000000}" name="BLK3_INV25" dataDxfId="867">
      <calculatedColumnFormula>RD[[#This Row],[BLK1_INV1]]+1</calculatedColumnFormula>
    </tableColumn>
    <tableColumn id="98" xr3:uid="{00000000-0010-0000-0400-000062000000}" name="BLK3_INV26" dataDxfId="866">
      <calculatedColumnFormula>RD[[#This Row],[BLK1_INV1]]+1</calculatedColumnFormula>
    </tableColumn>
    <tableColumn id="99" xr3:uid="{00000000-0010-0000-0400-000063000000}" name="BLK3_INV27" dataDxfId="865"/>
    <tableColumn id="100" xr3:uid="{00000000-0010-0000-0400-000064000000}" name="BLK3_INV28" dataDxfId="864"/>
    <tableColumn id="101" xr3:uid="{00000000-0010-0000-0400-000065000000}" name="BLK3_INV29" dataDxfId="863"/>
    <tableColumn id="102" xr3:uid="{00000000-0010-0000-0400-000066000000}" name="BLK3_INV30" dataDxfId="862"/>
    <tableColumn id="103" xr3:uid="{00000000-0010-0000-0400-000067000000}" name="BLK3_INV31" dataDxfId="861"/>
    <tableColumn id="104" xr3:uid="{00000000-0010-0000-0400-000068000000}" name="BLK4_INV1" dataDxfId="860"/>
    <tableColumn id="105" xr3:uid="{00000000-0010-0000-0400-000069000000}" name="BLK4_INV2" dataDxfId="859"/>
    <tableColumn id="106" xr3:uid="{00000000-0010-0000-0400-00006A000000}" name="BLK4_INV3" dataDxfId="858"/>
    <tableColumn id="107" xr3:uid="{00000000-0010-0000-0400-00006B000000}" name="BLK4_INV4" dataDxfId="857"/>
    <tableColumn id="108" xr3:uid="{00000000-0010-0000-0400-00006C000000}" name="BLK4_INV5" dataDxfId="856"/>
    <tableColumn id="109" xr3:uid="{00000000-0010-0000-0400-00006D000000}" name="BLK4_INV6" dataDxfId="855"/>
    <tableColumn id="110" xr3:uid="{00000000-0010-0000-0400-00006E000000}" name="BLK4_INV7" dataDxfId="854"/>
    <tableColumn id="111" xr3:uid="{00000000-0010-0000-0400-00006F000000}" name="BLK4_INV8" dataDxfId="853"/>
    <tableColumn id="112" xr3:uid="{00000000-0010-0000-0400-000070000000}" name="BLK4_INV9" dataDxfId="852"/>
    <tableColumn id="113" xr3:uid="{00000000-0010-0000-0400-000071000000}" name="BLK4_INV10" dataDxfId="851"/>
    <tableColumn id="114" xr3:uid="{00000000-0010-0000-0400-000072000000}" name="BLK4_INV11" dataDxfId="850"/>
    <tableColumn id="115" xr3:uid="{00000000-0010-0000-0400-000073000000}" name="BLK4_INV12" dataDxfId="849"/>
    <tableColumn id="116" xr3:uid="{00000000-0010-0000-0400-000074000000}" name="BLK4_INV13" dataDxfId="848"/>
    <tableColumn id="117" xr3:uid="{00000000-0010-0000-0400-000075000000}" name="BLK4_INV14" dataDxfId="847"/>
    <tableColumn id="118" xr3:uid="{00000000-0010-0000-0400-000076000000}" name="BLK4_INV15" dataDxfId="846"/>
    <tableColumn id="119" xr3:uid="{00000000-0010-0000-0400-000077000000}" name="BLK4_INV16" dataDxfId="845"/>
    <tableColumn id="120" xr3:uid="{00000000-0010-0000-0400-000078000000}" name="BLK4_INV17" dataDxfId="844"/>
    <tableColumn id="121" xr3:uid="{00000000-0010-0000-0400-000079000000}" name="BLK4_INV18" dataDxfId="843"/>
    <tableColumn id="122" xr3:uid="{00000000-0010-0000-0400-00007A000000}" name="BLK4_INV19" dataDxfId="842"/>
    <tableColumn id="123" xr3:uid="{00000000-0010-0000-0400-00007B000000}" name="BLK4_INV20" dataDxfId="841"/>
    <tableColumn id="124" xr3:uid="{00000000-0010-0000-0400-00007C000000}" name="BLK4_INV21" dataDxfId="840"/>
    <tableColumn id="125" xr3:uid="{00000000-0010-0000-0400-00007D000000}" name="BLK4_INV22" dataDxfId="839"/>
    <tableColumn id="126" xr3:uid="{00000000-0010-0000-0400-00007E000000}" name="BLK4_INV23" dataDxfId="838"/>
    <tableColumn id="127" xr3:uid="{00000000-0010-0000-0400-00007F000000}" name="BLK4_INV24" dataDxfId="837"/>
    <tableColumn id="128" xr3:uid="{00000000-0010-0000-0400-000080000000}" name="BLK4_INV25" dataDxfId="836"/>
    <tableColumn id="129" xr3:uid="{00000000-0010-0000-0400-000081000000}" name="BLK4_INV26" dataDxfId="835"/>
    <tableColumn id="130" xr3:uid="{00000000-0010-0000-0400-000082000000}" name="BLK4_INV27" dataDxfId="834"/>
    <tableColumn id="131" xr3:uid="{00000000-0010-0000-0400-000083000000}" name="BLK4_INV28" dataDxfId="833"/>
    <tableColumn id="132" xr3:uid="{00000000-0010-0000-0400-000084000000}" name="BLK4_INV29" dataDxfId="832"/>
    <tableColumn id="133" xr3:uid="{00000000-0010-0000-0400-000085000000}" name="BLK4_INV30" dataDxfId="831"/>
    <tableColumn id="134" xr3:uid="{00000000-0010-0000-0400-000086000000}" name="BLK4_INV31" dataDxfId="830"/>
    <tableColumn id="135" xr3:uid="{00000000-0010-0000-0400-000087000000}" name="BLK5_INV1" dataDxfId="829"/>
    <tableColumn id="136" xr3:uid="{00000000-0010-0000-0400-000088000000}" name="BLK5_INV2" dataDxfId="828"/>
    <tableColumn id="137" xr3:uid="{00000000-0010-0000-0400-000089000000}" name="BLK5_INV3" dataDxfId="827"/>
    <tableColumn id="138" xr3:uid="{00000000-0010-0000-0400-00008A000000}" name="BLK5_INV4" dataDxfId="826"/>
    <tableColumn id="139" xr3:uid="{00000000-0010-0000-0400-00008B000000}" name="BLK5_INV5" dataDxfId="825"/>
    <tableColumn id="140" xr3:uid="{00000000-0010-0000-0400-00008C000000}" name="BLK5_INV6" dataDxfId="824"/>
    <tableColumn id="141" xr3:uid="{00000000-0010-0000-0400-00008D000000}" name="BLK5_INV7" dataDxfId="823"/>
    <tableColumn id="142" xr3:uid="{00000000-0010-0000-0400-00008E000000}" name="BLK5_INV8" dataDxfId="822"/>
    <tableColumn id="143" xr3:uid="{00000000-0010-0000-0400-00008F000000}" name="BLK5_INV9" dataDxfId="821"/>
    <tableColumn id="144" xr3:uid="{00000000-0010-0000-0400-000090000000}" name="BLK5_INV10" dataDxfId="820"/>
    <tableColumn id="145" xr3:uid="{00000000-0010-0000-0400-000091000000}" name="BLK5_INV11" dataDxfId="819"/>
    <tableColumn id="146" xr3:uid="{00000000-0010-0000-0400-000092000000}" name="BLK5_INV12" dataDxfId="818"/>
    <tableColumn id="147" xr3:uid="{00000000-0010-0000-0400-000093000000}" name="BLK5_INV13" dataDxfId="817"/>
    <tableColumn id="148" xr3:uid="{00000000-0010-0000-0400-000094000000}" name="BLK5_INV14" dataDxfId="816"/>
    <tableColumn id="149" xr3:uid="{00000000-0010-0000-0400-000095000000}" name="BLK5_INV15" dataDxfId="815"/>
    <tableColumn id="150" xr3:uid="{00000000-0010-0000-0400-000096000000}" name="BLK5_INV16" dataDxfId="814"/>
    <tableColumn id="151" xr3:uid="{00000000-0010-0000-0400-000097000000}" name="BLK5_INV17" dataDxfId="813"/>
    <tableColumn id="152" xr3:uid="{00000000-0010-0000-0400-000098000000}" name="BLK5_INV18" dataDxfId="812"/>
    <tableColumn id="153" xr3:uid="{00000000-0010-0000-0400-000099000000}" name="BLK5_INV19" dataDxfId="811"/>
    <tableColumn id="154" xr3:uid="{00000000-0010-0000-0400-00009A000000}" name="BLK5_INV20" dataDxfId="810"/>
    <tableColumn id="155" xr3:uid="{00000000-0010-0000-0400-00009B000000}" name="BLK5_INV21" dataDxfId="809"/>
    <tableColumn id="156" xr3:uid="{00000000-0010-0000-0400-00009C000000}" name="BLK5_INV22" dataDxfId="808"/>
    <tableColumn id="157" xr3:uid="{00000000-0010-0000-0400-00009D000000}" name="BLK5_INV23" dataDxfId="807"/>
    <tableColumn id="158" xr3:uid="{00000000-0010-0000-0400-00009E000000}" name="BLK5_INV24" dataDxfId="806"/>
    <tableColumn id="159" xr3:uid="{00000000-0010-0000-0400-00009F000000}" name="BLK5_INV25" dataDxfId="805"/>
    <tableColumn id="160" xr3:uid="{00000000-0010-0000-0400-0000A0000000}" name="BLK5_INV26" dataDxfId="804"/>
    <tableColumn id="161" xr3:uid="{00000000-0010-0000-0400-0000A1000000}" name="BLK5_INV27" dataDxfId="803"/>
    <tableColumn id="162" xr3:uid="{00000000-0010-0000-0400-0000A2000000}" name="BLK5_INV28" dataDxfId="802"/>
    <tableColumn id="163" xr3:uid="{00000000-0010-0000-0400-0000A3000000}" name="BLK5_INV29" dataDxfId="801"/>
    <tableColumn id="164" xr3:uid="{00000000-0010-0000-0400-0000A4000000}" name="BLK5_INV30" dataDxfId="800"/>
    <tableColumn id="165" xr3:uid="{00000000-0010-0000-0400-0000A5000000}" name="BLK5_INV31" dataDxfId="799"/>
    <tableColumn id="166" xr3:uid="{00000000-0010-0000-0400-0000A6000000}" name="BLK5_INV32" dataDxfId="798"/>
    <tableColumn id="274" xr3:uid="{00000000-0010-0000-0400-000012010000}" name="BLK6_INV1" dataDxfId="797"/>
    <tableColumn id="275" xr3:uid="{00000000-0010-0000-0400-000013010000}" name="BLK6_INV2" dataDxfId="796"/>
    <tableColumn id="276" xr3:uid="{00000000-0010-0000-0400-000014010000}" name="BLK6_INV3" dataDxfId="795"/>
    <tableColumn id="277" xr3:uid="{00000000-0010-0000-0400-000015010000}" name="BLK6_INV4" dataDxfId="794"/>
    <tableColumn id="278" xr3:uid="{00000000-0010-0000-0400-000016010000}" name="BLK6_INV5" dataDxfId="793"/>
    <tableColumn id="279" xr3:uid="{00000000-0010-0000-0400-000017010000}" name="BLK6_INV6" dataDxfId="792"/>
    <tableColumn id="280" xr3:uid="{00000000-0010-0000-0400-000018010000}" name="BLK6_INV7" dataDxfId="791"/>
    <tableColumn id="281" xr3:uid="{00000000-0010-0000-0400-000019010000}" name="BLK6_INV8" dataDxfId="790"/>
    <tableColumn id="282" xr3:uid="{00000000-0010-0000-0400-00001A010000}" name="BLK6_INV9" dataDxfId="789"/>
    <tableColumn id="283" xr3:uid="{00000000-0010-0000-0400-00001B010000}" name="BLK6_INV10" dataDxfId="788"/>
    <tableColumn id="284" xr3:uid="{00000000-0010-0000-0400-00001C010000}" name="BLK6_INV11" dataDxfId="787"/>
    <tableColumn id="285" xr3:uid="{00000000-0010-0000-0400-00001D010000}" name="BLK6_INV12" dataDxfId="786"/>
    <tableColumn id="286" xr3:uid="{00000000-0010-0000-0400-00001E010000}" name="BLK6_INV13" dataDxfId="785"/>
    <tableColumn id="287" xr3:uid="{00000000-0010-0000-0400-00001F010000}" name="BLK6_INV14" dataDxfId="784"/>
    <tableColumn id="288" xr3:uid="{00000000-0010-0000-0400-000020010000}" name="BLK6_INV15" dataDxfId="783"/>
    <tableColumn id="289" xr3:uid="{00000000-0010-0000-0400-000021010000}" name="BLK6_INV16" dataDxfId="782"/>
    <tableColumn id="290" xr3:uid="{00000000-0010-0000-0400-000022010000}" name="BLK6_INV17" dataDxfId="781"/>
    <tableColumn id="291" xr3:uid="{00000000-0010-0000-0400-000023010000}" name="BLK6_INV18" dataDxfId="780"/>
    <tableColumn id="292" xr3:uid="{00000000-0010-0000-0400-000024010000}" name="BLK6_INV19" dataDxfId="779"/>
    <tableColumn id="293" xr3:uid="{00000000-0010-0000-0400-000025010000}" name="BLK6_INV20" dataDxfId="778"/>
    <tableColumn id="294" xr3:uid="{00000000-0010-0000-0400-000026010000}" name="BLK6_INV21" dataDxfId="777"/>
    <tableColumn id="295" xr3:uid="{00000000-0010-0000-0400-000027010000}" name="BLK6_INV22" dataDxfId="776"/>
    <tableColumn id="296" xr3:uid="{00000000-0010-0000-0400-000028010000}" name="BLK6_INV23" dataDxfId="775"/>
    <tableColumn id="297" xr3:uid="{00000000-0010-0000-0400-000029010000}" name="BLK6_INV24" dataDxfId="774"/>
    <tableColumn id="298" xr3:uid="{00000000-0010-0000-0400-00002A010000}" name="BLK6_INV25" dataDxfId="773"/>
    <tableColumn id="299" xr3:uid="{00000000-0010-0000-0400-00002B010000}" name="BLK6_INV26" dataDxfId="772"/>
    <tableColumn id="300" xr3:uid="{00000000-0010-0000-0400-00002C010000}" name="BLK6_INV27" dataDxfId="771"/>
    <tableColumn id="301" xr3:uid="{00000000-0010-0000-0400-00002D010000}" name="BLK6_INV28" dataDxfId="770"/>
    <tableColumn id="302" xr3:uid="{00000000-0010-0000-0400-00002E010000}" name="BLK6_INV29" dataDxfId="769"/>
    <tableColumn id="303" xr3:uid="{00000000-0010-0000-0400-00002F010000}" name="BLK6_INV30" dataDxfId="768"/>
    <tableColumn id="304" xr3:uid="{00000000-0010-0000-0400-000030010000}" name="BLK6_INV31" dataDxfId="767"/>
    <tableColumn id="305" xr3:uid="{00000000-0010-0000-0400-000031010000}" name="BLK6_INV32" dataDxfId="766"/>
    <tableColumn id="306" xr3:uid="{00000000-0010-0000-0400-000032010000}" name="BLK7_INV1" dataDxfId="765"/>
    <tableColumn id="307" xr3:uid="{00000000-0010-0000-0400-000033010000}" name="BLK7_INV2" dataDxfId="764"/>
    <tableColumn id="308" xr3:uid="{00000000-0010-0000-0400-000034010000}" name="BLK7_INV3" dataDxfId="763"/>
    <tableColumn id="309" xr3:uid="{00000000-0010-0000-0400-000035010000}" name="BLK7_INV4" dataDxfId="762"/>
    <tableColumn id="310" xr3:uid="{00000000-0010-0000-0400-000036010000}" name="BLK7_INV5" dataDxfId="761"/>
    <tableColumn id="311" xr3:uid="{00000000-0010-0000-0400-000037010000}" name="BLK7_INV6" dataDxfId="760"/>
    <tableColumn id="312" xr3:uid="{00000000-0010-0000-0400-000038010000}" name="BLK7_INV7" dataDxfId="759"/>
    <tableColumn id="313" xr3:uid="{00000000-0010-0000-0400-000039010000}" name="BLK7_INV8" dataDxfId="758"/>
    <tableColumn id="314" xr3:uid="{00000000-0010-0000-0400-00003A010000}" name="BLK7_INV9" dataDxfId="757"/>
    <tableColumn id="315" xr3:uid="{00000000-0010-0000-0400-00003B010000}" name="BLK7_INV10" dataDxfId="756"/>
    <tableColumn id="316" xr3:uid="{00000000-0010-0000-0400-00003C010000}" name="BLK7_INV11" dataDxfId="755"/>
    <tableColumn id="317" xr3:uid="{00000000-0010-0000-0400-00003D010000}" name="BLK7_INV12" dataDxfId="754"/>
    <tableColumn id="318" xr3:uid="{00000000-0010-0000-0400-00003E010000}" name="BLK7_INV13" dataDxfId="753"/>
    <tableColumn id="319" xr3:uid="{00000000-0010-0000-0400-00003F010000}" name="BLK7_INV14" dataDxfId="752"/>
    <tableColumn id="320" xr3:uid="{00000000-0010-0000-0400-000040010000}" name="BLK7_INV15" dataDxfId="751"/>
    <tableColumn id="321" xr3:uid="{00000000-0010-0000-0400-000041010000}" name="BLK7_INV16" dataDxfId="750"/>
    <tableColumn id="322" xr3:uid="{00000000-0010-0000-0400-000042010000}" name="BLK7_INV17" dataDxfId="749"/>
    <tableColumn id="323" xr3:uid="{00000000-0010-0000-0400-000043010000}" name="BLK7_INV18" dataDxfId="748"/>
    <tableColumn id="324" xr3:uid="{00000000-0010-0000-0400-000044010000}" name="BLK7_INV19" dataDxfId="747"/>
    <tableColumn id="325" xr3:uid="{00000000-0010-0000-0400-000045010000}" name="BLK7_INV20" dataDxfId="746"/>
    <tableColumn id="326" xr3:uid="{00000000-0010-0000-0400-000046010000}" name="BLK7_INV21" dataDxfId="745"/>
    <tableColumn id="327" xr3:uid="{00000000-0010-0000-0400-000047010000}" name="BLK7_INV22" dataDxfId="744"/>
    <tableColumn id="328" xr3:uid="{00000000-0010-0000-0400-000048010000}" name="BLK7_INV23" dataDxfId="743"/>
    <tableColumn id="329" xr3:uid="{00000000-0010-0000-0400-000049010000}" name="BLK7_INV24" dataDxfId="742"/>
    <tableColumn id="330" xr3:uid="{00000000-0010-0000-0400-00004A010000}" name="BLK7_INV25" dataDxfId="741"/>
    <tableColumn id="331" xr3:uid="{00000000-0010-0000-0400-00004B010000}" name="BLK7_INV26" dataDxfId="740"/>
    <tableColumn id="332" xr3:uid="{00000000-0010-0000-0400-00004C010000}" name="BLK7_INV27" dataDxfId="739"/>
    <tableColumn id="333" xr3:uid="{00000000-0010-0000-0400-00004D010000}" name="BLK7_INV28" dataDxfId="738"/>
    <tableColumn id="169" xr3:uid="{00000000-0010-0000-0400-0000A9000000}" name="BLK7_INV29" dataDxfId="737"/>
    <tableColumn id="170" xr3:uid="{00000000-0010-0000-0400-0000AA000000}" name="BLK7_INV30" dataDxfId="736"/>
    <tableColumn id="171" xr3:uid="{00000000-0010-0000-0400-0000AB000000}" name="BLK7_INV31" dataDxfId="735"/>
    <tableColumn id="174" xr3:uid="{D37C006D-7970-4C77-86A3-36144D35C6AB}" name="BLK7_INV32" dataDxfId="734"/>
    <tableColumn id="334" xr3:uid="{00000000-0010-0000-0400-00004E010000}" name="BLK8_INV1" dataDxfId="733"/>
    <tableColumn id="335" xr3:uid="{00000000-0010-0000-0400-00004F010000}" name="BLK8_INV2" dataDxfId="732"/>
    <tableColumn id="336" xr3:uid="{00000000-0010-0000-0400-000050010000}" name="BLK8_INV3" dataDxfId="731"/>
    <tableColumn id="337" xr3:uid="{00000000-0010-0000-0400-000051010000}" name="BLK8_INV4" dataDxfId="730"/>
    <tableColumn id="338" xr3:uid="{00000000-0010-0000-0400-000052010000}" name="BLK8_INV5" dataDxfId="729"/>
    <tableColumn id="339" xr3:uid="{00000000-0010-0000-0400-000053010000}" name="BLK8_INV6" dataDxfId="728"/>
    <tableColumn id="340" xr3:uid="{00000000-0010-0000-0400-000054010000}" name="BLK8_INV7" dataDxfId="727"/>
    <tableColumn id="341" xr3:uid="{00000000-0010-0000-0400-000055010000}" name="BLK8_INV8" dataDxfId="726"/>
    <tableColumn id="342" xr3:uid="{00000000-0010-0000-0400-000056010000}" name="BLK8_INV9" dataDxfId="725"/>
    <tableColumn id="343" xr3:uid="{00000000-0010-0000-0400-000057010000}" name="BLK8_INV10" dataDxfId="724"/>
    <tableColumn id="344" xr3:uid="{00000000-0010-0000-0400-000058010000}" name="BLK8_INV11" dataDxfId="723"/>
    <tableColumn id="345" xr3:uid="{00000000-0010-0000-0400-000059010000}" name="BLK8_INV12" dataDxfId="722"/>
    <tableColumn id="346" xr3:uid="{00000000-0010-0000-0400-00005A010000}" name="BLK8_INV13" dataDxfId="721"/>
    <tableColumn id="347" xr3:uid="{00000000-0010-0000-0400-00005B010000}" name="BLK8_INV14" dataDxfId="720"/>
    <tableColumn id="348" xr3:uid="{00000000-0010-0000-0400-00005C010000}" name="BLK8_INV15" dataDxfId="719"/>
    <tableColumn id="349" xr3:uid="{00000000-0010-0000-0400-00005D010000}" name="BLK8_INV16" dataDxfId="718"/>
    <tableColumn id="350" xr3:uid="{00000000-0010-0000-0400-00005E010000}" name="BLK8_INV17" dataDxfId="717"/>
    <tableColumn id="351" xr3:uid="{00000000-0010-0000-0400-00005F010000}" name="BLK8_INV18" dataDxfId="716"/>
    <tableColumn id="352" xr3:uid="{00000000-0010-0000-0400-000060010000}" name="BLK8_INV19" dataDxfId="715"/>
    <tableColumn id="353" xr3:uid="{00000000-0010-0000-0400-000061010000}" name="BLK8_INV20" dataDxfId="714"/>
    <tableColumn id="354" xr3:uid="{00000000-0010-0000-0400-000062010000}" name="BLK8_INV21" dataDxfId="713"/>
    <tableColumn id="355" xr3:uid="{00000000-0010-0000-0400-000063010000}" name="BLK8_INV22" dataDxfId="712"/>
    <tableColumn id="356" xr3:uid="{00000000-0010-0000-0400-000064010000}" name="BLK8_INV23" dataDxfId="711"/>
    <tableColumn id="357" xr3:uid="{00000000-0010-0000-0400-000065010000}" name="BLK8_INV24" dataDxfId="710"/>
    <tableColumn id="358" xr3:uid="{00000000-0010-0000-0400-000066010000}" name="BLK8_INV25" dataDxfId="709"/>
    <tableColumn id="359" xr3:uid="{00000000-0010-0000-0400-000067010000}" name="BLK8_INV26" dataDxfId="708"/>
    <tableColumn id="360" xr3:uid="{00000000-0010-0000-0400-000068010000}" name="BLK8_INV27" dataDxfId="707"/>
    <tableColumn id="175" xr3:uid="{1521660E-69DB-4077-84DD-34A1AB504D33}" name="BLK8_INV28" dataDxfId="706"/>
    <tableColumn id="172" xr3:uid="{00000000-0010-0000-0400-0000AC000000}" name="AT (°C) 14 Hours" dataDxfId="705"/>
    <tableColumn id="177" xr3:uid="{00000000-0010-0000-0400-0000B1000000}" name="MT (°C) Gen. Hours" dataDxfId="704"/>
    <tableColumn id="183" xr3:uid="{00000000-0010-0000-0400-0000B7000000}" name="WS_Avg (m/s) (24 Hours)" dataDxfId="703"/>
    <tableColumn id="189" xr3:uid="{00000000-0010-0000-0400-0000BD000000}" name="WS_Max (m/s)" dataDxfId="702"/>
    <tableColumn id="167" xr3:uid="{00000000-0010-0000-0400-0000A7000000}" name="Rain (mm)" dataDxfId="701"/>
    <tableColumn id="195" xr3:uid="{00000000-0010-0000-0400-0000C3000000}" name="GHI " dataDxfId="700"/>
    <tableColumn id="207" xr3:uid="{00000000-0010-0000-0400-0000CF000000}" name="POA" dataDxfId="699"/>
    <tableColumn id="219" xr3:uid="{00000000-0010-0000-0400-0000DB000000}" name="GHI_Lost " dataDxfId="698"/>
    <tableColumn id="225" xr3:uid="{00000000-0010-0000-0400-0000E1000000}" name="POA_Lost" dataDxfId="697"/>
    <tableColumn id="231" xr3:uid="{00000000-0010-0000-0400-0000E7000000}" name="33kV_IC1_ExPort" dataDxfId="696"/>
    <tableColumn id="232" xr3:uid="{00000000-0010-0000-0400-0000E8000000}" name="33kV_IC1_Import" dataDxfId="695"/>
    <tableColumn id="233" xr3:uid="{00000000-0010-0000-0400-0000E9000000}" name="33kV_IC2_ExPort" dataDxfId="694"/>
    <tableColumn id="234" xr3:uid="{00000000-0010-0000-0400-0000EA000000}" name="33kV_IC2_Import" dataDxfId="693"/>
    <tableColumn id="369" xr3:uid="{00000000-0010-0000-0400-000071010000}" name="33kV_IC3_ExPort" dataDxfId="692"/>
    <tableColumn id="370" xr3:uid="{00000000-0010-0000-0400-000072010000}" name="33kV_IC3_Import" dataDxfId="691"/>
    <tableColumn id="371" xr3:uid="{00000000-0010-0000-0400-000073010000}" name="33kV_IC4_ExPort" dataDxfId="690"/>
    <tableColumn id="372" xr3:uid="{00000000-0010-0000-0400-000074010000}" name="33kV_IC4_Import" dataDxfId="689"/>
    <tableColumn id="235" xr3:uid="{00000000-0010-0000-0400-0000EB000000}" name=" " dataDxfId="688"/>
    <tableColumn id="236" xr3:uid="{00000000-0010-0000-0400-0000EC000000}" name="I31kV_PQM_Im" dataDxfId="687"/>
    <tableColumn id="249" xr3:uid="{00000000-0010-0000-0400-0000F9000000}" name="33kV_IC1_ExPort(KWh)" dataDxfId="686" dataCellStyle="Comma"/>
    <tableColumn id="250" xr3:uid="{00000000-0010-0000-0400-0000FA000000}" name="33kV_IC1_Import(KWh)" dataDxfId="685" dataCellStyle="Comma"/>
    <tableColumn id="251" xr3:uid="{00000000-0010-0000-0400-0000FB000000}" name="33kV_IC2_ExPort(KWh)" dataDxfId="684" dataCellStyle="Comma"/>
    <tableColumn id="252" xr3:uid="{00000000-0010-0000-0400-0000FC000000}" name="33kV_IC2_Import(KWh)" dataDxfId="683" dataCellStyle="Comma"/>
    <tableColumn id="373" xr3:uid="{00000000-0010-0000-0400-000075010000}" name="33kV_IC3_ExPort(KWh)" dataDxfId="682" dataCellStyle="Comma"/>
    <tableColumn id="374" xr3:uid="{00000000-0010-0000-0400-000076010000}" name="33kV_IC3_Import(KWh)" dataDxfId="681" dataCellStyle="Comma"/>
    <tableColumn id="375" xr3:uid="{00000000-0010-0000-0400-000077010000}" name="33kV_IC4_ExPort(kWh)" dataDxfId="680" dataCellStyle="Comma"/>
    <tableColumn id="376" xr3:uid="{00000000-0010-0000-0400-000078010000}" name="33kV_IC4_Import(KWh)" dataDxfId="679" dataCellStyle="Comma"/>
    <tableColumn id="253" xr3:uid="{00000000-0010-0000-0400-0000FD000000}" name="132kV_PQM_Ex(KWh)" dataDxfId="678" dataCellStyle="Comma"/>
    <tableColumn id="254" xr3:uid="{00000000-0010-0000-0400-0000FE000000}" name="132kV_PQM_Im(KWh)" dataDxfId="677" dataCellStyle="Comma"/>
    <tableColumn id="255" xr3:uid="{00000000-0010-0000-0400-0000FF000000}" name="33kV_Net_Ex (kWh)" dataDxfId="676" dataCellStyle="Comma">
      <calculatedColumnFormula>(JU4+JW4)-(JV4+JX4)</calculatedColumnFormula>
    </tableColumn>
    <tableColumn id="256" xr3:uid="{00000000-0010-0000-0400-000000010000}" name="132kV_Net_Ex (kWh)" dataDxfId="675" dataCellStyle="Comma">
      <calculatedColumnFormula>IFERROR(KC4-KD4,"")</calculatedColumnFormula>
    </tableColumn>
    <tableColumn id="257" xr3:uid="{00000000-0010-0000-0400-000001010000}" name="Operating Hours" dataDxfId="674" dataCellStyle="Comma">
      <calculatedColumnFormula>(RD[[#This Row],[Sunset Time (POA&lt;20 W/m2)]]-RD[[#This Row],[Sunrise Time (POA&gt;20 W/m2)]])*24</calculatedColumnFormula>
    </tableColumn>
    <tableColumn id="258" xr3:uid="{00000000-0010-0000-0400-000002010000}" name="GHI (KWh/m2)2" dataDxfId="673">
      <calculatedColumnFormula>RD[[#This Row],[GHI ]]</calculatedColumnFormula>
    </tableColumn>
    <tableColumn id="260" xr3:uid="{00000000-0010-0000-0400-000004010000}" name="POA(KWh/m2)2" dataDxfId="672">
      <calculatedColumnFormula>RD[[#This Row],[POA]]</calculatedColumnFormula>
    </tableColumn>
    <tableColumn id="264" xr3:uid="{00000000-0010-0000-0400-000008010000}" name="Amm_Temp(°C)" dataDxfId="671">
      <calculatedColumnFormula>RD[[#This Row],[AT (°C) 14 Hours]]</calculatedColumnFormula>
    </tableColumn>
    <tableColumn id="265" xr3:uid="{00000000-0010-0000-0400-000009010000}" name="Mod_Temp(°C)" dataDxfId="670">
      <calculatedColumnFormula>RD[[#This Row],[MT (°C) Gen. Hours]]</calculatedColumnFormula>
    </tableColumn>
    <tableColumn id="266" xr3:uid="{00000000-0010-0000-0400-00000A010000}" name="WS_Avg(m/s)" dataDxfId="669">
      <calculatedColumnFormula>RD[[#This Row],[WS_Avg (m/s) (24 Hours)]]</calculatedColumnFormula>
    </tableColumn>
    <tableColumn id="267" xr3:uid="{00000000-0010-0000-0400-00000B010000}" name="WS_Max(m/s)" dataDxfId="668">
      <calculatedColumnFormula>RD[[#This Row],[WS_Max (m/s)]]</calculatedColumnFormula>
    </tableColumn>
    <tableColumn id="268" xr3:uid="{00000000-0010-0000-0400-00000C010000}" name="Inv_Exp(KWh)" dataDxfId="667">
      <calculatedColumnFormula>SUM(RD[[#This Row],[BLK1_INV1]:[BLK8_INV27]])</calculatedColumnFormula>
    </tableColumn>
    <tableColumn id="269" xr3:uid="{00000000-0010-0000-0400-00000D010000}" name="WPR_Eac" dataDxfId="666"/>
    <tableColumn id="270" xr3:uid="{00000000-0010-0000-0400-00000E010000}" name="WPR_Edc" dataDxfId="665"/>
    <tableColumn id="271" xr3:uid="{00000000-0010-0000-0400-00000F010000}" name="WPR" dataDxfId="664">
      <calculatedColumnFormula>IFERROR(RD[[#This Row],[WPR_Eac]]/RD[[#This Row],[WPR_Edc]],"")</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581" totalsRowShown="0" headerRowDxfId="590" headerRowBorderDxfId="589" tableBorderDxfId="588" totalsRowBorderDxfId="587" headerRowCellStyle="Normal 26">
  <autoFilter ref="A3:AL581"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513" dataDxfId="511" headerRowBorderDxfId="512" tableBorderDxfId="510" totalsRowBorderDxfId="509" headerRowCellStyle="Normal 26">
  <autoFilter ref="B3:IR62" xr:uid="{00000000-0009-0000-0100-000009000000}"/>
  <tableColumns count="251">
    <tableColumn id="1" xr3:uid="{00000000-0010-0000-0800-000001000000}" name="Date" dataDxfId="508">
      <calculatedColumnFormula>B3+1</calculatedColumnFormula>
    </tableColumn>
    <tableColumn id="2" xr3:uid="{00000000-0010-0000-0800-000002000000}" name="BLK1_INV1" dataDxfId="507">
      <calculatedColumnFormula>IFERROR(Inv_SY_B!C4/Inv_SY_B!$IS4-1,"")</calculatedColumnFormula>
    </tableColumn>
    <tableColumn id="3" xr3:uid="{00000000-0010-0000-0800-000003000000}" name="BLK1_INV2" dataDxfId="506" dataCellStyle="Percent">
      <calculatedColumnFormula>IFERROR(Inv_SY_B!D4/Inv_SY_B!$IS4-1,"")</calculatedColumnFormula>
    </tableColumn>
    <tableColumn id="4" xr3:uid="{00000000-0010-0000-0800-000004000000}" name="BLK1_INV3" dataDxfId="505" dataCellStyle="Percent">
      <calculatedColumnFormula>IFERROR(Inv_SY_B!E4/Inv_SY_B!$IS4-1,"")</calculatedColumnFormula>
    </tableColumn>
    <tableColumn id="5" xr3:uid="{00000000-0010-0000-0800-000005000000}" name="BLK1_INV4" dataDxfId="504" dataCellStyle="Percent">
      <calculatedColumnFormula>IFERROR(Inv_SY_B!F4/Inv_SY_B!$IS4-1,"")</calculatedColumnFormula>
    </tableColumn>
    <tableColumn id="6" xr3:uid="{00000000-0010-0000-0800-000006000000}" name="BLK1_INV5" dataDxfId="503" dataCellStyle="Percent">
      <calculatedColumnFormula>IFERROR(Inv_SY_B!G4/Inv_SY_B!$IS4-1,"")</calculatedColumnFormula>
    </tableColumn>
    <tableColumn id="7" xr3:uid="{00000000-0010-0000-0800-000007000000}" name="BLK1_INV6" dataDxfId="502" dataCellStyle="Percent">
      <calculatedColumnFormula>IFERROR(Inv_SY_B!H4/Inv_SY_B!$IS4-1,"")</calculatedColumnFormula>
    </tableColumn>
    <tableColumn id="8" xr3:uid="{00000000-0010-0000-0800-000008000000}" name="BLK1_INV7" dataDxfId="501" dataCellStyle="Percent">
      <calculatedColumnFormula>IFERROR(Inv_SY_B!I4/Inv_SY_B!$IS4-1,"")</calculatedColumnFormula>
    </tableColumn>
    <tableColumn id="9" xr3:uid="{00000000-0010-0000-0800-000009000000}" name="BLK1_INV8" dataDxfId="500" dataCellStyle="Percent">
      <calculatedColumnFormula>IFERROR(Inv_SY_B!J4/Inv_SY_B!$IS4-1,"")</calculatedColumnFormula>
    </tableColumn>
    <tableColumn id="10" xr3:uid="{00000000-0010-0000-0800-00000A000000}" name="BLK1_INV9" dataDxfId="499" dataCellStyle="Percent">
      <calculatedColumnFormula>IFERROR(Inv_SY_B!K4/Inv_SY_B!$IS4-1,"")</calculatedColumnFormula>
    </tableColumn>
    <tableColumn id="11" xr3:uid="{00000000-0010-0000-0800-00000B000000}" name="BLK1_INV10" dataDxfId="498" dataCellStyle="Percent">
      <calculatedColumnFormula>IFERROR(Inv_SY_B!L4/Inv_SY_B!$IS4-1,"")</calculatedColumnFormula>
    </tableColumn>
    <tableColumn id="12" xr3:uid="{00000000-0010-0000-0800-00000C000000}" name="BLK1_INV11" dataDxfId="497" dataCellStyle="Percent">
      <calculatedColumnFormula>IFERROR(Inv_SY_B!M4/Inv_SY_B!$IS4-1,"")</calculatedColumnFormula>
    </tableColumn>
    <tableColumn id="13" xr3:uid="{00000000-0010-0000-0800-00000D000000}" name="BLK1_INV12" dataDxfId="496" dataCellStyle="Percent">
      <calculatedColumnFormula>IFERROR(Inv_SY_B!N4/Inv_SY_B!$IS4-1,"")</calculatedColumnFormula>
    </tableColumn>
    <tableColumn id="14" xr3:uid="{00000000-0010-0000-0800-00000E000000}" name="BLK1_INV13" dataDxfId="495" dataCellStyle="Percent">
      <calculatedColumnFormula>IFERROR(Inv_SY_B!O4/Inv_SY_B!$IS4-1,"")</calculatedColumnFormula>
    </tableColumn>
    <tableColumn id="15" xr3:uid="{00000000-0010-0000-0800-00000F000000}" name="BLK1_INV14" dataDxfId="494" dataCellStyle="Percent">
      <calculatedColumnFormula>IFERROR(Inv_SY_B!P4/Inv_SY_B!$IS4-1,"")</calculatedColumnFormula>
    </tableColumn>
    <tableColumn id="16" xr3:uid="{00000000-0010-0000-0800-000010000000}" name="BLK1_INV15" dataDxfId="493" dataCellStyle="Percent">
      <calculatedColumnFormula>IFERROR(Inv_SY_B!Q4/Inv_SY_B!$IS4-1,"")</calculatedColumnFormula>
    </tableColumn>
    <tableColumn id="17" xr3:uid="{00000000-0010-0000-0800-000011000000}" name="BLK1_INV16" dataDxfId="492" dataCellStyle="Percent">
      <calculatedColumnFormula>IFERROR(Inv_SY_B!R4/Inv_SY_B!$IS4-1,"")</calculatedColumnFormula>
    </tableColumn>
    <tableColumn id="18" xr3:uid="{00000000-0010-0000-0800-000012000000}" name="BLK1_INV17" dataDxfId="491" dataCellStyle="Percent">
      <calculatedColumnFormula>IFERROR(Inv_SY_B!S4/Inv_SY_B!$IS4-1,"")</calculatedColumnFormula>
    </tableColumn>
    <tableColumn id="19" xr3:uid="{00000000-0010-0000-0800-000013000000}" name="BLK1_INV18" dataDxfId="490" dataCellStyle="Percent">
      <calculatedColumnFormula>IFERROR(Inv_SY_B!T4/Inv_SY_B!$IS4-1,"")</calculatedColumnFormula>
    </tableColumn>
    <tableColumn id="20" xr3:uid="{00000000-0010-0000-0800-000014000000}" name="BLK1_INV19" dataDxfId="489" dataCellStyle="Percent">
      <calculatedColumnFormula>IFERROR(Inv_SY_B!U4/Inv_SY_B!$IS4-1,"")</calculatedColumnFormula>
    </tableColumn>
    <tableColumn id="21" xr3:uid="{00000000-0010-0000-0800-000015000000}" name="BLK1_INV20" dataDxfId="488" dataCellStyle="Percent">
      <calculatedColumnFormula>IFERROR(Inv_SY_B!V4/Inv_SY_B!$IS4-1,"")</calculatedColumnFormula>
    </tableColumn>
    <tableColumn id="22" xr3:uid="{00000000-0010-0000-0800-000016000000}" name="BLK1_INV21" dataDxfId="487" dataCellStyle="Percent">
      <calculatedColumnFormula>IFERROR(Inv_SY_B!W4/Inv_SY_B!$IS4-1,"")</calculatedColumnFormula>
    </tableColumn>
    <tableColumn id="23" xr3:uid="{00000000-0010-0000-0800-000017000000}" name="BLK1_INV22" dataDxfId="486" dataCellStyle="Percent">
      <calculatedColumnFormula>IFERROR(Inv_SY_B!X4/Inv_SY_B!$IS4-1,"")</calculatedColumnFormula>
    </tableColumn>
    <tableColumn id="24" xr3:uid="{00000000-0010-0000-0800-000018000000}" name="BLK1_INV23" dataDxfId="485" dataCellStyle="Percent">
      <calculatedColumnFormula>IFERROR(Inv_SY_B!Y4/Inv_SY_B!$IS4-1,"")</calculatedColumnFormula>
    </tableColumn>
    <tableColumn id="25" xr3:uid="{00000000-0010-0000-0800-000019000000}" name="BLK1_INV24" dataDxfId="484" dataCellStyle="Percent">
      <calculatedColumnFormula>IFERROR(Inv_SY_B!Z4/Inv_SY_B!$IS4-1,"")</calculatedColumnFormula>
    </tableColumn>
    <tableColumn id="26" xr3:uid="{00000000-0010-0000-0800-00001A000000}" name="BLK1_INV25" dataDxfId="483" dataCellStyle="Percent">
      <calculatedColumnFormula>IFERROR(Inv_SY_B!AA4/Inv_SY_B!$IS4-1,"")</calculatedColumnFormula>
    </tableColumn>
    <tableColumn id="27" xr3:uid="{00000000-0010-0000-0800-00001B000000}" name="BLK1_INV26" dataDxfId="482" dataCellStyle="Percent">
      <calculatedColumnFormula>IFERROR(Inv_SY_B!AB4/Inv_SY_B!$IS4-1,"")</calculatedColumnFormula>
    </tableColumn>
    <tableColumn id="28" xr3:uid="{00000000-0010-0000-0800-00001C000000}" name="BLK1_INV27" dataDxfId="481" dataCellStyle="Percent">
      <calculatedColumnFormula>IFERROR(Inv_SY_B!AC4/Inv_SY_B!$IS4-1,"")</calculatedColumnFormula>
    </tableColumn>
    <tableColumn id="29" xr3:uid="{00000000-0010-0000-0800-00001D000000}" name="BLK1_INV28" dataDxfId="480" dataCellStyle="Percent">
      <calculatedColumnFormula>IFERROR(Inv_SY_B!AD4/Inv_SY_B!$IS4-1,"")</calculatedColumnFormula>
    </tableColumn>
    <tableColumn id="30" xr3:uid="{00000000-0010-0000-0800-00001E000000}" name="BLK1_INV29" dataDxfId="479" dataCellStyle="Percent">
      <calculatedColumnFormula>IFERROR(Inv_SY_B!AE4/Inv_SY_B!$IS4-1,"")</calculatedColumnFormula>
    </tableColumn>
    <tableColumn id="31" xr3:uid="{00000000-0010-0000-0800-00001F000000}" name="BLK1_INV30" dataDxfId="478" dataCellStyle="Percent">
      <calculatedColumnFormula>IFERROR(Inv_SY_B!AF4/Inv_SY_B!$IS4-1,"")</calculatedColumnFormula>
    </tableColumn>
    <tableColumn id="32" xr3:uid="{00000000-0010-0000-0800-000020000000}" name="BLK1_INV31" dataDxfId="477" dataCellStyle="Percent">
      <calculatedColumnFormula>IFERROR(Inv_SY_B!AG4/Inv_SY_B!$IS4-1,"")</calculatedColumnFormula>
    </tableColumn>
    <tableColumn id="246" xr3:uid="{00000000-0010-0000-0800-0000F6000000}" name="BLK1_INV32" dataDxfId="476" dataCellStyle="Percent">
      <calculatedColumnFormula>IFERROR(Inv_SY_B!AH4/Inv_SY_B!$IS4-1,"")</calculatedColumnFormula>
    </tableColumn>
    <tableColumn id="33" xr3:uid="{00000000-0010-0000-0800-000021000000}" name="BLK2_INV1" dataDxfId="475" dataCellStyle="Percent">
      <calculatedColumnFormula>IFERROR(Inv_SY_B!AI4/Inv_SY_B!$IS4-1,"")</calculatedColumnFormula>
    </tableColumn>
    <tableColumn id="34" xr3:uid="{00000000-0010-0000-0800-000022000000}" name="BLK2_INV2" dataDxfId="474" dataCellStyle="Percent">
      <calculatedColumnFormula>IFERROR(Inv_SY_B!AJ4/Inv_SY_B!$IS4-1,"")</calculatedColumnFormula>
    </tableColumn>
    <tableColumn id="35" xr3:uid="{00000000-0010-0000-0800-000023000000}" name="BLK2_INV3" dataDxfId="473" dataCellStyle="Percent">
      <calculatedColumnFormula>IFERROR(Inv_SY_B!AK4/Inv_SY_B!$IS4-1,"")</calculatedColumnFormula>
    </tableColumn>
    <tableColumn id="36" xr3:uid="{00000000-0010-0000-0800-000024000000}" name="BLK2_INV4" dataDxfId="472" dataCellStyle="Percent">
      <calculatedColumnFormula>IFERROR(Inv_SY_B!AL4/Inv_SY_B!$IS4-1,"")</calculatedColumnFormula>
    </tableColumn>
    <tableColumn id="37" xr3:uid="{00000000-0010-0000-0800-000025000000}" name="BLK2_INV5" dataDxfId="471" dataCellStyle="Percent">
      <calculatedColumnFormula>IFERROR(Inv_SY_B!AM4/Inv_SY_B!$IS4-1,"")</calculatedColumnFormula>
    </tableColumn>
    <tableColumn id="38" xr3:uid="{00000000-0010-0000-0800-000026000000}" name="BLK2_INV6" dataDxfId="470" dataCellStyle="Percent">
      <calculatedColumnFormula>IFERROR(Inv_SY_B!AN4/Inv_SY_B!$IS4-1,"")</calculatedColumnFormula>
    </tableColumn>
    <tableColumn id="39" xr3:uid="{00000000-0010-0000-0800-000027000000}" name="BLK2_INV7" dataDxfId="469" dataCellStyle="Percent">
      <calculatedColumnFormula>IFERROR(Inv_SY_B!AO4/Inv_SY_B!$IS4-1,"")</calculatedColumnFormula>
    </tableColumn>
    <tableColumn id="40" xr3:uid="{00000000-0010-0000-0800-000028000000}" name="BLK2_INV8" dataDxfId="468" dataCellStyle="Percent">
      <calculatedColumnFormula>IFERROR(Inv_SY_B!AP4/Inv_SY_B!$IS4-1,"")</calculatedColumnFormula>
    </tableColumn>
    <tableColumn id="41" xr3:uid="{00000000-0010-0000-0800-000029000000}" name="BLK2_INV9" dataDxfId="467" dataCellStyle="Percent">
      <calculatedColumnFormula>IFERROR(Inv_SY_B!AQ4/Inv_SY_B!$IS4-1,"")</calculatedColumnFormula>
    </tableColumn>
    <tableColumn id="42" xr3:uid="{00000000-0010-0000-0800-00002A000000}" name="BLK2_INV10" dataDxfId="466" dataCellStyle="Percent">
      <calculatedColumnFormula>IFERROR(Inv_SY_B!AR4/Inv_SY_B!$IS4-1,"")</calculatedColumnFormula>
    </tableColumn>
    <tableColumn id="43" xr3:uid="{00000000-0010-0000-0800-00002B000000}" name="BLK2_INV11" dataDxfId="465" dataCellStyle="Percent">
      <calculatedColumnFormula>IFERROR(Inv_SY_B!AS4/Inv_SY_B!$IS4-1,"")</calculatedColumnFormula>
    </tableColumn>
    <tableColumn id="44" xr3:uid="{00000000-0010-0000-0800-00002C000000}" name="BLK2_INV12" dataDxfId="464" dataCellStyle="Percent">
      <calculatedColumnFormula>IFERROR(Inv_SY_B!AT4/Inv_SY_B!$IS4-1,"")</calculatedColumnFormula>
    </tableColumn>
    <tableColumn id="45" xr3:uid="{00000000-0010-0000-0800-00002D000000}" name="BLK2_INV13" dataDxfId="463" dataCellStyle="Percent">
      <calculatedColumnFormula>IFERROR(Inv_SY_B!AU4/Inv_SY_B!$IS4-1,"")</calculatedColumnFormula>
    </tableColumn>
    <tableColumn id="46" xr3:uid="{00000000-0010-0000-0800-00002E000000}" name="BLK2_INV14" dataDxfId="462" dataCellStyle="Percent">
      <calculatedColumnFormula>IFERROR(Inv_SY_B!AV4/Inv_SY_B!$IS4-1,"")</calculatedColumnFormula>
    </tableColumn>
    <tableColumn id="47" xr3:uid="{00000000-0010-0000-0800-00002F000000}" name="BLK2_INV15" dataDxfId="461" dataCellStyle="Percent">
      <calculatedColumnFormula>IFERROR(Inv_SY_B!AW4/Inv_SY_B!$IS4-1,"")</calculatedColumnFormula>
    </tableColumn>
    <tableColumn id="48" xr3:uid="{00000000-0010-0000-0800-000030000000}" name="BLK2_INV16" dataDxfId="460" dataCellStyle="Percent">
      <calculatedColumnFormula>IFERROR(Inv_SY_B!AX4/Inv_SY_B!$IS4-1,"")</calculatedColumnFormula>
    </tableColumn>
    <tableColumn id="49" xr3:uid="{00000000-0010-0000-0800-000031000000}" name="BLK2_INV17" dataDxfId="459" dataCellStyle="Percent">
      <calculatedColumnFormula>IFERROR(Inv_SY_B!AY4/Inv_SY_B!$IS4-1,"")</calculatedColumnFormula>
    </tableColumn>
    <tableColumn id="50" xr3:uid="{00000000-0010-0000-0800-000032000000}" name="BLK2_INV18" dataDxfId="458" dataCellStyle="Percent">
      <calculatedColumnFormula>IFERROR(Inv_SY_B!AZ4/Inv_SY_B!$IS4-1,"")</calculatedColumnFormula>
    </tableColumn>
    <tableColumn id="51" xr3:uid="{00000000-0010-0000-0800-000033000000}" name="BLK2_INV19" dataDxfId="457" dataCellStyle="Percent">
      <calculatedColumnFormula>IFERROR(Inv_SY_B!BA4/Inv_SY_B!$IS4-1,"")</calculatedColumnFormula>
    </tableColumn>
    <tableColumn id="52" xr3:uid="{00000000-0010-0000-0800-000034000000}" name="BLK2_INV20" dataDxfId="456" dataCellStyle="Percent">
      <calculatedColumnFormula>IFERROR(Inv_SY_B!BB4/Inv_SY_B!$IS4-1,"")</calculatedColumnFormula>
    </tableColumn>
    <tableColumn id="53" xr3:uid="{00000000-0010-0000-0800-000035000000}" name="BLK2_INV21" dataDxfId="455" dataCellStyle="Percent">
      <calculatedColumnFormula>IFERROR(Inv_SY_B!BC4/Inv_SY_B!$IS4-1,"")</calculatedColumnFormula>
    </tableColumn>
    <tableColumn id="54" xr3:uid="{00000000-0010-0000-0800-000036000000}" name="BLK2_INV22" dataDxfId="454" dataCellStyle="Percent">
      <calculatedColumnFormula>IFERROR(Inv_SY_B!BD4/Inv_SY_B!$IS4-1,"")</calculatedColumnFormula>
    </tableColumn>
    <tableColumn id="55" xr3:uid="{00000000-0010-0000-0800-000037000000}" name="BLK2_INV23" dataDxfId="453" dataCellStyle="Percent">
      <calculatedColumnFormula>IFERROR(Inv_SY_B!BE4/Inv_SY_B!$IS4-1,"")</calculatedColumnFormula>
    </tableColumn>
    <tableColumn id="56" xr3:uid="{00000000-0010-0000-0800-000038000000}" name="BLK2_INV24" dataDxfId="452" dataCellStyle="Percent">
      <calculatedColumnFormula>IFERROR(Inv_SY_B!BF4/Inv_SY_B!$IS4-1,"")</calculatedColumnFormula>
    </tableColumn>
    <tableColumn id="57" xr3:uid="{00000000-0010-0000-0800-000039000000}" name="BLK2_INV25" dataDxfId="451" dataCellStyle="Percent">
      <calculatedColumnFormula>IFERROR(Inv_SY_B!BG4/Inv_SY_B!$IS4-1,"")</calculatedColumnFormula>
    </tableColumn>
    <tableColumn id="58" xr3:uid="{00000000-0010-0000-0800-00003A000000}" name="BLK2_INV26" dataDxfId="450" dataCellStyle="Percent">
      <calculatedColumnFormula>IFERROR(Inv_SY_B!BH4/Inv_SY_B!$IS4-1,"")</calculatedColumnFormula>
    </tableColumn>
    <tableColumn id="59" xr3:uid="{00000000-0010-0000-0800-00003B000000}" name="BLK2_INV27" dataDxfId="449" dataCellStyle="Percent">
      <calculatedColumnFormula>IFERROR(Inv_SY_B!BI4/Inv_SY_B!$IS4-1,"")</calculatedColumnFormula>
    </tableColumn>
    <tableColumn id="60" xr3:uid="{00000000-0010-0000-0800-00003C000000}" name="BLK2_INV28" dataDxfId="448" dataCellStyle="Percent">
      <calculatedColumnFormula>IFERROR(Inv_SY_B!BJ4/Inv_SY_B!$IS4-1,"")</calculatedColumnFormula>
    </tableColumn>
    <tableColumn id="61" xr3:uid="{00000000-0010-0000-0800-00003D000000}" name="BLK2_INV29" dataDxfId="447" dataCellStyle="Percent">
      <calculatedColumnFormula>IFERROR(Inv_SY_B!BK4/Inv_SY_B!$IS4-1,"")</calculatedColumnFormula>
    </tableColumn>
    <tableColumn id="62" xr3:uid="{00000000-0010-0000-0800-00003E000000}" name="BLK2_INV30" dataDxfId="446" dataCellStyle="Percent">
      <calculatedColumnFormula>IFERROR(Inv_SY_B!BL4/Inv_SY_B!$IS4-1,"")</calculatedColumnFormula>
    </tableColumn>
    <tableColumn id="63" xr3:uid="{00000000-0010-0000-0800-00003F000000}" name="BLK2_INV31" dataDxfId="445" dataCellStyle="Percent">
      <calculatedColumnFormula>IFERROR(Inv_SY_B!BM4/Inv_SY_B!$IS4-1,"")</calculatedColumnFormula>
    </tableColumn>
    <tableColumn id="245" xr3:uid="{14AC78DD-1243-4444-9BDF-1F911EFB2913}" name="BLK2_INV32" dataDxfId="444" dataCellStyle="Percent">
      <calculatedColumnFormula>IFERROR(Inv_SY_B!BN4/Inv_SY_B!$IS4-1,"")</calculatedColumnFormula>
    </tableColumn>
    <tableColumn id="64" xr3:uid="{00000000-0010-0000-0800-000040000000}" name="BLK3_INV1" dataDxfId="443" dataCellStyle="Percent">
      <calculatedColumnFormula>IFERROR(Inv_SY_B!BO4/Inv_SY_B!$IS4-1,"")</calculatedColumnFormula>
    </tableColumn>
    <tableColumn id="65" xr3:uid="{00000000-0010-0000-0800-000041000000}" name="BLK3_INV2" dataDxfId="442" dataCellStyle="Percent">
      <calculatedColumnFormula>IFERROR(Inv_SY_B!BP4/Inv_SY_B!$IS4-1,"")</calculatedColumnFormula>
    </tableColumn>
    <tableColumn id="66" xr3:uid="{00000000-0010-0000-0800-000042000000}" name="BLK3_INV3" dataDxfId="441" dataCellStyle="Percent">
      <calculatedColumnFormula>IFERROR(Inv_SY_B!BQ4/Inv_SY_B!$IS4-1,"")</calculatedColumnFormula>
    </tableColumn>
    <tableColumn id="67" xr3:uid="{00000000-0010-0000-0800-000043000000}" name="BLK3_INV4" dataDxfId="440" dataCellStyle="Percent">
      <calculatedColumnFormula>IFERROR(Inv_SY_B!BR4/Inv_SY_B!$IS4-1,"")</calculatedColumnFormula>
    </tableColumn>
    <tableColumn id="68" xr3:uid="{00000000-0010-0000-0800-000044000000}" name="BLK3_INV5" dataDxfId="439" dataCellStyle="Percent">
      <calculatedColumnFormula>IFERROR(Inv_SY_B!BS4/Inv_SY_B!$IS4-1,"")</calculatedColumnFormula>
    </tableColumn>
    <tableColumn id="69" xr3:uid="{00000000-0010-0000-0800-000045000000}" name="BLK3_INV6" dataDxfId="438" dataCellStyle="Percent">
      <calculatedColumnFormula>IFERROR(Inv_SY_B!BT4/Inv_SY_B!$IS4-1,"")</calculatedColumnFormula>
    </tableColumn>
    <tableColumn id="70" xr3:uid="{00000000-0010-0000-0800-000046000000}" name="BLK3_INV7" dataDxfId="437" dataCellStyle="Percent">
      <calculatedColumnFormula>IFERROR(Inv_SY_B!BU4/Inv_SY_B!$IS4-1,"")</calculatedColumnFormula>
    </tableColumn>
    <tableColumn id="71" xr3:uid="{00000000-0010-0000-0800-000047000000}" name="BLK3_INV8" dataDxfId="436" dataCellStyle="Percent">
      <calculatedColumnFormula>IFERROR(Inv_SY_B!BV4/Inv_SY_B!$IS4-1,"")</calculatedColumnFormula>
    </tableColumn>
    <tableColumn id="72" xr3:uid="{00000000-0010-0000-0800-000048000000}" name="BLK3_INV9" dataDxfId="435" dataCellStyle="Percent">
      <calculatedColumnFormula>IFERROR(Inv_SY_B!BW4/Inv_SY_B!$IS4-1,"")</calculatedColumnFormula>
    </tableColumn>
    <tableColumn id="73" xr3:uid="{00000000-0010-0000-0800-000049000000}" name="BLK3_INV10" dataDxfId="434" dataCellStyle="Percent">
      <calculatedColumnFormula>IFERROR(Inv_SY_B!BX4/Inv_SY_B!$IS4-1,"")</calculatedColumnFormula>
    </tableColumn>
    <tableColumn id="74" xr3:uid="{00000000-0010-0000-0800-00004A000000}" name="BLK3_INV11" dataDxfId="433" dataCellStyle="Percent">
      <calculatedColumnFormula>IFERROR(Inv_SY_B!BY4/Inv_SY_B!$IS4-1,"")</calculatedColumnFormula>
    </tableColumn>
    <tableColumn id="75" xr3:uid="{00000000-0010-0000-0800-00004B000000}" name="BLK3_INV12" dataDxfId="432" dataCellStyle="Percent">
      <calculatedColumnFormula>IFERROR(Inv_SY_B!BZ4/Inv_SY_B!$IS4-1,"")</calculatedColumnFormula>
    </tableColumn>
    <tableColumn id="76" xr3:uid="{00000000-0010-0000-0800-00004C000000}" name="BLK3_INV13" dataDxfId="431" dataCellStyle="Percent">
      <calculatedColumnFormula>IFERROR(Inv_SY_B!CA4/Inv_SY_B!$IS4-1,"")</calculatedColumnFormula>
    </tableColumn>
    <tableColumn id="77" xr3:uid="{00000000-0010-0000-0800-00004D000000}" name="BLK3_INV14" dataDxfId="430" dataCellStyle="Percent">
      <calculatedColumnFormula>IFERROR(Inv_SY_B!CB4/Inv_SY_B!$IS4-1,"")</calculatedColumnFormula>
    </tableColumn>
    <tableColumn id="78" xr3:uid="{00000000-0010-0000-0800-00004E000000}" name="BLK3_INV15" dataDxfId="429" dataCellStyle="Percent">
      <calculatedColumnFormula>IFERROR(Inv_SY_B!CC4/Inv_SY_B!$IS4-1,"")</calculatedColumnFormula>
    </tableColumn>
    <tableColumn id="79" xr3:uid="{00000000-0010-0000-0800-00004F000000}" name="BLK3_INV16" dataDxfId="428" dataCellStyle="Percent">
      <calculatedColumnFormula>IFERROR(Inv_SY_B!CD4/Inv_SY_B!$IS4-1,"")</calculatedColumnFormula>
    </tableColumn>
    <tableColumn id="80" xr3:uid="{00000000-0010-0000-0800-000050000000}" name="BLK3_INV17" dataDxfId="427" dataCellStyle="Percent">
      <calculatedColumnFormula>IFERROR(Inv_SY_B!CE4/Inv_SY_B!$IS4-1,"")</calculatedColumnFormula>
    </tableColumn>
    <tableColumn id="81" xr3:uid="{00000000-0010-0000-0800-000051000000}" name="BLK3_INV18" dataDxfId="426" dataCellStyle="Percent">
      <calculatedColumnFormula>IFERROR(Inv_SY_B!CF4/Inv_SY_B!$IS4-1,"")</calculatedColumnFormula>
    </tableColumn>
    <tableColumn id="82" xr3:uid="{00000000-0010-0000-0800-000052000000}" name="BLK3_INV19" dataDxfId="425" dataCellStyle="Percent">
      <calculatedColumnFormula>IFERROR(Inv_SY_B!CG4/Inv_SY_B!$IS4-1,"")</calculatedColumnFormula>
    </tableColumn>
    <tableColumn id="83" xr3:uid="{00000000-0010-0000-0800-000053000000}" name="BLK3_INV20" dataDxfId="424" dataCellStyle="Percent">
      <calculatedColumnFormula>IFERROR(Inv_SY_B!CH4/Inv_SY_B!$IS4-1,"")</calculatedColumnFormula>
    </tableColumn>
    <tableColumn id="84" xr3:uid="{00000000-0010-0000-0800-000054000000}" name="BLK3_INV21" dataDxfId="423" dataCellStyle="Percent">
      <calculatedColumnFormula>IFERROR(Inv_SY_B!CI4/Inv_SY_B!$IS4-1,"")</calculatedColumnFormula>
    </tableColumn>
    <tableColumn id="85" xr3:uid="{00000000-0010-0000-0800-000055000000}" name="BLK3_INV22" dataDxfId="422" dataCellStyle="Percent">
      <calculatedColumnFormula>IFERROR(Inv_SY_B!CJ4/Inv_SY_B!$IS4-1,"")</calculatedColumnFormula>
    </tableColumn>
    <tableColumn id="86" xr3:uid="{00000000-0010-0000-0800-000056000000}" name="BLK3_INV23" dataDxfId="421" dataCellStyle="Percent">
      <calculatedColumnFormula>IFERROR(Inv_SY_B!CK4/Inv_SY_B!$IS4-1,"")</calculatedColumnFormula>
    </tableColumn>
    <tableColumn id="87" xr3:uid="{00000000-0010-0000-0800-000057000000}" name="BLK3_INV24" dataDxfId="420" dataCellStyle="Percent">
      <calculatedColumnFormula>IFERROR(Inv_SY_B!CL4/Inv_SY_B!$IS4-1,"")</calculatedColumnFormula>
    </tableColumn>
    <tableColumn id="88" xr3:uid="{00000000-0010-0000-0800-000058000000}" name="BLK3_INV25" dataDxfId="419" dataCellStyle="Percent">
      <calculatedColumnFormula>IFERROR(Inv_SY_B!CM4/Inv_SY_B!$IS4-1,"")</calculatedColumnFormula>
    </tableColumn>
    <tableColumn id="89" xr3:uid="{00000000-0010-0000-0800-000059000000}" name="BLK3_INV26" dataDxfId="418" dataCellStyle="Percent">
      <calculatedColumnFormula>IFERROR(Inv_SY_B!CN4/Inv_SY_B!$IS4-1,"")</calculatedColumnFormula>
    </tableColumn>
    <tableColumn id="90" xr3:uid="{00000000-0010-0000-0800-00005A000000}" name="BLK3_INV27" dataDxfId="417" dataCellStyle="Percent">
      <calculatedColumnFormula>IFERROR(Inv_SY_B!CO4/Inv_SY_B!$IS4-1,"")</calculatedColumnFormula>
    </tableColumn>
    <tableColumn id="91" xr3:uid="{00000000-0010-0000-0800-00005B000000}" name="BLK3_INV28" dataDxfId="416" dataCellStyle="Percent">
      <calculatedColumnFormula>IFERROR(Inv_SY_B!CP4/Inv_SY_B!$IS4-1,"")</calculatedColumnFormula>
    </tableColumn>
    <tableColumn id="92" xr3:uid="{00000000-0010-0000-0800-00005C000000}" name="BLK3_INV29" dataDxfId="415" dataCellStyle="Percent">
      <calculatedColumnFormula>IFERROR(Inv_SY_B!CQ4/Inv_SY_B!$IS4-1,"")</calculatedColumnFormula>
    </tableColumn>
    <tableColumn id="93" xr3:uid="{00000000-0010-0000-0800-00005D000000}" name="BLK3_INV30" dataDxfId="414" dataCellStyle="Percent">
      <calculatedColumnFormula>IFERROR(Inv_SY_B!CR4/Inv_SY_B!$IS4-1,"")</calculatedColumnFormula>
    </tableColumn>
    <tableColumn id="94" xr3:uid="{00000000-0010-0000-0800-00005E000000}" name="BLK3_INV31" dataDxfId="413" dataCellStyle="Percent">
      <calculatedColumnFormula>IFERROR(Inv_SY_B!CS4/Inv_SY_B!$IS4-1,"")</calculatedColumnFormula>
    </tableColumn>
    <tableColumn id="95" xr3:uid="{00000000-0010-0000-0800-00005F000000}" name="BLK4_INV1" dataDxfId="412" dataCellStyle="Percent">
      <calculatedColumnFormula>IFERROR(Inv_SY_B!CT4/Inv_SY_B!$IS4-1,"")</calculatedColumnFormula>
    </tableColumn>
    <tableColumn id="96" xr3:uid="{00000000-0010-0000-0800-000060000000}" name="BLK4_INV2" dataDxfId="411" dataCellStyle="Percent">
      <calculatedColumnFormula>IFERROR(Inv_SY_B!CU4/Inv_SY_B!$IS4-1,"")</calculatedColumnFormula>
    </tableColumn>
    <tableColumn id="97" xr3:uid="{00000000-0010-0000-0800-000061000000}" name="BLK4_INV3" dataDxfId="410" dataCellStyle="Percent">
      <calculatedColumnFormula>IFERROR(Inv_SY_B!CV4/Inv_SY_B!$IS4-1,"")</calculatedColumnFormula>
    </tableColumn>
    <tableColumn id="98" xr3:uid="{00000000-0010-0000-0800-000062000000}" name="BLK4_INV4" dataDxfId="409" dataCellStyle="Percent">
      <calculatedColumnFormula>IFERROR(Inv_SY_B!CW4/Inv_SY_B!$IS4-1,"")</calculatedColumnFormula>
    </tableColumn>
    <tableColumn id="99" xr3:uid="{00000000-0010-0000-0800-000063000000}" name="BLK4_INV5" dataDxfId="408" dataCellStyle="Percent">
      <calculatedColumnFormula>IFERROR(Inv_SY_B!CX4/Inv_SY_B!$IS4-1,"")</calculatedColumnFormula>
    </tableColumn>
    <tableColumn id="100" xr3:uid="{00000000-0010-0000-0800-000064000000}" name="BLK4_INV6" dataDxfId="407" dataCellStyle="Percent">
      <calculatedColumnFormula>IFERROR(Inv_SY_B!CY4/Inv_SY_B!$IS4-1,"")</calculatedColumnFormula>
    </tableColumn>
    <tableColumn id="101" xr3:uid="{00000000-0010-0000-0800-000065000000}" name="BLK4_INV7" dataDxfId="406" dataCellStyle="Percent">
      <calculatedColumnFormula>IFERROR(Inv_SY_B!CZ4/Inv_SY_B!$IS4-1,"")</calculatedColumnFormula>
    </tableColumn>
    <tableColumn id="102" xr3:uid="{00000000-0010-0000-0800-000066000000}" name="BLK4_INV8" dataDxfId="405" dataCellStyle="Percent">
      <calculatedColumnFormula>IFERROR(Inv_SY_B!DA4/Inv_SY_B!$IS4-1,"")</calculatedColumnFormula>
    </tableColumn>
    <tableColumn id="103" xr3:uid="{00000000-0010-0000-0800-000067000000}" name="BLK4_INV9" dataDxfId="404" dataCellStyle="Percent">
      <calculatedColumnFormula>IFERROR(Inv_SY_B!DB4/Inv_SY_B!$IS4-1,"")</calculatedColumnFormula>
    </tableColumn>
    <tableColumn id="104" xr3:uid="{00000000-0010-0000-0800-000068000000}" name="BLK4_INV10" dataDxfId="403" dataCellStyle="Percent">
      <calculatedColumnFormula>IFERROR(Inv_SY_B!DC4/Inv_SY_B!$IS4-1,"")</calculatedColumnFormula>
    </tableColumn>
    <tableColumn id="105" xr3:uid="{00000000-0010-0000-0800-000069000000}" name="BLK4_INV11" dataDxfId="402" dataCellStyle="Percent">
      <calculatedColumnFormula>IFERROR(Inv_SY_B!DD4/Inv_SY_B!$IS4-1,"")</calculatedColumnFormula>
    </tableColumn>
    <tableColumn id="106" xr3:uid="{00000000-0010-0000-0800-00006A000000}" name="BLK4_INV12" dataDxfId="401" dataCellStyle="Percent">
      <calculatedColumnFormula>IFERROR(Inv_SY_B!DE4/Inv_SY_B!$IS4-1,"")</calculatedColumnFormula>
    </tableColumn>
    <tableColumn id="107" xr3:uid="{00000000-0010-0000-0800-00006B000000}" name="BLK4_INV13" dataDxfId="400" dataCellStyle="Percent">
      <calculatedColumnFormula>IFERROR(Inv_SY_B!DF4/Inv_SY_B!$IS4-1,"")</calculatedColumnFormula>
    </tableColumn>
    <tableColumn id="108" xr3:uid="{00000000-0010-0000-0800-00006C000000}" name="BLK4_INV14" dataDxfId="399" dataCellStyle="Percent">
      <calculatedColumnFormula>IFERROR(Inv_SY_B!DG4/Inv_SY_B!$IS4-1,"")</calculatedColumnFormula>
    </tableColumn>
    <tableColumn id="109" xr3:uid="{00000000-0010-0000-0800-00006D000000}" name="BLK4_INV15" dataDxfId="398" dataCellStyle="Percent">
      <calculatedColumnFormula>IFERROR(Inv_SY_B!DH4/Inv_SY_B!$IS4-1,"")</calculatedColumnFormula>
    </tableColumn>
    <tableColumn id="110" xr3:uid="{00000000-0010-0000-0800-00006E000000}" name="BLK4_INV16" dataDxfId="397" dataCellStyle="Percent">
      <calculatedColumnFormula>IFERROR(Inv_SY_B!DI4/Inv_SY_B!$IS4-1,"")</calculatedColumnFormula>
    </tableColumn>
    <tableColumn id="111" xr3:uid="{00000000-0010-0000-0800-00006F000000}" name="BLK4_INV17" dataDxfId="396" dataCellStyle="Percent">
      <calculatedColumnFormula>IFERROR(Inv_SY_B!DJ4/Inv_SY_B!$IS4-1,"")</calculatedColumnFormula>
    </tableColumn>
    <tableColumn id="112" xr3:uid="{00000000-0010-0000-0800-000070000000}" name="BLK4_INV18" dataDxfId="395" dataCellStyle="Percent">
      <calculatedColumnFormula>IFERROR(Inv_SY_B!DK4/Inv_SY_B!$IS4-1,"")</calculatedColumnFormula>
    </tableColumn>
    <tableColumn id="113" xr3:uid="{00000000-0010-0000-0800-000071000000}" name="BLK4_INV19" dataDxfId="394" dataCellStyle="Percent">
      <calculatedColumnFormula>IFERROR(Inv_SY_B!DL4/Inv_SY_B!$IS4-1,"")</calculatedColumnFormula>
    </tableColumn>
    <tableColumn id="114" xr3:uid="{00000000-0010-0000-0800-000072000000}" name="BLK4_INV20" dataDxfId="393" dataCellStyle="Percent">
      <calculatedColumnFormula>IFERROR(Inv_SY_B!DM4/Inv_SY_B!$IS4-1,"")</calculatedColumnFormula>
    </tableColumn>
    <tableColumn id="115" xr3:uid="{00000000-0010-0000-0800-000073000000}" name="BLK4_INV21" dataDxfId="392" dataCellStyle="Percent">
      <calculatedColumnFormula>IFERROR(Inv_SY_B!DN4/Inv_SY_B!$IS4-1,"")</calculatedColumnFormula>
    </tableColumn>
    <tableColumn id="116" xr3:uid="{00000000-0010-0000-0800-000074000000}" name="BLK4_INV22" dataDxfId="391" dataCellStyle="Percent">
      <calculatedColumnFormula>IFERROR(Inv_SY_B!DO4/Inv_SY_B!$IS4-1,"")</calculatedColumnFormula>
    </tableColumn>
    <tableColumn id="117" xr3:uid="{00000000-0010-0000-0800-000075000000}" name="BLK4_INV23" dataDxfId="390" dataCellStyle="Percent">
      <calculatedColumnFormula>IFERROR(Inv_SY_B!DP4/Inv_SY_B!$IS4-1,"")</calculatedColumnFormula>
    </tableColumn>
    <tableColumn id="118" xr3:uid="{00000000-0010-0000-0800-000076000000}" name="BLK4_INV24" dataDxfId="389" dataCellStyle="Percent">
      <calculatedColumnFormula>IFERROR(Inv_SY_B!DQ4/Inv_SY_B!$IS4-1,"")</calculatedColumnFormula>
    </tableColumn>
    <tableColumn id="119" xr3:uid="{00000000-0010-0000-0800-000077000000}" name="BLK4_INV25" dataDxfId="388" dataCellStyle="Percent">
      <calculatedColumnFormula>IFERROR(Inv_SY_B!DR4/Inv_SY_B!$IS4-1,"")</calculatedColumnFormula>
    </tableColumn>
    <tableColumn id="120" xr3:uid="{00000000-0010-0000-0800-000078000000}" name="BLK4_INV26" dataDxfId="387" dataCellStyle="Percent">
      <calculatedColumnFormula>IFERROR(Inv_SY_B!DS4/Inv_SY_B!$IS4-1,"")</calculatedColumnFormula>
    </tableColumn>
    <tableColumn id="121" xr3:uid="{00000000-0010-0000-0800-000079000000}" name="BLK4_INV27" dataDxfId="386" dataCellStyle="Percent">
      <calculatedColumnFormula>IFERROR(Inv_SY_B!DT4/Inv_SY_B!$IS4-1,"")</calculatedColumnFormula>
    </tableColumn>
    <tableColumn id="122" xr3:uid="{00000000-0010-0000-0800-00007A000000}" name="BLK4_INV28" dataDxfId="385" dataCellStyle="Percent">
      <calculatedColumnFormula>IFERROR(Inv_SY_B!DU4/Inv_SY_B!$IS4-1,"")</calculatedColumnFormula>
    </tableColumn>
    <tableColumn id="123" xr3:uid="{00000000-0010-0000-0800-00007B000000}" name="BLK4_INV29" dataDxfId="384" dataCellStyle="Percent">
      <calculatedColumnFormula>IFERROR(Inv_SY_B!DV4/Inv_SY_B!$IS4-1,"")</calculatedColumnFormula>
    </tableColumn>
    <tableColumn id="124" xr3:uid="{00000000-0010-0000-0800-00007C000000}" name="BLK4_INV30" dataDxfId="383" dataCellStyle="Percent">
      <calculatedColumnFormula>IFERROR(Inv_SY_B!DW4/Inv_SY_B!$IS4-1,"")</calculatedColumnFormula>
    </tableColumn>
    <tableColumn id="125" xr3:uid="{00000000-0010-0000-0800-00007D000000}" name="BLK4_INV31" dataDxfId="382" dataCellStyle="Percent">
      <calculatedColumnFormula>IFERROR(Inv_SY_B!DX4/Inv_SY_B!$IS4-1,"")</calculatedColumnFormula>
    </tableColumn>
    <tableColumn id="126" xr3:uid="{00000000-0010-0000-0800-00007E000000}" name="BLK5_INV1" dataDxfId="381" dataCellStyle="Percent">
      <calculatedColumnFormula>IFERROR(Inv_SY_B!DY4/Inv_SY_B!$IS4-1,"")</calculatedColumnFormula>
    </tableColumn>
    <tableColumn id="127" xr3:uid="{00000000-0010-0000-0800-00007F000000}" name="BLK5_INV2" dataDxfId="380" dataCellStyle="Percent">
      <calculatedColumnFormula>IFERROR(Inv_SY_B!DZ4/Inv_SY_B!$IS4-1,"")</calculatedColumnFormula>
    </tableColumn>
    <tableColumn id="128" xr3:uid="{00000000-0010-0000-0800-000080000000}" name="BLK5_INV3" dataDxfId="379" dataCellStyle="Percent">
      <calculatedColumnFormula>IFERROR(Inv_SY_B!EA4/Inv_SY_B!$IS4-1,"")</calculatedColumnFormula>
    </tableColumn>
    <tableColumn id="129" xr3:uid="{00000000-0010-0000-0800-000081000000}" name="BLK5_INV4" dataDxfId="378" dataCellStyle="Percent">
      <calculatedColumnFormula>IFERROR(Inv_SY_B!EB4/Inv_SY_B!$IS4-1,"")</calculatedColumnFormula>
    </tableColumn>
    <tableColumn id="130" xr3:uid="{00000000-0010-0000-0800-000082000000}" name="BLK5_INV5" dataDxfId="377" dataCellStyle="Percent">
      <calculatedColumnFormula>IFERROR(Inv_SY_B!EC4/Inv_SY_B!$IS4-1,"")</calculatedColumnFormula>
    </tableColumn>
    <tableColumn id="131" xr3:uid="{00000000-0010-0000-0800-000083000000}" name="BLK5_INV6" dataDxfId="376" dataCellStyle="Percent">
      <calculatedColumnFormula>IFERROR(Inv_SY_B!ED4/Inv_SY_B!$IS4-1,"")</calculatedColumnFormula>
    </tableColumn>
    <tableColumn id="132" xr3:uid="{00000000-0010-0000-0800-000084000000}" name="BLK5_INV7" dataDxfId="375" dataCellStyle="Percent">
      <calculatedColumnFormula>IFERROR(Inv_SY_B!EE4/Inv_SY_B!$IS4-1,"")</calculatedColumnFormula>
    </tableColumn>
    <tableColumn id="133" xr3:uid="{00000000-0010-0000-0800-000085000000}" name="BLK5_INV8" dataDxfId="374" dataCellStyle="Percent">
      <calculatedColumnFormula>IFERROR(Inv_SY_B!EF4/Inv_SY_B!$IS4-1,"")</calculatedColumnFormula>
    </tableColumn>
    <tableColumn id="134" xr3:uid="{00000000-0010-0000-0800-000086000000}" name="BLK5_INV9" dataDxfId="373" dataCellStyle="Percent">
      <calculatedColumnFormula>IFERROR(Inv_SY_B!EG4/Inv_SY_B!$IS4-1,"")</calculatedColumnFormula>
    </tableColumn>
    <tableColumn id="135" xr3:uid="{00000000-0010-0000-0800-000087000000}" name="BLK5_INV10" dataDxfId="372" dataCellStyle="Percent">
      <calculatedColumnFormula>IFERROR(Inv_SY_B!EH4/Inv_SY_B!$IS4-1,"")</calculatedColumnFormula>
    </tableColumn>
    <tableColumn id="136" xr3:uid="{00000000-0010-0000-0800-000088000000}" name="BLK5_INV11" dataDxfId="371" dataCellStyle="Percent">
      <calculatedColumnFormula>IFERROR(Inv_SY_B!EI4/Inv_SY_B!$IS4-1,"")</calculatedColumnFormula>
    </tableColumn>
    <tableColumn id="137" xr3:uid="{00000000-0010-0000-0800-000089000000}" name="BLK5_INV12" dataDxfId="370" dataCellStyle="Percent">
      <calculatedColumnFormula>IFERROR(Inv_SY_B!EJ4/Inv_SY_B!$IS4-1,"")</calculatedColumnFormula>
    </tableColumn>
    <tableColumn id="138" xr3:uid="{00000000-0010-0000-0800-00008A000000}" name="BLK5_INV13" dataDxfId="369" dataCellStyle="Percent">
      <calculatedColumnFormula>IFERROR(Inv_SY_B!EK4/Inv_SY_B!$IS4-1,"")</calculatedColumnFormula>
    </tableColumn>
    <tableColumn id="139" xr3:uid="{00000000-0010-0000-0800-00008B000000}" name="BLK5_INV14" dataDxfId="368" dataCellStyle="Percent">
      <calculatedColumnFormula>IFERROR(Inv_SY_B!EL4/Inv_SY_B!$IS4-1,"")</calculatedColumnFormula>
    </tableColumn>
    <tableColumn id="140" xr3:uid="{00000000-0010-0000-0800-00008C000000}" name="BLK5_INV15" dataDxfId="367" dataCellStyle="Percent">
      <calculatedColumnFormula>IFERROR(Inv_SY_B!EM4/Inv_SY_B!$IS4-1,"")</calculatedColumnFormula>
    </tableColumn>
    <tableColumn id="141" xr3:uid="{00000000-0010-0000-0800-00008D000000}" name="BLK5_INV16" dataDxfId="366" dataCellStyle="Percent">
      <calculatedColumnFormula>IFERROR(Inv_SY_B!EN4/Inv_SY_B!$IS4-1,"")</calculatedColumnFormula>
    </tableColumn>
    <tableColumn id="142" xr3:uid="{00000000-0010-0000-0800-00008E000000}" name="BLK5_INV17" dataDxfId="365" dataCellStyle="Percent">
      <calculatedColumnFormula>IFERROR(Inv_SY_B!EO4/Inv_SY_B!$IS4-1,"")</calculatedColumnFormula>
    </tableColumn>
    <tableColumn id="143" xr3:uid="{00000000-0010-0000-0800-00008F000000}" name="BLK5_INV18" dataDxfId="364" dataCellStyle="Percent">
      <calculatedColumnFormula>IFERROR(Inv_SY_B!EP4/Inv_SY_B!$IS4-1,"")</calculatedColumnFormula>
    </tableColumn>
    <tableColumn id="144" xr3:uid="{00000000-0010-0000-0800-000090000000}" name="BLK5_INV19" dataDxfId="363" dataCellStyle="Percent">
      <calculatedColumnFormula>IFERROR(Inv_SY_B!EQ4/Inv_SY_B!$IS4-1,"")</calculatedColumnFormula>
    </tableColumn>
    <tableColumn id="145" xr3:uid="{00000000-0010-0000-0800-000091000000}" name="BLK5_INV20" dataDxfId="362" dataCellStyle="Percent">
      <calculatedColumnFormula>IFERROR(Inv_SY_B!ER4/Inv_SY_B!$IS4-1,"")</calculatedColumnFormula>
    </tableColumn>
    <tableColumn id="146" xr3:uid="{00000000-0010-0000-0800-000092000000}" name="BLK5_INV21" dataDxfId="361" dataCellStyle="Percent">
      <calculatedColumnFormula>IFERROR(Inv_SY_B!ES4/Inv_SY_B!$IS4-1,"")</calculatedColumnFormula>
    </tableColumn>
    <tableColumn id="147" xr3:uid="{00000000-0010-0000-0800-000093000000}" name="BLK5_INV22" dataDxfId="360" dataCellStyle="Percent">
      <calculatedColumnFormula>IFERROR(Inv_SY_B!ET4/Inv_SY_B!$IS4-1,"")</calculatedColumnFormula>
    </tableColumn>
    <tableColumn id="148" xr3:uid="{00000000-0010-0000-0800-000094000000}" name="BLK5_INV23" dataDxfId="359" dataCellStyle="Percent">
      <calculatedColumnFormula>IFERROR(Inv_SY_B!EU4/Inv_SY_B!$IS4-1,"")</calculatedColumnFormula>
    </tableColumn>
    <tableColumn id="149" xr3:uid="{00000000-0010-0000-0800-000095000000}" name="BLK5_INV24" dataDxfId="358" dataCellStyle="Percent">
      <calculatedColumnFormula>IFERROR(Inv_SY_B!EV4/Inv_SY_B!$IS4-1,"")</calculatedColumnFormula>
    </tableColumn>
    <tableColumn id="150" xr3:uid="{00000000-0010-0000-0800-000096000000}" name="BLK5_INV25" dataDxfId="357" dataCellStyle="Percent">
      <calculatedColumnFormula>IFERROR(Inv_SY_B!EW4/Inv_SY_B!$IS4-1,"")</calculatedColumnFormula>
    </tableColumn>
    <tableColumn id="151" xr3:uid="{00000000-0010-0000-0800-000097000000}" name="BLK5_INV26" dataDxfId="356" dataCellStyle="Percent">
      <calculatedColumnFormula>IFERROR(Inv_SY_B!EX4/Inv_SY_B!$IS4-1,"")</calculatedColumnFormula>
    </tableColumn>
    <tableColumn id="152" xr3:uid="{00000000-0010-0000-0800-000098000000}" name="BLK5_INV27" dataDxfId="355" dataCellStyle="Percent">
      <calculatedColumnFormula>IFERROR(Inv_SY_B!EY4/Inv_SY_B!$IS4-1,"")</calculatedColumnFormula>
    </tableColumn>
    <tableColumn id="153" xr3:uid="{00000000-0010-0000-0800-000099000000}" name="BLK5_INV28" dataDxfId="354" dataCellStyle="Percent">
      <calculatedColumnFormula>IFERROR(Inv_SY_B!EZ4/Inv_SY_B!$IS4-1,"")</calculatedColumnFormula>
    </tableColumn>
    <tableColumn id="154" xr3:uid="{00000000-0010-0000-0800-00009A000000}" name="BLK5_INV29" dataDxfId="353" dataCellStyle="Percent">
      <calculatedColumnFormula>IFERROR(Inv_SY_B!FA4/Inv_SY_B!$IS4-1,"")</calculatedColumnFormula>
    </tableColumn>
    <tableColumn id="155" xr3:uid="{00000000-0010-0000-0800-00009B000000}" name="BLK5_INV30" dataDxfId="352" dataCellStyle="Percent">
      <calculatedColumnFormula>IFERROR(Inv_SY_B!FB4/Inv_SY_B!$IS4-1,"")</calculatedColumnFormula>
    </tableColumn>
    <tableColumn id="156" xr3:uid="{00000000-0010-0000-0800-00009C000000}" name="BLK5_INV31" dataDxfId="351" dataCellStyle="Percent">
      <calculatedColumnFormula>IFERROR(Inv_SY_B!FC4/Inv_SY_B!$IS4-1,"")</calculatedColumnFormula>
    </tableColumn>
    <tableColumn id="157" xr3:uid="{00000000-0010-0000-0800-00009D000000}" name="BLK5_INV32" dataDxfId="350" dataCellStyle="Percent">
      <calculatedColumnFormula>IFERROR(Inv_SY_B!FD4/Inv_SY_B!$IS4-1,"")</calculatedColumnFormula>
    </tableColumn>
    <tableColumn id="158" xr3:uid="{00000000-0010-0000-0800-00009E000000}" name="BLK6_INV1" dataDxfId="349" dataCellStyle="Percent">
      <calculatedColumnFormula>IFERROR(Inv_SY_B!FE4/Inv_SY_B!$IS4-1,"")</calculatedColumnFormula>
    </tableColumn>
    <tableColumn id="159" xr3:uid="{00000000-0010-0000-0800-00009F000000}" name="BLK6_INV2" dataDxfId="348" dataCellStyle="Percent">
      <calculatedColumnFormula>IFERROR(Inv_SY_B!FF4/Inv_SY_B!$IS4-1,"")</calculatedColumnFormula>
    </tableColumn>
    <tableColumn id="160" xr3:uid="{00000000-0010-0000-0800-0000A0000000}" name="BLK6_INV3" dataDxfId="347" dataCellStyle="Percent">
      <calculatedColumnFormula>IFERROR(Inv_SY_B!FG4/Inv_SY_B!$IS4-1,"")</calculatedColumnFormula>
    </tableColumn>
    <tableColumn id="161" xr3:uid="{00000000-0010-0000-0800-0000A1000000}" name="BLK6_INV4" dataDxfId="346" dataCellStyle="Percent">
      <calculatedColumnFormula>IFERROR(Inv_SY_B!FH4/Inv_SY_B!$IS4-1,"")</calculatedColumnFormula>
    </tableColumn>
    <tableColumn id="162" xr3:uid="{00000000-0010-0000-0800-0000A2000000}" name="BLK6_INV5" dataDxfId="345" dataCellStyle="Percent">
      <calculatedColumnFormula>IFERROR(Inv_SY_B!FI4/Inv_SY_B!$IS4-1,"")</calculatedColumnFormula>
    </tableColumn>
    <tableColumn id="163" xr3:uid="{00000000-0010-0000-0800-0000A3000000}" name="BLK6_INV6" dataDxfId="344" dataCellStyle="Percent">
      <calculatedColumnFormula>IFERROR(Inv_SY_B!FJ4/Inv_SY_B!$IS4-1,"")</calculatedColumnFormula>
    </tableColumn>
    <tableColumn id="164" xr3:uid="{00000000-0010-0000-0800-0000A4000000}" name="BLK6_INV7" dataDxfId="343" dataCellStyle="Percent">
      <calculatedColumnFormula>IFERROR(Inv_SY_B!FK4/Inv_SY_B!$IS4-1,"")</calculatedColumnFormula>
    </tableColumn>
    <tableColumn id="165" xr3:uid="{00000000-0010-0000-0800-0000A5000000}" name="BLK6_INV8" dataDxfId="342" dataCellStyle="Percent">
      <calculatedColumnFormula>IFERROR(Inv_SY_B!FL4/Inv_SY_B!$IS4-1,"")</calculatedColumnFormula>
    </tableColumn>
    <tableColumn id="166" xr3:uid="{00000000-0010-0000-0800-0000A6000000}" name="BLK6_INV9" dataDxfId="341" dataCellStyle="Percent">
      <calculatedColumnFormula>IFERROR(Inv_SY_B!FM4/Inv_SY_B!$IS4-1,"")</calculatedColumnFormula>
    </tableColumn>
    <tableColumn id="167" xr3:uid="{00000000-0010-0000-0800-0000A7000000}" name="BLK6_INV10" dataDxfId="340" dataCellStyle="Percent">
      <calculatedColumnFormula>IFERROR(Inv_SY_B!FN4/Inv_SY_B!$IS4-1,"")</calculatedColumnFormula>
    </tableColumn>
    <tableColumn id="168" xr3:uid="{00000000-0010-0000-0800-0000A8000000}" name="BLK6_INV11" dataDxfId="339" dataCellStyle="Percent">
      <calculatedColumnFormula>IFERROR(Inv_SY_B!FO4/Inv_SY_B!$IS4-1,"")</calculatedColumnFormula>
    </tableColumn>
    <tableColumn id="169" xr3:uid="{00000000-0010-0000-0800-0000A9000000}" name="BLK6_INV12" dataDxfId="338" dataCellStyle="Percent">
      <calculatedColumnFormula>IFERROR(Inv_SY_B!FP4/Inv_SY_B!$IS4-1,"")</calculatedColumnFormula>
    </tableColumn>
    <tableColumn id="170" xr3:uid="{00000000-0010-0000-0800-0000AA000000}" name="BLK6_INV13" dataDxfId="337" dataCellStyle="Percent">
      <calculatedColumnFormula>IFERROR(Inv_SY_B!FQ4/Inv_SY_B!$IS4-1,"")</calculatedColumnFormula>
    </tableColumn>
    <tableColumn id="171" xr3:uid="{00000000-0010-0000-0800-0000AB000000}" name="BLK6_INV14" dataDxfId="336" dataCellStyle="Percent">
      <calculatedColumnFormula>IFERROR(Inv_SY_B!FR4/Inv_SY_B!$IS4-1,"")</calculatedColumnFormula>
    </tableColumn>
    <tableColumn id="172" xr3:uid="{00000000-0010-0000-0800-0000AC000000}" name="BLK6_INV15" dataDxfId="335" dataCellStyle="Percent">
      <calculatedColumnFormula>IFERROR(Inv_SY_B!FS4/Inv_SY_B!$IS4-1,"")</calculatedColumnFormula>
    </tableColumn>
    <tableColumn id="173" xr3:uid="{00000000-0010-0000-0800-0000AD000000}" name="BLK6_INV16" dataDxfId="334" dataCellStyle="Percent">
      <calculatedColumnFormula>IFERROR(Inv_SY_B!FT4/Inv_SY_B!$IS4-1,"")</calculatedColumnFormula>
    </tableColumn>
    <tableColumn id="174" xr3:uid="{00000000-0010-0000-0800-0000AE000000}" name="BLK6_INV17" dataDxfId="333" dataCellStyle="Percent">
      <calculatedColumnFormula>IFERROR(Inv_SY_B!FU4/Inv_SY_B!$IS4-1,"")</calculatedColumnFormula>
    </tableColumn>
    <tableColumn id="175" xr3:uid="{00000000-0010-0000-0800-0000AF000000}" name="BLK6_INV18" dataDxfId="332" dataCellStyle="Percent">
      <calculatedColumnFormula>IFERROR(Inv_SY_B!FV4/Inv_SY_B!$IS4-1,"")</calculatedColumnFormula>
    </tableColumn>
    <tableColumn id="176" xr3:uid="{00000000-0010-0000-0800-0000B0000000}" name="BLK6_INV19" dataDxfId="331" dataCellStyle="Percent">
      <calculatedColumnFormula>IFERROR(Inv_SY_B!FW4/Inv_SY_B!$IS4-1,"")</calculatedColumnFormula>
    </tableColumn>
    <tableColumn id="177" xr3:uid="{00000000-0010-0000-0800-0000B1000000}" name="BLK6_INV20" dataDxfId="330" dataCellStyle="Percent">
      <calculatedColumnFormula>IFERROR(Inv_SY_B!FX4/Inv_SY_B!$IS4-1,"")</calculatedColumnFormula>
    </tableColumn>
    <tableColumn id="178" xr3:uid="{00000000-0010-0000-0800-0000B2000000}" name="BLK6_INV21" dataDxfId="329" dataCellStyle="Percent">
      <calculatedColumnFormula>IFERROR(Inv_SY_B!FY4/Inv_SY_B!$IS4-1,"")</calculatedColumnFormula>
    </tableColumn>
    <tableColumn id="179" xr3:uid="{00000000-0010-0000-0800-0000B3000000}" name="BLK6_INV22" dataDxfId="328" dataCellStyle="Percent">
      <calculatedColumnFormula>IFERROR(Inv_SY_B!FZ4/Inv_SY_B!$IS4-1,"")</calculatedColumnFormula>
    </tableColumn>
    <tableColumn id="180" xr3:uid="{00000000-0010-0000-0800-0000B4000000}" name="BLK6_INV23" dataDxfId="327" dataCellStyle="Percent">
      <calculatedColumnFormula>IFERROR(Inv_SY_B!GA4/Inv_SY_B!$IS4-1,"")</calculatedColumnFormula>
    </tableColumn>
    <tableColumn id="181" xr3:uid="{00000000-0010-0000-0800-0000B5000000}" name="BLK6_INV24" dataDxfId="326" dataCellStyle="Percent">
      <calculatedColumnFormula>IFERROR(Inv_SY_B!GB4/Inv_SY_B!$IS4-1,"")</calculatedColumnFormula>
    </tableColumn>
    <tableColumn id="182" xr3:uid="{00000000-0010-0000-0800-0000B6000000}" name="BLK6_INV25" dataDxfId="325" dataCellStyle="Percent">
      <calculatedColumnFormula>IFERROR(Inv_SY_B!GC4/Inv_SY_B!$IS4-1,"")</calculatedColumnFormula>
    </tableColumn>
    <tableColumn id="183" xr3:uid="{00000000-0010-0000-0800-0000B7000000}" name="BLK6_INV26" dataDxfId="324" dataCellStyle="Percent">
      <calculatedColumnFormula>IFERROR(Inv_SY_B!GD4/Inv_SY_B!$IS4-1,"")</calculatedColumnFormula>
    </tableColumn>
    <tableColumn id="184" xr3:uid="{00000000-0010-0000-0800-0000B8000000}" name="BLK6_INV27" dataDxfId="323" dataCellStyle="Percent">
      <calculatedColumnFormula>IFERROR(Inv_SY_B!GE4/Inv_SY_B!$IS4-1,"")</calculatedColumnFormula>
    </tableColumn>
    <tableColumn id="185" xr3:uid="{00000000-0010-0000-0800-0000B9000000}" name="BLK6_INV28" dataDxfId="322" dataCellStyle="Percent">
      <calculatedColumnFormula>IFERROR(Inv_SY_B!GF4/Inv_SY_B!$IS4-1,"")</calculatedColumnFormula>
    </tableColumn>
    <tableColumn id="186" xr3:uid="{00000000-0010-0000-0800-0000BA000000}" name="BLK6_INV29" dataDxfId="321" dataCellStyle="Percent">
      <calculatedColumnFormula>IFERROR(Inv_SY_B!GG4/Inv_SY_B!$IS4-1,"")</calculatedColumnFormula>
    </tableColumn>
    <tableColumn id="187" xr3:uid="{00000000-0010-0000-0800-0000BB000000}" name="BLK6_INV30" dataDxfId="320" dataCellStyle="Percent">
      <calculatedColumnFormula>IFERROR(Inv_SY_B!GH4/Inv_SY_B!$IS4-1,"")</calculatedColumnFormula>
    </tableColumn>
    <tableColumn id="188" xr3:uid="{00000000-0010-0000-0800-0000BC000000}" name="BLK6_INV31" dataDxfId="319" dataCellStyle="Percent">
      <calculatedColumnFormula>IFERROR(Inv_SY_B!GI4/Inv_SY_B!$IS4-1,"")</calculatedColumnFormula>
    </tableColumn>
    <tableColumn id="189" xr3:uid="{00000000-0010-0000-0800-0000BD000000}" name="BLK6_INV32" dataDxfId="318" dataCellStyle="Percent">
      <calculatedColumnFormula>IFERROR(Inv_SY_B!GJ4/Inv_SY_B!$IS4-1,"")</calculatedColumnFormula>
    </tableColumn>
    <tableColumn id="190" xr3:uid="{00000000-0010-0000-0800-0000BE000000}" name="BLK7_INV1" dataDxfId="317" dataCellStyle="Percent">
      <calculatedColumnFormula>IFERROR(Inv_SY_B!GK4/Inv_SY_B!$IS4-1,"")</calculatedColumnFormula>
    </tableColumn>
    <tableColumn id="191" xr3:uid="{00000000-0010-0000-0800-0000BF000000}" name="BLK7_INV2" dataDxfId="316" dataCellStyle="Percent">
      <calculatedColumnFormula>IFERROR(Inv_SY_B!GL4/Inv_SY_B!$IS4-1,"")</calculatedColumnFormula>
    </tableColumn>
    <tableColumn id="192" xr3:uid="{00000000-0010-0000-0800-0000C0000000}" name="BLK7_INV3" dataDxfId="315" dataCellStyle="Percent">
      <calculatedColumnFormula>IFERROR(Inv_SY_B!GM4/Inv_SY_B!$IS4-1,"")</calculatedColumnFormula>
    </tableColumn>
    <tableColumn id="193" xr3:uid="{00000000-0010-0000-0800-0000C1000000}" name="BLK7_INV4" dataDxfId="314" dataCellStyle="Percent">
      <calculatedColumnFormula>IFERROR(Inv_SY_B!GN4/Inv_SY_B!$IS4-1,"")</calculatedColumnFormula>
    </tableColumn>
    <tableColumn id="194" xr3:uid="{00000000-0010-0000-0800-0000C2000000}" name="BLK7_INV5" dataDxfId="313" dataCellStyle="Percent">
      <calculatedColumnFormula>IFERROR(Inv_SY_B!GO4/Inv_SY_B!$IS4-1,"")</calculatedColumnFormula>
    </tableColumn>
    <tableColumn id="195" xr3:uid="{00000000-0010-0000-0800-0000C3000000}" name="BLK7_INV6" dataDxfId="312" dataCellStyle="Percent">
      <calculatedColumnFormula>IFERROR(Inv_SY_B!GP4/Inv_SY_B!$IS4-1,"")</calculatedColumnFormula>
    </tableColumn>
    <tableColumn id="196" xr3:uid="{00000000-0010-0000-0800-0000C4000000}" name="BLK7_INV7" dataDxfId="311" dataCellStyle="Percent">
      <calculatedColumnFormula>IFERROR(Inv_SY_B!GQ4/Inv_SY_B!$IS4-1,"")</calculatedColumnFormula>
    </tableColumn>
    <tableColumn id="197" xr3:uid="{00000000-0010-0000-0800-0000C5000000}" name="BLK7_INV8" dataDxfId="310" dataCellStyle="Percent">
      <calculatedColumnFormula>IFERROR(Inv_SY_B!GR4/Inv_SY_B!$IS4-1,"")</calculatedColumnFormula>
    </tableColumn>
    <tableColumn id="198" xr3:uid="{00000000-0010-0000-0800-0000C6000000}" name="BLK7_INV9" dataDxfId="309" dataCellStyle="Percent">
      <calculatedColumnFormula>IFERROR(Inv_SY_B!GS4/Inv_SY_B!$IS4-1,"")</calculatedColumnFormula>
    </tableColumn>
    <tableColumn id="199" xr3:uid="{00000000-0010-0000-0800-0000C7000000}" name="BLK7_INV10" dataDxfId="308" dataCellStyle="Percent">
      <calculatedColumnFormula>IFERROR(Inv_SY_B!GT4/Inv_SY_B!$IS4-1,"")</calculatedColumnFormula>
    </tableColumn>
    <tableColumn id="200" xr3:uid="{00000000-0010-0000-0800-0000C8000000}" name="BLK7_INV11" dataDxfId="307" dataCellStyle="Percent">
      <calculatedColumnFormula>IFERROR(Inv_SY_B!GU4/Inv_SY_B!$IS4-1,"")</calculatedColumnFormula>
    </tableColumn>
    <tableColumn id="201" xr3:uid="{00000000-0010-0000-0800-0000C9000000}" name="BLK7_INV12" dataDxfId="306" dataCellStyle="Percent">
      <calculatedColumnFormula>IFERROR(Inv_SY_B!GV4/Inv_SY_B!$IS4-1,"")</calculatedColumnFormula>
    </tableColumn>
    <tableColumn id="202" xr3:uid="{00000000-0010-0000-0800-0000CA000000}" name="BLK7_INV13" dataDxfId="305" dataCellStyle="Percent">
      <calculatedColumnFormula>IFERROR(Inv_SY_B!GW4/Inv_SY_B!$IS4-1,"")</calculatedColumnFormula>
    </tableColumn>
    <tableColumn id="203" xr3:uid="{00000000-0010-0000-0800-0000CB000000}" name="BLK7_INV14" dataDxfId="304" dataCellStyle="Percent">
      <calculatedColumnFormula>IFERROR(Inv_SY_B!GX4/Inv_SY_B!$IS4-1,"")</calculatedColumnFormula>
    </tableColumn>
    <tableColumn id="204" xr3:uid="{00000000-0010-0000-0800-0000CC000000}" name="BLK7_INV15" dataDxfId="303" dataCellStyle="Percent">
      <calculatedColumnFormula>IFERROR(Inv_SY_B!GY4/Inv_SY_B!$IS4-1,"")</calculatedColumnFormula>
    </tableColumn>
    <tableColumn id="205" xr3:uid="{00000000-0010-0000-0800-0000CD000000}" name="BLK7_INV16" dataDxfId="302" dataCellStyle="Percent">
      <calculatedColumnFormula>IFERROR(Inv_SY_B!GZ4/Inv_SY_B!$IS4-1,"")</calculatedColumnFormula>
    </tableColumn>
    <tableColumn id="206" xr3:uid="{00000000-0010-0000-0800-0000CE000000}" name="BLK7_INV17" dataDxfId="301" dataCellStyle="Percent">
      <calculatedColumnFormula>IFERROR(Inv_SY_B!HA4/Inv_SY_B!$IS4-1,"")</calculatedColumnFormula>
    </tableColumn>
    <tableColumn id="207" xr3:uid="{00000000-0010-0000-0800-0000CF000000}" name="BLK7_INV18" dataDxfId="300" dataCellStyle="Percent">
      <calculatedColumnFormula>IFERROR(Inv_SY_B!HB4/Inv_SY_B!$IS4-1,"")</calculatedColumnFormula>
    </tableColumn>
    <tableColumn id="208" xr3:uid="{00000000-0010-0000-0800-0000D0000000}" name="BLK7_INV19" dataDxfId="299" dataCellStyle="Percent">
      <calculatedColumnFormula>IFERROR(Inv_SY_B!HC4/Inv_SY_B!$IS4-1,"")</calculatedColumnFormula>
    </tableColumn>
    <tableColumn id="209" xr3:uid="{00000000-0010-0000-0800-0000D1000000}" name="BLK7_INV20" dataDxfId="298" dataCellStyle="Percent">
      <calculatedColumnFormula>IFERROR(Inv_SY_B!HD4/Inv_SY_B!$IS4-1,"")</calculatedColumnFormula>
    </tableColumn>
    <tableColumn id="210" xr3:uid="{00000000-0010-0000-0800-0000D2000000}" name="BLK7_INV21" dataDxfId="297" dataCellStyle="Percent">
      <calculatedColumnFormula>IFERROR(Inv_SY_B!HE4/Inv_SY_B!$IS4-1,"")</calculatedColumnFormula>
    </tableColumn>
    <tableColumn id="211" xr3:uid="{00000000-0010-0000-0800-0000D3000000}" name="BLK7_INV22" dataDxfId="296" dataCellStyle="Percent">
      <calculatedColumnFormula>IFERROR(Inv_SY_B!HF4/Inv_SY_B!$IS4-1,"")</calculatedColumnFormula>
    </tableColumn>
    <tableColumn id="212" xr3:uid="{00000000-0010-0000-0800-0000D4000000}" name="BLK7_INV23" dataDxfId="295" dataCellStyle="Percent">
      <calculatedColumnFormula>IFERROR(Inv_SY_B!HG4/Inv_SY_B!$IS4-1,"")</calculatedColumnFormula>
    </tableColumn>
    <tableColumn id="213" xr3:uid="{00000000-0010-0000-0800-0000D5000000}" name="BLK7_INV24" dataDxfId="294" dataCellStyle="Percent">
      <calculatedColumnFormula>IFERROR(Inv_SY_B!HH4/Inv_SY_B!$IS4-1,"")</calculatedColumnFormula>
    </tableColumn>
    <tableColumn id="214" xr3:uid="{00000000-0010-0000-0800-0000D6000000}" name="BLK7_INV25" dataDxfId="293" dataCellStyle="Percent">
      <calculatedColumnFormula>IFERROR(Inv_SY_B!HI4/Inv_SY_B!$IS4-1,"")</calculatedColumnFormula>
    </tableColumn>
    <tableColumn id="215" xr3:uid="{00000000-0010-0000-0800-0000D7000000}" name="BLK7_INV26" dataDxfId="292" dataCellStyle="Percent">
      <calculatedColumnFormula>IFERROR(Inv_SY_B!HJ4/Inv_SY_B!$IS4-1,"")</calculatedColumnFormula>
    </tableColumn>
    <tableColumn id="216" xr3:uid="{00000000-0010-0000-0800-0000D8000000}" name="BLK7_INV27" dataDxfId="291" dataCellStyle="Percent">
      <calculatedColumnFormula>IFERROR(Inv_SY_B!HK4/Inv_SY_B!$IS4-1,"")</calculatedColumnFormula>
    </tableColumn>
    <tableColumn id="217" xr3:uid="{00000000-0010-0000-0800-0000D9000000}" name="BLK7_INV28" dataDxfId="290" dataCellStyle="Percent">
      <calculatedColumnFormula>IFERROR(Inv_SY_B!HL4/Inv_SY_B!$IS4-1,"")</calculatedColumnFormula>
    </tableColumn>
    <tableColumn id="247" xr3:uid="{00000000-0010-0000-0800-0000F7000000}" name="BLK7_INV29" dataDxfId="289" dataCellStyle="Percent">
      <calculatedColumnFormula>IFERROR(Inv_SY_B!HM4/Inv_SY_B!$IS4-1,"")</calculatedColumnFormula>
    </tableColumn>
    <tableColumn id="248" xr3:uid="{00000000-0010-0000-0800-0000F8000000}" name="BLK7_INV30" dataDxfId="288" dataCellStyle="Percent">
      <calculatedColumnFormula>IFERROR(Inv_SY_B!HN4/Inv_SY_B!$IS4-1,"")</calculatedColumnFormula>
    </tableColumn>
    <tableColumn id="249" xr3:uid="{00000000-0010-0000-0800-0000F9000000}" name="BLK7_INV31" dataDxfId="287" dataCellStyle="Percent">
      <calculatedColumnFormula>IFERROR(Inv_SY_B!HO4/Inv_SY_B!$IS4-1,"")</calculatedColumnFormula>
    </tableColumn>
    <tableColumn id="250" xr3:uid="{E16D115E-10AA-477E-9E45-BB36153EB32C}" name="BLK7_INV32" dataDxfId="286" dataCellStyle="Percent">
      <calculatedColumnFormula>IFERROR(Inv_SY_B!HP4/Inv_SY_B!$IS4-1,"")</calculatedColumnFormula>
    </tableColumn>
    <tableColumn id="218" xr3:uid="{00000000-0010-0000-0800-0000DA000000}" name="BLK8_INV1" dataDxfId="285" dataCellStyle="Percent">
      <calculatedColumnFormula>IFERROR(Inv_SY_B!HQ4/Inv_SY_B!$IS4-1,"")</calculatedColumnFormula>
    </tableColumn>
    <tableColumn id="219" xr3:uid="{00000000-0010-0000-0800-0000DB000000}" name="BLK8_INV2" dataDxfId="284" dataCellStyle="Percent">
      <calculatedColumnFormula>IFERROR(Inv_SY_B!HR4/Inv_SY_B!$IS4-1,"")</calculatedColumnFormula>
    </tableColumn>
    <tableColumn id="220" xr3:uid="{00000000-0010-0000-0800-0000DC000000}" name="BLK8_INV3" dataDxfId="283" dataCellStyle="Percent">
      <calculatedColumnFormula>IFERROR(Inv_SY_B!HS4/Inv_SY_B!$IS4-1,"")</calculatedColumnFormula>
    </tableColumn>
    <tableColumn id="221" xr3:uid="{00000000-0010-0000-0800-0000DD000000}" name="BLK8_INV4" dataDxfId="282" dataCellStyle="Percent">
      <calculatedColumnFormula>IFERROR(Inv_SY_B!HT4/Inv_SY_B!$IS4-1,"")</calculatedColumnFormula>
    </tableColumn>
    <tableColumn id="222" xr3:uid="{00000000-0010-0000-0800-0000DE000000}" name="BLK8_INV5" dataDxfId="281" dataCellStyle="Percent">
      <calculatedColumnFormula>IFERROR(Inv_SY_B!HU4/Inv_SY_B!$IS4-1,"")</calculatedColumnFormula>
    </tableColumn>
    <tableColumn id="223" xr3:uid="{00000000-0010-0000-0800-0000DF000000}" name="BLK8_INV6" dataDxfId="280" dataCellStyle="Percent">
      <calculatedColumnFormula>IFERROR(Inv_SY_B!HV4/Inv_SY_B!$IS4-1,"")</calculatedColumnFormula>
    </tableColumn>
    <tableColumn id="224" xr3:uid="{00000000-0010-0000-0800-0000E0000000}" name="BLK8_INV7" dataDxfId="279" dataCellStyle="Percent">
      <calculatedColumnFormula>IFERROR(Inv_SY_B!HW4/Inv_SY_B!$IS4-1,"")</calculatedColumnFormula>
    </tableColumn>
    <tableColumn id="225" xr3:uid="{00000000-0010-0000-0800-0000E1000000}" name="BLK8_INV8" dataDxfId="278" dataCellStyle="Percent">
      <calculatedColumnFormula>IFERROR(Inv_SY_B!HX4/Inv_SY_B!$IS4-1,"")</calculatedColumnFormula>
    </tableColumn>
    <tableColumn id="226" xr3:uid="{00000000-0010-0000-0800-0000E2000000}" name="BLK8_INV9" dataDxfId="277" dataCellStyle="Percent">
      <calculatedColumnFormula>IFERROR(Inv_SY_B!HY4/Inv_SY_B!$IS4-1,"")</calculatedColumnFormula>
    </tableColumn>
    <tableColumn id="227" xr3:uid="{00000000-0010-0000-0800-0000E3000000}" name="BLK8_INV10" dataDxfId="276" dataCellStyle="Percent">
      <calculatedColumnFormula>IFERROR(Inv_SY_B!HZ4/Inv_SY_B!$IS4-1,"")</calculatedColumnFormula>
    </tableColumn>
    <tableColumn id="228" xr3:uid="{00000000-0010-0000-0800-0000E4000000}" name="BLK8_INV11" dataDxfId="275" dataCellStyle="Percent">
      <calculatedColumnFormula>IFERROR(Inv_SY_B!IA4/Inv_SY_B!$IS4-1,"")</calculatedColumnFormula>
    </tableColumn>
    <tableColumn id="229" xr3:uid="{00000000-0010-0000-0800-0000E5000000}" name="BLK8_INV12" dataDxfId="274" dataCellStyle="Percent">
      <calculatedColumnFormula>IFERROR(Inv_SY_B!IB4/Inv_SY_B!$IS4-1,"")</calculatedColumnFormula>
    </tableColumn>
    <tableColumn id="230" xr3:uid="{00000000-0010-0000-0800-0000E6000000}" name="BLK8_INV13" dataDxfId="273" dataCellStyle="Percent">
      <calculatedColumnFormula>IFERROR(Inv_SY_B!IC4/Inv_SY_B!$IS4-1,"")</calculatedColumnFormula>
    </tableColumn>
    <tableColumn id="231" xr3:uid="{00000000-0010-0000-0800-0000E7000000}" name="BLK8_INV14" dataDxfId="272" dataCellStyle="Percent">
      <calculatedColumnFormula>IFERROR(Inv_SY_B!ID4/Inv_SY_B!$IS4-1,"")</calculatedColumnFormula>
    </tableColumn>
    <tableColumn id="232" xr3:uid="{00000000-0010-0000-0800-0000E8000000}" name="BLK8_INV15" dataDxfId="271" dataCellStyle="Percent">
      <calculatedColumnFormula>IFERROR(Inv_SY_B!IE4/Inv_SY_B!$IS4-1,"")</calculatedColumnFormula>
    </tableColumn>
    <tableColumn id="233" xr3:uid="{00000000-0010-0000-0800-0000E9000000}" name="BLK8_INV16" dataDxfId="270" dataCellStyle="Percent">
      <calculatedColumnFormula>IFERROR(Inv_SY_B!IF4/Inv_SY_B!$IS4-1,"")</calculatedColumnFormula>
    </tableColumn>
    <tableColumn id="234" xr3:uid="{00000000-0010-0000-0800-0000EA000000}" name="BLK8_INV17" dataDxfId="269" dataCellStyle="Percent">
      <calculatedColumnFormula>IFERROR(Inv_SY_B!IG4/Inv_SY_B!$IS4-1,"")</calculatedColumnFormula>
    </tableColumn>
    <tableColumn id="235" xr3:uid="{00000000-0010-0000-0800-0000EB000000}" name="BLK8_INV18" dataDxfId="268" dataCellStyle="Percent">
      <calculatedColumnFormula>IFERROR(Inv_SY_B!IH4/Inv_SY_B!$IS4-1,"")</calculatedColumnFormula>
    </tableColumn>
    <tableColumn id="236" xr3:uid="{00000000-0010-0000-0800-0000EC000000}" name="BLK8_INV19" dataDxfId="267" dataCellStyle="Percent">
      <calculatedColumnFormula>IFERROR(Inv_SY_B!II4/Inv_SY_B!$IS4-1,"")</calculatedColumnFormula>
    </tableColumn>
    <tableColumn id="237" xr3:uid="{00000000-0010-0000-0800-0000ED000000}" name="BLK8_INV20" dataDxfId="266" dataCellStyle="Percent">
      <calculatedColumnFormula>IFERROR(Inv_SY_B!IJ4/Inv_SY_B!$IS4-1,"")</calculatedColumnFormula>
    </tableColumn>
    <tableColumn id="238" xr3:uid="{00000000-0010-0000-0800-0000EE000000}" name="BLK8_INV21" dataDxfId="265" dataCellStyle="Percent">
      <calculatedColumnFormula>IFERROR(Inv_SY_B!IK4/Inv_SY_B!$IS4-1,"")</calculatedColumnFormula>
    </tableColumn>
    <tableColumn id="239" xr3:uid="{00000000-0010-0000-0800-0000EF000000}" name="BLK8_INV22" dataDxfId="264" dataCellStyle="Percent">
      <calculatedColumnFormula>IFERROR(Inv_SY_B!IL4/Inv_SY_B!$IS4-1,"")</calculatedColumnFormula>
    </tableColumn>
    <tableColumn id="240" xr3:uid="{00000000-0010-0000-0800-0000F0000000}" name="BLK8_INV23" dataDxfId="263" dataCellStyle="Percent">
      <calculatedColumnFormula>IFERROR(Inv_SY_B!IM4/Inv_SY_B!$IS4-1,"")</calculatedColumnFormula>
    </tableColumn>
    <tableColumn id="241" xr3:uid="{00000000-0010-0000-0800-0000F1000000}" name="BLK8_INV24" dataDxfId="262" dataCellStyle="Percent">
      <calculatedColumnFormula>IFERROR(Inv_SY_B!IN4/Inv_SY_B!$IS4-1,"")</calculatedColumnFormula>
    </tableColumn>
    <tableColumn id="242" xr3:uid="{00000000-0010-0000-0800-0000F2000000}" name="BLK8_INV25" dataDxfId="261" dataCellStyle="Percent">
      <calculatedColumnFormula>IFERROR(Inv_SY_B!IO4/Inv_SY_B!$IS4-1,"")</calculatedColumnFormula>
    </tableColumn>
    <tableColumn id="243" xr3:uid="{00000000-0010-0000-0800-0000F3000000}" name="BLK8_INV26" dataDxfId="260" dataCellStyle="Percent">
      <calculatedColumnFormula>IFERROR(Inv_SY_B!IP4/Inv_SY_B!$IS4-1,"")</calculatedColumnFormula>
    </tableColumn>
    <tableColumn id="244" xr3:uid="{00000000-0010-0000-0800-0000F4000000}" name="BLK8_INV27" dataDxfId="259" dataCellStyle="Percent">
      <calculatedColumnFormula>IFERROR(Inv_SY_B!IQ4/Inv_SY_B!$IS4-1,"")</calculatedColumnFormula>
    </tableColumn>
    <tableColumn id="251" xr3:uid="{40859422-EA0A-4572-866B-DE80509A2056}" name="BLK8_INV28" dataDxfId="258" dataCellStyle="Percent">
      <calculatedColumnFormula>IFERROR(Inv_SY_B!IR4/Inv_SY_B!$IS4-1,"")</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headerRowCellStyle="Normal 26">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A13" zoomScale="90" zoomScaleNormal="90" workbookViewId="0">
      <selection activeCell="H15" sqref="H15"/>
    </sheetView>
  </sheetViews>
  <sheetFormatPr defaultColWidth="8.453125" defaultRowHeight="14.5" x14ac:dyDescent="0.35"/>
  <cols>
    <col min="1" max="1" width="14.453125" style="41" customWidth="1"/>
    <col min="2" max="2" width="17.453125" style="41" bestFit="1" customWidth="1"/>
    <col min="3" max="4" width="13.81640625" style="41" customWidth="1"/>
    <col min="5" max="5" width="18.81640625" style="41" customWidth="1"/>
    <col min="6" max="6" width="23.453125" style="41" customWidth="1"/>
    <col min="7" max="16384" width="8.453125" style="41"/>
  </cols>
  <sheetData>
    <row r="1" spans="1:9" ht="15.5" x14ac:dyDescent="0.35">
      <c r="A1" s="365" t="s">
        <v>0</v>
      </c>
      <c r="B1" s="366"/>
      <c r="C1" s="366"/>
      <c r="D1" s="366"/>
      <c r="E1" s="366"/>
      <c r="F1" s="367"/>
    </row>
    <row r="2" spans="1:9" x14ac:dyDescent="0.35">
      <c r="A2" s="71" t="s">
        <v>1</v>
      </c>
      <c r="B2" s="368">
        <v>45839</v>
      </c>
      <c r="C2" s="369"/>
      <c r="D2" s="369"/>
      <c r="E2" s="369"/>
      <c r="F2" s="370"/>
    </row>
    <row r="3" spans="1:9" x14ac:dyDescent="0.35">
      <c r="A3" s="71" t="s">
        <v>2</v>
      </c>
      <c r="B3" s="371">
        <v>45857</v>
      </c>
      <c r="C3" s="372"/>
      <c r="D3" s="372"/>
      <c r="E3" s="372"/>
      <c r="F3" s="373"/>
    </row>
    <row r="4" spans="1:9" x14ac:dyDescent="0.35">
      <c r="A4" s="71" t="s">
        <v>3</v>
      </c>
      <c r="B4" s="374" t="s">
        <v>4</v>
      </c>
      <c r="C4" s="375"/>
      <c r="D4" s="375"/>
      <c r="E4" s="375"/>
      <c r="F4" s="376"/>
    </row>
    <row r="5" spans="1:9" x14ac:dyDescent="0.35">
      <c r="A5" s="71" t="s">
        <v>5</v>
      </c>
      <c r="B5" s="362">
        <v>45748</v>
      </c>
      <c r="C5" s="363"/>
      <c r="D5" s="363"/>
      <c r="E5" s="363"/>
      <c r="F5" s="364"/>
    </row>
    <row r="6" spans="1:9" x14ac:dyDescent="0.35">
      <c r="A6" s="71" t="s">
        <v>6</v>
      </c>
      <c r="B6" s="362">
        <v>46112</v>
      </c>
      <c r="C6" s="363"/>
      <c r="D6" s="363"/>
      <c r="E6" s="363"/>
      <c r="F6" s="364"/>
    </row>
    <row r="7" spans="1:9" ht="2.15" customHeight="1" x14ac:dyDescent="0.35">
      <c r="A7" s="72"/>
      <c r="B7" s="73"/>
      <c r="C7" s="73"/>
      <c r="D7" s="73"/>
      <c r="E7" s="73"/>
      <c r="F7" s="73"/>
    </row>
    <row r="8" spans="1:9" x14ac:dyDescent="0.35">
      <c r="A8" s="74" t="s">
        <v>7</v>
      </c>
      <c r="B8" s="74" t="s">
        <v>8</v>
      </c>
      <c r="C8" s="74" t="s">
        <v>9</v>
      </c>
      <c r="D8" s="74" t="s">
        <v>10</v>
      </c>
      <c r="E8" s="74" t="s">
        <v>11</v>
      </c>
      <c r="F8" s="74" t="s">
        <v>12</v>
      </c>
    </row>
    <row r="9" spans="1:9" x14ac:dyDescent="0.35">
      <c r="A9" s="359">
        <v>1</v>
      </c>
      <c r="B9" s="72" t="s">
        <v>13</v>
      </c>
      <c r="C9" s="75">
        <f>_xlfn.XLOOKUP($B$3,'Daily KPI'!$A:$A,'Daily KPI'!$AD:$AD,0)/1000</f>
        <v>224.11206615792483</v>
      </c>
      <c r="D9" s="76">
        <f>_xlfn.XLOOKUP(B3,'Daily KPI'!$A:$A,'Daily KPI'!$AA:$AA,0)/1000</f>
        <v>291.47555000000619</v>
      </c>
      <c r="E9" s="77">
        <f>-(C9-D9)/C9</f>
        <v>0.30057946007517689</v>
      </c>
      <c r="F9" s="234"/>
    </row>
    <row r="10" spans="1:9" x14ac:dyDescent="0.35">
      <c r="A10" s="360"/>
      <c r="B10" s="72" t="s">
        <v>14</v>
      </c>
      <c r="C10" s="75">
        <f>Monthly_KPI!E4</f>
        <v>4258.1292570005717</v>
      </c>
      <c r="D10" s="78">
        <f>Monthly_KPI!F4</f>
        <v>4061.3137390000347</v>
      </c>
      <c r="E10" s="77">
        <f t="shared" ref="E10:E26" si="0">-(C10-D10)/C10</f>
        <v>-4.622112343747261E-2</v>
      </c>
      <c r="F10" s="234"/>
      <c r="I10" s="91"/>
    </row>
    <row r="11" spans="1:9" x14ac:dyDescent="0.35">
      <c r="A11" s="361"/>
      <c r="B11" s="72" t="s">
        <v>15</v>
      </c>
      <c r="C11" s="75">
        <f>Annual_KPI!E4</f>
        <v>32413.983727877028</v>
      </c>
      <c r="D11" s="78">
        <f>Annual_KPI!F4</f>
        <v>30604.73218328557</v>
      </c>
      <c r="E11" s="77">
        <f t="shared" si="0"/>
        <v>-5.581700662839062E-2</v>
      </c>
      <c r="F11" s="234"/>
    </row>
    <row r="12" spans="1:9" x14ac:dyDescent="0.35">
      <c r="A12" s="359">
        <v>2</v>
      </c>
      <c r="B12" s="72" t="s">
        <v>16</v>
      </c>
      <c r="C12" s="79">
        <f>_xlfn.XLOOKUP($B$3,'Daily KPI'!$A:$A,'Daily KPI'!$AF:$AF,0)</f>
        <v>0.13988469412898213</v>
      </c>
      <c r="D12" s="80">
        <f>_xlfn.XLOOKUP($B$3,'Daily KPI'!$A:$A,'Daily KPI'!$W:$W,0)</f>
        <v>0.18194478776529727</v>
      </c>
      <c r="E12" s="77">
        <f t="shared" si="0"/>
        <v>0.30067688175757945</v>
      </c>
      <c r="F12" s="235"/>
    </row>
    <row r="13" spans="1:9" x14ac:dyDescent="0.35">
      <c r="A13" s="360"/>
      <c r="B13" s="72" t="s">
        <v>17</v>
      </c>
      <c r="C13" s="79">
        <f>Monthly_KPI!I4</f>
        <v>0.13988469412898211</v>
      </c>
      <c r="D13" s="80">
        <f>Monthly_KPI!J4</f>
        <v>0.13341906641463333</v>
      </c>
      <c r="E13" s="77">
        <f t="shared" si="0"/>
        <v>-4.6221123437472568E-2</v>
      </c>
      <c r="F13" s="234"/>
    </row>
    <row r="14" spans="1:9" x14ac:dyDescent="0.35">
      <c r="A14" s="361"/>
      <c r="B14" s="72" t="s">
        <v>18</v>
      </c>
      <c r="C14" s="79">
        <f>Annual_KPI!I4</f>
        <v>0.18392665926668206</v>
      </c>
      <c r="D14" s="80">
        <f>Annual_KPI!J4</f>
        <v>0.17366042370725593</v>
      </c>
      <c r="E14" s="77">
        <f t="shared" si="0"/>
        <v>-5.5817006628390585E-2</v>
      </c>
      <c r="F14" s="234"/>
    </row>
    <row r="15" spans="1:9" ht="195.5" x14ac:dyDescent="0.35">
      <c r="A15" s="359">
        <v>3</v>
      </c>
      <c r="B15" s="72" t="s">
        <v>19</v>
      </c>
      <c r="C15" s="230">
        <f>_xlfn.XLOOKUP($B$3,'Daily KPI'!$A:$A,'Daily KPI'!$AE:$AE,0)</f>
        <v>0.77092009208861256</v>
      </c>
      <c r="D15" s="80">
        <f>_xlfn.XLOOKUP($B$3,'Daily KPI'!$A:$A,'Daily KPI'!$U:$U,0)</f>
        <v>0.75157915772239836</v>
      </c>
      <c r="E15" s="98">
        <f t="shared" si="0"/>
        <v>-2.5088118165158782E-2</v>
      </c>
      <c r="F15" s="236" t="s">
        <v>1379</v>
      </c>
    </row>
    <row r="16" spans="1:9" x14ac:dyDescent="0.35">
      <c r="A16" s="360"/>
      <c r="B16" s="72" t="s">
        <v>20</v>
      </c>
      <c r="C16" s="79">
        <f>Monthly_KPI!G4</f>
        <v>0.77092009208861267</v>
      </c>
      <c r="D16" s="80">
        <f>Monthly_KPI!H4</f>
        <v>0.77413276861016433</v>
      </c>
      <c r="E16" s="77">
        <f t="shared" si="0"/>
        <v>4.167327527873515E-3</v>
      </c>
      <c r="F16" s="234"/>
    </row>
    <row r="17" spans="1:6" x14ac:dyDescent="0.35">
      <c r="A17" s="361"/>
      <c r="B17" s="72" t="s">
        <v>21</v>
      </c>
      <c r="C17" s="79">
        <f>Annual_KPI!G4</f>
        <v>0.7609065530160779</v>
      </c>
      <c r="D17" s="80">
        <f>Annual_KPI!H4</f>
        <v>0.76068247621791407</v>
      </c>
      <c r="E17" s="77">
        <f t="shared" si="0"/>
        <v>-2.9448661898841022E-4</v>
      </c>
      <c r="F17" s="234"/>
    </row>
    <row r="18" spans="1:6" x14ac:dyDescent="0.35">
      <c r="A18" s="359">
        <v>4</v>
      </c>
      <c r="B18" s="72" t="s">
        <v>22</v>
      </c>
      <c r="C18" s="213">
        <f>_xlfn.XLOOKUP($B$3,'Daily KPI'!$A:$A,'Daily KPI'!$AC:$AC,0)</f>
        <v>4.354838709677419</v>
      </c>
      <c r="D18" s="214">
        <f>_xlfn.XLOOKUP($B$3,'Daily KPI'!$A:$A,'Daily KPI'!$I:$I,0)</f>
        <v>5.81</v>
      </c>
      <c r="E18" s="77">
        <f t="shared" si="0"/>
        <v>0.33414814814814814</v>
      </c>
      <c r="F18" s="234"/>
    </row>
    <row r="19" spans="1:6" x14ac:dyDescent="0.35">
      <c r="A19" s="360"/>
      <c r="B19" s="72" t="s">
        <v>23</v>
      </c>
      <c r="C19" s="213">
        <f>Monthly_KPI!C4</f>
        <v>82.741935483870961</v>
      </c>
      <c r="D19" s="214">
        <f>Monthly_KPI!D4</f>
        <v>78.589999999999989</v>
      </c>
      <c r="E19" s="77">
        <f t="shared" si="0"/>
        <v>-5.0179337231968865E-2</v>
      </c>
      <c r="F19" s="236"/>
    </row>
    <row r="20" spans="1:6" x14ac:dyDescent="0.35">
      <c r="A20" s="361"/>
      <c r="B20" s="72" t="s">
        <v>24</v>
      </c>
      <c r="C20" s="213">
        <f>Annual_KPI!C4</f>
        <v>638.14193548387095</v>
      </c>
      <c r="D20" s="214">
        <f>Annual_KPI!D4</f>
        <v>602.70024999999964</v>
      </c>
      <c r="E20" s="77">
        <f t="shared" si="0"/>
        <v>-5.5538875465060387E-2</v>
      </c>
      <c r="F20" s="236"/>
    </row>
    <row r="21" spans="1:6" x14ac:dyDescent="0.35">
      <c r="A21" s="359">
        <v>5</v>
      </c>
      <c r="B21" s="72" t="s">
        <v>25</v>
      </c>
      <c r="C21" s="81">
        <f>_xlfn.XLOOKUP($B$3,'Daily KPI'!$A:$A,'Daily KPI'!$AG:$AG)</f>
        <v>0.995</v>
      </c>
      <c r="D21" s="80">
        <f>_xlfn.XLOOKUP($B$3,'Daily KPI'!$A:$A,'Daily KPI'!$O:$O,0)</f>
        <v>0.99778047076008158</v>
      </c>
      <c r="E21" s="77">
        <f t="shared" si="0"/>
        <v>2.7944429749563698E-3</v>
      </c>
      <c r="F21" s="236"/>
    </row>
    <row r="22" spans="1:6" x14ac:dyDescent="0.35">
      <c r="A22" s="360"/>
      <c r="B22" s="72" t="s">
        <v>26</v>
      </c>
      <c r="C22" s="81">
        <f>_xlfn.XLOOKUP($B$2,'Modelling New'!$D:$D,'Modelling New'!$AE:$AE)</f>
        <v>0.995</v>
      </c>
      <c r="D22" s="80">
        <f>Monthly_KPI!N4</f>
        <v>0.99710521901559335</v>
      </c>
      <c r="E22" s="77">
        <f t="shared" si="0"/>
        <v>2.1157980056214589E-3</v>
      </c>
      <c r="F22" s="236"/>
    </row>
    <row r="23" spans="1:6" x14ac:dyDescent="0.35">
      <c r="A23" s="361"/>
      <c r="B23" s="72" t="s">
        <v>27</v>
      </c>
      <c r="C23" s="81">
        <f>_xlfn.XLOOKUP($B$2,'Modelling New'!$D:$D,'Modelling New'!$AE:$AE)</f>
        <v>0.995</v>
      </c>
      <c r="D23" s="80">
        <f>Annual_KPI!N4</f>
        <v>0.98876552751212199</v>
      </c>
      <c r="E23" s="77">
        <f t="shared" si="0"/>
        <v>-6.2658014953547803E-3</v>
      </c>
      <c r="F23" s="234"/>
    </row>
    <row r="24" spans="1:6" x14ac:dyDescent="0.35">
      <c r="A24" s="359">
        <v>6</v>
      </c>
      <c r="B24" s="72" t="s">
        <v>28</v>
      </c>
      <c r="C24" s="81">
        <f>_xlfn.XLOOKUP($B$3,'Daily KPI'!$A:$A,'Daily KPI'!$AH:$AH)</f>
        <v>0.995</v>
      </c>
      <c r="D24" s="80">
        <f>_xlfn.XLOOKUP($B$3,'Daily KPI'!$A:$A,'Daily KPI'!$R:$R,0)</f>
        <v>1</v>
      </c>
      <c r="E24" s="77">
        <f t="shared" si="0"/>
        <v>5.0251256281407079E-3</v>
      </c>
      <c r="F24" s="234"/>
    </row>
    <row r="25" spans="1:6" x14ac:dyDescent="0.35">
      <c r="A25" s="360"/>
      <c r="B25" s="72" t="s">
        <v>29</v>
      </c>
      <c r="C25" s="81">
        <f>_xlfn.XLOOKUP($B$2,'Modelling New'!$D:$D,'Modelling New'!$AF:$AF)</f>
        <v>0.995</v>
      </c>
      <c r="D25" s="80">
        <f>Monthly_KPI!L4</f>
        <v>1</v>
      </c>
      <c r="E25" s="77">
        <f t="shared" si="0"/>
        <v>5.0251256281407079E-3</v>
      </c>
      <c r="F25" s="234"/>
    </row>
    <row r="26" spans="1:6" x14ac:dyDescent="0.35">
      <c r="A26" s="361"/>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B6:F6"/>
    <mergeCell ref="A1:F1"/>
    <mergeCell ref="B2:F2"/>
    <mergeCell ref="B3:F3"/>
    <mergeCell ref="B4:F4"/>
    <mergeCell ref="B5:F5"/>
    <mergeCell ref="A24:A26"/>
    <mergeCell ref="A9:A11"/>
    <mergeCell ref="A12:A14"/>
    <mergeCell ref="A15:A17"/>
    <mergeCell ref="A18:A20"/>
    <mergeCell ref="A21:A23"/>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1640625" defaultRowHeight="15" customHeight="1" x14ac:dyDescent="0.3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s>
  <sheetData>
    <row r="1" spans="1:16" ht="22" customHeight="1" x14ac:dyDescent="0.35">
      <c r="A1" s="29" t="s">
        <v>31</v>
      </c>
      <c r="B1" s="30">
        <f>Dashboard!B3</f>
        <v>45857</v>
      </c>
      <c r="C1" s="40">
        <f>Dashboard!B2</f>
        <v>45839</v>
      </c>
    </row>
    <row r="2" spans="1:16" ht="21" x14ac:dyDescent="0.35">
      <c r="A2" s="377" t="s">
        <v>32</v>
      </c>
      <c r="B2" s="377"/>
      <c r="C2" s="377"/>
      <c r="D2" s="377"/>
      <c r="E2" s="377"/>
      <c r="F2" s="377"/>
      <c r="G2" s="377"/>
      <c r="H2" s="377"/>
      <c r="I2" s="377"/>
      <c r="J2" s="377"/>
      <c r="K2" s="377"/>
      <c r="L2" s="377"/>
      <c r="M2" s="377"/>
      <c r="N2" s="377"/>
      <c r="O2" s="377"/>
      <c r="P2" s="377"/>
    </row>
    <row r="3" spans="1:16" ht="29" x14ac:dyDescent="0.3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49999999999999" customHeight="1" x14ac:dyDescent="0.35">
      <c r="A4" s="212">
        <f>YEAR($B$1)+IF(MONTH($B$1)&gt;=4,1,0)</f>
        <v>2026</v>
      </c>
      <c r="B4" s="43">
        <f>($B$1-Dashboard!$B$5)+1</f>
        <v>110</v>
      </c>
      <c r="C4" s="43">
        <f>_xlfn.XLOOKUP($C$1,'Modelling New'!$D:$D,'Modelling New'!$S:$S,0)</f>
        <v>638.14193548387095</v>
      </c>
      <c r="D4" s="44">
        <f>IFERROR(SUMIFS('Daily KPI'!$I:$I,'Daily KPI'!$B:$B,$A$4),"")</f>
        <v>602.70024999999964</v>
      </c>
      <c r="E4" s="43">
        <f>_xlfn.XLOOKUP($C$1,'Modelling New'!$D:$D,'Modelling New'!$V:$V,0)</f>
        <v>32413.983727877028</v>
      </c>
      <c r="F4" s="44">
        <f>IFERROR(SUMIFS('Daily KPI'!$AA:$AA,'Daily KPI'!$B:$B,$A$4)/1000,"")</f>
        <v>30604.73218328557</v>
      </c>
      <c r="G4" s="45">
        <f>IFERROR(E4/C4/'Modelling New'!$AQ$1,"")</f>
        <v>0.7609065530160779</v>
      </c>
      <c r="H4" s="46">
        <f>IFERROR(F4/D4/'Modelling New'!$AQ$1,"")</f>
        <v>0.76068247621791407</v>
      </c>
      <c r="I4" s="45">
        <f>IFERROR(E4/(B4*24*'Modelling New'!$AQ$1),"")</f>
        <v>0.18392665926668206</v>
      </c>
      <c r="J4" s="46">
        <f>IFERROR(F4/(B4*24*'Modelling New'!$AQ$1),"")</f>
        <v>0.17366042370725593</v>
      </c>
      <c r="K4" s="45">
        <f>_xlfn.XLOOKUP($C$1,'Modelling New'!$D:$D,'Modelling New'!$AF:$AF)</f>
        <v>0.995</v>
      </c>
      <c r="L4" s="47">
        <f>IFERROR(AVERAGEIFS('Daily KPI'!$R:$R,'Daily KPI'!$B:$B,$A4),"")</f>
        <v>1</v>
      </c>
      <c r="M4" s="45">
        <f>_xlfn.XLOOKUP($C$1,'Modelling New'!$D:$D,'Modelling New'!$AE:$AE)</f>
        <v>0.995</v>
      </c>
      <c r="N4" s="47">
        <f>IFERROR(AVERAGEIFS('Daily KPI'!$O:$O,'Daily KPI'!$B:$B,$A4,'Daily KPI'!$A:$A,"&lt;="&amp;$B$1),"")</f>
        <v>0.98876552751212199</v>
      </c>
      <c r="O4" s="50">
        <f>SUMIFS(Raw_Data!$KO:$KO,Raw_Data!$C:$C,$A$4,Raw_Data!$B:$B,"&lt;="&amp;$B$1,Raw_Data!$B:$B,"&gt;="&amp;Dashboard!$B$5)/1000</f>
        <v>0</v>
      </c>
      <c r="P4" s="50">
        <f>SUMIFS(Raw_Data!$KP:$KP,Raw_Data!$C:$C,$A$4,Raw_Data!$B:$B,"&lt;="&amp;$B$1,Raw_Data!$B:$B,"&gt;="&amp;Dashboard!$B$5)/1000</f>
        <v>0</v>
      </c>
    </row>
    <row r="6" spans="1:16" ht="30.75" hidden="1" customHeight="1" x14ac:dyDescent="0.35"/>
    <row r="7" spans="1:16" ht="27" customHeight="1" x14ac:dyDescent="0.35">
      <c r="A7" s="377" t="s">
        <v>49</v>
      </c>
      <c r="B7" s="377"/>
      <c r="C7" s="377"/>
      <c r="D7" s="377"/>
      <c r="E7" s="377"/>
      <c r="F7" s="377"/>
      <c r="G7" s="377"/>
      <c r="H7" s="377"/>
      <c r="I7" s="377"/>
      <c r="J7" s="377"/>
      <c r="K7" s="377"/>
      <c r="L7" s="377"/>
      <c r="M7" s="377"/>
      <c r="N7" s="377"/>
      <c r="O7" s="377"/>
      <c r="P7" s="377"/>
    </row>
    <row r="8" spans="1:16" ht="18.75" hidden="1" customHeight="1" x14ac:dyDescent="0.35"/>
    <row r="9" spans="1:16" ht="61.5" customHeight="1" x14ac:dyDescent="0.3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ht="14.5" x14ac:dyDescent="0.3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ht="14.5" x14ac:dyDescent="0.3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ht="14.5" x14ac:dyDescent="0.3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ht="14.5" x14ac:dyDescent="0.35">
      <c r="A13" s="33">
        <v>45839</v>
      </c>
      <c r="B13" s="34">
        <f>_xlfn.XLOOKUP($A13,'Modelling New'!$D:$D,'Modelling New'!$Q:$Q)</f>
        <v>19</v>
      </c>
      <c r="C13" s="34">
        <f>_xlfn.XLOOKUP($A13,'Modelling New'!$D:$D,'Modelling New'!$R:$R)</f>
        <v>82.741935483870961</v>
      </c>
      <c r="D13" s="35">
        <f>SUMIF('Daily KPI'!$D:$D,$A13,'Daily KPI'!$I:$I)</f>
        <v>78.589999999999989</v>
      </c>
      <c r="E13" s="34">
        <f>_xlfn.XLOOKUP($A13,'Modelling New'!$D:$D,'Modelling New'!$U:$U)</f>
        <v>4258.1292570005717</v>
      </c>
      <c r="F13" s="35">
        <f>SUMIF('Daily KPI'!$D:$D,A13,'Daily KPI'!$AA:$AA)/1000</f>
        <v>4061.3137390000347</v>
      </c>
      <c r="G13" s="36">
        <f>IFERROR(E13/C13/'Modelling New'!$AQ$1,"")</f>
        <v>0.77092009208861267</v>
      </c>
      <c r="H13" s="37">
        <f>IFERROR(F13/D13/'Modelling New'!$AQ$1,"")</f>
        <v>0.77413276861016433</v>
      </c>
      <c r="I13" s="36">
        <f>IFERROR(E13/(B13*24*'Modelling New'!$AQ$1),"")</f>
        <v>0.13988469412898211</v>
      </c>
      <c r="J13" s="37">
        <f>IFERROR(F13/(B13*24*'Modelling New'!$AQ$1),"")</f>
        <v>0.13341906641463333</v>
      </c>
      <c r="K13" s="36">
        <f>_xlfn.XLOOKUP($A13,'Modelling New'!$D:$D,'Modelling New'!$AF:$AF)</f>
        <v>0.995</v>
      </c>
      <c r="L13" s="37">
        <f>IFERROR(AVERAGEIF('Daily KPI'!$D:$D,$A13,'Daily KPI'!$R:$R),"")</f>
        <v>1</v>
      </c>
      <c r="M13" s="36">
        <f>_xlfn.XLOOKUP($A13,'Modelling New'!$D:$D,'Modelling New'!$AE:$AE)</f>
        <v>0.995</v>
      </c>
      <c r="N13" s="37">
        <f>IFERROR(AVERAGEIF('Daily KPI'!$D:$D,$A13,'Daily KPI'!$O:$O),"")</f>
        <v>0.99710521901559335</v>
      </c>
      <c r="O13" s="48">
        <f>SUMIF(RD[Month Year],A13,RD[WPR_Eac])/1000</f>
        <v>0</v>
      </c>
      <c r="P13" s="49">
        <f>SUMIF(RD[Month Year],A13,RD[WPR_Edc])/1000</f>
        <v>0</v>
      </c>
    </row>
    <row r="14" spans="1:16" ht="14.5" x14ac:dyDescent="0.3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ht="14.5" x14ac:dyDescent="0.3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3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3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3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3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3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3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1640625" defaultRowHeight="14.5" x14ac:dyDescent="0.35"/>
  <cols>
    <col min="2" max="2" width="10.1796875" bestFit="1" customWidth="1"/>
    <col min="3" max="3" width="13.453125" customWidth="1"/>
    <col min="4" max="4" width="12" customWidth="1"/>
    <col min="5" max="5" width="12.453125" customWidth="1"/>
    <col min="6" max="6" width="13.453125" customWidth="1"/>
    <col min="8" max="8" width="11.81640625" bestFit="1" customWidth="1"/>
    <col min="9" max="9" width="10.453125" customWidth="1"/>
    <col min="10" max="10" width="11.1796875" customWidth="1"/>
    <col min="12" max="12" width="9.453125" customWidth="1"/>
    <col min="14" max="14" width="9.453125" customWidth="1"/>
    <col min="15" max="16" width="12.81640625" bestFit="1" customWidth="1"/>
  </cols>
  <sheetData>
    <row r="1" spans="1:16" x14ac:dyDescent="0.35">
      <c r="A1" s="29" t="s">
        <v>31</v>
      </c>
      <c r="B1" s="30">
        <f>Dashboard!B3</f>
        <v>45857</v>
      </c>
    </row>
    <row r="2" spans="1:16" ht="21" x14ac:dyDescent="0.35">
      <c r="A2" s="377" t="s">
        <v>50</v>
      </c>
      <c r="B2" s="377"/>
      <c r="C2" s="377"/>
      <c r="D2" s="377"/>
      <c r="E2" s="377"/>
      <c r="F2" s="377"/>
      <c r="G2" s="377"/>
      <c r="H2" s="377"/>
      <c r="I2" s="377"/>
      <c r="J2" s="377"/>
      <c r="K2" s="377"/>
      <c r="L2" s="377"/>
      <c r="M2" s="377"/>
      <c r="N2" s="377"/>
      <c r="O2" s="377"/>
      <c r="P2" s="377"/>
    </row>
    <row r="3" spans="1:16" ht="43.5" x14ac:dyDescent="0.3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35">
      <c r="A4" s="40">
        <f>Dashboard!B2</f>
        <v>45839</v>
      </c>
      <c r="B4" s="34">
        <f>DAY(B1)</f>
        <v>19</v>
      </c>
      <c r="C4" s="34">
        <f>_xlfn.XLOOKUP($A$4,'Modelling New'!$D:$D,'Modelling New'!$R:$R,0)</f>
        <v>82.741935483870961</v>
      </c>
      <c r="D4" s="35">
        <f>SUMIF('Daily KPI'!$D:$D,$A4,'Daily KPI'!$I:$I)</f>
        <v>78.589999999999989</v>
      </c>
      <c r="E4" s="34">
        <f>_xlfn.XLOOKUP($A$4,'Modelling New'!$D:$D,'Modelling New'!$U:$U,0)</f>
        <v>4258.1292570005717</v>
      </c>
      <c r="F4" s="35">
        <f>SUMIF('Daily KPI'!$D:$D,$A4,'Daily KPI'!$AA:$AA)/1000</f>
        <v>4061.3137390000347</v>
      </c>
      <c r="G4" s="36">
        <f>IFERROR(E4/C4/'Modelling New'!$AQ$1,"")</f>
        <v>0.77092009208861267</v>
      </c>
      <c r="H4" s="37">
        <f>IFERROR(F4/D4/'Modelling New'!$AQ$1,"")</f>
        <v>0.77413276861016433</v>
      </c>
      <c r="I4" s="36">
        <f>IFERROR(E4/(B4*24*'Modelling New'!$AQ$1),"")</f>
        <v>0.13988469412898211</v>
      </c>
      <c r="J4" s="37">
        <f>IFERROR(F4/(B4*24*'Modelling New'!$AQ$1),"")</f>
        <v>0.13341906641463333</v>
      </c>
      <c r="K4" s="36">
        <f>_xlfn.XLOOKUP($A$4,'Modelling New'!$D:$D,'Modelling New'!$AF:$AF)</f>
        <v>0.995</v>
      </c>
      <c r="L4" s="37">
        <f>IFERROR(AVERAGEIF('Daily KPI'!$D:$D,$A4,'Daily KPI'!$R:$R),"")</f>
        <v>1</v>
      </c>
      <c r="M4" s="36">
        <f>_xlfn.XLOOKUP($A$4,'Modelling New'!$D:$D,'Modelling New'!$AE:$AE)</f>
        <v>0.995</v>
      </c>
      <c r="N4" s="37">
        <f>IFERROR(AVERAGEIF('Daily KPI'!$D:$D,$A4,'Daily KPI'!$O:$O),"")</f>
        <v>0.99710521901559335</v>
      </c>
      <c r="O4" s="48">
        <f>SUMIF(RD[Month Year],$A4,RD[WPR_Eac])</f>
        <v>0</v>
      </c>
      <c r="P4" s="49">
        <f>SUMIF(RD[Month Year],$A4,RD[WPR_Edc])</f>
        <v>0</v>
      </c>
    </row>
    <row r="7" spans="1:16" x14ac:dyDescent="0.35">
      <c r="A7" s="29" t="s">
        <v>51</v>
      </c>
      <c r="B7" s="30">
        <f>B8-6</f>
        <v>45851</v>
      </c>
      <c r="D7" s="27"/>
      <c r="F7" s="27"/>
    </row>
    <row r="8" spans="1:16" x14ac:dyDescent="0.35">
      <c r="A8" s="29" t="s">
        <v>52</v>
      </c>
      <c r="B8" s="30">
        <f>B1</f>
        <v>45857</v>
      </c>
    </row>
    <row r="9" spans="1:16" ht="21" x14ac:dyDescent="0.35">
      <c r="A9" s="377" t="s">
        <v>53</v>
      </c>
      <c r="B9" s="377"/>
      <c r="C9" s="377"/>
      <c r="D9" s="377"/>
      <c r="E9" s="377"/>
      <c r="F9" s="377"/>
      <c r="G9" s="377"/>
      <c r="H9" s="377"/>
      <c r="I9" s="377"/>
      <c r="J9" s="377"/>
      <c r="K9" s="377"/>
      <c r="L9" s="377"/>
      <c r="M9" s="377"/>
      <c r="N9" s="377"/>
      <c r="O9" s="377"/>
      <c r="P9" s="377"/>
    </row>
    <row r="10" spans="1:16" ht="43.5" x14ac:dyDescent="0.3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35">
      <c r="A11" s="40">
        <f>A4</f>
        <v>45839</v>
      </c>
      <c r="B11" s="34">
        <f>(B8-B7)+1</f>
        <v>7</v>
      </c>
      <c r="C11" s="34">
        <f>IFERROR(SUMIFS('Daily KPI'!$AC:$AC,'Daily KPI'!$A:$A,"&gt;="&amp;$B$7,'Daily KPI'!$A:$A,"&lt;="&amp;$B$8),"")</f>
        <v>30.483870967741936</v>
      </c>
      <c r="D11" s="35">
        <f>SUMIFS('Daily KPI'!$I:$I,'Daily KPI'!$A:$A,"&gt;="&amp;$B$7,'Daily KPI'!$A:$A,"&lt;="&amp;$B$8)</f>
        <v>26.96</v>
      </c>
      <c r="E11" s="34">
        <f>IFERROR(SUMIFS('Daily KPI'!$AD:$AD,'Daily KPI'!$A:$A,"&gt;="&amp;$B$7,'Daily KPI'!$A:$A,"&lt;="&amp;$B$8),"")/1000</f>
        <v>1568.7844631054741</v>
      </c>
      <c r="F11" s="35">
        <f>SUMIFS('Daily KPI'!$AA:$AA,'Daily KPI'!$A:$A,"&gt;="&amp;$B$7,'Daily KPI'!$A:$A,"&lt;="&amp;$B$8)/1000</f>
        <v>1389.2622420000034</v>
      </c>
      <c r="G11" s="36">
        <f>IFERROR(E11/C11/'Modelling New'!$AQ$1,"")</f>
        <v>0.77092009208861267</v>
      </c>
      <c r="H11" s="37">
        <f>IFERROR(F11/D11/'Modelling New'!$AQ$1,"")</f>
        <v>0.77193466542587941</v>
      </c>
      <c r="I11" s="36">
        <f>IFERROR(E11/($B$11*24*'Modelling New'!$AQ$1),"")</f>
        <v>0.13988469412898213</v>
      </c>
      <c r="J11" s="37">
        <f>IFERROR(F11/($B$11*24*'Modelling New'!$AQ$1),"")</f>
        <v>0.12387713440405779</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0.99937545057003618</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1640625" defaultRowHeight="14.5" x14ac:dyDescent="0.35"/>
  <cols>
    <col min="1" max="1" width="13.453125" customWidth="1"/>
    <col min="2" max="2" width="11.453125" customWidth="1"/>
    <col min="3" max="6" width="13.453125" customWidth="1"/>
    <col min="7" max="7" width="10.7265625" style="1" customWidth="1"/>
    <col min="8" max="8" width="8.7265625" style="1"/>
    <col min="9" max="9" width="13.1796875" customWidth="1"/>
    <col min="10" max="10" width="21.1796875" bestFit="1" customWidth="1"/>
    <col min="11" max="11" width="13.453125" customWidth="1"/>
    <col min="12" max="13" width="11.453125" bestFit="1" customWidth="1"/>
    <col min="14" max="19" width="13.453125" customWidth="1"/>
    <col min="20" max="20" width="22.453125" bestFit="1" customWidth="1"/>
    <col min="21" max="21" width="16.453125" customWidth="1"/>
    <col min="22" max="22" width="48.453125" customWidth="1"/>
  </cols>
  <sheetData>
    <row r="1" spans="1:21" hidden="1" x14ac:dyDescent="0.35">
      <c r="S1" s="1"/>
    </row>
    <row r="2" spans="1:21"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3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3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3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3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3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3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3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3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3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3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3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3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3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3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3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3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3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3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3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3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3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3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3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3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3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3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3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3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3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3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3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3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3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3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3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3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3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3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3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3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3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3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3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3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3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3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3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3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3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3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3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3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3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3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3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3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3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3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3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3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3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3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3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3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3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3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3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3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3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3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3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3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3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3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3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3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3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3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3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3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3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3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3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3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3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3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3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3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3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3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3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3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3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3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3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3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3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3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3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3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3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3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3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3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3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3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3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3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3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3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3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3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3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3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3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3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3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3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3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3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3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3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3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3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3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3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3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3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3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3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3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3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3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3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3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3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3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3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3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3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3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3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3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3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3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3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3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3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3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3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3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3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3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3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3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3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3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3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3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3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3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3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3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3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3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3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3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3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3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3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3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3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3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3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3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3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3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3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3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3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3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3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3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3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3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3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3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3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3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3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3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3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3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3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3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3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3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3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3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3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3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3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3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3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3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3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3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3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3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3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3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3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3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3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3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3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3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3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3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3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3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3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3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3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3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3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3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3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3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3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3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3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3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3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3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3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3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3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3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3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3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3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3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3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3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3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3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3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3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3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3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3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3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3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3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3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3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3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3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3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3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3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3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3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3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3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3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3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3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3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3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3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3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3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3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3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3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3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3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3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3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3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3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3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3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3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3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3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3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3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3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3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3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3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3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3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3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3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3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3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3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3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3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3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3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3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3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3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3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3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3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3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3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3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3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3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3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3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3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3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3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3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3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3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3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3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3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3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3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3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3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3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3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3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3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3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3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3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3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3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3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3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3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3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3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3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3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3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3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3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3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3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3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3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3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3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3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3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3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3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3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3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3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3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3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3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3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3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3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3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3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3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3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3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3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3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3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3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3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3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3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3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3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3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3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3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3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3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3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3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3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3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3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3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3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3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3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3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3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3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3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3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3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3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3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3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3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3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3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3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3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3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3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3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3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3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3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3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3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3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3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3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3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3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3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3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3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3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3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3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3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3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3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3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3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3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3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3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3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3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3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3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3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3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3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3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3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3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3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3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3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3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3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3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3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3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3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3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3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3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3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3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3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3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3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3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3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3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3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3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3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3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3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3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3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3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3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3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3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3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3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3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3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3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3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3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3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3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3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3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3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3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3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3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3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3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3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3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3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3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3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3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3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3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3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3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3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3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3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3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3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3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3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3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3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3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3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3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3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3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3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3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3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3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3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3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3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3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3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3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3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3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3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3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3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3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3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3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3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3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3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3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3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3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3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3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3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3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3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3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3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3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3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3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3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3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3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3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3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3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3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3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3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3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3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3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3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3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3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3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3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3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3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3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3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3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3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3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3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3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3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3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3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3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3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3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3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3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3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3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3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3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3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3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3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3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3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3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3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3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3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3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3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3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3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3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3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3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3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3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3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3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3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3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3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3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3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3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3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3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3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3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3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3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3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3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3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3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3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3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3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3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3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3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3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3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3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3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3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3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3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1640625" defaultRowHeight="14.5" x14ac:dyDescent="0.35"/>
  <cols>
    <col min="1" max="1" width="13.453125" customWidth="1"/>
    <col min="2" max="2" width="11.453125" customWidth="1"/>
    <col min="3" max="4" width="13.453125" customWidth="1"/>
    <col min="5" max="6" width="13.453125" hidden="1" customWidth="1"/>
    <col min="7" max="7" width="10.7265625" style="1" customWidth="1"/>
    <col min="8" max="8" width="8.7265625" style="1"/>
    <col min="10" max="10" width="14.54296875" bestFit="1" customWidth="1"/>
    <col min="11" max="11" width="13.453125" customWidth="1"/>
    <col min="12" max="13" width="11.453125" bestFit="1" customWidth="1"/>
    <col min="14" max="19" width="13.453125" customWidth="1"/>
    <col min="20" max="20" width="11.1796875" style="1" customWidth="1"/>
    <col min="21" max="23" width="13.453125" customWidth="1"/>
    <col min="24" max="24" width="14.7265625" customWidth="1"/>
    <col min="25" max="25" width="13.453125" customWidth="1"/>
    <col min="26" max="26" width="43.453125" customWidth="1"/>
    <col min="27" max="27" width="48.453125" customWidth="1"/>
  </cols>
  <sheetData>
    <row r="1" spans="1:26" hidden="1" x14ac:dyDescent="0.35">
      <c r="S1" s="1"/>
      <c r="T1"/>
    </row>
    <row r="2" spans="1:26"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3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3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3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3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3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3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3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3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3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3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3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3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3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3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3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3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3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3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3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3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3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3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3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3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3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3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3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3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3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3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3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3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3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3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3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3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3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3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3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3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3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3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3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3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3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3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3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3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3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3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3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3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3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3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3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3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3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3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3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3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3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3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3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3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3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3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3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3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3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3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3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3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3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3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3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3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3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3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3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3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3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3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3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3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3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3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3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3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3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3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3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3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3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3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3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3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3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3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3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3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3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3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3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3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3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3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3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3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3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3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3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3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3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3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3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3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3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3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3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3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3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3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3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3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3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3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3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3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3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3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3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3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3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3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3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3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3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3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3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3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3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3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3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3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3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3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3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3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3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3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3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3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3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3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3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3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3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3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3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3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3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3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3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3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3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3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3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3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3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3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3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3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3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3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3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3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3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3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3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3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3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3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3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3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3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3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3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3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3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3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3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3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3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3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3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3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3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3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3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3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3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3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3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3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3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3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3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3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3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3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3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3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3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3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3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3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3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3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3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3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3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3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3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3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3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3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3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3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3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3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3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3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3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3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3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3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3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3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3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3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3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3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3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3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3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3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3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3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3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3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3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3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3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3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3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3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3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3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3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3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3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3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3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3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3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3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3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3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3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3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3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3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3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3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3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3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3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3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3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3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3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3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3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3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3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3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3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3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3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3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3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3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3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3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3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3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3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3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3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3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3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3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3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3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3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3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3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3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3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3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3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3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3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3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3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3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3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3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3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3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3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3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3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3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3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3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3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3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3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3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3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3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3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3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3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3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3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3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3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3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3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3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3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3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3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3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3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3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3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3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3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3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3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3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3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3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3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3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3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3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3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3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3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3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3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3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3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3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3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3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3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3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3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3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3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3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3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3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3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3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3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3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3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3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3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3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3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3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3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3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3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3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3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3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3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3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3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3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3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3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3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3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3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3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3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3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3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3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3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3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3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3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3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3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3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3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3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3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3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3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3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3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3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3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3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3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3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3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3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3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3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3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3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3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3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3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3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3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3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3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3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3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3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3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3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3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3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3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3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3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3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3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3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3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3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3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3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3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3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3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3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3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3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3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3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3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3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3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3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3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3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3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3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3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3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3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3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3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3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3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3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3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3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3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3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3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3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3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3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3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3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3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3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3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3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3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3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3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3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3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3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3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3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3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3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3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3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3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3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3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3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3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3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3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3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3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3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3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3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3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3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3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3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3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3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3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3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3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3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3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3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3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3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3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3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3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3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3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3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3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3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3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3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3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3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3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3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3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3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3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3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3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3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3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3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3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3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3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3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3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3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3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3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3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3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3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3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3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3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3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3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3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3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3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3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3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3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3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3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3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35">
      <c r="A583" s="106">
        <v>581</v>
      </c>
      <c r="B583" s="168">
        <f t="shared" si="19"/>
        <v>45780</v>
      </c>
      <c r="C583" s="126">
        <f>YEAR(MC[[#This Row],[Date]])+IF(MONTH(MC[[#This Row],[Date]])&gt;=4,1,0)</f>
        <v>2026</v>
      </c>
      <c r="D583" s="102">
        <f>YEAR(MC[[#This Row],[Date]])</f>
        <v>2025</v>
      </c>
      <c r="E583" s="167"/>
      <c r="F583" s="106"/>
      <c r="G583" s="1" t="str">
        <f>TEXT(MC[[#This Row],[Date]],"mmm-yy")</f>
        <v>May-25</v>
      </c>
      <c r="H583" s="1">
        <f>DAY(EOMONTH(MC[[#This Row],[Month Year]],0))</f>
        <v>31</v>
      </c>
      <c r="I583" s="106"/>
      <c r="J583" s="106" t="s">
        <v>142</v>
      </c>
      <c r="K583" s="106">
        <v>7050</v>
      </c>
      <c r="L583" s="106"/>
      <c r="M583" s="106"/>
      <c r="N583" s="106">
        <v>6600</v>
      </c>
      <c r="O583" s="106">
        <v>7150</v>
      </c>
      <c r="P583" s="106"/>
      <c r="Q583" s="106">
        <v>5500</v>
      </c>
      <c r="R583" s="106"/>
      <c r="S583" s="1">
        <v>26300</v>
      </c>
      <c r="T583" s="106"/>
      <c r="U583" s="106"/>
      <c r="V583" s="106"/>
      <c r="W583" s="106"/>
      <c r="X583" s="106"/>
      <c r="Y583" s="106"/>
      <c r="Z583" s="106"/>
    </row>
    <row r="584" spans="1:26" ht="29" x14ac:dyDescent="0.35">
      <c r="A584" s="106">
        <v>582</v>
      </c>
      <c r="B584" s="168">
        <f t="shared" si="19"/>
        <v>45781</v>
      </c>
      <c r="C584" s="126">
        <f>YEAR(MC[[#This Row],[Date]])+IF(MONTH(MC[[#This Row],[Date]])&gt;=4,1,0)</f>
        <v>2026</v>
      </c>
      <c r="D584" s="102">
        <f>YEAR(MC[[#This Row],[Date]])</f>
        <v>2025</v>
      </c>
      <c r="E584" s="167"/>
      <c r="F584" s="106"/>
      <c r="G584" s="1" t="str">
        <f>TEXT(MC[[#This Row],[Date]],"mmm-yy")</f>
        <v>May-25</v>
      </c>
      <c r="H584" s="1">
        <f>DAY(EOMONTH(MC[[#This Row],[Month Year]],0))</f>
        <v>31</v>
      </c>
      <c r="I584" s="106"/>
      <c r="J584" s="106" t="s">
        <v>142</v>
      </c>
      <c r="K584" s="106"/>
      <c r="L584" s="106"/>
      <c r="M584" s="106"/>
      <c r="N584" s="106"/>
      <c r="O584" s="106"/>
      <c r="P584" s="106"/>
      <c r="Q584" s="106"/>
      <c r="R584" s="106"/>
      <c r="S584" s="1">
        <v>0</v>
      </c>
      <c r="T584" s="106"/>
      <c r="U584" s="106"/>
      <c r="V584" s="106"/>
      <c r="W584" s="106"/>
      <c r="X584" s="106"/>
      <c r="Y584" s="106"/>
      <c r="Z584" s="350" t="s">
        <v>1277</v>
      </c>
    </row>
    <row r="585" spans="1:26" ht="29" x14ac:dyDescent="0.35">
      <c r="A585" s="106">
        <v>583</v>
      </c>
      <c r="B585" s="168">
        <f t="shared" si="19"/>
        <v>45782</v>
      </c>
      <c r="C585" s="126">
        <f>YEAR(MC[[#This Row],[Date]])+IF(MONTH(MC[[#This Row],[Date]])&gt;=4,1,0)</f>
        <v>2026</v>
      </c>
      <c r="D585" s="102">
        <f>YEAR(MC[[#This Row],[Date]])</f>
        <v>2025</v>
      </c>
      <c r="E585" s="167"/>
      <c r="F585" s="106"/>
      <c r="G585" s="1" t="str">
        <f>TEXT(MC[[#This Row],[Date]],"mmm-yy")</f>
        <v>May-25</v>
      </c>
      <c r="H585" s="1">
        <f>DAY(EOMONTH(MC[[#This Row],[Month Year]],0))</f>
        <v>31</v>
      </c>
      <c r="I585" s="106"/>
      <c r="J585" s="106" t="s">
        <v>142</v>
      </c>
      <c r="K585" s="106"/>
      <c r="L585" s="106"/>
      <c r="M585" s="106"/>
      <c r="N585" s="106"/>
      <c r="O585" s="106"/>
      <c r="P585" s="106"/>
      <c r="Q585" s="106"/>
      <c r="R585" s="106"/>
      <c r="S585" s="1">
        <v>0</v>
      </c>
      <c r="T585" s="106"/>
      <c r="U585" s="106"/>
      <c r="V585" s="106"/>
      <c r="W585" s="106"/>
      <c r="X585" s="106"/>
      <c r="Y585" s="106"/>
      <c r="Z585" s="350" t="s">
        <v>1278</v>
      </c>
    </row>
    <row r="586" spans="1:26" ht="29" x14ac:dyDescent="0.35">
      <c r="A586" s="106">
        <v>584</v>
      </c>
      <c r="B586" s="168">
        <f t="shared" si="19"/>
        <v>45783</v>
      </c>
      <c r="C586" s="126">
        <f>YEAR(MC[[#This Row],[Date]])+IF(MONTH(MC[[#This Row],[Date]])&gt;=4,1,0)</f>
        <v>2026</v>
      </c>
      <c r="D586" s="102">
        <f>YEAR(MC[[#This Row],[Date]])</f>
        <v>2025</v>
      </c>
      <c r="E586" s="167"/>
      <c r="F586" s="106"/>
      <c r="G586" s="1" t="str">
        <f>TEXT(MC[[#This Row],[Date]],"mmm-yy")</f>
        <v>May-25</v>
      </c>
      <c r="H586" s="1">
        <f>DAY(EOMONTH(MC[[#This Row],[Month Year]],0))</f>
        <v>31</v>
      </c>
      <c r="I586" s="106"/>
      <c r="J586" s="106" t="s">
        <v>142</v>
      </c>
      <c r="K586" s="106"/>
      <c r="L586" s="106"/>
      <c r="M586" s="106"/>
      <c r="N586" s="106"/>
      <c r="O586" s="106"/>
      <c r="P586" s="106"/>
      <c r="Q586" s="106"/>
      <c r="R586" s="106"/>
      <c r="S586" s="1">
        <v>0</v>
      </c>
      <c r="T586" s="106"/>
      <c r="U586" s="106"/>
      <c r="V586" s="106"/>
      <c r="W586" s="106"/>
      <c r="X586" s="106"/>
      <c r="Y586" s="106"/>
      <c r="Z586" s="350" t="s">
        <v>1279</v>
      </c>
    </row>
    <row r="587" spans="1:26" ht="29" x14ac:dyDescent="0.35">
      <c r="A587" s="106">
        <v>585</v>
      </c>
      <c r="B587" s="168">
        <f t="shared" si="19"/>
        <v>45784</v>
      </c>
      <c r="C587" s="126">
        <f>YEAR(MC[[#This Row],[Date]])+IF(MONTH(MC[[#This Row],[Date]])&gt;=4,1,0)</f>
        <v>2026</v>
      </c>
      <c r="D587" s="102">
        <f>YEAR(MC[[#This Row],[Date]])</f>
        <v>2025</v>
      </c>
      <c r="E587" s="167"/>
      <c r="F587" s="106"/>
      <c r="G587" s="1" t="str">
        <f>TEXT(MC[[#This Row],[Date]],"mmm-yy")</f>
        <v>May-25</v>
      </c>
      <c r="H587" s="1">
        <f>DAY(EOMONTH(MC[[#This Row],[Month Year]],0))</f>
        <v>31</v>
      </c>
      <c r="I587" s="106"/>
      <c r="J587" s="106" t="s">
        <v>142</v>
      </c>
      <c r="K587" s="106"/>
      <c r="L587" s="106"/>
      <c r="M587" s="106"/>
      <c r="N587" s="106"/>
      <c r="O587" s="106"/>
      <c r="P587" s="106"/>
      <c r="Q587" s="106"/>
      <c r="R587" s="106"/>
      <c r="S587" s="1">
        <v>0</v>
      </c>
      <c r="T587" s="106"/>
      <c r="U587" s="106"/>
      <c r="V587" s="106"/>
      <c r="W587" s="106"/>
      <c r="X587" s="106"/>
      <c r="Y587" s="106"/>
      <c r="Z587" s="350" t="s">
        <v>1280</v>
      </c>
    </row>
    <row r="588" spans="1:26" ht="29" x14ac:dyDescent="0.35">
      <c r="A588" s="106">
        <v>586</v>
      </c>
      <c r="B588" s="168">
        <f t="shared" si="19"/>
        <v>45785</v>
      </c>
      <c r="C588" s="126">
        <f>YEAR(MC[[#This Row],[Date]])+IF(MONTH(MC[[#This Row],[Date]])&gt;=4,1,0)</f>
        <v>2026</v>
      </c>
      <c r="D588" s="102">
        <f>YEAR(MC[[#This Row],[Date]])</f>
        <v>2025</v>
      </c>
      <c r="E588" s="167"/>
      <c r="F588" s="106"/>
      <c r="G588" s="1" t="str">
        <f>TEXT(MC[[#This Row],[Date]],"mmm-yy")</f>
        <v>May-25</v>
      </c>
      <c r="H588" s="1">
        <f>DAY(EOMONTH(MC[[#This Row],[Month Year]],0))</f>
        <v>31</v>
      </c>
      <c r="I588" s="106"/>
      <c r="J588" s="106" t="s">
        <v>142</v>
      </c>
      <c r="K588" s="106"/>
      <c r="L588" s="106"/>
      <c r="M588" s="106"/>
      <c r="N588" s="106"/>
      <c r="O588" s="106"/>
      <c r="P588" s="106"/>
      <c r="Q588" s="106"/>
      <c r="R588" s="106"/>
      <c r="S588" s="1">
        <v>0</v>
      </c>
      <c r="T588" s="106"/>
      <c r="U588" s="106"/>
      <c r="V588" s="106"/>
      <c r="W588" s="106"/>
      <c r="X588" s="106"/>
      <c r="Y588" s="106"/>
      <c r="Z588" s="350" t="s">
        <v>1281</v>
      </c>
    </row>
    <row r="589" spans="1:26" ht="29" x14ac:dyDescent="0.35">
      <c r="A589" s="106">
        <v>587</v>
      </c>
      <c r="B589" s="168">
        <f t="shared" si="19"/>
        <v>45786</v>
      </c>
      <c r="C589" s="126">
        <f>YEAR(MC[[#This Row],[Date]])+IF(MONTH(MC[[#This Row],[Date]])&gt;=4,1,0)</f>
        <v>2026</v>
      </c>
      <c r="D589" s="102">
        <f>YEAR(MC[[#This Row],[Date]])</f>
        <v>2025</v>
      </c>
      <c r="E589" s="167"/>
      <c r="F589" s="106"/>
      <c r="G589" s="1" t="str">
        <f>TEXT(MC[[#This Row],[Date]],"mmm-yy")</f>
        <v>May-25</v>
      </c>
      <c r="H589" s="1">
        <f>DAY(EOMONTH(MC[[#This Row],[Month Year]],0))</f>
        <v>31</v>
      </c>
      <c r="I589" s="106"/>
      <c r="J589" s="106" t="s">
        <v>142</v>
      </c>
      <c r="K589" s="106"/>
      <c r="L589" s="106"/>
      <c r="M589" s="106"/>
      <c r="N589" s="106"/>
      <c r="O589" s="106"/>
      <c r="P589" s="106"/>
      <c r="Q589" s="106"/>
      <c r="R589" s="106"/>
      <c r="S589" s="1">
        <v>0</v>
      </c>
      <c r="T589" s="106"/>
      <c r="U589" s="106"/>
      <c r="V589" s="106"/>
      <c r="W589" s="106"/>
      <c r="X589" s="106"/>
      <c r="Y589" s="106"/>
      <c r="Z589" s="350" t="s">
        <v>1282</v>
      </c>
    </row>
    <row r="590" spans="1:26" ht="29" x14ac:dyDescent="0.35">
      <c r="A590" s="106">
        <v>588</v>
      </c>
      <c r="B590" s="168">
        <f t="shared" si="19"/>
        <v>45787</v>
      </c>
      <c r="C590" s="126">
        <f>YEAR(MC[[#This Row],[Date]])+IF(MONTH(MC[[#This Row],[Date]])&gt;=4,1,0)</f>
        <v>2026</v>
      </c>
      <c r="D590" s="102">
        <f>YEAR(MC[[#This Row],[Date]])</f>
        <v>2025</v>
      </c>
      <c r="E590" s="167"/>
      <c r="F590" s="106"/>
      <c r="G590" s="1" t="str">
        <f>TEXT(MC[[#This Row],[Date]],"mmm-yy")</f>
        <v>May-25</v>
      </c>
      <c r="H590" s="1">
        <f>DAY(EOMONTH(MC[[#This Row],[Month Year]],0))</f>
        <v>31</v>
      </c>
      <c r="I590" s="106"/>
      <c r="J590" s="106" t="s">
        <v>142</v>
      </c>
      <c r="K590" s="106"/>
      <c r="L590" s="106"/>
      <c r="M590" s="106"/>
      <c r="N590" s="106"/>
      <c r="O590" s="106"/>
      <c r="P590" s="106"/>
      <c r="Q590" s="106"/>
      <c r="R590" s="106"/>
      <c r="S590" s="1">
        <v>0</v>
      </c>
      <c r="T590" s="106"/>
      <c r="U590" s="106"/>
      <c r="V590" s="106"/>
      <c r="W590" s="106"/>
      <c r="X590" s="106"/>
      <c r="Y590" s="106"/>
      <c r="Z590" s="350" t="s">
        <v>1283</v>
      </c>
    </row>
    <row r="591" spans="1:26" ht="29" x14ac:dyDescent="0.35">
      <c r="A591" s="106">
        <v>589</v>
      </c>
      <c r="B591" s="168">
        <f t="shared" si="19"/>
        <v>45788</v>
      </c>
      <c r="C591" s="126">
        <f>YEAR(MC[[#This Row],[Date]])+IF(MONTH(MC[[#This Row],[Date]])&gt;=4,1,0)</f>
        <v>2026</v>
      </c>
      <c r="D591" s="102">
        <f>YEAR(MC[[#This Row],[Date]])</f>
        <v>2025</v>
      </c>
      <c r="E591" s="167"/>
      <c r="F591" s="106"/>
      <c r="G591" s="1" t="str">
        <f>TEXT(MC[[#This Row],[Date]],"mmm-yy")</f>
        <v>May-25</v>
      </c>
      <c r="H591" s="1">
        <f>DAY(EOMONTH(MC[[#This Row],[Month Year]],0))</f>
        <v>31</v>
      </c>
      <c r="I591" s="106"/>
      <c r="J591" s="106" t="s">
        <v>142</v>
      </c>
      <c r="K591" s="106"/>
      <c r="L591" s="106"/>
      <c r="M591" s="106"/>
      <c r="N591" s="106"/>
      <c r="O591" s="106"/>
      <c r="P591" s="106"/>
      <c r="Q591" s="106"/>
      <c r="R591" s="106"/>
      <c r="S591" s="1">
        <v>0</v>
      </c>
      <c r="T591" s="106"/>
      <c r="U591" s="106"/>
      <c r="V591" s="106"/>
      <c r="W591" s="106"/>
      <c r="X591" s="106"/>
      <c r="Y591" s="106"/>
      <c r="Z591" s="350" t="s">
        <v>1284</v>
      </c>
    </row>
    <row r="592" spans="1:26" ht="29" x14ac:dyDescent="0.35">
      <c r="A592" s="106">
        <v>590</v>
      </c>
      <c r="B592" s="168">
        <f t="shared" ref="B592:B630" si="20">B591+1</f>
        <v>45789</v>
      </c>
      <c r="C592" s="126">
        <f>YEAR(MC[[#This Row],[Date]])+IF(MONTH(MC[[#This Row],[Date]])&gt;=4,1,0)</f>
        <v>2026</v>
      </c>
      <c r="D592" s="102">
        <f>YEAR(MC[[#This Row],[Date]])</f>
        <v>2025</v>
      </c>
      <c r="E592" s="167"/>
      <c r="F592" s="106"/>
      <c r="G592" s="1" t="str">
        <f>TEXT(MC[[#This Row],[Date]],"mmm-yy")</f>
        <v>May-25</v>
      </c>
      <c r="H592" s="1">
        <f>DAY(EOMONTH(MC[[#This Row],[Month Year]],0))</f>
        <v>31</v>
      </c>
      <c r="I592" s="106"/>
      <c r="J592" s="106" t="s">
        <v>142</v>
      </c>
      <c r="K592" s="106"/>
      <c r="L592" s="106"/>
      <c r="M592" s="106"/>
      <c r="N592" s="106"/>
      <c r="O592" s="106"/>
      <c r="P592" s="106"/>
      <c r="Q592" s="106"/>
      <c r="R592" s="106"/>
      <c r="S592" s="1">
        <v>0</v>
      </c>
      <c r="T592" s="106"/>
      <c r="U592" s="106"/>
      <c r="V592" s="106"/>
      <c r="W592" s="106"/>
      <c r="X592" s="106"/>
      <c r="Y592" s="106"/>
      <c r="Z592" s="350" t="s">
        <v>1285</v>
      </c>
    </row>
    <row r="593" spans="1:26" ht="29" x14ac:dyDescent="0.35">
      <c r="A593" s="106">
        <v>591</v>
      </c>
      <c r="B593" s="168">
        <f t="shared" si="20"/>
        <v>45790</v>
      </c>
      <c r="C593" s="126">
        <f>YEAR(MC[[#This Row],[Date]])+IF(MONTH(MC[[#This Row],[Date]])&gt;=4,1,0)</f>
        <v>2026</v>
      </c>
      <c r="D593" s="102">
        <f>YEAR(MC[[#This Row],[Date]])</f>
        <v>2025</v>
      </c>
      <c r="E593" s="167"/>
      <c r="F593" s="106"/>
      <c r="G593" s="1" t="str">
        <f>TEXT(MC[[#This Row],[Date]],"mmm-yy")</f>
        <v>May-25</v>
      </c>
      <c r="H593" s="1">
        <f>DAY(EOMONTH(MC[[#This Row],[Month Year]],0))</f>
        <v>31</v>
      </c>
      <c r="I593" s="106"/>
      <c r="J593" s="106" t="s">
        <v>142</v>
      </c>
      <c r="K593" s="106"/>
      <c r="L593" s="106"/>
      <c r="M593" s="106"/>
      <c r="N593" s="106"/>
      <c r="O593" s="106"/>
      <c r="P593" s="106"/>
      <c r="Q593" s="106"/>
      <c r="R593" s="106"/>
      <c r="S593" s="1">
        <v>0</v>
      </c>
      <c r="T593" s="106"/>
      <c r="U593" s="106"/>
      <c r="V593" s="106"/>
      <c r="W593" s="106"/>
      <c r="X593" s="106"/>
      <c r="Y593" s="106"/>
      <c r="Z593" s="350" t="s">
        <v>1286</v>
      </c>
    </row>
    <row r="594" spans="1:26" ht="29" x14ac:dyDescent="0.35">
      <c r="A594" s="106">
        <v>592</v>
      </c>
      <c r="B594" s="168">
        <f t="shared" si="20"/>
        <v>45791</v>
      </c>
      <c r="C594" s="126">
        <f>YEAR(MC[[#This Row],[Date]])+IF(MONTH(MC[[#This Row],[Date]])&gt;=4,1,0)</f>
        <v>2026</v>
      </c>
      <c r="D594" s="102">
        <f>YEAR(MC[[#This Row],[Date]])</f>
        <v>2025</v>
      </c>
      <c r="E594" s="167"/>
      <c r="F594" s="106"/>
      <c r="G594" s="1" t="str">
        <f>TEXT(MC[[#This Row],[Date]],"mmm-yy")</f>
        <v>May-25</v>
      </c>
      <c r="H594" s="1">
        <f>DAY(EOMONTH(MC[[#This Row],[Month Year]],0))</f>
        <v>31</v>
      </c>
      <c r="I594" s="106"/>
      <c r="J594" s="106" t="s">
        <v>142</v>
      </c>
      <c r="K594" s="106"/>
      <c r="L594" s="106"/>
      <c r="M594" s="106"/>
      <c r="N594" s="106"/>
      <c r="O594" s="106"/>
      <c r="P594" s="106"/>
      <c r="Q594" s="106"/>
      <c r="R594" s="106"/>
      <c r="S594" s="1">
        <v>0</v>
      </c>
      <c r="T594" s="106"/>
      <c r="U594" s="106"/>
      <c r="V594" s="106"/>
      <c r="W594" s="106"/>
      <c r="X594" s="106"/>
      <c r="Y594" s="106"/>
      <c r="Z594" s="350" t="s">
        <v>1287</v>
      </c>
    </row>
    <row r="595" spans="1:26" ht="29" x14ac:dyDescent="0.35">
      <c r="A595" s="106">
        <v>593</v>
      </c>
      <c r="B595" s="168">
        <f t="shared" si="20"/>
        <v>45792</v>
      </c>
      <c r="C595" s="126">
        <f>YEAR(MC[[#This Row],[Date]])+IF(MONTH(MC[[#This Row],[Date]])&gt;=4,1,0)</f>
        <v>2026</v>
      </c>
      <c r="D595" s="102">
        <f>YEAR(MC[[#This Row],[Date]])</f>
        <v>2025</v>
      </c>
      <c r="E595" s="167"/>
      <c r="F595" s="106"/>
      <c r="G595" s="1" t="str">
        <f>TEXT(MC[[#This Row],[Date]],"mmm-yy")</f>
        <v>May-25</v>
      </c>
      <c r="H595" s="1">
        <f>DAY(EOMONTH(MC[[#This Row],[Month Year]],0))</f>
        <v>31</v>
      </c>
      <c r="I595" s="106"/>
      <c r="J595" s="106" t="s">
        <v>142</v>
      </c>
      <c r="K595" s="106"/>
      <c r="L595" s="106"/>
      <c r="M595" s="106"/>
      <c r="N595" s="106"/>
      <c r="O595" s="106"/>
      <c r="P595" s="106"/>
      <c r="Q595" s="106"/>
      <c r="R595" s="106"/>
      <c r="S595" s="1">
        <v>0</v>
      </c>
      <c r="T595" s="106"/>
      <c r="U595" s="106"/>
      <c r="V595" s="106"/>
      <c r="W595" s="106"/>
      <c r="X595" s="106"/>
      <c r="Y595" s="106"/>
      <c r="Z595" s="350" t="s">
        <v>1288</v>
      </c>
    </row>
    <row r="596" spans="1:26" ht="29" x14ac:dyDescent="0.35">
      <c r="A596" s="106">
        <v>594</v>
      </c>
      <c r="B596" s="168">
        <f t="shared" si="20"/>
        <v>45793</v>
      </c>
      <c r="C596" s="126">
        <f>YEAR(MC[[#This Row],[Date]])+IF(MONTH(MC[[#This Row],[Date]])&gt;=4,1,0)</f>
        <v>2026</v>
      </c>
      <c r="D596" s="102">
        <f>YEAR(MC[[#This Row],[Date]])</f>
        <v>2025</v>
      </c>
      <c r="E596" s="167"/>
      <c r="F596" s="106"/>
      <c r="G596" s="1" t="str">
        <f>TEXT(MC[[#This Row],[Date]],"mmm-yy")</f>
        <v>May-25</v>
      </c>
      <c r="H596" s="1">
        <f>DAY(EOMONTH(MC[[#This Row],[Month Year]],0))</f>
        <v>31</v>
      </c>
      <c r="I596" s="106"/>
      <c r="J596" s="106" t="s">
        <v>142</v>
      </c>
      <c r="K596" s="106"/>
      <c r="L596" s="106"/>
      <c r="M596" s="106"/>
      <c r="N596" s="106"/>
      <c r="O596" s="106"/>
      <c r="P596" s="106"/>
      <c r="Q596" s="106"/>
      <c r="R596" s="106"/>
      <c r="S596" s="1">
        <v>0</v>
      </c>
      <c r="T596" s="106"/>
      <c r="U596" s="106"/>
      <c r="V596" s="106"/>
      <c r="W596" s="106"/>
      <c r="X596" s="106"/>
      <c r="Y596" s="106"/>
      <c r="Z596" s="350" t="s">
        <v>1289</v>
      </c>
    </row>
    <row r="597" spans="1:26" x14ac:dyDescent="0.35">
      <c r="A597" s="106">
        <v>595</v>
      </c>
      <c r="B597" s="168">
        <f t="shared" si="20"/>
        <v>45794</v>
      </c>
      <c r="C597" s="126">
        <f>YEAR(MC[[#This Row],[Date]])+IF(MONTH(MC[[#This Row],[Date]])&gt;=4,1,0)</f>
        <v>2026</v>
      </c>
      <c r="D597" s="102">
        <f>YEAR(MC[[#This Row],[Date]])</f>
        <v>2025</v>
      </c>
      <c r="E597" s="167"/>
      <c r="F597" s="106"/>
      <c r="G597" s="1" t="str">
        <f>TEXT(MC[[#This Row],[Date]],"mmm-yy")</f>
        <v>May-25</v>
      </c>
      <c r="H597" s="1">
        <f>DAY(EOMONTH(MC[[#This Row],[Month Year]],0))</f>
        <v>31</v>
      </c>
      <c r="I597" s="106"/>
      <c r="J597" s="106" t="s">
        <v>142</v>
      </c>
      <c r="K597" s="106">
        <v>5500</v>
      </c>
      <c r="L597" s="106"/>
      <c r="M597" s="106"/>
      <c r="N597" s="106">
        <v>3250</v>
      </c>
      <c r="O597" s="106"/>
      <c r="P597" s="106">
        <v>4000</v>
      </c>
      <c r="Q597" s="106"/>
      <c r="R597" s="106">
        <v>2250</v>
      </c>
      <c r="S597" s="1">
        <v>15000</v>
      </c>
      <c r="T597" s="107">
        <v>0.375</v>
      </c>
      <c r="U597" s="107">
        <v>0.5</v>
      </c>
      <c r="V597" s="107">
        <v>0.58333333333333337</v>
      </c>
      <c r="W597" s="107">
        <v>0.75</v>
      </c>
      <c r="X597" s="106"/>
      <c r="Y597" s="106"/>
      <c r="Z597" s="350"/>
    </row>
    <row r="598" spans="1:26" x14ac:dyDescent="0.35">
      <c r="A598" s="106">
        <v>596</v>
      </c>
      <c r="B598" s="168">
        <f t="shared" si="20"/>
        <v>45795</v>
      </c>
      <c r="C598" s="126">
        <f>YEAR(MC[[#This Row],[Date]])+IF(MONTH(MC[[#This Row],[Date]])&gt;=4,1,0)</f>
        <v>2026</v>
      </c>
      <c r="D598" s="102">
        <f>YEAR(MC[[#This Row],[Date]])</f>
        <v>2025</v>
      </c>
      <c r="E598" s="167"/>
      <c r="F598" s="106"/>
      <c r="G598" s="1" t="str">
        <f>TEXT(MC[[#This Row],[Date]],"mmm-yy")</f>
        <v>May-25</v>
      </c>
      <c r="H598" s="1">
        <f>DAY(EOMONTH(MC[[#This Row],[Month Year]],0))</f>
        <v>31</v>
      </c>
      <c r="I598" s="106"/>
      <c r="J598" s="106" t="s">
        <v>142</v>
      </c>
      <c r="K598" s="106">
        <v>7750</v>
      </c>
      <c r="L598" s="106"/>
      <c r="M598" s="106"/>
      <c r="N598" s="106">
        <v>7250</v>
      </c>
      <c r="O598" s="106"/>
      <c r="P598" s="106">
        <v>7450</v>
      </c>
      <c r="Q598" s="106"/>
      <c r="R598" s="106">
        <v>3750</v>
      </c>
      <c r="S598" s="1">
        <v>26200</v>
      </c>
      <c r="T598" s="107">
        <v>0.375</v>
      </c>
      <c r="U598" s="107">
        <v>0.5</v>
      </c>
      <c r="V598" s="107">
        <v>0.58333333333333337</v>
      </c>
      <c r="W598" s="107">
        <v>0.75</v>
      </c>
      <c r="X598" s="106"/>
      <c r="Y598" s="106"/>
      <c r="Z598" s="350"/>
    </row>
    <row r="599" spans="1:26" x14ac:dyDescent="0.35">
      <c r="A599" s="106">
        <v>597</v>
      </c>
      <c r="B599" s="168">
        <f t="shared" si="20"/>
        <v>45796</v>
      </c>
      <c r="C599" s="126">
        <f>YEAR(MC[[#This Row],[Date]])+IF(MONTH(MC[[#This Row],[Date]])&gt;=4,1,0)</f>
        <v>2026</v>
      </c>
      <c r="D599" s="102">
        <f>YEAR(MC[[#This Row],[Date]])</f>
        <v>2025</v>
      </c>
      <c r="E599" s="167"/>
      <c r="F599" s="106"/>
      <c r="G599" s="1" t="str">
        <f>TEXT(MC[[#This Row],[Date]],"mmm-yy")</f>
        <v>May-25</v>
      </c>
      <c r="H599" s="1">
        <f>DAY(EOMONTH(MC[[#This Row],[Month Year]],0))</f>
        <v>31</v>
      </c>
      <c r="I599" s="106"/>
      <c r="J599" s="106" t="s">
        <v>142</v>
      </c>
      <c r="K599" s="106">
        <v>7450</v>
      </c>
      <c r="L599" s="106"/>
      <c r="M599" s="106"/>
      <c r="N599" s="106">
        <v>7550</v>
      </c>
      <c r="O599" s="106"/>
      <c r="P599" s="106">
        <v>7250</v>
      </c>
      <c r="Q599" s="106"/>
      <c r="R599" s="106">
        <v>5250</v>
      </c>
      <c r="S599" s="1">
        <v>27500</v>
      </c>
      <c r="T599" s="107">
        <v>0.375</v>
      </c>
      <c r="U599" s="107">
        <v>0.5</v>
      </c>
      <c r="V599" s="107">
        <v>0.58333333333333337</v>
      </c>
      <c r="W599" s="107">
        <v>0.75</v>
      </c>
      <c r="X599" s="106"/>
      <c r="Y599" s="106"/>
      <c r="Z599" s="350"/>
    </row>
    <row r="600" spans="1:26" x14ac:dyDescent="0.35">
      <c r="A600" s="106">
        <v>598</v>
      </c>
      <c r="B600" s="168">
        <f t="shared" si="20"/>
        <v>45797</v>
      </c>
      <c r="C600" s="126">
        <f>YEAR(MC[[#This Row],[Date]])+IF(MONTH(MC[[#This Row],[Date]])&gt;=4,1,0)</f>
        <v>2026</v>
      </c>
      <c r="D600" s="102">
        <f>YEAR(MC[[#This Row],[Date]])</f>
        <v>2025</v>
      </c>
      <c r="E600" s="167"/>
      <c r="F600" s="106"/>
      <c r="G600" s="1" t="str">
        <f>TEXT(MC[[#This Row],[Date]],"mmm-yy")</f>
        <v>May-25</v>
      </c>
      <c r="H600" s="1">
        <f>DAY(EOMONTH(MC[[#This Row],[Month Year]],0))</f>
        <v>31</v>
      </c>
      <c r="I600" s="106"/>
      <c r="J600" s="106" t="s">
        <v>142</v>
      </c>
      <c r="K600" s="106"/>
      <c r="L600" s="106">
        <v>7650</v>
      </c>
      <c r="M600" s="106"/>
      <c r="N600" s="106">
        <v>1400</v>
      </c>
      <c r="O600" s="106">
        <v>5400</v>
      </c>
      <c r="P600" s="106"/>
      <c r="Q600" s="106"/>
      <c r="R600" s="106">
        <v>5100</v>
      </c>
      <c r="S600" s="1">
        <v>19550</v>
      </c>
      <c r="T600" s="107">
        <v>0.375</v>
      </c>
      <c r="U600" s="107">
        <v>0.5</v>
      </c>
      <c r="V600" s="107">
        <v>0.58333333333333337</v>
      </c>
      <c r="W600" s="107">
        <v>0.75</v>
      </c>
      <c r="X600" s="106"/>
      <c r="Y600" s="106"/>
      <c r="Z600" s="350"/>
    </row>
    <row r="601" spans="1:26" x14ac:dyDescent="0.35">
      <c r="A601" s="106">
        <v>599</v>
      </c>
      <c r="B601" s="168">
        <f t="shared" si="20"/>
        <v>45798</v>
      </c>
      <c r="C601" s="126">
        <f>YEAR(MC[[#This Row],[Date]])+IF(MONTH(MC[[#This Row],[Date]])&gt;=4,1,0)</f>
        <v>2026</v>
      </c>
      <c r="D601" s="102">
        <f>YEAR(MC[[#This Row],[Date]])</f>
        <v>2025</v>
      </c>
      <c r="E601" s="167"/>
      <c r="F601" s="106"/>
      <c r="G601" s="1" t="str">
        <f>TEXT(MC[[#This Row],[Date]],"mmm-yy")</f>
        <v>May-25</v>
      </c>
      <c r="H601" s="1">
        <f>DAY(EOMONTH(MC[[#This Row],[Month Year]],0))</f>
        <v>31</v>
      </c>
      <c r="I601" s="106"/>
      <c r="J601" s="106" t="s">
        <v>142</v>
      </c>
      <c r="K601" s="106"/>
      <c r="L601" s="106">
        <v>7400</v>
      </c>
      <c r="M601" s="106">
        <v>7700</v>
      </c>
      <c r="N601" s="106"/>
      <c r="O601" s="106">
        <v>5400</v>
      </c>
      <c r="P601" s="106">
        <v>1700</v>
      </c>
      <c r="Q601" s="106">
        <v>7750</v>
      </c>
      <c r="R601" s="106"/>
      <c r="S601" s="1">
        <v>29950</v>
      </c>
      <c r="T601" s="107">
        <v>0.375</v>
      </c>
      <c r="U601" s="107">
        <v>0.5</v>
      </c>
      <c r="V601" s="107">
        <v>0.58333333333333337</v>
      </c>
      <c r="W601" s="107">
        <v>0.75</v>
      </c>
      <c r="X601" s="106"/>
      <c r="Y601" s="106"/>
      <c r="Z601" s="350"/>
    </row>
    <row r="602" spans="1:26" x14ac:dyDescent="0.35">
      <c r="A602" s="106">
        <v>600</v>
      </c>
      <c r="B602" s="168">
        <f t="shared" si="20"/>
        <v>45799</v>
      </c>
      <c r="C602" s="126">
        <f>YEAR(MC[[#This Row],[Date]])+IF(MONTH(MC[[#This Row],[Date]])&gt;=4,1,0)</f>
        <v>2026</v>
      </c>
      <c r="D602" s="102">
        <f>YEAR(MC[[#This Row],[Date]])</f>
        <v>2025</v>
      </c>
      <c r="E602" s="167"/>
      <c r="F602" s="106"/>
      <c r="G602" s="1" t="str">
        <f>TEXT(MC[[#This Row],[Date]],"mmm-yy")</f>
        <v>May-25</v>
      </c>
      <c r="H602" s="1">
        <f>DAY(EOMONTH(MC[[#This Row],[Month Year]],0))</f>
        <v>31</v>
      </c>
      <c r="I602" s="106"/>
      <c r="J602" s="106" t="s">
        <v>142</v>
      </c>
      <c r="K602" s="106"/>
      <c r="L602" s="106">
        <v>4600</v>
      </c>
      <c r="M602" s="106">
        <v>5950</v>
      </c>
      <c r="N602" s="106"/>
      <c r="O602" s="106">
        <v>7000</v>
      </c>
      <c r="P602" s="106"/>
      <c r="Q602" s="106">
        <v>5100</v>
      </c>
      <c r="R602" s="106"/>
      <c r="S602" s="1">
        <v>22650</v>
      </c>
      <c r="T602" s="107">
        <v>0.375</v>
      </c>
      <c r="U602" s="107">
        <v>0.5</v>
      </c>
      <c r="V602" s="107">
        <v>0.58333333333333337</v>
      </c>
      <c r="W602" s="107">
        <v>0.75</v>
      </c>
      <c r="X602" s="106"/>
      <c r="Y602" s="106"/>
      <c r="Z602" s="350"/>
    </row>
    <row r="603" spans="1:26" x14ac:dyDescent="0.35">
      <c r="A603" s="106">
        <v>601</v>
      </c>
      <c r="B603" s="168">
        <f t="shared" si="20"/>
        <v>45800</v>
      </c>
      <c r="C603" s="126">
        <f>YEAR(MC[[#This Row],[Date]])+IF(MONTH(MC[[#This Row],[Date]])&gt;=4,1,0)</f>
        <v>2026</v>
      </c>
      <c r="D603" s="102">
        <f>YEAR(MC[[#This Row],[Date]])</f>
        <v>2025</v>
      </c>
      <c r="E603" s="167"/>
      <c r="F603" s="106"/>
      <c r="G603" s="1" t="str">
        <f>TEXT(MC[[#This Row],[Date]],"mmm-yy")</f>
        <v>May-25</v>
      </c>
      <c r="H603" s="1">
        <f>DAY(EOMONTH(MC[[#This Row],[Month Year]],0))</f>
        <v>31</v>
      </c>
      <c r="I603" s="106"/>
      <c r="J603" s="106" t="s">
        <v>142</v>
      </c>
      <c r="K603" s="106"/>
      <c r="L603" s="106"/>
      <c r="M603" s="106"/>
      <c r="N603" s="106"/>
      <c r="O603" s="106">
        <v>3900</v>
      </c>
      <c r="P603" s="106"/>
      <c r="Q603" s="106">
        <v>3250</v>
      </c>
      <c r="R603" s="106">
        <v>3500</v>
      </c>
      <c r="S603" s="1">
        <v>10650</v>
      </c>
      <c r="T603" s="107">
        <v>0.375</v>
      </c>
      <c r="U603" s="107">
        <v>0.5</v>
      </c>
      <c r="V603" s="107">
        <v>0.58333333333333337</v>
      </c>
      <c r="W603" s="107">
        <v>0.75</v>
      </c>
      <c r="X603" s="106"/>
      <c r="Y603" s="106"/>
      <c r="Z603" s="350"/>
    </row>
    <row r="604" spans="1:26" x14ac:dyDescent="0.35">
      <c r="A604" s="106">
        <v>602</v>
      </c>
      <c r="B604" s="168">
        <f t="shared" si="20"/>
        <v>45801</v>
      </c>
      <c r="C604" s="126">
        <f>YEAR(MC[[#This Row],[Date]])+IF(MONTH(MC[[#This Row],[Date]])&gt;=4,1,0)</f>
        <v>2026</v>
      </c>
      <c r="D604" s="102">
        <f>YEAR(MC[[#This Row],[Date]])</f>
        <v>2025</v>
      </c>
      <c r="E604" s="167"/>
      <c r="F604" s="106"/>
      <c r="G604" s="1" t="str">
        <f>TEXT(MC[[#This Row],[Date]],"mmm-yy")</f>
        <v>May-25</v>
      </c>
      <c r="H604" s="1">
        <f>DAY(EOMONTH(MC[[#This Row],[Month Year]],0))</f>
        <v>31</v>
      </c>
      <c r="I604" s="106"/>
      <c r="J604" s="106" t="s">
        <v>142</v>
      </c>
      <c r="K604" s="106"/>
      <c r="L604" s="106"/>
      <c r="M604" s="106"/>
      <c r="N604" s="106">
        <v>3000</v>
      </c>
      <c r="O604" s="106">
        <v>3650</v>
      </c>
      <c r="P604" s="106"/>
      <c r="Q604" s="106"/>
      <c r="R604" s="106">
        <v>3400</v>
      </c>
      <c r="S604" s="1">
        <v>10050</v>
      </c>
      <c r="T604" s="107">
        <v>0.375</v>
      </c>
      <c r="U604" s="107">
        <v>0.5</v>
      </c>
      <c r="V604" s="107">
        <v>0.58333333333333337</v>
      </c>
      <c r="W604" s="107">
        <v>0.75</v>
      </c>
      <c r="X604" s="106"/>
      <c r="Y604" s="106"/>
      <c r="Z604" s="350"/>
    </row>
    <row r="605" spans="1:26" x14ac:dyDescent="0.35">
      <c r="A605" s="106">
        <v>603</v>
      </c>
      <c r="B605" s="168">
        <f t="shared" si="20"/>
        <v>45802</v>
      </c>
      <c r="C605" s="126">
        <f>YEAR(MC[[#This Row],[Date]])+IF(MONTH(MC[[#This Row],[Date]])&gt;=4,1,0)</f>
        <v>2026</v>
      </c>
      <c r="D605" s="102">
        <f>YEAR(MC[[#This Row],[Date]])</f>
        <v>2025</v>
      </c>
      <c r="E605" s="167"/>
      <c r="F605" s="106"/>
      <c r="G605" s="1" t="str">
        <f>TEXT(MC[[#This Row],[Date]],"mmm-yy")</f>
        <v>May-25</v>
      </c>
      <c r="H605" s="1">
        <f>DAY(EOMONTH(MC[[#This Row],[Month Year]],0))</f>
        <v>31</v>
      </c>
      <c r="I605" s="106"/>
      <c r="J605" s="106" t="s">
        <v>142</v>
      </c>
      <c r="K605" s="106">
        <v>7600</v>
      </c>
      <c r="L605" s="106"/>
      <c r="M605" s="106"/>
      <c r="N605" s="106">
        <v>7600</v>
      </c>
      <c r="O605" s="106"/>
      <c r="P605" s="106"/>
      <c r="Q605" s="106"/>
      <c r="R605" s="106">
        <v>7550</v>
      </c>
      <c r="S605" s="1">
        <v>22750</v>
      </c>
      <c r="T605" s="107">
        <v>0.375</v>
      </c>
      <c r="U605" s="107">
        <v>0.5</v>
      </c>
      <c r="V605" s="107">
        <v>0.58333333333333337</v>
      </c>
      <c r="W605" s="107">
        <v>0.75</v>
      </c>
      <c r="X605" s="106"/>
      <c r="Y605" s="106"/>
      <c r="Z605" s="350"/>
    </row>
    <row r="606" spans="1:26" x14ac:dyDescent="0.35">
      <c r="A606" s="106">
        <v>604</v>
      </c>
      <c r="B606" s="168">
        <f t="shared" si="20"/>
        <v>45803</v>
      </c>
      <c r="C606" s="126">
        <f>YEAR(MC[[#This Row],[Date]])+IF(MONTH(MC[[#This Row],[Date]])&gt;=4,1,0)</f>
        <v>2026</v>
      </c>
      <c r="D606" s="102">
        <f>YEAR(MC[[#This Row],[Date]])</f>
        <v>2025</v>
      </c>
      <c r="E606" s="167"/>
      <c r="F606" s="106"/>
      <c r="G606" s="1" t="str">
        <f>TEXT(MC[[#This Row],[Date]],"mmm-yy")</f>
        <v>May-25</v>
      </c>
      <c r="H606" s="1">
        <f>DAY(EOMONTH(MC[[#This Row],[Month Year]],0))</f>
        <v>31</v>
      </c>
      <c r="I606" s="106"/>
      <c r="J606" s="106" t="s">
        <v>142</v>
      </c>
      <c r="K606" s="106"/>
      <c r="L606" s="106"/>
      <c r="M606" s="106"/>
      <c r="N606" s="106"/>
      <c r="O606" s="106"/>
      <c r="P606" s="106"/>
      <c r="Q606" s="106"/>
      <c r="R606" s="106"/>
      <c r="S606" s="1">
        <v>0</v>
      </c>
      <c r="T606" s="106"/>
      <c r="U606" s="106"/>
      <c r="V606" s="106"/>
      <c r="W606" s="106"/>
      <c r="X606" s="106"/>
      <c r="Y606" s="106"/>
      <c r="Z606" s="350"/>
    </row>
    <row r="607" spans="1:26" x14ac:dyDescent="0.35">
      <c r="A607" s="106">
        <v>605</v>
      </c>
      <c r="B607" s="168">
        <f t="shared" si="20"/>
        <v>45804</v>
      </c>
      <c r="C607" s="126">
        <f>YEAR(MC[[#This Row],[Date]])+IF(MONTH(MC[[#This Row],[Date]])&gt;=4,1,0)</f>
        <v>2026</v>
      </c>
      <c r="D607" s="102">
        <f>YEAR(MC[[#This Row],[Date]])</f>
        <v>2025</v>
      </c>
      <c r="E607" s="167"/>
      <c r="F607" s="106"/>
      <c r="G607" s="1" t="str">
        <f>TEXT(MC[[#This Row],[Date]],"mmm-yy")</f>
        <v>May-25</v>
      </c>
      <c r="H607" s="1">
        <f>DAY(EOMONTH(MC[[#This Row],[Month Year]],0))</f>
        <v>31</v>
      </c>
      <c r="I607" s="106"/>
      <c r="J607" s="106" t="s">
        <v>142</v>
      </c>
      <c r="K607" s="106"/>
      <c r="L607" s="106"/>
      <c r="M607" s="106"/>
      <c r="N607" s="106"/>
      <c r="O607" s="106"/>
      <c r="P607" s="106"/>
      <c r="Q607" s="106"/>
      <c r="R607" s="106"/>
      <c r="S607" s="1">
        <v>0</v>
      </c>
      <c r="T607" s="106"/>
      <c r="U607" s="106"/>
      <c r="V607" s="106"/>
      <c r="W607" s="106"/>
      <c r="X607" s="106"/>
      <c r="Y607" s="106"/>
      <c r="Z607" s="350"/>
    </row>
    <row r="608" spans="1:26" x14ac:dyDescent="0.35">
      <c r="A608" s="106">
        <v>606</v>
      </c>
      <c r="B608" s="168">
        <f t="shared" si="20"/>
        <v>45805</v>
      </c>
      <c r="C608" s="126">
        <f>YEAR(MC[[#This Row],[Date]])+IF(MONTH(MC[[#This Row],[Date]])&gt;=4,1,0)</f>
        <v>2026</v>
      </c>
      <c r="D608" s="102">
        <f>YEAR(MC[[#This Row],[Date]])</f>
        <v>2025</v>
      </c>
      <c r="E608" s="167"/>
      <c r="F608" s="106"/>
      <c r="G608" s="1" t="str">
        <f>TEXT(MC[[#This Row],[Date]],"mmm-yy")</f>
        <v>May-25</v>
      </c>
      <c r="H608" s="1">
        <f>DAY(EOMONTH(MC[[#This Row],[Month Year]],0))</f>
        <v>31</v>
      </c>
      <c r="I608" s="106"/>
      <c r="J608" s="106" t="s">
        <v>142</v>
      </c>
      <c r="K608" s="106"/>
      <c r="L608" s="106">
        <v>7000</v>
      </c>
      <c r="M608" s="106">
        <v>3500</v>
      </c>
      <c r="N608" s="106"/>
      <c r="O608" s="106">
        <v>5250</v>
      </c>
      <c r="P608" s="106"/>
      <c r="Q608" s="106">
        <v>4000</v>
      </c>
      <c r="R608" s="106"/>
      <c r="S608" s="1">
        <v>19750</v>
      </c>
      <c r="T608" s="107">
        <v>0.375</v>
      </c>
      <c r="U608" s="107">
        <v>0.5</v>
      </c>
      <c r="V608" s="107">
        <v>0.58333333333333337</v>
      </c>
      <c r="W608" s="107">
        <v>0.75</v>
      </c>
      <c r="X608" s="106"/>
      <c r="Y608" s="106"/>
      <c r="Z608" s="350"/>
    </row>
    <row r="609" spans="1:26" x14ac:dyDescent="0.35">
      <c r="A609" s="106">
        <v>607</v>
      </c>
      <c r="B609" s="168">
        <f t="shared" si="20"/>
        <v>45806</v>
      </c>
      <c r="C609" s="126">
        <f>YEAR(MC[[#This Row],[Date]])+IF(MONTH(MC[[#This Row],[Date]])&gt;=4,1,0)</f>
        <v>2026</v>
      </c>
      <c r="D609" s="102">
        <f>YEAR(MC[[#This Row],[Date]])</f>
        <v>2025</v>
      </c>
      <c r="E609" s="167"/>
      <c r="F609" s="106"/>
      <c r="G609" s="1" t="str">
        <f>TEXT(MC[[#This Row],[Date]],"mmm-yy")</f>
        <v>May-25</v>
      </c>
      <c r="H609" s="1">
        <f>DAY(EOMONTH(MC[[#This Row],[Month Year]],0))</f>
        <v>31</v>
      </c>
      <c r="I609" s="106"/>
      <c r="J609" s="106" t="s">
        <v>142</v>
      </c>
      <c r="K609" s="106"/>
      <c r="L609" s="106"/>
      <c r="M609" s="106"/>
      <c r="N609" s="106"/>
      <c r="O609" s="106"/>
      <c r="P609" s="106"/>
      <c r="Q609" s="106"/>
      <c r="R609" s="106"/>
      <c r="S609" s="1">
        <v>0</v>
      </c>
      <c r="T609" s="106"/>
      <c r="U609" s="106"/>
      <c r="V609" s="106"/>
      <c r="W609" s="106"/>
      <c r="X609" s="106"/>
      <c r="Y609" s="106"/>
      <c r="Z609" s="350"/>
    </row>
    <row r="610" spans="1:26" x14ac:dyDescent="0.35">
      <c r="A610" s="106">
        <v>608</v>
      </c>
      <c r="B610" s="168">
        <f t="shared" si="20"/>
        <v>45807</v>
      </c>
      <c r="C610" s="126">
        <f>YEAR(MC[[#This Row],[Date]])+IF(MONTH(MC[[#This Row],[Date]])&gt;=4,1,0)</f>
        <v>2026</v>
      </c>
      <c r="D610" s="102">
        <f>YEAR(MC[[#This Row],[Date]])</f>
        <v>2025</v>
      </c>
      <c r="E610" s="167"/>
      <c r="F610" s="106"/>
      <c r="G610" s="1" t="str">
        <f>TEXT(MC[[#This Row],[Date]],"mmm-yy")</f>
        <v>May-25</v>
      </c>
      <c r="H610" s="1">
        <f>DAY(EOMONTH(MC[[#This Row],[Month Year]],0))</f>
        <v>31</v>
      </c>
      <c r="I610" s="106"/>
      <c r="J610" s="106" t="s">
        <v>142</v>
      </c>
      <c r="K610" s="106"/>
      <c r="L610" s="106">
        <v>4400</v>
      </c>
      <c r="M610" s="106"/>
      <c r="N610" s="106"/>
      <c r="O610" s="106"/>
      <c r="P610" s="106">
        <v>6900</v>
      </c>
      <c r="Q610" s="106"/>
      <c r="R610" s="106"/>
      <c r="S610" s="1">
        <v>11300</v>
      </c>
      <c r="T610" s="107">
        <v>0.375</v>
      </c>
      <c r="U610" s="107">
        <v>0.5</v>
      </c>
      <c r="V610" s="107">
        <v>0.58333333333333337</v>
      </c>
      <c r="W610" s="107">
        <v>0.75</v>
      </c>
      <c r="X610" s="106"/>
      <c r="Y610" s="106"/>
      <c r="Z610" s="350"/>
    </row>
    <row r="611" spans="1:26" x14ac:dyDescent="0.35">
      <c r="A611" s="106">
        <v>609</v>
      </c>
      <c r="B611" s="168">
        <f t="shared" si="20"/>
        <v>45808</v>
      </c>
      <c r="C611" s="126">
        <f>YEAR(MC[[#This Row],[Date]])+IF(MONTH(MC[[#This Row],[Date]])&gt;=4,1,0)</f>
        <v>2026</v>
      </c>
      <c r="D611" s="102">
        <f>YEAR(MC[[#This Row],[Date]])</f>
        <v>2025</v>
      </c>
      <c r="E611" s="167"/>
      <c r="F611" s="106"/>
      <c r="G611" s="1" t="str">
        <f>TEXT(MC[[#This Row],[Date]],"mmm-yy")</f>
        <v>May-25</v>
      </c>
      <c r="H611" s="1">
        <f>DAY(EOMONTH(MC[[#This Row],[Month Year]],0))</f>
        <v>31</v>
      </c>
      <c r="I611" s="106"/>
      <c r="J611" s="106" t="s">
        <v>142</v>
      </c>
      <c r="K611" s="106"/>
      <c r="L611" s="106">
        <v>7000</v>
      </c>
      <c r="M611" s="106">
        <v>7250</v>
      </c>
      <c r="N611" s="106"/>
      <c r="O611" s="106"/>
      <c r="P611" s="106">
        <v>7000</v>
      </c>
      <c r="Q611" s="106">
        <v>8250</v>
      </c>
      <c r="R611" s="106"/>
      <c r="S611" s="1">
        <v>29500</v>
      </c>
      <c r="T611" s="107">
        <v>0.375</v>
      </c>
      <c r="U611" s="107">
        <v>0.5</v>
      </c>
      <c r="V611" s="107">
        <v>0.58333333333333337</v>
      </c>
      <c r="W611" s="107">
        <v>0.75</v>
      </c>
      <c r="X611" s="106"/>
      <c r="Y611" s="106"/>
      <c r="Z611" s="350"/>
    </row>
    <row r="612" spans="1:26" x14ac:dyDescent="0.35">
      <c r="A612" s="106">
        <v>610</v>
      </c>
      <c r="B612" s="168">
        <f t="shared" si="20"/>
        <v>45809</v>
      </c>
      <c r="C612" s="126">
        <f>YEAR(MC[[#This Row],[Date]])+IF(MONTH(MC[[#This Row],[Date]])&gt;=4,1,0)</f>
        <v>2026</v>
      </c>
      <c r="D612" s="102">
        <f>YEAR(MC[[#This Row],[Date]])</f>
        <v>2025</v>
      </c>
      <c r="E612" s="167"/>
      <c r="F612" s="106"/>
      <c r="G612" s="1" t="str">
        <f>TEXT(MC[[#This Row],[Date]],"mmm-yy")</f>
        <v>Jun-25</v>
      </c>
      <c r="H612" s="1">
        <f>DAY(EOMONTH(MC[[#This Row],[Month Year]],0))</f>
        <v>30</v>
      </c>
      <c r="I612" s="106"/>
      <c r="J612" s="106" t="s">
        <v>142</v>
      </c>
      <c r="K612" s="106"/>
      <c r="L612" s="106">
        <v>8250</v>
      </c>
      <c r="M612" s="106">
        <v>7250</v>
      </c>
      <c r="N612" s="106"/>
      <c r="O612" s="106"/>
      <c r="P612" s="106">
        <v>5400</v>
      </c>
      <c r="Q612" s="106">
        <v>6600</v>
      </c>
      <c r="R612" s="106"/>
      <c r="S612" s="1">
        <v>27500</v>
      </c>
      <c r="T612" s="107">
        <v>0.375</v>
      </c>
      <c r="U612" s="107">
        <v>0.5</v>
      </c>
      <c r="V612" s="107">
        <v>0.58333333333333337</v>
      </c>
      <c r="W612" s="107">
        <v>0.75</v>
      </c>
      <c r="X612" s="106"/>
      <c r="Y612" s="106"/>
      <c r="Z612" s="350"/>
    </row>
    <row r="613" spans="1:26" x14ac:dyDescent="0.35">
      <c r="A613" s="106">
        <v>611</v>
      </c>
      <c r="B613" s="168">
        <f t="shared" si="20"/>
        <v>45810</v>
      </c>
      <c r="C613" s="126">
        <f>YEAR(MC[[#This Row],[Date]])+IF(MONTH(MC[[#This Row],[Date]])&gt;=4,1,0)</f>
        <v>2026</v>
      </c>
      <c r="D613" s="102">
        <f>YEAR(MC[[#This Row],[Date]])</f>
        <v>2025</v>
      </c>
      <c r="E613" s="167"/>
      <c r="F613" s="106"/>
      <c r="G613" s="1" t="str">
        <f>TEXT(MC[[#This Row],[Date]],"mmm-yy")</f>
        <v>Jun-25</v>
      </c>
      <c r="H613" s="1">
        <f>DAY(EOMONTH(MC[[#This Row],[Month Year]],0))</f>
        <v>30</v>
      </c>
      <c r="I613" s="106"/>
      <c r="J613" s="106" t="s">
        <v>142</v>
      </c>
      <c r="K613" s="106">
        <v>6000</v>
      </c>
      <c r="L613" s="106"/>
      <c r="M613" s="106">
        <v>6400</v>
      </c>
      <c r="N613" s="106">
        <v>2400</v>
      </c>
      <c r="O613" s="106"/>
      <c r="P613" s="106">
        <v>6050</v>
      </c>
      <c r="Q613" s="106">
        <v>1100</v>
      </c>
      <c r="R613" s="106">
        <v>4500</v>
      </c>
      <c r="S613" s="1">
        <v>26450</v>
      </c>
      <c r="T613" s="107">
        <v>0.375</v>
      </c>
      <c r="U613" s="107">
        <v>0.5</v>
      </c>
      <c r="V613" s="107">
        <v>0.58333333333333337</v>
      </c>
      <c r="W613" s="107">
        <v>0.75</v>
      </c>
      <c r="X613" s="106"/>
      <c r="Y613" s="106"/>
      <c r="Z613" s="350"/>
    </row>
    <row r="614" spans="1:26" x14ac:dyDescent="0.35">
      <c r="A614" s="106">
        <v>612</v>
      </c>
      <c r="B614" s="168">
        <f t="shared" si="20"/>
        <v>45811</v>
      </c>
      <c r="C614" s="126">
        <f>YEAR(MC[[#This Row],[Date]])+IF(MONTH(MC[[#This Row],[Date]])&gt;=4,1,0)</f>
        <v>2026</v>
      </c>
      <c r="D614" s="102">
        <f>YEAR(MC[[#This Row],[Date]])</f>
        <v>2025</v>
      </c>
      <c r="E614" s="167"/>
      <c r="F614" s="106"/>
      <c r="G614" s="1" t="str">
        <f>TEXT(MC[[#This Row],[Date]],"mmm-yy")</f>
        <v>Jun-25</v>
      </c>
      <c r="H614" s="1">
        <f>DAY(EOMONTH(MC[[#This Row],[Month Year]],0))</f>
        <v>30</v>
      </c>
      <c r="I614" s="106"/>
      <c r="J614" s="106" t="s">
        <v>142</v>
      </c>
      <c r="K614" s="106">
        <v>6600</v>
      </c>
      <c r="L614" s="106"/>
      <c r="M614" s="106"/>
      <c r="N614" s="106">
        <v>7800</v>
      </c>
      <c r="O614" s="106">
        <v>7250</v>
      </c>
      <c r="P614" s="106"/>
      <c r="Q614" s="106"/>
      <c r="R614" s="106">
        <v>5500</v>
      </c>
      <c r="S614" s="1">
        <v>27150</v>
      </c>
      <c r="T614" s="107">
        <v>0.375</v>
      </c>
      <c r="U614" s="107">
        <v>0.5</v>
      </c>
      <c r="V614" s="107">
        <v>0.58333333333333337</v>
      </c>
      <c r="W614" s="107">
        <v>0.75</v>
      </c>
      <c r="X614" s="106"/>
      <c r="Y614" s="106"/>
      <c r="Z614" s="350"/>
    </row>
    <row r="615" spans="1:26" x14ac:dyDescent="0.35">
      <c r="A615" s="106">
        <v>613</v>
      </c>
      <c r="B615" s="168">
        <f t="shared" si="20"/>
        <v>45812</v>
      </c>
      <c r="C615" s="126">
        <f>YEAR(MC[[#This Row],[Date]])+IF(MONTH(MC[[#This Row],[Date]])&gt;=4,1,0)</f>
        <v>2026</v>
      </c>
      <c r="D615" s="102">
        <f>YEAR(MC[[#This Row],[Date]])</f>
        <v>2025</v>
      </c>
      <c r="E615" s="167"/>
      <c r="F615" s="106"/>
      <c r="G615" s="1" t="str">
        <f>TEXT(MC[[#This Row],[Date]],"mmm-yy")</f>
        <v>Jun-25</v>
      </c>
      <c r="H615" s="1">
        <f>DAY(EOMONTH(MC[[#This Row],[Month Year]],0))</f>
        <v>30</v>
      </c>
      <c r="I615" s="106"/>
      <c r="J615" s="106" t="s">
        <v>142</v>
      </c>
      <c r="K615" s="106">
        <v>7500</v>
      </c>
      <c r="L615" s="106"/>
      <c r="M615" s="106"/>
      <c r="N615" s="106">
        <v>7500</v>
      </c>
      <c r="O615" s="106">
        <v>7800</v>
      </c>
      <c r="P615" s="106"/>
      <c r="Q615" s="106"/>
      <c r="R615" s="106">
        <v>6600</v>
      </c>
      <c r="S615" s="1">
        <v>29400</v>
      </c>
      <c r="T615" s="107">
        <v>0.375</v>
      </c>
      <c r="U615" s="107">
        <v>0.5</v>
      </c>
      <c r="V615" s="107">
        <v>0.58333333333333337</v>
      </c>
      <c r="W615" s="107">
        <v>0.75</v>
      </c>
      <c r="X615" s="106"/>
      <c r="Y615" s="106"/>
      <c r="Z615" s="350"/>
    </row>
    <row r="616" spans="1:26" x14ac:dyDescent="0.35">
      <c r="A616" s="106">
        <v>614</v>
      </c>
      <c r="B616" s="168">
        <f t="shared" si="20"/>
        <v>45813</v>
      </c>
      <c r="C616" s="126">
        <f>YEAR(MC[[#This Row],[Date]])+IF(MONTH(MC[[#This Row],[Date]])&gt;=4,1,0)</f>
        <v>2026</v>
      </c>
      <c r="D616" s="102">
        <f>YEAR(MC[[#This Row],[Date]])</f>
        <v>2025</v>
      </c>
      <c r="E616" s="167"/>
      <c r="F616" s="106"/>
      <c r="G616" s="1" t="str">
        <f>TEXT(MC[[#This Row],[Date]],"mmm-yy")</f>
        <v>Jun-25</v>
      </c>
      <c r="H616" s="1">
        <f>DAY(EOMONTH(MC[[#This Row],[Month Year]],0))</f>
        <v>30</v>
      </c>
      <c r="I616" s="106"/>
      <c r="J616" s="106" t="s">
        <v>142</v>
      </c>
      <c r="K616" s="106">
        <v>4500</v>
      </c>
      <c r="L616" s="106">
        <v>7250</v>
      </c>
      <c r="M616" s="106">
        <v>7200</v>
      </c>
      <c r="N616" s="106">
        <v>1850</v>
      </c>
      <c r="O616" s="106"/>
      <c r="P616" s="106">
        <v>7800</v>
      </c>
      <c r="Q616" s="106">
        <v>7750</v>
      </c>
      <c r="R616" s="106"/>
      <c r="S616" s="1">
        <v>36350</v>
      </c>
      <c r="T616" s="107">
        <v>0.375</v>
      </c>
      <c r="U616" s="107">
        <v>0.5</v>
      </c>
      <c r="V616" s="107">
        <v>0.58333333333333337</v>
      </c>
      <c r="W616" s="107">
        <v>0.75</v>
      </c>
      <c r="X616" s="106"/>
      <c r="Y616" s="106"/>
      <c r="Z616" s="350"/>
    </row>
    <row r="617" spans="1:26" x14ac:dyDescent="0.35">
      <c r="A617" s="106">
        <v>615</v>
      </c>
      <c r="B617" s="168">
        <f t="shared" si="20"/>
        <v>45814</v>
      </c>
      <c r="C617" s="126">
        <f>YEAR(MC[[#This Row],[Date]])+IF(MONTH(MC[[#This Row],[Date]])&gt;=4,1,0)</f>
        <v>2026</v>
      </c>
      <c r="D617" s="102">
        <f>YEAR(MC[[#This Row],[Date]])</f>
        <v>2025</v>
      </c>
      <c r="E617" s="167"/>
      <c r="F617" s="106"/>
      <c r="G617" s="1" t="str">
        <f>TEXT(MC[[#This Row],[Date]],"mmm-yy")</f>
        <v>Jun-25</v>
      </c>
      <c r="H617" s="1">
        <f>DAY(EOMONTH(MC[[#This Row],[Month Year]],0))</f>
        <v>30</v>
      </c>
      <c r="I617" s="106"/>
      <c r="J617" s="106" t="s">
        <v>142</v>
      </c>
      <c r="K617" s="106"/>
      <c r="L617" s="106"/>
      <c r="M617" s="106"/>
      <c r="N617" s="106"/>
      <c r="O617" s="106"/>
      <c r="P617" s="106"/>
      <c r="Q617" s="106"/>
      <c r="R617" s="106"/>
      <c r="S617" s="1">
        <v>0</v>
      </c>
      <c r="T617" s="106"/>
      <c r="U617" s="106"/>
      <c r="V617" s="106"/>
      <c r="W617" s="106"/>
      <c r="X617" s="106"/>
      <c r="Y617" s="106"/>
      <c r="Z617" s="350"/>
    </row>
    <row r="618" spans="1:26" x14ac:dyDescent="0.35">
      <c r="A618" s="106">
        <v>616</v>
      </c>
      <c r="B618" s="168">
        <f t="shared" si="20"/>
        <v>45815</v>
      </c>
      <c r="C618" s="126">
        <f>YEAR(MC[[#This Row],[Date]])+IF(MONTH(MC[[#This Row],[Date]])&gt;=4,1,0)</f>
        <v>2026</v>
      </c>
      <c r="D618" s="102">
        <f>YEAR(MC[[#This Row],[Date]])</f>
        <v>2025</v>
      </c>
      <c r="E618" s="167"/>
      <c r="F618" s="106"/>
      <c r="G618" s="1" t="str">
        <f>TEXT(MC[[#This Row],[Date]],"mmm-yy")</f>
        <v>Jun-25</v>
      </c>
      <c r="H618" s="1">
        <f>DAY(EOMONTH(MC[[#This Row],[Month Year]],0))</f>
        <v>30</v>
      </c>
      <c r="I618" s="106"/>
      <c r="J618" s="106" t="s">
        <v>142</v>
      </c>
      <c r="K618" s="106"/>
      <c r="L618" s="106">
        <v>7800</v>
      </c>
      <c r="M618" s="106">
        <v>7200</v>
      </c>
      <c r="N618" s="106"/>
      <c r="O618" s="106"/>
      <c r="P618" s="106">
        <v>6500</v>
      </c>
      <c r="Q618" s="106">
        <v>7200</v>
      </c>
      <c r="R618" s="106"/>
      <c r="S618" s="1">
        <v>28700</v>
      </c>
      <c r="T618" s="107">
        <v>0.375</v>
      </c>
      <c r="U618" s="107">
        <v>0.5</v>
      </c>
      <c r="V618" s="107">
        <v>0.58333333333333337</v>
      </c>
      <c r="W618" s="107">
        <v>0.75</v>
      </c>
      <c r="X618" s="106"/>
      <c r="Y618" s="106"/>
      <c r="Z618" s="350"/>
    </row>
    <row r="619" spans="1:26" x14ac:dyDescent="0.35">
      <c r="A619" s="106">
        <v>617</v>
      </c>
      <c r="B619" s="168">
        <f t="shared" si="20"/>
        <v>45816</v>
      </c>
      <c r="C619" s="126">
        <f>YEAR(MC[[#This Row],[Date]])+IF(MONTH(MC[[#This Row],[Date]])&gt;=4,1,0)</f>
        <v>2026</v>
      </c>
      <c r="D619" s="102">
        <f>YEAR(MC[[#This Row],[Date]])</f>
        <v>2025</v>
      </c>
      <c r="E619" s="167"/>
      <c r="F619" s="106"/>
      <c r="G619" s="1" t="str">
        <f>TEXT(MC[[#This Row],[Date]],"mmm-yy")</f>
        <v>Jun-25</v>
      </c>
      <c r="H619" s="1">
        <f>DAY(EOMONTH(MC[[#This Row],[Month Year]],0))</f>
        <v>30</v>
      </c>
      <c r="I619" s="106"/>
      <c r="J619" s="106" t="s">
        <v>142</v>
      </c>
      <c r="K619" s="106">
        <v>1300</v>
      </c>
      <c r="L619" s="106">
        <v>2650</v>
      </c>
      <c r="M619" s="106"/>
      <c r="N619" s="106"/>
      <c r="O619" s="106"/>
      <c r="P619" s="106">
        <v>6100</v>
      </c>
      <c r="Q619" s="106">
        <v>1100</v>
      </c>
      <c r="R619" s="106">
        <v>4900</v>
      </c>
      <c r="S619" s="1">
        <v>16050</v>
      </c>
      <c r="T619" s="107">
        <v>0.375</v>
      </c>
      <c r="U619" s="107">
        <v>0.5</v>
      </c>
      <c r="V619" s="107">
        <v>0.58333333333333337</v>
      </c>
      <c r="W619" s="107">
        <v>0.75</v>
      </c>
      <c r="X619" s="106"/>
      <c r="Y619" s="106"/>
      <c r="Z619" s="350"/>
    </row>
    <row r="620" spans="1:26" x14ac:dyDescent="0.35">
      <c r="A620" s="106">
        <v>618</v>
      </c>
      <c r="B620" s="168">
        <f t="shared" si="20"/>
        <v>45817</v>
      </c>
      <c r="C620" s="126">
        <f>YEAR(MC[[#This Row],[Date]])+IF(MONTH(MC[[#This Row],[Date]])&gt;=4,1,0)</f>
        <v>2026</v>
      </c>
      <c r="D620" s="102">
        <f>YEAR(MC[[#This Row],[Date]])</f>
        <v>2025</v>
      </c>
      <c r="E620" s="167"/>
      <c r="F620" s="106"/>
      <c r="G620" s="1" t="str">
        <f>TEXT(MC[[#This Row],[Date]],"mmm-yy")</f>
        <v>Jun-25</v>
      </c>
      <c r="H620" s="1">
        <f>DAY(EOMONTH(MC[[#This Row],[Month Year]],0))</f>
        <v>30</v>
      </c>
      <c r="I620" s="106"/>
      <c r="J620" s="106" t="s">
        <v>142</v>
      </c>
      <c r="K620" s="106">
        <v>7300</v>
      </c>
      <c r="L620" s="106"/>
      <c r="M620" s="106">
        <v>4800</v>
      </c>
      <c r="N620" s="106">
        <v>3250</v>
      </c>
      <c r="O620" s="106">
        <v>8600</v>
      </c>
      <c r="P620" s="106"/>
      <c r="Q620" s="106"/>
      <c r="R620" s="106">
        <v>5000</v>
      </c>
      <c r="S620" s="1">
        <v>28950</v>
      </c>
      <c r="T620" s="107">
        <v>0.375</v>
      </c>
      <c r="U620" s="107">
        <v>0.5</v>
      </c>
      <c r="V620" s="107">
        <v>0.58333333333333337</v>
      </c>
      <c r="W620" s="107">
        <v>0.75</v>
      </c>
      <c r="X620" s="106"/>
      <c r="Y620" s="106"/>
      <c r="Z620" s="350"/>
    </row>
    <row r="621" spans="1:26" x14ac:dyDescent="0.35">
      <c r="A621" s="106">
        <v>619</v>
      </c>
      <c r="B621" s="168">
        <f t="shared" si="20"/>
        <v>45818</v>
      </c>
      <c r="C621" s="126">
        <f>YEAR(MC[[#This Row],[Date]])+IF(MONTH(MC[[#This Row],[Date]])&gt;=4,1,0)</f>
        <v>2026</v>
      </c>
      <c r="D621" s="102">
        <f>YEAR(MC[[#This Row],[Date]])</f>
        <v>2025</v>
      </c>
      <c r="E621" s="167"/>
      <c r="F621" s="106"/>
      <c r="G621" s="1" t="str">
        <f>TEXT(MC[[#This Row],[Date]],"mmm-yy")</f>
        <v>Jun-25</v>
      </c>
      <c r="H621" s="1">
        <f>DAY(EOMONTH(MC[[#This Row],[Month Year]],0))</f>
        <v>30</v>
      </c>
      <c r="I621" s="106"/>
      <c r="J621" s="106" t="s">
        <v>142</v>
      </c>
      <c r="K621" s="106">
        <v>5800</v>
      </c>
      <c r="L621" s="106"/>
      <c r="M621" s="106"/>
      <c r="N621" s="106">
        <v>7300</v>
      </c>
      <c r="O621" s="106">
        <v>8000</v>
      </c>
      <c r="P621" s="106"/>
      <c r="Q621" s="106"/>
      <c r="R621" s="106">
        <v>6750</v>
      </c>
      <c r="S621" s="1">
        <v>27850</v>
      </c>
      <c r="T621" s="107">
        <v>0.375</v>
      </c>
      <c r="U621" s="107">
        <v>0.5</v>
      </c>
      <c r="V621" s="107">
        <v>0.58333333333333337</v>
      </c>
      <c r="W621" s="107">
        <v>0.75</v>
      </c>
      <c r="X621" s="106"/>
      <c r="Y621" s="106"/>
      <c r="Z621" s="350"/>
    </row>
    <row r="622" spans="1:26" x14ac:dyDescent="0.35">
      <c r="A622" s="106">
        <v>620</v>
      </c>
      <c r="B622" s="168">
        <f t="shared" si="20"/>
        <v>45819</v>
      </c>
      <c r="C622" s="126">
        <f>YEAR(MC[[#This Row],[Date]])+IF(MONTH(MC[[#This Row],[Date]])&gt;=4,1,0)</f>
        <v>2026</v>
      </c>
      <c r="D622" s="102">
        <f>YEAR(MC[[#This Row],[Date]])</f>
        <v>2025</v>
      </c>
      <c r="E622" s="167"/>
      <c r="F622" s="106"/>
      <c r="G622" s="1" t="str">
        <f>TEXT(MC[[#This Row],[Date]],"mmm-yy")</f>
        <v>Jun-25</v>
      </c>
      <c r="H622" s="1">
        <f>DAY(EOMONTH(MC[[#This Row],[Month Year]],0))</f>
        <v>30</v>
      </c>
      <c r="I622" s="106"/>
      <c r="J622" s="106" t="s">
        <v>142</v>
      </c>
      <c r="K622" s="106">
        <v>5700</v>
      </c>
      <c r="L622" s="106">
        <v>2000</v>
      </c>
      <c r="M622" s="106">
        <v>4050</v>
      </c>
      <c r="N622" s="106">
        <v>7200</v>
      </c>
      <c r="O622" s="106">
        <v>3900</v>
      </c>
      <c r="P622" s="106"/>
      <c r="Q622" s="106"/>
      <c r="R622" s="106"/>
      <c r="S622" s="1">
        <v>22850</v>
      </c>
      <c r="T622" s="107">
        <v>0.375</v>
      </c>
      <c r="U622" s="107">
        <v>0.5</v>
      </c>
      <c r="V622" s="107">
        <v>0.58333333333333337</v>
      </c>
      <c r="W622" s="107">
        <v>0.75</v>
      </c>
      <c r="X622" s="106"/>
      <c r="Y622" s="106"/>
      <c r="Z622" s="350"/>
    </row>
    <row r="623" spans="1:26" x14ac:dyDescent="0.35">
      <c r="A623" s="106">
        <v>621</v>
      </c>
      <c r="B623" s="168">
        <f t="shared" si="20"/>
        <v>45820</v>
      </c>
      <c r="C623" s="126">
        <f>YEAR(MC[[#This Row],[Date]])+IF(MONTH(MC[[#This Row],[Date]])&gt;=4,1,0)</f>
        <v>2026</v>
      </c>
      <c r="D623" s="102">
        <f>YEAR(MC[[#This Row],[Date]])</f>
        <v>2025</v>
      </c>
      <c r="E623" s="167"/>
      <c r="F623" s="106"/>
      <c r="G623" s="1" t="str">
        <f>TEXT(MC[[#This Row],[Date]],"mmm-yy")</f>
        <v>Jun-25</v>
      </c>
      <c r="H623" s="1">
        <f>DAY(EOMONTH(MC[[#This Row],[Month Year]],0))</f>
        <v>30</v>
      </c>
      <c r="I623" s="106"/>
      <c r="J623" s="106" t="s">
        <v>142</v>
      </c>
      <c r="K623" s="106"/>
      <c r="L623" s="106">
        <v>7200</v>
      </c>
      <c r="M623" s="106">
        <v>7700</v>
      </c>
      <c r="N623" s="106">
        <v>1800</v>
      </c>
      <c r="O623" s="106"/>
      <c r="P623" s="106">
        <v>5450</v>
      </c>
      <c r="Q623" s="106">
        <v>7000</v>
      </c>
      <c r="R623" s="106"/>
      <c r="S623" s="1">
        <v>29150</v>
      </c>
      <c r="T623" s="107">
        <v>0.375</v>
      </c>
      <c r="U623" s="107">
        <v>0.5</v>
      </c>
      <c r="V623" s="107">
        <v>0.58333333333333337</v>
      </c>
      <c r="W623" s="107">
        <v>0.75</v>
      </c>
      <c r="X623" s="106"/>
      <c r="Y623" s="106"/>
      <c r="Z623" s="350"/>
    </row>
    <row r="624" spans="1:26" x14ac:dyDescent="0.35">
      <c r="A624" s="106">
        <v>622</v>
      </c>
      <c r="B624" s="168">
        <f t="shared" si="20"/>
        <v>45821</v>
      </c>
      <c r="C624" s="126">
        <f>YEAR(MC[[#This Row],[Date]])+IF(MONTH(MC[[#This Row],[Date]])&gt;=4,1,0)</f>
        <v>2026</v>
      </c>
      <c r="D624" s="102">
        <f>YEAR(MC[[#This Row],[Date]])</f>
        <v>2025</v>
      </c>
      <c r="E624" s="167"/>
      <c r="F624" s="106"/>
      <c r="G624" s="1" t="str">
        <f>TEXT(MC[[#This Row],[Date]],"mmm-yy")</f>
        <v>Jun-25</v>
      </c>
      <c r="H624" s="1">
        <f>DAY(EOMONTH(MC[[#This Row],[Month Year]],0))</f>
        <v>30</v>
      </c>
      <c r="I624" s="106"/>
      <c r="J624" s="106" t="s">
        <v>142</v>
      </c>
      <c r="K624" s="106"/>
      <c r="L624" s="106">
        <v>7500</v>
      </c>
      <c r="M624" s="106">
        <v>7600</v>
      </c>
      <c r="N624" s="106"/>
      <c r="O624" s="106"/>
      <c r="P624" s="106">
        <v>7700</v>
      </c>
      <c r="Q624" s="106">
        <v>7250</v>
      </c>
      <c r="R624" s="106"/>
      <c r="S624" s="1">
        <v>30050</v>
      </c>
      <c r="T624" s="107">
        <v>0.375</v>
      </c>
      <c r="U624" s="107">
        <v>0.5</v>
      </c>
      <c r="V624" s="107">
        <v>0.58333333333333337</v>
      </c>
      <c r="W624" s="107">
        <v>0.75</v>
      </c>
      <c r="X624" s="106"/>
      <c r="Y624" s="106"/>
      <c r="Z624" s="350"/>
    </row>
    <row r="625" spans="1:26" x14ac:dyDescent="0.35">
      <c r="A625" s="106">
        <v>623</v>
      </c>
      <c r="B625" s="168">
        <f t="shared" si="20"/>
        <v>45822</v>
      </c>
      <c r="C625" s="126">
        <f>YEAR(MC[[#This Row],[Date]])+IF(MONTH(MC[[#This Row],[Date]])&gt;=4,1,0)</f>
        <v>2026</v>
      </c>
      <c r="D625" s="102">
        <f>YEAR(MC[[#This Row],[Date]])</f>
        <v>2025</v>
      </c>
      <c r="E625" s="167"/>
      <c r="F625" s="106"/>
      <c r="G625" s="1" t="str">
        <f>TEXT(MC[[#This Row],[Date]],"mmm-yy")</f>
        <v>Jun-25</v>
      </c>
      <c r="H625" s="1">
        <f>DAY(EOMONTH(MC[[#This Row],[Month Year]],0))</f>
        <v>30</v>
      </c>
      <c r="I625" s="106"/>
      <c r="J625" s="106" t="s">
        <v>142</v>
      </c>
      <c r="K625" s="106">
        <v>4000</v>
      </c>
      <c r="L625" s="106">
        <v>3000</v>
      </c>
      <c r="M625" s="106"/>
      <c r="N625" s="106">
        <v>7500</v>
      </c>
      <c r="O625" s="106"/>
      <c r="P625" s="106">
        <v>7700</v>
      </c>
      <c r="Q625" s="106">
        <v>2300</v>
      </c>
      <c r="R625" s="106">
        <v>6300</v>
      </c>
      <c r="S625" s="1">
        <v>30800</v>
      </c>
      <c r="T625" s="107">
        <v>0.375</v>
      </c>
      <c r="U625" s="107">
        <v>0.5</v>
      </c>
      <c r="V625" s="107">
        <v>0.58333333333333337</v>
      </c>
      <c r="W625" s="107">
        <v>0.75</v>
      </c>
      <c r="X625" s="106"/>
      <c r="Y625" s="106"/>
      <c r="Z625" s="350"/>
    </row>
    <row r="626" spans="1:26" x14ac:dyDescent="0.35">
      <c r="A626" s="106">
        <v>624</v>
      </c>
      <c r="B626" s="168">
        <f t="shared" si="20"/>
        <v>45823</v>
      </c>
      <c r="C626" s="126">
        <f>YEAR(MC[[#This Row],[Date]])+IF(MONTH(MC[[#This Row],[Date]])&gt;=4,1,0)</f>
        <v>2026</v>
      </c>
      <c r="D626" s="102">
        <f>YEAR(MC[[#This Row],[Date]])</f>
        <v>2025</v>
      </c>
      <c r="E626" s="167"/>
      <c r="F626" s="106"/>
      <c r="G626" s="1" t="str">
        <f>TEXT(MC[[#This Row],[Date]],"mmm-yy")</f>
        <v>Jun-25</v>
      </c>
      <c r="H626" s="1">
        <f>DAY(EOMONTH(MC[[#This Row],[Month Year]],0))</f>
        <v>30</v>
      </c>
      <c r="I626" s="106"/>
      <c r="J626" s="106" t="s">
        <v>142</v>
      </c>
      <c r="K626" s="106">
        <v>8000</v>
      </c>
      <c r="L626" s="106"/>
      <c r="M626" s="106"/>
      <c r="N626" s="106">
        <v>9700</v>
      </c>
      <c r="O626" s="106">
        <v>7750</v>
      </c>
      <c r="P626" s="106"/>
      <c r="Q626" s="106"/>
      <c r="R626" s="106">
        <v>6000</v>
      </c>
      <c r="S626" s="1">
        <v>31450</v>
      </c>
      <c r="T626" s="107">
        <v>0.375</v>
      </c>
      <c r="U626" s="107">
        <v>0.5</v>
      </c>
      <c r="V626" s="107">
        <v>0.58333333333333337</v>
      </c>
      <c r="W626" s="107">
        <v>0.75</v>
      </c>
      <c r="X626" s="106"/>
      <c r="Y626" s="106"/>
      <c r="Z626" s="350"/>
    </row>
    <row r="627" spans="1:26" x14ac:dyDescent="0.35">
      <c r="A627" s="106">
        <v>625</v>
      </c>
      <c r="B627" s="168">
        <f t="shared" si="20"/>
        <v>45824</v>
      </c>
      <c r="C627" s="126">
        <f>YEAR(MC[[#This Row],[Date]])+IF(MONTH(MC[[#This Row],[Date]])&gt;=4,1,0)</f>
        <v>2026</v>
      </c>
      <c r="D627" s="102">
        <f>YEAR(MC[[#This Row],[Date]])</f>
        <v>2025</v>
      </c>
      <c r="E627" s="167"/>
      <c r="F627" s="106"/>
      <c r="G627" s="1" t="str">
        <f>TEXT(MC[[#This Row],[Date]],"mmm-yy")</f>
        <v>Jun-25</v>
      </c>
      <c r="H627" s="1">
        <f>DAY(EOMONTH(MC[[#This Row],[Month Year]],0))</f>
        <v>30</v>
      </c>
      <c r="I627" s="106"/>
      <c r="J627" s="106" t="s">
        <v>142</v>
      </c>
      <c r="K627" s="106">
        <v>8000</v>
      </c>
      <c r="L627" s="106"/>
      <c r="M627" s="106"/>
      <c r="N627" s="106">
        <v>3150</v>
      </c>
      <c r="O627" s="106">
        <v>6050</v>
      </c>
      <c r="P627" s="106">
        <v>4500</v>
      </c>
      <c r="Q627" s="106"/>
      <c r="R627" s="106">
        <v>6500</v>
      </c>
      <c r="S627" s="1">
        <v>28200</v>
      </c>
      <c r="T627" s="107">
        <v>0.375</v>
      </c>
      <c r="U627" s="107">
        <v>0.5</v>
      </c>
      <c r="V627" s="107">
        <v>0.58333333333333337</v>
      </c>
      <c r="W627" s="107">
        <v>0.75</v>
      </c>
      <c r="X627" s="106"/>
      <c r="Y627" s="106"/>
      <c r="Z627" s="350"/>
    </row>
    <row r="628" spans="1:26" x14ac:dyDescent="0.35">
      <c r="A628" s="106">
        <v>626</v>
      </c>
      <c r="B628" s="168">
        <f t="shared" si="20"/>
        <v>45825</v>
      </c>
      <c r="C628" s="126">
        <f>YEAR(MC[[#This Row],[Date]])+IF(MONTH(MC[[#This Row],[Date]])&gt;=4,1,0)</f>
        <v>2026</v>
      </c>
      <c r="D628" s="102">
        <f>YEAR(MC[[#This Row],[Date]])</f>
        <v>2025</v>
      </c>
      <c r="E628" s="167"/>
      <c r="F628" s="106"/>
      <c r="G628" s="1" t="str">
        <f>TEXT(MC[[#This Row],[Date]],"mmm-yy")</f>
        <v>Jun-25</v>
      </c>
      <c r="H628" s="1">
        <f>DAY(EOMONTH(MC[[#This Row],[Month Year]],0))</f>
        <v>30</v>
      </c>
      <c r="I628" s="106"/>
      <c r="J628" s="106" t="s">
        <v>142</v>
      </c>
      <c r="K628" s="106"/>
      <c r="L628" s="106">
        <v>7500</v>
      </c>
      <c r="M628" s="106"/>
      <c r="N628" s="106"/>
      <c r="O628" s="106">
        <v>6800</v>
      </c>
      <c r="P628" s="106">
        <v>7550</v>
      </c>
      <c r="Q628" s="106">
        <v>7100</v>
      </c>
      <c r="R628" s="106"/>
      <c r="S628" s="1">
        <v>28950</v>
      </c>
      <c r="T628" s="107">
        <v>0.375</v>
      </c>
      <c r="U628" s="107">
        <v>0.5</v>
      </c>
      <c r="V628" s="107">
        <v>0.58333333333333337</v>
      </c>
      <c r="W628" s="107">
        <v>0.75</v>
      </c>
      <c r="X628" s="106"/>
      <c r="Y628" s="106"/>
      <c r="Z628" s="350"/>
    </row>
    <row r="629" spans="1:26" x14ac:dyDescent="0.35">
      <c r="A629" s="106">
        <v>627</v>
      </c>
      <c r="B629" s="168">
        <f t="shared" si="20"/>
        <v>45826</v>
      </c>
      <c r="C629" s="126">
        <f>YEAR(MC[[#This Row],[Date]])+IF(MONTH(MC[[#This Row],[Date]])&gt;=4,1,0)</f>
        <v>2026</v>
      </c>
      <c r="D629" s="102">
        <f>YEAR(MC[[#This Row],[Date]])</f>
        <v>2025</v>
      </c>
      <c r="E629" s="167"/>
      <c r="F629" s="106"/>
      <c r="G629" s="1" t="str">
        <f>TEXT(MC[[#This Row],[Date]],"mmm-yy")</f>
        <v>Jun-25</v>
      </c>
      <c r="H629" s="1">
        <f>DAY(EOMONTH(MC[[#This Row],[Month Year]],0))</f>
        <v>30</v>
      </c>
      <c r="I629" s="106"/>
      <c r="J629" s="106" t="s">
        <v>142</v>
      </c>
      <c r="K629" s="106"/>
      <c r="L629" s="106">
        <v>7500</v>
      </c>
      <c r="M629" s="106">
        <v>7400</v>
      </c>
      <c r="N629" s="106"/>
      <c r="O629" s="106"/>
      <c r="P629" s="106">
        <v>7600</v>
      </c>
      <c r="Q629" s="106">
        <v>7150</v>
      </c>
      <c r="R629" s="106"/>
      <c r="S629" s="1">
        <v>29650</v>
      </c>
      <c r="T629" s="107">
        <v>0.375</v>
      </c>
      <c r="U629" s="107">
        <v>0.5</v>
      </c>
      <c r="V629" s="107">
        <v>0.58333333333333337</v>
      </c>
      <c r="W629" s="107">
        <v>0.75</v>
      </c>
      <c r="X629" s="106"/>
      <c r="Y629" s="106"/>
      <c r="Z629" s="350"/>
    </row>
    <row r="630" spans="1:26" x14ac:dyDescent="0.35">
      <c r="A630" s="106">
        <v>628</v>
      </c>
      <c r="B630" s="168">
        <f t="shared" si="20"/>
        <v>45827</v>
      </c>
      <c r="C630" s="126">
        <f>YEAR(MC[[#This Row],[Date]])+IF(MONTH(MC[[#This Row],[Date]])&gt;=4,1,0)</f>
        <v>2026</v>
      </c>
      <c r="D630" s="102">
        <f>YEAR(MC[[#This Row],[Date]])</f>
        <v>2025</v>
      </c>
      <c r="E630" s="167"/>
      <c r="F630" s="106"/>
      <c r="G630" s="1" t="str">
        <f>TEXT(MC[[#This Row],[Date]],"mmm-yy")</f>
        <v>Jun-25</v>
      </c>
      <c r="H630" s="1">
        <f>DAY(EOMONTH(MC[[#This Row],[Month Year]],0))</f>
        <v>30</v>
      </c>
      <c r="I630" s="106"/>
      <c r="J630" s="106" t="s">
        <v>142</v>
      </c>
      <c r="K630" s="106">
        <v>2500</v>
      </c>
      <c r="L630" s="106">
        <v>4500</v>
      </c>
      <c r="M630" s="106"/>
      <c r="N630" s="106"/>
      <c r="O630" s="106">
        <v>6600</v>
      </c>
      <c r="P630" s="106">
        <v>1100</v>
      </c>
      <c r="Q630" s="106">
        <v>6500</v>
      </c>
      <c r="R630" s="106"/>
      <c r="S630" s="1">
        <v>21200</v>
      </c>
      <c r="T630" s="107">
        <v>0.375</v>
      </c>
      <c r="U630" s="107">
        <v>0.5</v>
      </c>
      <c r="V630" s="107">
        <v>0.58333333333333337</v>
      </c>
      <c r="W630" s="107">
        <v>0.75</v>
      </c>
      <c r="X630" s="106"/>
      <c r="Y630" s="106"/>
      <c r="Z630" s="350"/>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AV139" activePane="bottomRight" state="frozen"/>
      <selection pane="topRight" activeCell="AB39" sqref="AB39"/>
      <selection pane="bottomLeft" activeCell="AB39" sqref="AB39"/>
      <selection pane="bottomRight" activeCell="A2" sqref="A2"/>
    </sheetView>
  </sheetViews>
  <sheetFormatPr defaultColWidth="8.7265625" defaultRowHeight="14.5" x14ac:dyDescent="0.35"/>
  <cols>
    <col min="1" max="1" width="10.81640625" style="174" bestFit="1" customWidth="1"/>
    <col min="2" max="5" width="9" style="174" customWidth="1"/>
    <col min="6" max="9" width="10.26953125" style="174" customWidth="1"/>
    <col min="10" max="12" width="11.26953125" style="174" customWidth="1"/>
    <col min="13" max="13" width="15.1796875" style="174" bestFit="1" customWidth="1"/>
    <col min="14" max="36" width="11.26953125" style="174" customWidth="1"/>
    <col min="37" max="39" width="11.26953125" style="239" customWidth="1"/>
    <col min="40" max="40" width="11.26953125" style="188" customWidth="1"/>
    <col min="41" max="45" width="11.26953125" style="174" customWidth="1"/>
    <col min="46" max="16384" width="8.7265625" style="174"/>
  </cols>
  <sheetData>
    <row r="1" spans="1:45" ht="58" x14ac:dyDescent="0.3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3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3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3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3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3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3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3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3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3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3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3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3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3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3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3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3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3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3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3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3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3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3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3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3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3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3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3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3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3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3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3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3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3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3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3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3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3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3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3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3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3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3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3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3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3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3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3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3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3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3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3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3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3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3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3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3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3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3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3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3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3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3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3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3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3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3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3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3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3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3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3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3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3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3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3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3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3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3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3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3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3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3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3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3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3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3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3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3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3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3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3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3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3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3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3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3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3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3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3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3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3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3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3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3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3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3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3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3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3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3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3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3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3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3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0</v>
      </c>
      <c r="G115" s="180">
        <f>IFERROR(_xlfn.XLOOKUP($A115,Raw_Data!$B:$B,Raw_Data!KH:KH),"")</f>
        <v>0</v>
      </c>
      <c r="H115" s="180"/>
      <c r="I115" s="180">
        <f>IFERROR(_xlfn.XLOOKUP($A115,Raw_Data!$B:$B,Raw_Data!$KI:$KI),"")</f>
        <v>0</v>
      </c>
      <c r="J115" s="180"/>
      <c r="K115" s="180">
        <f>IFERROR(_xlfn.XLOOKUP($A115,Raw_Data!$B:$B,Raw_Data!KJ:KJ),"")</f>
        <v>0</v>
      </c>
      <c r="L115" s="180">
        <f>IFERROR(_xlfn.XLOOKUP($A115,Raw_Data!$B:$B,Raw_Data!KK:KK),"")</f>
        <v>0</v>
      </c>
      <c r="M115" s="180">
        <f>IFERROR(_xlfn.XLOOKUP($A115,Raw_Data!$B:$B,Raw_Data!KL:KL),"")</f>
        <v>0</v>
      </c>
      <c r="N115" s="180">
        <f>IFERROR(_xlfn.XLOOKUP($A115,Raw_Data!$B:$B,Raw_Data!KM:KM),"")</f>
        <v>0</v>
      </c>
      <c r="O115" s="181" t="str">
        <f>IFERROR(1-SUMIF(PA!$B:$B,$A115,PA!AJ:AJ)/($AA115+SUMIF(PA!$B:$B,$A115,PA!AJ:AJ)),"")</f>
        <v/>
      </c>
      <c r="P115" s="181"/>
      <c r="Q115" s="182"/>
      <c r="R115" s="181" t="str">
        <f>IFERROR(1-SUMIF(GA!$C:$C,$A115,GA!$X:$X)/($AA115+SUMIF(GA!$C:$C,$A115,GA!$X:$X)),"")</f>
        <v/>
      </c>
      <c r="S115" s="177"/>
      <c r="T115" s="182"/>
      <c r="U115" s="183" t="str">
        <f t="shared" si="9"/>
        <v/>
      </c>
      <c r="V115" s="183" t="str">
        <f>IFERROR(_xlfn.XLOOKUP($A115,Raw_Data!$B:$B,Raw_Data!$KQ:$KQ),"")</f>
        <v/>
      </c>
      <c r="W115" s="184">
        <f t="shared" si="10"/>
        <v>0</v>
      </c>
      <c r="X115" s="176">
        <f>IFERROR(_xlfn.XLOOKUP($A115,Raw_Data!$B:$B,Raw_Data!$KN:$KN),"")</f>
        <v>0</v>
      </c>
      <c r="Y115" s="176">
        <f>IFERROR(_xlfn.XLOOKUP($A115,Raw_Data!$B:$B,Raw_Data!$KC:$KC),"")</f>
        <v>0</v>
      </c>
      <c r="Z115" s="176">
        <f>IFERROR(_xlfn.XLOOKUP($A115,Raw_Data!$B:$B,Raw_Data!$KD:$KD),"")</f>
        <v>0</v>
      </c>
      <c r="AA115" s="176">
        <f>IFERROR(_xlfn.XLOOKUP($A115,Raw_Data!$B:$B,Raw_Data!$KF:$KF),"")</f>
        <v>0</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3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0</v>
      </c>
      <c r="G116" s="180">
        <f>IFERROR(_xlfn.XLOOKUP($A116,Raw_Data!$B:$B,Raw_Data!KH:KH),"")</f>
        <v>0</v>
      </c>
      <c r="H116" s="180"/>
      <c r="I116" s="180">
        <f>IFERROR(_xlfn.XLOOKUP($A116,Raw_Data!$B:$B,Raw_Data!$KI:$KI),"")</f>
        <v>0</v>
      </c>
      <c r="J116" s="180"/>
      <c r="K116" s="180">
        <f>IFERROR(_xlfn.XLOOKUP($A116,Raw_Data!$B:$B,Raw_Data!KJ:KJ),"")</f>
        <v>0</v>
      </c>
      <c r="L116" s="180">
        <f>IFERROR(_xlfn.XLOOKUP($A116,Raw_Data!$B:$B,Raw_Data!KK:KK),"")</f>
        <v>0</v>
      </c>
      <c r="M116" s="180">
        <f>IFERROR(_xlfn.XLOOKUP($A116,Raw_Data!$B:$B,Raw_Data!KL:KL),"")</f>
        <v>0</v>
      </c>
      <c r="N116" s="180">
        <f>IFERROR(_xlfn.XLOOKUP($A116,Raw_Data!$B:$B,Raw_Data!KM:KM),"")</f>
        <v>0</v>
      </c>
      <c r="O116" s="181" t="str">
        <f>IFERROR(1-SUMIF(PA!$B:$B,$A116,PA!AJ:AJ)/($AA116+SUMIF(PA!$B:$B,$A116,PA!AJ:AJ)),"")</f>
        <v/>
      </c>
      <c r="P116" s="181"/>
      <c r="Q116" s="182"/>
      <c r="R116" s="181" t="str">
        <f>IFERROR(1-SUMIF(GA!$C:$C,$A116,GA!$X:$X)/($AA116+SUMIF(GA!$C:$C,$A116,GA!$X:$X)),"")</f>
        <v/>
      </c>
      <c r="S116" s="177"/>
      <c r="T116" s="182"/>
      <c r="U116" s="183" t="str">
        <f t="shared" si="9"/>
        <v/>
      </c>
      <c r="V116" s="183" t="str">
        <f>IFERROR(_xlfn.XLOOKUP($A116,Raw_Data!$B:$B,Raw_Data!$KQ:$KQ),"")</f>
        <v/>
      </c>
      <c r="W116" s="184">
        <f t="shared" si="10"/>
        <v>0</v>
      </c>
      <c r="X116" s="176">
        <f>IFERROR(_xlfn.XLOOKUP($A116,Raw_Data!$B:$B,Raw_Data!$KN:$KN),"")</f>
        <v>0</v>
      </c>
      <c r="Y116" s="176">
        <f>IFERROR(_xlfn.XLOOKUP($A116,Raw_Data!$B:$B,Raw_Data!$KC:$KC),"")</f>
        <v>0</v>
      </c>
      <c r="Z116" s="176">
        <f>IFERROR(_xlfn.XLOOKUP($A116,Raw_Data!$B:$B,Raw_Data!$KD:$KD),"")</f>
        <v>0</v>
      </c>
      <c r="AA116" s="176">
        <f>IFERROR(_xlfn.XLOOKUP($A116,Raw_Data!$B:$B,Raw_Data!$KF:$KF),"")</f>
        <v>0</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3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0</v>
      </c>
      <c r="G117" s="180">
        <f>IFERROR(_xlfn.XLOOKUP($A117,Raw_Data!$B:$B,Raw_Data!KH:KH),"")</f>
        <v>0</v>
      </c>
      <c r="H117" s="180"/>
      <c r="I117" s="180">
        <f>IFERROR(_xlfn.XLOOKUP($A117,Raw_Data!$B:$B,Raw_Data!$KI:$KI),"")</f>
        <v>0</v>
      </c>
      <c r="J117" s="180"/>
      <c r="K117" s="180">
        <f>IFERROR(_xlfn.XLOOKUP($A117,Raw_Data!$B:$B,Raw_Data!KJ:KJ),"")</f>
        <v>0</v>
      </c>
      <c r="L117" s="180">
        <f>IFERROR(_xlfn.XLOOKUP($A117,Raw_Data!$B:$B,Raw_Data!KK:KK),"")</f>
        <v>0</v>
      </c>
      <c r="M117" s="180">
        <f>IFERROR(_xlfn.XLOOKUP($A117,Raw_Data!$B:$B,Raw_Data!KL:KL),"")</f>
        <v>0</v>
      </c>
      <c r="N117" s="180">
        <f>IFERROR(_xlfn.XLOOKUP($A117,Raw_Data!$B:$B,Raw_Data!KM:KM),"")</f>
        <v>0</v>
      </c>
      <c r="O117" s="181" t="str">
        <f>IFERROR(1-SUMIF(PA!$B:$B,$A117,PA!AJ:AJ)/($AA117+SUMIF(PA!$B:$B,$A117,PA!AJ:AJ)),"")</f>
        <v/>
      </c>
      <c r="P117" s="181"/>
      <c r="Q117" s="182"/>
      <c r="R117" s="181" t="str">
        <f>IFERROR(1-SUMIF(GA!$C:$C,$A117,GA!$X:$X)/($AA117+SUMIF(GA!$C:$C,$A117,GA!$X:$X)),"")</f>
        <v/>
      </c>
      <c r="S117" s="177"/>
      <c r="T117" s="182"/>
      <c r="U117" s="183" t="str">
        <f t="shared" si="9"/>
        <v/>
      </c>
      <c r="V117" s="183" t="str">
        <f>IFERROR(_xlfn.XLOOKUP($A117,Raw_Data!$B:$B,Raw_Data!$KQ:$KQ),"")</f>
        <v/>
      </c>
      <c r="W117" s="184">
        <f t="shared" si="10"/>
        <v>0</v>
      </c>
      <c r="X117" s="176">
        <f>IFERROR(_xlfn.XLOOKUP($A117,Raw_Data!$B:$B,Raw_Data!$KN:$KN),"")</f>
        <v>0</v>
      </c>
      <c r="Y117" s="176">
        <f>IFERROR(_xlfn.XLOOKUP($A117,Raw_Data!$B:$B,Raw_Data!$KC:$KC),"")</f>
        <v>0</v>
      </c>
      <c r="Z117" s="176">
        <f>IFERROR(_xlfn.XLOOKUP($A117,Raw_Data!$B:$B,Raw_Data!$KD:$KD),"")</f>
        <v>0</v>
      </c>
      <c r="AA117" s="176">
        <f>IFERROR(_xlfn.XLOOKUP($A117,Raw_Data!$B:$B,Raw_Data!$KF:$KF),"")</f>
        <v>0</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3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0</v>
      </c>
      <c r="G118" s="180">
        <f>IFERROR(_xlfn.XLOOKUP($A118,Raw_Data!$B:$B,Raw_Data!KH:KH),"")</f>
        <v>0</v>
      </c>
      <c r="H118" s="180"/>
      <c r="I118" s="180">
        <f>IFERROR(_xlfn.XLOOKUP($A118,Raw_Data!$B:$B,Raw_Data!$KI:$KI),"")</f>
        <v>0</v>
      </c>
      <c r="J118" s="180"/>
      <c r="K118" s="180">
        <f>IFERROR(_xlfn.XLOOKUP($A118,Raw_Data!$B:$B,Raw_Data!KJ:KJ),"")</f>
        <v>0</v>
      </c>
      <c r="L118" s="180">
        <f>IFERROR(_xlfn.XLOOKUP($A118,Raw_Data!$B:$B,Raw_Data!KK:KK),"")</f>
        <v>0</v>
      </c>
      <c r="M118" s="180">
        <f>IFERROR(_xlfn.XLOOKUP($A118,Raw_Data!$B:$B,Raw_Data!KL:KL),"")</f>
        <v>0</v>
      </c>
      <c r="N118" s="180">
        <f>IFERROR(_xlfn.XLOOKUP($A118,Raw_Data!$B:$B,Raw_Data!KM:KM),"")</f>
        <v>0</v>
      </c>
      <c r="O118" s="181" t="str">
        <f>IFERROR(1-SUMIF(PA!$B:$B,$A118,PA!AJ:AJ)/($AA118+SUMIF(PA!$B:$B,$A118,PA!AJ:AJ)),"")</f>
        <v/>
      </c>
      <c r="P118" s="181"/>
      <c r="Q118" s="182"/>
      <c r="R118" s="181" t="str">
        <f>IFERROR(1-SUMIF(GA!$C:$C,$A118,GA!$X:$X)/($AA118+SUMIF(GA!$C:$C,$A118,GA!$X:$X)),"")</f>
        <v/>
      </c>
      <c r="S118" s="177"/>
      <c r="T118" s="182"/>
      <c r="U118" s="183" t="str">
        <f t="shared" si="9"/>
        <v/>
      </c>
      <c r="V118" s="183" t="str">
        <f>IFERROR(_xlfn.XLOOKUP($A118,Raw_Data!$B:$B,Raw_Data!$KQ:$KQ),"")</f>
        <v/>
      </c>
      <c r="W118" s="184">
        <f t="shared" si="10"/>
        <v>0</v>
      </c>
      <c r="X118" s="176">
        <f>IFERROR(_xlfn.XLOOKUP($A118,Raw_Data!$B:$B,Raw_Data!$KN:$KN),"")</f>
        <v>0</v>
      </c>
      <c r="Y118" s="176">
        <f>IFERROR(_xlfn.XLOOKUP($A118,Raw_Data!$B:$B,Raw_Data!$KC:$KC),"")</f>
        <v>0</v>
      </c>
      <c r="Z118" s="176">
        <f>IFERROR(_xlfn.XLOOKUP($A118,Raw_Data!$B:$B,Raw_Data!$KD:$KD),"")</f>
        <v>0</v>
      </c>
      <c r="AA118" s="176">
        <f>IFERROR(_xlfn.XLOOKUP($A118,Raw_Data!$B:$B,Raw_Data!$KF:$KF),"")</f>
        <v>0</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3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0</v>
      </c>
      <c r="G119" s="180">
        <f>IFERROR(_xlfn.XLOOKUP($A119,Raw_Data!$B:$B,Raw_Data!KH:KH),"")</f>
        <v>0</v>
      </c>
      <c r="H119" s="180"/>
      <c r="I119" s="180">
        <f>IFERROR(_xlfn.XLOOKUP($A119,Raw_Data!$B:$B,Raw_Data!$KI:$KI),"")</f>
        <v>0</v>
      </c>
      <c r="J119" s="180"/>
      <c r="K119" s="180">
        <f>IFERROR(_xlfn.XLOOKUP($A119,Raw_Data!$B:$B,Raw_Data!KJ:KJ),"")</f>
        <v>0</v>
      </c>
      <c r="L119" s="180">
        <f>IFERROR(_xlfn.XLOOKUP($A119,Raw_Data!$B:$B,Raw_Data!KK:KK),"")</f>
        <v>0</v>
      </c>
      <c r="M119" s="180">
        <f>IFERROR(_xlfn.XLOOKUP($A119,Raw_Data!$B:$B,Raw_Data!KL:KL),"")</f>
        <v>0</v>
      </c>
      <c r="N119" s="180">
        <f>IFERROR(_xlfn.XLOOKUP($A119,Raw_Data!$B:$B,Raw_Data!KM:KM),"")</f>
        <v>0</v>
      </c>
      <c r="O119" s="181" t="str">
        <f>IFERROR(1-SUMIF(PA!$B:$B,$A119,PA!AJ:AJ)/($AA119+SUMIF(PA!$B:$B,$A119,PA!AJ:AJ)),"")</f>
        <v/>
      </c>
      <c r="P119" s="181"/>
      <c r="Q119" s="182"/>
      <c r="R119" s="181" t="str">
        <f>IFERROR(1-SUMIF(GA!$C:$C,$A119,GA!$X:$X)/($AA119+SUMIF(GA!$C:$C,$A119,GA!$X:$X)),"")</f>
        <v/>
      </c>
      <c r="S119" s="177"/>
      <c r="T119" s="182"/>
      <c r="U119" s="183" t="str">
        <f t="shared" si="9"/>
        <v/>
      </c>
      <c r="V119" s="183" t="str">
        <f>IFERROR(_xlfn.XLOOKUP($A119,Raw_Data!$B:$B,Raw_Data!$KQ:$KQ),"")</f>
        <v/>
      </c>
      <c r="W119" s="184">
        <f t="shared" si="10"/>
        <v>0</v>
      </c>
      <c r="X119" s="176">
        <f>IFERROR(_xlfn.XLOOKUP($A119,Raw_Data!$B:$B,Raw_Data!$KN:$KN),"")</f>
        <v>0</v>
      </c>
      <c r="Y119" s="176">
        <f>IFERROR(_xlfn.XLOOKUP($A119,Raw_Data!$B:$B,Raw_Data!$KC:$KC),"")</f>
        <v>0</v>
      </c>
      <c r="Z119" s="176">
        <f>IFERROR(_xlfn.XLOOKUP($A119,Raw_Data!$B:$B,Raw_Data!$KD:$KD),"")</f>
        <v>0</v>
      </c>
      <c r="AA119" s="176">
        <f>IFERROR(_xlfn.XLOOKUP($A119,Raw_Data!$B:$B,Raw_Data!$KF:$KF),"")</f>
        <v>0</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3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0</v>
      </c>
      <c r="G120" s="180">
        <f>IFERROR(_xlfn.XLOOKUP($A120,Raw_Data!$B:$B,Raw_Data!KH:KH),"")</f>
        <v>0</v>
      </c>
      <c r="H120" s="180"/>
      <c r="I120" s="180">
        <f>IFERROR(_xlfn.XLOOKUP($A120,Raw_Data!$B:$B,Raw_Data!$KI:$KI),"")</f>
        <v>0</v>
      </c>
      <c r="J120" s="180"/>
      <c r="K120" s="180">
        <f>IFERROR(_xlfn.XLOOKUP($A120,Raw_Data!$B:$B,Raw_Data!KJ:KJ),"")</f>
        <v>0</v>
      </c>
      <c r="L120" s="180">
        <f>IFERROR(_xlfn.XLOOKUP($A120,Raw_Data!$B:$B,Raw_Data!KK:KK),"")</f>
        <v>0</v>
      </c>
      <c r="M120" s="180">
        <f>IFERROR(_xlfn.XLOOKUP($A120,Raw_Data!$B:$B,Raw_Data!KL:KL),"")</f>
        <v>0</v>
      </c>
      <c r="N120" s="180">
        <f>IFERROR(_xlfn.XLOOKUP($A120,Raw_Data!$B:$B,Raw_Data!KM:KM),"")</f>
        <v>0</v>
      </c>
      <c r="O120" s="181" t="str">
        <f>IFERROR(1-SUMIF(PA!$B:$B,$A120,PA!AJ:AJ)/($AA120+SUMIF(PA!$B:$B,$A120,PA!AJ:AJ)),"")</f>
        <v/>
      </c>
      <c r="P120" s="181"/>
      <c r="Q120" s="182"/>
      <c r="R120" s="181" t="str">
        <f>IFERROR(1-SUMIF(GA!$C:$C,$A120,GA!$X:$X)/($AA120+SUMIF(GA!$C:$C,$A120,GA!$X:$X)),"")</f>
        <v/>
      </c>
      <c r="S120" s="177"/>
      <c r="T120" s="182"/>
      <c r="U120" s="183" t="str">
        <f t="shared" si="9"/>
        <v/>
      </c>
      <c r="V120" s="183" t="str">
        <f>IFERROR(_xlfn.XLOOKUP($A120,Raw_Data!$B:$B,Raw_Data!$KQ:$KQ),"")</f>
        <v/>
      </c>
      <c r="W120" s="184">
        <f t="shared" si="10"/>
        <v>0</v>
      </c>
      <c r="X120" s="176">
        <f>IFERROR(_xlfn.XLOOKUP($A120,Raw_Data!$B:$B,Raw_Data!$KN:$KN),"")</f>
        <v>0</v>
      </c>
      <c r="Y120" s="176">
        <f>IFERROR(_xlfn.XLOOKUP($A120,Raw_Data!$B:$B,Raw_Data!$KC:$KC),"")</f>
        <v>0</v>
      </c>
      <c r="Z120" s="176">
        <f>IFERROR(_xlfn.XLOOKUP($A120,Raw_Data!$B:$B,Raw_Data!$KD:$KD),"")</f>
        <v>0</v>
      </c>
      <c r="AA120" s="176">
        <f>IFERROR(_xlfn.XLOOKUP($A120,Raw_Data!$B:$B,Raw_Data!$KF:$KF),"")</f>
        <v>0</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3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0</v>
      </c>
      <c r="G121" s="180">
        <f>IFERROR(_xlfn.XLOOKUP($A121,Raw_Data!$B:$B,Raw_Data!KH:KH),"")</f>
        <v>0</v>
      </c>
      <c r="H121" s="180"/>
      <c r="I121" s="180">
        <f>IFERROR(_xlfn.XLOOKUP($A121,Raw_Data!$B:$B,Raw_Data!$KI:$KI),"")</f>
        <v>0</v>
      </c>
      <c r="J121" s="180"/>
      <c r="K121" s="180">
        <f>IFERROR(_xlfn.XLOOKUP($A121,Raw_Data!$B:$B,Raw_Data!KJ:KJ),"")</f>
        <v>0</v>
      </c>
      <c r="L121" s="180">
        <f>IFERROR(_xlfn.XLOOKUP($A121,Raw_Data!$B:$B,Raw_Data!KK:KK),"")</f>
        <v>0</v>
      </c>
      <c r="M121" s="180">
        <f>IFERROR(_xlfn.XLOOKUP($A121,Raw_Data!$B:$B,Raw_Data!KL:KL),"")</f>
        <v>0</v>
      </c>
      <c r="N121" s="180">
        <f>IFERROR(_xlfn.XLOOKUP($A121,Raw_Data!$B:$B,Raw_Data!KM:KM),"")</f>
        <v>0</v>
      </c>
      <c r="O121" s="181" t="str">
        <f>IFERROR(1-SUMIF(PA!$B:$B,$A121,PA!AJ:AJ)/($AA121+SUMIF(PA!$B:$B,$A121,PA!AJ:AJ)),"")</f>
        <v/>
      </c>
      <c r="P121" s="181"/>
      <c r="Q121" s="182"/>
      <c r="R121" s="181" t="str">
        <f>IFERROR(1-SUMIF(GA!$C:$C,$A121,GA!$X:$X)/($AA121+SUMIF(GA!$C:$C,$A121,GA!$X:$X)),"")</f>
        <v/>
      </c>
      <c r="S121" s="177"/>
      <c r="T121" s="182"/>
      <c r="U121" s="183" t="str">
        <f t="shared" si="9"/>
        <v/>
      </c>
      <c r="V121" s="183" t="str">
        <f>IFERROR(_xlfn.XLOOKUP($A121,Raw_Data!$B:$B,Raw_Data!$KQ:$KQ),"")</f>
        <v/>
      </c>
      <c r="W121" s="184">
        <f t="shared" si="10"/>
        <v>0</v>
      </c>
      <c r="X121" s="176">
        <f>IFERROR(_xlfn.XLOOKUP($A121,Raw_Data!$B:$B,Raw_Data!$KN:$KN),"")</f>
        <v>0</v>
      </c>
      <c r="Y121" s="176">
        <f>IFERROR(_xlfn.XLOOKUP($A121,Raw_Data!$B:$B,Raw_Data!$KC:$KC),"")</f>
        <v>0</v>
      </c>
      <c r="Z121" s="176">
        <f>IFERROR(_xlfn.XLOOKUP($A121,Raw_Data!$B:$B,Raw_Data!$KD:$KD),"")</f>
        <v>0</v>
      </c>
      <c r="AA121" s="176">
        <f>IFERROR(_xlfn.XLOOKUP($A121,Raw_Data!$B:$B,Raw_Data!$KF:$KF),"")</f>
        <v>0</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3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3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3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3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3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3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3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3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3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3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3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3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3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3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3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3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3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3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3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3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3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3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3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3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3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3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3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3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3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3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3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3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3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3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3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3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3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3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3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3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3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3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3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3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3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3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3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3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3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3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3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3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3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3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3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3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3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3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3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3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3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3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3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3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3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3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3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3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3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3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3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3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3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3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3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3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3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3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3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3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3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3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3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3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3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3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3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3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3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3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3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3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3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3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3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3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3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3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3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3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3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3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3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3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3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3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3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3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3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3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3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3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3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3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3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3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3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3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3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3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3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3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3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3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3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3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3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3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3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3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3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3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3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3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3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3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3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3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3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3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3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3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3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3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3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3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3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3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3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3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3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3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3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3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3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3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3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3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3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3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3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3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3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3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3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3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3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3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3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3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3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3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3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3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3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3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3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3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3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3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3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3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3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3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3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3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3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3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3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3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3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3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3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3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3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3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3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3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3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3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3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3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3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3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3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3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3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3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3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3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3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3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3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3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3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3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3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3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3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3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3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3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3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3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3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3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3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3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3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3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3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3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3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3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3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3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3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3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3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3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3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3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3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3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3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3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3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3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IW99" activePane="bottomRight" state="frozen"/>
      <selection pane="topRight" activeCell="C5" sqref="C5"/>
      <selection pane="bottomLeft" activeCell="A6" sqref="A6"/>
      <selection pane="bottomRight" activeCell="JH117" sqref="JH117"/>
    </sheetView>
  </sheetViews>
  <sheetFormatPr defaultColWidth="8.81640625" defaultRowHeight="15" customHeight="1" x14ac:dyDescent="0.35"/>
  <cols>
    <col min="1" max="1" width="0.81640625" customWidth="1"/>
    <col min="2" max="2" width="14.453125" style="1" customWidth="1"/>
    <col min="3" max="3" width="11.26953125" style="1" customWidth="1"/>
    <col min="4" max="4" width="12.453125" style="1" customWidth="1"/>
    <col min="5" max="5" width="12.26953125" style="1" customWidth="1"/>
    <col min="6" max="6" width="13" style="1" customWidth="1"/>
    <col min="7" max="7" width="10.7265625" style="1" customWidth="1"/>
    <col min="8" max="8" width="8.7265625" style="1"/>
    <col min="10" max="10" width="12" customWidth="1"/>
    <col min="11" max="11" width="12.26953125" customWidth="1"/>
    <col min="12" max="12" width="13.81640625" customWidth="1"/>
    <col min="13" max="22" width="12.26953125" customWidth="1"/>
    <col min="23" max="23" width="16" customWidth="1"/>
    <col min="24" max="24" width="12.26953125" customWidth="1"/>
    <col min="25" max="25" width="13.81640625" customWidth="1"/>
    <col min="26" max="26" width="12.26953125" customWidth="1"/>
    <col min="27" max="27" width="11.81640625" customWidth="1"/>
    <col min="28" max="28" width="14.453125" customWidth="1"/>
    <col min="29" max="31" width="12.26953125" customWidth="1"/>
    <col min="32" max="32" width="14" customWidth="1"/>
    <col min="33" max="36" width="12.26953125" customWidth="1"/>
    <col min="37" max="37" width="11.26953125" customWidth="1"/>
    <col min="38" max="38" width="16.81640625" customWidth="1"/>
    <col min="39" max="39" width="12.26953125" customWidth="1"/>
    <col min="40" max="40" width="16.453125" customWidth="1"/>
    <col min="41" max="41" width="12.26953125" customWidth="1"/>
    <col min="42" max="43" width="14.453125" customWidth="1"/>
    <col min="44" max="45" width="12.26953125" customWidth="1"/>
    <col min="46" max="46" width="14.453125" customWidth="1"/>
    <col min="47" max="48" width="12.26953125" customWidth="1"/>
    <col min="49" max="49" width="11.453125" customWidth="1"/>
    <col min="50" max="54" width="12.26953125" customWidth="1"/>
    <col min="55" max="55" width="14.453125" customWidth="1"/>
    <col min="56" max="58" width="12.26953125" customWidth="1"/>
    <col min="59" max="59" width="15.453125" customWidth="1"/>
    <col min="60" max="60" width="12.26953125" customWidth="1"/>
    <col min="61" max="61" width="14" customWidth="1"/>
    <col min="62" max="64" width="12.26953125" customWidth="1"/>
    <col min="65" max="65" width="14" customWidth="1"/>
    <col min="66" max="68" width="12.26953125" customWidth="1"/>
    <col min="69" max="69" width="16" customWidth="1"/>
    <col min="70" max="70" width="12.26953125" customWidth="1"/>
    <col min="71" max="71" width="15.453125" customWidth="1"/>
    <col min="72" max="73" width="12.26953125" customWidth="1"/>
    <col min="74" max="75" width="13.453125" customWidth="1"/>
    <col min="76" max="76" width="14.81640625" customWidth="1"/>
    <col min="77" max="86" width="12.26953125" customWidth="1"/>
    <col min="87" max="95" width="13" customWidth="1"/>
    <col min="96" max="96" width="14" customWidth="1"/>
    <col min="97" max="122" width="13" customWidth="1"/>
    <col min="123" max="123" width="17.26953125" customWidth="1"/>
    <col min="124" max="132" width="13" customWidth="1"/>
    <col min="133" max="133" width="15.26953125" customWidth="1"/>
    <col min="134" max="180" width="13" customWidth="1"/>
    <col min="181" max="181" width="16.26953125" customWidth="1"/>
    <col min="182" max="228" width="13" customWidth="1"/>
    <col min="229" max="229" width="16" customWidth="1"/>
    <col min="230" max="231" width="13" customWidth="1"/>
    <col min="232" max="233" width="15.453125" customWidth="1"/>
    <col min="234" max="243" width="13" customWidth="1"/>
    <col min="244" max="244" width="15" customWidth="1"/>
    <col min="245" max="261" width="13" customWidth="1"/>
    <col min="262" max="262" width="15.81640625" customWidth="1"/>
    <col min="263" max="263" width="12.453125" customWidth="1"/>
    <col min="264" max="264" width="11.453125" bestFit="1" customWidth="1"/>
    <col min="265" max="265" width="12" bestFit="1" customWidth="1"/>
    <col min="266" max="266" width="12" customWidth="1"/>
    <col min="267" max="267" width="12.26953125" customWidth="1"/>
    <col min="268" max="268" width="14.1796875" customWidth="1"/>
    <col min="269" max="269" width="13.1796875" customWidth="1"/>
    <col min="270" max="270" width="11.453125" customWidth="1"/>
    <col min="271" max="271" width="17.1796875" customWidth="1"/>
    <col min="272" max="272" width="17.453125" customWidth="1"/>
    <col min="273" max="274" width="14.26953125" customWidth="1"/>
    <col min="275" max="275" width="13.453125" customWidth="1"/>
    <col min="276" max="276" width="14" customWidth="1"/>
    <col min="277" max="277" width="17.1796875" customWidth="1"/>
    <col min="278" max="278" width="22.1796875" customWidth="1"/>
    <col min="279" max="279" width="19.26953125" customWidth="1"/>
    <col min="280" max="280" width="16.26953125" customWidth="1"/>
    <col min="281" max="281" width="16" customWidth="1"/>
    <col min="282" max="286" width="11.81640625" customWidth="1"/>
    <col min="287" max="287" width="14.453125" customWidth="1"/>
    <col min="288" max="288" width="11.81640625" customWidth="1"/>
    <col min="289" max="289" width="16.81640625" customWidth="1"/>
    <col min="290" max="290" width="11.81640625" customWidth="1"/>
    <col min="291" max="291" width="14.453125" customWidth="1"/>
    <col min="292" max="292" width="15.453125" bestFit="1" customWidth="1"/>
    <col min="293" max="293" width="17.453125" style="1" customWidth="1"/>
    <col min="294" max="294" width="13.26953125" style="1" bestFit="1" customWidth="1"/>
    <col min="300" max="300" width="15.1796875" bestFit="1" customWidth="1"/>
    <col min="301" max="301" width="12.26953125" bestFit="1" customWidth="1"/>
    <col min="302" max="302" width="10.7265625" customWidth="1"/>
    <col min="303" max="303" width="9.453125" customWidth="1"/>
  </cols>
  <sheetData>
    <row r="1" spans="2:303" ht="14.5" x14ac:dyDescent="0.35"/>
    <row r="2" spans="2:303" ht="14.5" hidden="1" x14ac:dyDescent="0.3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3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3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3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3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3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3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6">
        <v>1496</v>
      </c>
      <c r="M8" s="276">
        <v>1535</v>
      </c>
      <c r="N8" s="276">
        <v>1432</v>
      </c>
      <c r="O8" s="276">
        <v>1434</v>
      </c>
      <c r="P8" s="276">
        <v>1510</v>
      </c>
      <c r="Q8" s="276">
        <v>1388</v>
      </c>
      <c r="R8" s="276">
        <v>1470</v>
      </c>
      <c r="S8" s="276">
        <v>1398</v>
      </c>
      <c r="T8" s="276">
        <v>1390</v>
      </c>
      <c r="U8" s="276">
        <v>1404</v>
      </c>
      <c r="V8" s="276">
        <v>1498</v>
      </c>
      <c r="W8" s="276">
        <v>1454</v>
      </c>
      <c r="X8" s="276">
        <v>1451</v>
      </c>
      <c r="Y8" s="276">
        <v>1304</v>
      </c>
      <c r="Z8" s="276">
        <v>1370</v>
      </c>
      <c r="AA8" s="276">
        <v>1415</v>
      </c>
      <c r="AB8" s="276">
        <v>1352</v>
      </c>
      <c r="AC8" s="276">
        <v>1360</v>
      </c>
      <c r="AD8" s="276">
        <v>1511</v>
      </c>
      <c r="AE8" s="276">
        <v>1547</v>
      </c>
      <c r="AF8" s="276">
        <v>1439</v>
      </c>
      <c r="AG8" s="276">
        <v>1384</v>
      </c>
      <c r="AH8" s="276">
        <v>1583</v>
      </c>
      <c r="AI8" s="276">
        <v>1480</v>
      </c>
      <c r="AJ8" s="276">
        <v>1562</v>
      </c>
      <c r="AK8" s="276">
        <v>1558</v>
      </c>
      <c r="AL8" s="276">
        <v>1551</v>
      </c>
      <c r="AM8" s="276">
        <v>1580</v>
      </c>
      <c r="AN8" s="276">
        <v>1546</v>
      </c>
      <c r="AO8" s="276">
        <v>1599</v>
      </c>
      <c r="AP8" s="276">
        <v>1526</v>
      </c>
      <c r="AQ8" s="276">
        <v>1490</v>
      </c>
      <c r="AR8" s="276">
        <v>1330</v>
      </c>
      <c r="AS8" s="276">
        <v>1703</v>
      </c>
      <c r="AT8" s="276">
        <v>1370</v>
      </c>
      <c r="AU8" s="276">
        <v>1522</v>
      </c>
      <c r="AV8" s="276">
        <v>1467</v>
      </c>
      <c r="AW8" s="276">
        <v>1380</v>
      </c>
      <c r="AX8" s="276">
        <v>1409</v>
      </c>
      <c r="AY8" s="276">
        <v>1449</v>
      </c>
      <c r="AZ8" s="276">
        <v>1402</v>
      </c>
      <c r="BA8" s="276">
        <v>1381</v>
      </c>
      <c r="BB8" s="276">
        <v>1414</v>
      </c>
      <c r="BC8" s="276">
        <v>1427</v>
      </c>
      <c r="BD8" s="276">
        <v>1418</v>
      </c>
      <c r="BE8" s="276">
        <v>1439</v>
      </c>
      <c r="BF8" s="276">
        <v>1538</v>
      </c>
      <c r="BG8" s="276">
        <v>1358</v>
      </c>
      <c r="BH8" s="276">
        <v>1480</v>
      </c>
      <c r="BI8" s="276">
        <v>1410</v>
      </c>
      <c r="BJ8" s="276">
        <v>1370</v>
      </c>
      <c r="BK8" s="276">
        <v>1378</v>
      </c>
      <c r="BL8" s="276">
        <v>1507</v>
      </c>
      <c r="BM8" s="276">
        <v>1561</v>
      </c>
      <c r="BN8" s="276">
        <v>1480</v>
      </c>
      <c r="BO8" s="276">
        <v>1490</v>
      </c>
      <c r="BP8" s="276">
        <v>1510</v>
      </c>
      <c r="BQ8" s="276">
        <v>1404</v>
      </c>
      <c r="BR8" s="276">
        <v>1568</v>
      </c>
      <c r="BS8" s="276">
        <v>1520</v>
      </c>
      <c r="BT8" s="276">
        <v>1413</v>
      </c>
      <c r="BU8" s="276">
        <v>1563</v>
      </c>
      <c r="BV8" s="276">
        <v>1340</v>
      </c>
      <c r="BW8" s="276">
        <v>1300</v>
      </c>
      <c r="BX8" s="276">
        <v>1410</v>
      </c>
      <c r="BY8" s="276">
        <v>1573</v>
      </c>
      <c r="BZ8" s="276">
        <v>1581</v>
      </c>
      <c r="CA8" s="276">
        <v>1410</v>
      </c>
      <c r="CB8" s="276">
        <v>1436</v>
      </c>
      <c r="CC8" s="276">
        <v>1444</v>
      </c>
      <c r="CD8" s="276">
        <v>1278</v>
      </c>
      <c r="CE8" s="276">
        <v>1319</v>
      </c>
      <c r="CF8" s="276">
        <v>1390</v>
      </c>
      <c r="CG8" s="276">
        <v>1464</v>
      </c>
      <c r="CH8" s="276">
        <v>1498</v>
      </c>
      <c r="CI8" s="276">
        <v>1571</v>
      </c>
      <c r="CJ8" s="276">
        <v>1594</v>
      </c>
      <c r="CK8" s="276">
        <v>1333</v>
      </c>
      <c r="CL8" s="276">
        <v>1364</v>
      </c>
      <c r="CM8" s="276">
        <v>1499</v>
      </c>
      <c r="CN8" s="276">
        <v>1418</v>
      </c>
      <c r="CO8" s="276">
        <v>1406</v>
      </c>
      <c r="CP8" s="276">
        <v>1390</v>
      </c>
      <c r="CQ8" s="276">
        <v>1402</v>
      </c>
      <c r="CR8" s="276">
        <v>1423</v>
      </c>
      <c r="CS8" s="276">
        <v>1389</v>
      </c>
      <c r="CT8" s="276">
        <v>1438</v>
      </c>
      <c r="CU8" s="276">
        <v>1361</v>
      </c>
      <c r="CV8" s="276">
        <v>1420</v>
      </c>
      <c r="CW8" s="276">
        <v>1394</v>
      </c>
      <c r="CX8" s="276">
        <v>1490</v>
      </c>
      <c r="CY8" s="276">
        <v>1490</v>
      </c>
      <c r="CZ8" s="276">
        <v>1456</v>
      </c>
      <c r="DA8" s="276">
        <v>1300</v>
      </c>
      <c r="DB8" s="276">
        <v>1582</v>
      </c>
      <c r="DC8" s="276">
        <v>1351</v>
      </c>
      <c r="DD8" s="276">
        <v>1371</v>
      </c>
      <c r="DE8" s="276">
        <v>1399</v>
      </c>
      <c r="DF8" s="276">
        <v>1393</v>
      </c>
      <c r="DG8" s="276">
        <v>1340</v>
      </c>
      <c r="DH8" s="276">
        <v>1417</v>
      </c>
      <c r="DI8" s="276">
        <v>1374</v>
      </c>
      <c r="DJ8" s="276">
        <v>1397</v>
      </c>
      <c r="DK8" s="276">
        <v>1355</v>
      </c>
      <c r="DL8" s="276">
        <v>1583</v>
      </c>
      <c r="DM8" s="276">
        <v>1290</v>
      </c>
      <c r="DN8" s="276">
        <v>1623</v>
      </c>
      <c r="DO8" s="276">
        <v>1547</v>
      </c>
      <c r="DP8" s="276">
        <v>1351</v>
      </c>
      <c r="DQ8" s="276">
        <v>1581</v>
      </c>
      <c r="DR8" s="276">
        <v>1472</v>
      </c>
      <c r="DS8" s="276">
        <v>1511</v>
      </c>
      <c r="DT8" s="276">
        <v>1562</v>
      </c>
      <c r="DU8" s="276">
        <v>1586</v>
      </c>
      <c r="DV8" s="276">
        <v>1381</v>
      </c>
      <c r="DW8" s="276">
        <v>1416</v>
      </c>
      <c r="DX8" s="276">
        <v>1544</v>
      </c>
      <c r="DY8" s="276">
        <v>1519</v>
      </c>
      <c r="DZ8" s="276">
        <v>1543</v>
      </c>
      <c r="EA8" s="276">
        <v>1432</v>
      </c>
      <c r="EB8" s="276">
        <v>1468</v>
      </c>
      <c r="EC8" s="276">
        <v>1549</v>
      </c>
      <c r="ED8" s="276">
        <v>1507</v>
      </c>
      <c r="EE8" s="276">
        <v>1387</v>
      </c>
      <c r="EF8" s="276">
        <v>1456</v>
      </c>
      <c r="EG8" s="276">
        <v>1577</v>
      </c>
      <c r="EH8" s="276">
        <v>0</v>
      </c>
      <c r="EI8" s="276">
        <v>1341</v>
      </c>
      <c r="EJ8" s="276">
        <v>1646</v>
      </c>
      <c r="EK8" s="276">
        <v>1631</v>
      </c>
      <c r="EL8" s="276">
        <v>1498</v>
      </c>
      <c r="EM8" s="276">
        <v>1510</v>
      </c>
      <c r="EN8" s="276">
        <v>1488</v>
      </c>
      <c r="EO8" s="276">
        <v>1178</v>
      </c>
      <c r="EP8" s="276">
        <v>1507</v>
      </c>
      <c r="EQ8" s="276">
        <v>1490</v>
      </c>
      <c r="ER8" s="276">
        <v>1482</v>
      </c>
      <c r="ES8" s="276">
        <v>1387</v>
      </c>
      <c r="ET8" s="276">
        <v>1495</v>
      </c>
      <c r="EU8" s="276">
        <v>1292</v>
      </c>
      <c r="EV8" s="276">
        <v>1398</v>
      </c>
      <c r="EW8" s="276">
        <v>1411</v>
      </c>
      <c r="EX8" s="276">
        <v>1413</v>
      </c>
      <c r="EY8" s="276">
        <v>1426</v>
      </c>
      <c r="EZ8" s="276">
        <v>1278</v>
      </c>
      <c r="FA8" s="276">
        <v>1586</v>
      </c>
      <c r="FB8" s="276">
        <v>1396</v>
      </c>
      <c r="FC8" s="276">
        <v>1274</v>
      </c>
      <c r="FD8" s="276">
        <v>1492</v>
      </c>
      <c r="FE8" s="276">
        <v>1487</v>
      </c>
      <c r="FF8" s="276">
        <v>1529</v>
      </c>
      <c r="FG8" s="276">
        <v>1414</v>
      </c>
      <c r="FH8" s="276">
        <v>1531</v>
      </c>
      <c r="FI8" s="276">
        <v>1422</v>
      </c>
      <c r="FJ8" s="276">
        <v>1391</v>
      </c>
      <c r="FK8" s="276">
        <v>1369</v>
      </c>
      <c r="FL8" s="276">
        <v>1387</v>
      </c>
      <c r="FM8" s="276">
        <v>1333</v>
      </c>
      <c r="FN8" s="276">
        <v>1290</v>
      </c>
      <c r="FO8" s="276">
        <v>1292</v>
      </c>
      <c r="FP8" s="276">
        <v>1445</v>
      </c>
      <c r="FQ8" s="276">
        <v>1282</v>
      </c>
      <c r="FR8" s="276">
        <v>1360</v>
      </c>
      <c r="FS8" s="276">
        <v>1378</v>
      </c>
      <c r="FT8" s="276">
        <v>1478</v>
      </c>
      <c r="FU8" s="276">
        <v>1398</v>
      </c>
      <c r="FV8" s="276">
        <v>1335</v>
      </c>
      <c r="FW8" s="276">
        <v>1501</v>
      </c>
      <c r="FX8" s="276">
        <v>1398</v>
      </c>
      <c r="FY8" s="276">
        <v>1378</v>
      </c>
      <c r="FZ8" s="276">
        <v>1390</v>
      </c>
      <c r="GA8" s="276">
        <v>1321</v>
      </c>
      <c r="GB8" s="276">
        <v>1477</v>
      </c>
      <c r="GC8" s="276">
        <v>1397</v>
      </c>
      <c r="GD8" s="276">
        <v>1508</v>
      </c>
      <c r="GE8" s="276">
        <v>1392</v>
      </c>
      <c r="GF8" s="276">
        <v>1373</v>
      </c>
      <c r="GG8" s="276">
        <v>1242</v>
      </c>
      <c r="GH8" s="276">
        <v>1630</v>
      </c>
      <c r="GI8" s="276">
        <v>1441</v>
      </c>
      <c r="GJ8" s="276">
        <v>1419</v>
      </c>
      <c r="GK8" s="276">
        <v>1464</v>
      </c>
      <c r="GL8" s="276">
        <v>1505</v>
      </c>
      <c r="GM8" s="276">
        <v>1445</v>
      </c>
      <c r="GN8" s="276">
        <v>1467</v>
      </c>
      <c r="GO8" s="276">
        <v>1510</v>
      </c>
      <c r="GP8" s="276">
        <v>1460</v>
      </c>
      <c r="GQ8" s="276">
        <v>1467</v>
      </c>
      <c r="GR8" s="276">
        <v>1393</v>
      </c>
      <c r="GS8" s="276">
        <v>1410</v>
      </c>
      <c r="GT8" s="276">
        <v>1296</v>
      </c>
      <c r="GU8" s="276">
        <v>1320</v>
      </c>
      <c r="GV8" s="276">
        <v>1313</v>
      </c>
      <c r="GW8" s="276">
        <v>1305</v>
      </c>
      <c r="GX8" s="276">
        <v>1425</v>
      </c>
      <c r="GY8" s="276">
        <v>1282</v>
      </c>
      <c r="GZ8" s="276">
        <v>1188</v>
      </c>
      <c r="HA8" s="276">
        <v>1446</v>
      </c>
      <c r="HB8" s="276"/>
      <c r="HC8" s="276"/>
      <c r="HD8" s="276">
        <v>1265</v>
      </c>
      <c r="HE8" s="276">
        <v>990</v>
      </c>
      <c r="HF8" s="276">
        <v>1410</v>
      </c>
      <c r="HG8" s="276"/>
      <c r="HH8" s="276">
        <v>1534</v>
      </c>
      <c r="HI8" s="276">
        <v>1310</v>
      </c>
      <c r="HJ8" s="276">
        <v>1390</v>
      </c>
      <c r="HK8" s="276">
        <v>1339</v>
      </c>
      <c r="HL8" s="276">
        <v>1387</v>
      </c>
      <c r="HM8" s="276">
        <v>1387</v>
      </c>
      <c r="HN8" s="276">
        <v>1401</v>
      </c>
      <c r="HO8" s="276">
        <v>1412</v>
      </c>
      <c r="HP8" s="276">
        <v>1411</v>
      </c>
      <c r="HQ8" s="276">
        <v>1422</v>
      </c>
      <c r="HR8" s="276">
        <v>1470</v>
      </c>
      <c r="HS8" s="276">
        <v>1490</v>
      </c>
      <c r="HT8" s="276">
        <v>1460</v>
      </c>
      <c r="HU8" s="276">
        <v>1710</v>
      </c>
      <c r="HV8" s="276">
        <v>1272</v>
      </c>
      <c r="HW8" s="276">
        <v>1186</v>
      </c>
      <c r="HX8" s="276" t="s">
        <v>437</v>
      </c>
      <c r="HY8" s="276">
        <v>910</v>
      </c>
      <c r="HZ8" s="276">
        <v>992</v>
      </c>
      <c r="IA8" s="276">
        <v>1173</v>
      </c>
      <c r="IB8" s="276">
        <v>1363</v>
      </c>
      <c r="IC8" s="276">
        <v>1546</v>
      </c>
      <c r="ID8" s="276">
        <v>1344</v>
      </c>
      <c r="IE8" s="276">
        <v>1400</v>
      </c>
      <c r="IF8" s="276">
        <v>1510</v>
      </c>
      <c r="IG8" s="276">
        <v>1498</v>
      </c>
      <c r="IH8" s="276">
        <v>1472</v>
      </c>
      <c r="II8" s="276">
        <v>1489</v>
      </c>
      <c r="IJ8" s="276">
        <v>1123</v>
      </c>
      <c r="IK8" s="276">
        <v>1303</v>
      </c>
      <c r="IL8" s="276">
        <v>1177</v>
      </c>
      <c r="IM8" s="276">
        <v>1289</v>
      </c>
      <c r="IN8" s="276">
        <v>1043</v>
      </c>
      <c r="IO8" s="276"/>
      <c r="IP8" s="276">
        <v>1175</v>
      </c>
      <c r="IQ8" s="276">
        <v>1450</v>
      </c>
      <c r="IR8" s="276">
        <v>690</v>
      </c>
      <c r="IS8" s="276">
        <v>1310</v>
      </c>
      <c r="IT8" s="276">
        <v>1290</v>
      </c>
      <c r="IU8" s="276"/>
      <c r="IV8" s="276"/>
      <c r="IW8" s="276">
        <v>1368</v>
      </c>
      <c r="IX8" s="276">
        <v>1012</v>
      </c>
      <c r="IY8" s="276">
        <v>1390</v>
      </c>
      <c r="IZ8" s="276">
        <v>1190</v>
      </c>
      <c r="JA8" s="276">
        <v>1158</v>
      </c>
      <c r="JB8" s="277">
        <v>26.5</v>
      </c>
      <c r="JC8" s="277">
        <v>39.700000000000003</v>
      </c>
      <c r="JD8" s="277">
        <v>1.9</v>
      </c>
      <c r="JE8" s="277">
        <v>5.9</v>
      </c>
      <c r="JF8" s="277"/>
      <c r="JG8" s="11">
        <v>0</v>
      </c>
      <c r="JH8" s="278">
        <v>6.87</v>
      </c>
      <c r="JI8" s="279"/>
      <c r="JJ8" s="279"/>
      <c r="JK8" s="276">
        <v>81114928.986000001</v>
      </c>
      <c r="JL8" s="276">
        <v>281280.78399999999</v>
      </c>
      <c r="JM8" s="276">
        <v>54257592.783</v>
      </c>
      <c r="JN8" s="276">
        <v>61077.805999999997</v>
      </c>
      <c r="JO8" s="276">
        <v>81897649.596000001</v>
      </c>
      <c r="JP8" s="276">
        <v>185319.82800000001</v>
      </c>
      <c r="JQ8" s="276">
        <v>59218660.671999998</v>
      </c>
      <c r="JR8" s="276">
        <v>55054.694000000003</v>
      </c>
      <c r="JS8" s="277">
        <v>307612421.63599998</v>
      </c>
      <c r="JT8" s="277">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3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3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3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3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3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3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3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3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3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3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3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3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3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3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3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3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3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3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3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3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3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3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3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3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3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3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3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3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3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3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3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3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0">
        <v>85432.474000006914</v>
      </c>
      <c r="JZ40" s="280">
        <v>49.36699999999837</v>
      </c>
      <c r="KA40" s="280">
        <v>65838.021000005305</v>
      </c>
      <c r="KB40" s="280">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3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6">
        <v>927.5</v>
      </c>
      <c r="M41" s="276">
        <v>900.4</v>
      </c>
      <c r="N41" s="276">
        <v>867.5</v>
      </c>
      <c r="O41" s="276">
        <v>865.8</v>
      </c>
      <c r="P41" s="276">
        <v>933.3</v>
      </c>
      <c r="Q41" s="276">
        <v>861.3</v>
      </c>
      <c r="R41" s="276">
        <v>868.1</v>
      </c>
      <c r="S41" s="276">
        <v>864.7</v>
      </c>
      <c r="T41" s="276">
        <v>893.3</v>
      </c>
      <c r="U41" s="276">
        <v>901.5</v>
      </c>
      <c r="V41" s="276">
        <v>877.5</v>
      </c>
      <c r="W41" s="276">
        <v>875.4</v>
      </c>
      <c r="X41" s="276">
        <v>862.5</v>
      </c>
      <c r="Y41" s="276">
        <v>811.6</v>
      </c>
      <c r="Z41" s="276">
        <v>856.7</v>
      </c>
      <c r="AA41" s="276">
        <v>854.1</v>
      </c>
      <c r="AB41" s="276">
        <v>822.7</v>
      </c>
      <c r="AC41" s="276">
        <v>856.2</v>
      </c>
      <c r="AD41" s="276">
        <v>925</v>
      </c>
      <c r="AE41" s="276">
        <v>925.5</v>
      </c>
      <c r="AF41" s="276">
        <v>861.6</v>
      </c>
      <c r="AG41" s="276">
        <v>857.7</v>
      </c>
      <c r="AH41" s="276">
        <v>944.4</v>
      </c>
      <c r="AI41" s="276">
        <v>962.7</v>
      </c>
      <c r="AJ41" s="276">
        <v>929.6</v>
      </c>
      <c r="AK41" s="276">
        <v>912.4</v>
      </c>
      <c r="AL41" s="276">
        <v>907.1</v>
      </c>
      <c r="AM41" s="276">
        <v>942.3</v>
      </c>
      <c r="AN41" s="276">
        <v>942.5</v>
      </c>
      <c r="AO41" s="276">
        <v>935.4</v>
      </c>
      <c r="AP41" s="276">
        <v>929.5</v>
      </c>
      <c r="AQ41" s="276">
        <v>934.9</v>
      </c>
      <c r="AR41" s="276">
        <v>805.9</v>
      </c>
      <c r="AS41" s="276">
        <v>1065.4000000000001</v>
      </c>
      <c r="AT41" s="276">
        <v>841.4</v>
      </c>
      <c r="AU41" s="276">
        <v>938.1</v>
      </c>
      <c r="AV41" s="276">
        <v>861.6</v>
      </c>
      <c r="AW41" s="276">
        <v>853.1</v>
      </c>
      <c r="AX41" s="276">
        <v>864.9</v>
      </c>
      <c r="AY41" s="276">
        <v>874.9</v>
      </c>
      <c r="AZ41" s="276">
        <v>859.6</v>
      </c>
      <c r="BA41" s="276">
        <v>846.8</v>
      </c>
      <c r="BB41" s="276">
        <v>863.1</v>
      </c>
      <c r="BC41" s="276">
        <v>855.8</v>
      </c>
      <c r="BD41" s="276">
        <v>871.8</v>
      </c>
      <c r="BE41" s="276">
        <v>878.3</v>
      </c>
      <c r="BF41" s="276">
        <v>946.8</v>
      </c>
      <c r="BG41" s="276">
        <v>865.7</v>
      </c>
      <c r="BH41" s="276">
        <v>899.4</v>
      </c>
      <c r="BI41" s="276">
        <v>884.6</v>
      </c>
      <c r="BJ41" s="276">
        <v>842</v>
      </c>
      <c r="BK41" s="276">
        <v>871.8</v>
      </c>
      <c r="BL41" s="276">
        <v>994.1</v>
      </c>
      <c r="BM41" s="276">
        <v>984.5</v>
      </c>
      <c r="BN41" s="276">
        <v>931.7</v>
      </c>
      <c r="BO41" s="276">
        <v>942.5</v>
      </c>
      <c r="BP41" s="276">
        <v>984</v>
      </c>
      <c r="BQ41" s="276">
        <v>868.7</v>
      </c>
      <c r="BR41" s="276">
        <v>968.1</v>
      </c>
      <c r="BS41" s="276">
        <v>978.7</v>
      </c>
      <c r="BT41" s="276">
        <v>873.6</v>
      </c>
      <c r="BU41" s="276">
        <v>976.5</v>
      </c>
      <c r="BV41" s="276">
        <v>870</v>
      </c>
      <c r="BW41" s="276">
        <v>847</v>
      </c>
      <c r="BX41" s="276">
        <v>931.4</v>
      </c>
      <c r="BY41" s="276">
        <v>918.7</v>
      </c>
      <c r="BZ41" s="276">
        <v>934.7</v>
      </c>
      <c r="CA41" s="276">
        <v>905</v>
      </c>
      <c r="CB41" s="276">
        <v>855.6</v>
      </c>
      <c r="CC41" s="276">
        <v>779</v>
      </c>
      <c r="CD41" s="276">
        <v>861.2</v>
      </c>
      <c r="CE41" s="276">
        <v>860</v>
      </c>
      <c r="CF41" s="276">
        <v>877.9</v>
      </c>
      <c r="CG41" s="276">
        <v>861.5</v>
      </c>
      <c r="CH41" s="276">
        <v>965.7</v>
      </c>
      <c r="CI41" s="276">
        <v>1001.5</v>
      </c>
      <c r="CJ41" s="276">
        <v>960</v>
      </c>
      <c r="CK41" s="276">
        <v>834.2</v>
      </c>
      <c r="CL41" s="276">
        <v>832.7</v>
      </c>
      <c r="CM41" s="276">
        <v>922.6</v>
      </c>
      <c r="CN41" s="276">
        <v>867.9</v>
      </c>
      <c r="CO41" s="276">
        <v>865.1</v>
      </c>
      <c r="CP41" s="276">
        <v>861.8</v>
      </c>
      <c r="CQ41" s="276">
        <v>864.7</v>
      </c>
      <c r="CR41" s="276">
        <v>864.7</v>
      </c>
      <c r="CS41" s="276">
        <v>871.3</v>
      </c>
      <c r="CT41" s="276">
        <v>880.1</v>
      </c>
      <c r="CU41" s="276">
        <v>868.5</v>
      </c>
      <c r="CV41" s="276">
        <v>874.1</v>
      </c>
      <c r="CW41" s="276">
        <v>855.7</v>
      </c>
      <c r="CX41" s="276">
        <v>888.1</v>
      </c>
      <c r="CY41" s="276">
        <v>934.6</v>
      </c>
      <c r="CZ41" s="276">
        <v>870.2</v>
      </c>
      <c r="DA41" s="276">
        <v>879</v>
      </c>
      <c r="DB41" s="276">
        <v>932.5</v>
      </c>
      <c r="DC41" s="276">
        <v>821.7</v>
      </c>
      <c r="DD41" s="276">
        <v>835.9</v>
      </c>
      <c r="DE41" s="276">
        <v>866.3</v>
      </c>
      <c r="DF41" s="276">
        <v>857.2</v>
      </c>
      <c r="DG41" s="276">
        <v>853.5</v>
      </c>
      <c r="DH41" s="276">
        <v>885.5</v>
      </c>
      <c r="DI41" s="276">
        <v>860.4</v>
      </c>
      <c r="DJ41" s="276">
        <v>880</v>
      </c>
      <c r="DK41" s="276">
        <v>862.8</v>
      </c>
      <c r="DL41" s="276">
        <v>979.2</v>
      </c>
      <c r="DM41" s="276">
        <v>867.2</v>
      </c>
      <c r="DN41" s="276">
        <v>1019</v>
      </c>
      <c r="DO41" s="276">
        <v>954.6</v>
      </c>
      <c r="DP41" s="276">
        <v>872</v>
      </c>
      <c r="DQ41" s="276">
        <v>962.1</v>
      </c>
      <c r="DR41" s="276">
        <v>938.8</v>
      </c>
      <c r="DS41" s="276">
        <v>892.7</v>
      </c>
      <c r="DT41" s="276">
        <v>955.7</v>
      </c>
      <c r="DU41" s="276">
        <v>962.7</v>
      </c>
      <c r="DV41" s="276">
        <v>858.7</v>
      </c>
      <c r="DW41" s="276">
        <v>863.7</v>
      </c>
      <c r="DX41" s="276">
        <v>946.7</v>
      </c>
      <c r="DY41" s="276">
        <v>956.3</v>
      </c>
      <c r="DZ41" s="276">
        <v>960.4</v>
      </c>
      <c r="EA41" s="276">
        <v>859.3</v>
      </c>
      <c r="EB41" s="276">
        <v>875.6</v>
      </c>
      <c r="EC41" s="276">
        <v>938.8</v>
      </c>
      <c r="ED41" s="276">
        <v>934.6</v>
      </c>
      <c r="EE41" s="276">
        <v>856.3</v>
      </c>
      <c r="EF41" s="276">
        <v>872</v>
      </c>
      <c r="EG41" s="276">
        <v>940.1</v>
      </c>
      <c r="EH41" s="276">
        <v>834.3</v>
      </c>
      <c r="EI41" s="276">
        <v>835.1</v>
      </c>
      <c r="EJ41" s="276">
        <v>941.9</v>
      </c>
      <c r="EK41" s="276">
        <v>945.2</v>
      </c>
      <c r="EL41" s="276">
        <v>901.7</v>
      </c>
      <c r="EM41" s="276">
        <v>908.1</v>
      </c>
      <c r="EN41" s="276">
        <v>905.2</v>
      </c>
      <c r="EO41" s="276">
        <v>768.3</v>
      </c>
      <c r="EP41" s="276">
        <v>962.4</v>
      </c>
      <c r="EQ41" s="276">
        <v>926.3</v>
      </c>
      <c r="ER41" s="276">
        <v>931.2</v>
      </c>
      <c r="ES41" s="276">
        <v>879.7</v>
      </c>
      <c r="ET41" s="276">
        <v>876</v>
      </c>
      <c r="EU41" s="276">
        <v>858.2</v>
      </c>
      <c r="EV41" s="276">
        <v>832.5</v>
      </c>
      <c r="EW41" s="276">
        <v>903.3</v>
      </c>
      <c r="EX41" s="276">
        <v>769.1</v>
      </c>
      <c r="EY41" s="276">
        <v>947.7</v>
      </c>
      <c r="EZ41" s="276">
        <v>783.9</v>
      </c>
      <c r="FA41" s="276">
        <v>924.6</v>
      </c>
      <c r="FB41" s="276">
        <v>846.4</v>
      </c>
      <c r="FC41" s="276">
        <v>785.7</v>
      </c>
      <c r="FD41" s="276">
        <v>906.4</v>
      </c>
      <c r="FE41" s="276">
        <v>923.7</v>
      </c>
      <c r="FF41" s="276">
        <v>930.3</v>
      </c>
      <c r="FG41" s="276">
        <v>853.5</v>
      </c>
      <c r="FH41" s="276">
        <v>945.6</v>
      </c>
      <c r="FI41" s="276">
        <v>861.8</v>
      </c>
      <c r="FJ41" s="276">
        <v>850.5</v>
      </c>
      <c r="FK41" s="276">
        <v>831.1</v>
      </c>
      <c r="FL41" s="276">
        <v>827.7</v>
      </c>
      <c r="FM41" s="276">
        <v>810.9</v>
      </c>
      <c r="FN41" s="276">
        <v>850.9</v>
      </c>
      <c r="FO41" s="276">
        <v>817.6</v>
      </c>
      <c r="FP41" s="276">
        <v>959.3</v>
      </c>
      <c r="FQ41" s="276">
        <v>830.1</v>
      </c>
      <c r="FR41" s="276">
        <v>951.6</v>
      </c>
      <c r="FS41" s="276">
        <v>922.6</v>
      </c>
      <c r="FT41" s="276">
        <v>953.3</v>
      </c>
      <c r="FU41" s="276">
        <v>791.8</v>
      </c>
      <c r="FV41" s="276">
        <v>806</v>
      </c>
      <c r="FW41" s="276">
        <v>919.7</v>
      </c>
      <c r="FX41" s="276">
        <v>839.3</v>
      </c>
      <c r="FY41" s="276">
        <v>804.3</v>
      </c>
      <c r="FZ41" s="276">
        <v>826.6</v>
      </c>
      <c r="GA41" s="276">
        <v>816.5</v>
      </c>
      <c r="GB41" s="276">
        <v>909.2</v>
      </c>
      <c r="GC41" s="276">
        <v>853.8</v>
      </c>
      <c r="GD41" s="276">
        <v>977.1</v>
      </c>
      <c r="GE41" s="276">
        <v>845.9</v>
      </c>
      <c r="GF41" s="276">
        <v>949.1</v>
      </c>
      <c r="GG41" s="276">
        <v>796.3</v>
      </c>
      <c r="GH41" s="276">
        <v>974</v>
      </c>
      <c r="GI41" s="276">
        <v>864.5</v>
      </c>
      <c r="GJ41" s="276">
        <v>905.7</v>
      </c>
      <c r="GK41" s="276">
        <v>917.4</v>
      </c>
      <c r="GL41" s="276">
        <v>975.6</v>
      </c>
      <c r="GM41" s="276">
        <v>952.9</v>
      </c>
      <c r="GN41" s="276">
        <v>890.1</v>
      </c>
      <c r="GO41" s="276">
        <v>972.6</v>
      </c>
      <c r="GP41" s="276">
        <v>884</v>
      </c>
      <c r="GQ41" s="276">
        <v>892</v>
      </c>
      <c r="GR41" s="276">
        <v>858.8</v>
      </c>
      <c r="GS41" s="276">
        <v>792.6</v>
      </c>
      <c r="GT41" s="276">
        <v>797.5</v>
      </c>
      <c r="GU41" s="276">
        <v>780.6</v>
      </c>
      <c r="GV41" s="276">
        <v>773.3</v>
      </c>
      <c r="GW41" s="276">
        <v>807.5</v>
      </c>
      <c r="GX41" s="276">
        <v>852.7</v>
      </c>
      <c r="GY41" s="276">
        <v>818.4</v>
      </c>
      <c r="GZ41" s="276">
        <v>710.3</v>
      </c>
      <c r="HA41" s="276">
        <v>859.8</v>
      </c>
      <c r="HB41" s="276"/>
      <c r="HC41" s="276"/>
      <c r="HD41" s="276">
        <v>782.6</v>
      </c>
      <c r="HE41" s="276">
        <v>541.4</v>
      </c>
      <c r="HF41" s="276">
        <v>827</v>
      </c>
      <c r="HG41" s="276"/>
      <c r="HH41" s="276">
        <v>917.1</v>
      </c>
      <c r="HI41" s="276">
        <v>765.1</v>
      </c>
      <c r="HJ41" s="276">
        <v>854.3</v>
      </c>
      <c r="HK41" s="276">
        <v>827.3</v>
      </c>
      <c r="HL41" s="276">
        <v>854.2</v>
      </c>
      <c r="HM41" s="276">
        <v>860.3</v>
      </c>
      <c r="HN41" s="276">
        <v>862.9</v>
      </c>
      <c r="HO41" s="276">
        <v>866</v>
      </c>
      <c r="HP41" s="276">
        <v>868.7</v>
      </c>
      <c r="HQ41" s="276">
        <v>876.1</v>
      </c>
      <c r="HR41" s="276">
        <v>809.1</v>
      </c>
      <c r="HS41" s="276">
        <v>865</v>
      </c>
      <c r="HT41" s="276">
        <v>926</v>
      </c>
      <c r="HU41" s="276">
        <v>940.2</v>
      </c>
      <c r="HV41" s="276">
        <v>807</v>
      </c>
      <c r="HW41" s="276">
        <v>718.3</v>
      </c>
      <c r="HX41" s="276">
        <v>644.6</v>
      </c>
      <c r="HY41" s="276">
        <v>568.5</v>
      </c>
      <c r="HZ41" s="276">
        <v>623.4</v>
      </c>
      <c r="IA41" s="276">
        <v>749.5</v>
      </c>
      <c r="IB41" s="276">
        <v>893</v>
      </c>
      <c r="IC41" s="276">
        <v>957.9</v>
      </c>
      <c r="ID41" s="276">
        <v>881.2</v>
      </c>
      <c r="IE41" s="276">
        <v>888.7</v>
      </c>
      <c r="IF41" s="276">
        <v>810.5</v>
      </c>
      <c r="IG41" s="276">
        <v>931.4</v>
      </c>
      <c r="IH41" s="276">
        <v>913.5</v>
      </c>
      <c r="II41" s="276">
        <v>913.6</v>
      </c>
      <c r="IJ41" s="276">
        <v>727.1</v>
      </c>
      <c r="IK41" s="276">
        <v>857.6</v>
      </c>
      <c r="IL41" s="276">
        <v>736</v>
      </c>
      <c r="IM41" s="276">
        <v>814.6</v>
      </c>
      <c r="IN41" s="276">
        <v>719.9</v>
      </c>
      <c r="IO41" s="276"/>
      <c r="IP41" s="276">
        <v>1139.9000000000001</v>
      </c>
      <c r="IQ41" s="276">
        <v>868.9</v>
      </c>
      <c r="IR41" s="276">
        <v>397.2</v>
      </c>
      <c r="IS41" s="276">
        <v>813.4</v>
      </c>
      <c r="IT41" s="276">
        <v>780.9</v>
      </c>
      <c r="IU41" s="276"/>
      <c r="IV41" s="276"/>
      <c r="IW41" s="276">
        <v>870.2</v>
      </c>
      <c r="IX41" s="276">
        <v>900.7</v>
      </c>
      <c r="IY41" s="276">
        <v>568</v>
      </c>
      <c r="IZ41" s="276">
        <v>748.4</v>
      </c>
      <c r="JA41" s="276">
        <v>741.8</v>
      </c>
      <c r="JB41" s="277">
        <v>27.91</v>
      </c>
      <c r="JC41" s="277">
        <v>34.01</v>
      </c>
      <c r="JD41" s="277">
        <v>2.69</v>
      </c>
      <c r="JE41" s="277">
        <v>9.1</v>
      </c>
      <c r="JF41" s="277"/>
      <c r="JG41" s="277">
        <v>0</v>
      </c>
      <c r="JH41" s="278">
        <v>4.1399999999999997</v>
      </c>
      <c r="JI41" s="279"/>
      <c r="JJ41" s="279"/>
      <c r="JK41" s="276">
        <v>83784058.891000003</v>
      </c>
      <c r="JL41" s="276">
        <v>281898.85100000002</v>
      </c>
      <c r="JM41" s="276">
        <v>56864716.575000003</v>
      </c>
      <c r="JN41" s="276">
        <v>61479.68</v>
      </c>
      <c r="JO41" s="276">
        <v>84577882.490999997</v>
      </c>
      <c r="JP41" s="276">
        <v>186757.95300000001</v>
      </c>
      <c r="JQ41" s="276">
        <v>61253729.251000002</v>
      </c>
      <c r="JR41" s="276">
        <v>55528.862000000001</v>
      </c>
      <c r="JS41" s="277">
        <v>317591883.67199999</v>
      </c>
      <c r="JT41" s="277">
        <v>83756.214000000007</v>
      </c>
      <c r="JU41" s="281">
        <f t="shared" ref="JU41:KD41" si="123">IF((JK41-JK40)&lt;0,"",(JK41-JK40))</f>
        <v>57234.168999999762</v>
      </c>
      <c r="JV41" s="281">
        <f t="shared" si="123"/>
        <v>16</v>
      </c>
      <c r="JW41" s="281">
        <f t="shared" si="123"/>
        <v>54914.285000003874</v>
      </c>
      <c r="JX41" s="281">
        <f t="shared" si="123"/>
        <v>12</v>
      </c>
      <c r="JY41" s="282">
        <f t="shared" si="123"/>
        <v>56020.466999992728</v>
      </c>
      <c r="JZ41" s="282">
        <f t="shared" si="123"/>
        <v>50</v>
      </c>
      <c r="KA41" s="282">
        <f t="shared" si="123"/>
        <v>43492.826999999583</v>
      </c>
      <c r="KB41" s="282">
        <f t="shared" si="123"/>
        <v>18</v>
      </c>
      <c r="KC41" s="281">
        <f t="shared" si="123"/>
        <v>211396.79199999571</v>
      </c>
      <c r="KD41" s="281">
        <f t="shared" si="123"/>
        <v>63.762000000002445</v>
      </c>
      <c r="KE41" s="283">
        <f t="shared" ref="KE41" si="124">(JU41+JW41)-(JV41+JX41)</f>
        <v>112120.45400000364</v>
      </c>
      <c r="KF41" s="283">
        <f t="shared" ref="KF41" si="125">IFERROR(KC41-KD41,"")</f>
        <v>211333.02999999572</v>
      </c>
      <c r="KG41" s="284">
        <v>11.999999999999998</v>
      </c>
      <c r="KH41" s="285">
        <v>0</v>
      </c>
      <c r="KI41" s="285">
        <v>4.1399999999999997</v>
      </c>
      <c r="KJ41" s="285">
        <v>27.91</v>
      </c>
      <c r="KK41" s="285">
        <v>34.01</v>
      </c>
      <c r="KL41" s="285">
        <v>2.69</v>
      </c>
      <c r="KM41" s="285">
        <v>9.1</v>
      </c>
      <c r="KN41" s="286">
        <v>212087.70000000004</v>
      </c>
      <c r="KO41" s="221"/>
      <c r="KP41" s="222"/>
      <c r="KQ41" s="132" t="str">
        <f>IFERROR(RD[[#This Row],[WPR_Eac]]/RD[[#This Row],[WPR_Edc]],"")</f>
        <v/>
      </c>
    </row>
    <row r="42" spans="2:303" ht="15" customHeight="1" x14ac:dyDescent="0.3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7">
        <v>30.59</v>
      </c>
      <c r="JC42" s="287">
        <v>43.32</v>
      </c>
      <c r="JD42" s="287">
        <v>1.89</v>
      </c>
      <c r="JE42" s="287">
        <v>5.0999999999999996</v>
      </c>
      <c r="JF42" s="287"/>
      <c r="JG42" s="287">
        <v>0</v>
      </c>
      <c r="JH42" s="259">
        <v>6.31</v>
      </c>
      <c r="JI42" s="288"/>
      <c r="JJ42" s="288"/>
      <c r="JK42" s="260">
        <v>83869638.121000007</v>
      </c>
      <c r="JL42" s="276">
        <v>281921.136</v>
      </c>
      <c r="JM42" s="260">
        <v>56947478.718000002</v>
      </c>
      <c r="JN42" s="276">
        <v>61523.885000000002</v>
      </c>
      <c r="JO42" s="260">
        <v>84663181.628000006</v>
      </c>
      <c r="JP42" s="276">
        <v>186809.826</v>
      </c>
      <c r="JQ42" s="260">
        <v>61320152.130999997</v>
      </c>
      <c r="JR42" s="276">
        <v>55583.377</v>
      </c>
      <c r="JS42" s="287">
        <v>317911517.35000002</v>
      </c>
      <c r="JT42" s="287">
        <v>83859.521999999997</v>
      </c>
      <c r="JU42" s="281">
        <f t="shared" ref="JU42" si="128">IF((JK42-JK41)&lt;0,"",(JK42-JK41))</f>
        <v>85579.230000004172</v>
      </c>
      <c r="JV42" s="281">
        <f t="shared" ref="JV42" si="129">IF((JL42-JL41)&lt;0,"",(JL42-JL41))</f>
        <v>22.284999999974389</v>
      </c>
      <c r="JW42" s="281">
        <f t="shared" ref="JW42" si="130">IF((JM42-JM41)&lt;0,"",(JM42-JM41))</f>
        <v>82762.142999999225</v>
      </c>
      <c r="JX42" s="281">
        <f t="shared" ref="JX42" si="131">IF((JN42-JN41)&lt;0,"",(JN42-JN41))</f>
        <v>44.205000000001746</v>
      </c>
      <c r="JY42" s="282">
        <f t="shared" ref="JY42" si="132">IF((JO42-JO41)&lt;0,"",(JO42-JO41))</f>
        <v>85299.137000009418</v>
      </c>
      <c r="JZ42" s="282">
        <f t="shared" ref="JZ42" si="133">IF((JP42-JP41)&lt;0,"",(JP42-JP41))</f>
        <v>51.872999999992317</v>
      </c>
      <c r="KA42" s="282">
        <f t="shared" ref="KA42" si="134">IF((JQ42-JQ41)&lt;0,"",(JQ42-JQ41))</f>
        <v>66422.879999995232</v>
      </c>
      <c r="KB42" s="282">
        <f t="shared" ref="KB42" si="135">IF((JR42-JR41)&lt;0,"",(JR42-JR41))</f>
        <v>54.514999999999418</v>
      </c>
      <c r="KC42" s="281">
        <f t="shared" ref="KC42" si="136">IF((JS42-JS41)&lt;0,"",(JS42-JS41))</f>
        <v>319633.6780000329</v>
      </c>
      <c r="KD42" s="281">
        <f t="shared" ref="KD42" si="137">IF((JT42-JT41)&lt;0,"",(JT42-JT41))</f>
        <v>103.30799999998999</v>
      </c>
      <c r="KE42" s="289">
        <f t="shared" ref="KE42:KE53" si="138">(JU42+JW42)-(JV42+JX42)</f>
        <v>168274.88300000341</v>
      </c>
      <c r="KF42" s="289">
        <f t="shared" ref="KF42:KF53" si="139">IFERROR(KC42-KD42,"")</f>
        <v>319530.37000003294</v>
      </c>
      <c r="KG42" s="290">
        <f>(RD[[#This Row],[Sunset Time (POA&lt;20 W/m2)]]-RD[[#This Row],[Sunrise Time (POA&gt;20 W/m2)]])*24</f>
        <v>12.249999999999996</v>
      </c>
      <c r="KH42" s="291">
        <f>RD[[#This Row],[GHI ]]</f>
        <v>0</v>
      </c>
      <c r="KI42" s="291">
        <f>RD[[#This Row],[POA]]</f>
        <v>6.31</v>
      </c>
      <c r="KJ42" s="291">
        <f>RD[[#This Row],[AT (°C) 14 Hours]]</f>
        <v>30.59</v>
      </c>
      <c r="KK42" s="291">
        <f>RD[[#This Row],[MT (°C) Gen. Hours]]</f>
        <v>43.32</v>
      </c>
      <c r="KL42" s="291">
        <f>RD[[#This Row],[WS_Avg (m/s) (24 Hours)]]</f>
        <v>1.89</v>
      </c>
      <c r="KM42" s="291">
        <f>RD[[#This Row],[WS_Max (m/s)]]</f>
        <v>5.0999999999999996</v>
      </c>
      <c r="KN42" s="292">
        <f>SUM(RD[[#This Row],[BLK1_INV1]:[BLK8_INV27]])</f>
        <v>321279.50000000023</v>
      </c>
      <c r="KO42" s="95"/>
      <c r="KP42" s="55"/>
      <c r="KQ42" s="90" t="str">
        <f>IFERROR(RD[[#This Row],[WPR_Eac]]/RD[[#This Row],[WPR_Edc]],"")</f>
        <v/>
      </c>
    </row>
    <row r="43" spans="2:303" ht="15" customHeight="1" x14ac:dyDescent="0.3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7">
        <v>26.11</v>
      </c>
      <c r="JC43" s="287">
        <v>40.909999999999997</v>
      </c>
      <c r="JD43" s="287">
        <v>2.1</v>
      </c>
      <c r="JE43" s="287">
        <v>4.9000000000000004</v>
      </c>
      <c r="JF43" s="287"/>
      <c r="JG43" s="287">
        <v>0</v>
      </c>
      <c r="JH43" s="259">
        <v>5.46</v>
      </c>
      <c r="JI43" s="288"/>
      <c r="JJ43" s="288"/>
      <c r="JK43" s="260">
        <v>83924495.221000001</v>
      </c>
      <c r="JL43" s="260">
        <v>281921.74300000002</v>
      </c>
      <c r="JM43" s="260">
        <v>56999990.354999997</v>
      </c>
      <c r="JN43" s="260">
        <v>61559.483</v>
      </c>
      <c r="JO43" s="260">
        <v>84717738.397</v>
      </c>
      <c r="JP43" s="260">
        <v>186820.49900000001</v>
      </c>
      <c r="JQ43" s="260">
        <v>61362560.511</v>
      </c>
      <c r="JR43" s="260">
        <v>55627.81</v>
      </c>
      <c r="JS43" s="287">
        <v>318115576.32700002</v>
      </c>
      <c r="JT43" s="287">
        <v>83861.638000000006</v>
      </c>
      <c r="JU43" s="281">
        <f t="shared" ref="JU43:JU44" si="140">IF((JK43-JK42)&lt;0,"",(JK43-JK42))</f>
        <v>54857.09999999404</v>
      </c>
      <c r="JV43" s="281">
        <f t="shared" ref="JV43:JV45" si="141">IF((JL43-JL42)&lt;0,"",(JL43-JL42))</f>
        <v>0.60700000001816079</v>
      </c>
      <c r="JW43" s="281">
        <f t="shared" ref="JW43" si="142">IF((JM43-JM42)&lt;0,"",(JM43-JM42))</f>
        <v>52511.636999994516</v>
      </c>
      <c r="JX43" s="281">
        <f t="shared" ref="JX43" si="143">IF((JN43-JN42)&lt;0,"",(JN43-JN42))</f>
        <v>35.597999999998137</v>
      </c>
      <c r="JY43" s="282">
        <f t="shared" ref="JY43" si="144">IF((JO43-JO42)&lt;0,"",(JO43-JO42))</f>
        <v>54556.768999993801</v>
      </c>
      <c r="JZ43" s="282">
        <f t="shared" ref="JZ43:JZ44" si="145">IF((JP43-JP42)&lt;0,"",(JP43-JP42))</f>
        <v>10.673000000009779</v>
      </c>
      <c r="KA43" s="282">
        <f t="shared" ref="KA43" si="146">IF((JQ43-JQ42)&lt;0,"",(JQ43-JQ42))</f>
        <v>42408.380000002682</v>
      </c>
      <c r="KB43" s="282">
        <f t="shared" ref="KB43" si="147">IF((JR43-JR42)&lt;0,"",(JR43-JR42))</f>
        <v>44.432999999997264</v>
      </c>
      <c r="KC43" s="281">
        <f t="shared" ref="KC43" si="148">IF((JS43-JS42)&lt;0,"",(JS43-JS42))</f>
        <v>204058.97699999809</v>
      </c>
      <c r="KD43" s="281">
        <f t="shared" ref="KD43" si="149">IF((JT43-JT42)&lt;0,"",(JT43-JT42))</f>
        <v>2.1160000000090804</v>
      </c>
      <c r="KE43" s="289">
        <f t="shared" ref="KE43:KE45" si="150">(JU43+JW43)-(JV43+JX43)</f>
        <v>107332.53199998854</v>
      </c>
      <c r="KF43" s="289">
        <f t="shared" ref="KF43" si="151">IFERROR(KC43-KD43,"")</f>
        <v>204056.86099999808</v>
      </c>
      <c r="KG43" s="290">
        <f>(RD[[#This Row],[Sunset Time (POA&lt;20 W/m2)]]-RD[[#This Row],[Sunrise Time (POA&gt;20 W/m2)]])*24</f>
        <v>12.566666666666666</v>
      </c>
      <c r="KH43" s="291">
        <f>RD[[#This Row],[GHI ]]</f>
        <v>0</v>
      </c>
      <c r="KI43" s="291">
        <f>RD[[#This Row],[POA]]</f>
        <v>5.46</v>
      </c>
      <c r="KJ43" s="291">
        <f>RD[[#This Row],[AT (°C) 14 Hours]]</f>
        <v>26.11</v>
      </c>
      <c r="KK43" s="291">
        <f>RD[[#This Row],[MT (°C) Gen. Hours]]</f>
        <v>40.909999999999997</v>
      </c>
      <c r="KL43" s="291">
        <f>RD[[#This Row],[WS_Avg (m/s) (24 Hours)]]</f>
        <v>2.1</v>
      </c>
      <c r="KM43" s="291">
        <f>RD[[#This Row],[WS_Max (m/s)]]</f>
        <v>4.9000000000000004</v>
      </c>
      <c r="KN43" s="292">
        <f>SUM(RD[[#This Row],[BLK1_INV1]:[BLK8_INV27]])</f>
        <v>213164.2000000001</v>
      </c>
      <c r="KO43" s="95"/>
      <c r="KP43" s="55"/>
      <c r="KQ43" s="90" t="str">
        <f>IFERROR(RD[[#This Row],[WPR_Eac]]/RD[[#This Row],[WPR_Edc]],"")</f>
        <v/>
      </c>
    </row>
    <row r="44" spans="2:303" ht="15" customHeight="1" x14ac:dyDescent="0.3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7">
        <v>31.23</v>
      </c>
      <c r="JC44" s="287">
        <v>40.22</v>
      </c>
      <c r="JD44" s="287">
        <v>2.0499999999999998</v>
      </c>
      <c r="JE44" s="287">
        <v>7.9</v>
      </c>
      <c r="JF44" s="287"/>
      <c r="JG44" s="287">
        <v>0</v>
      </c>
      <c r="JH44" s="259">
        <v>6.54</v>
      </c>
      <c r="JI44" s="288"/>
      <c r="JJ44" s="288"/>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7">
        <v>318419804.81300002</v>
      </c>
      <c r="JT44" s="287">
        <v>83928.17</v>
      </c>
      <c r="JU44" s="281">
        <f t="shared" si="140"/>
        <v>113591.2310000062</v>
      </c>
      <c r="JV44" s="281">
        <f t="shared" si="141"/>
        <v>16.601999999955297</v>
      </c>
      <c r="JW44" s="281">
        <f t="shared" ref="JW44" si="152">IF((JM44-JM43)&lt;0,"",(JM44-JM43))</f>
        <v>81503.382000006735</v>
      </c>
      <c r="JX44" s="281">
        <f t="shared" ref="JX44" si="153">IF((JN44-JN43)&lt;0,"",(JN44-JN43))</f>
        <v>11.60899999999674</v>
      </c>
      <c r="JY44" s="282">
        <f t="shared" ref="JY44" si="154">IF((JO44-JO43)&lt;0,"",(JO44-JO43))</f>
        <v>77207.474000006914</v>
      </c>
      <c r="JZ44" s="282">
        <f t="shared" si="145"/>
        <v>19.50099999998929</v>
      </c>
      <c r="KA44" s="282">
        <f t="shared" ref="KA44" si="155">IF((JQ44-JQ43)&lt;0,"",(JQ44-JQ43))</f>
        <v>66106.906999997795</v>
      </c>
      <c r="KB44" s="282">
        <f t="shared" ref="KB44" si="156">IF((JR44-JR43)&lt;0,"",(JR44-JR43))</f>
        <v>15.789000000004307</v>
      </c>
      <c r="KC44" s="281">
        <f t="shared" ref="KC44" si="157">IF((JS44-JS43)&lt;0,"",(JS44-JS43))</f>
        <v>304228.48600000143</v>
      </c>
      <c r="KD44" s="281">
        <f t="shared" ref="KD44:KD47" si="158">IF((JT44-JT43)&lt;0,"",(JT44-JT43))</f>
        <v>66.531999999991967</v>
      </c>
      <c r="KE44" s="289">
        <f t="shared" si="150"/>
        <v>195066.40200001298</v>
      </c>
      <c r="KF44" s="289">
        <f t="shared" ref="KF44" si="159">IFERROR(KC44-KD44,"")</f>
        <v>304161.95400000142</v>
      </c>
      <c r="KG44" s="290">
        <f>(RD[[#This Row],[Sunset Time (POA&lt;20 W/m2)]]-RD[[#This Row],[Sunrise Time (POA&gt;20 W/m2)]])*24</f>
        <v>12.450000000000001</v>
      </c>
      <c r="KH44" s="291">
        <f>RD[[#This Row],[GHI ]]</f>
        <v>0</v>
      </c>
      <c r="KI44" s="291">
        <f>RD[[#This Row],[POA]]</f>
        <v>6.54</v>
      </c>
      <c r="KJ44" s="291">
        <f>RD[[#This Row],[AT (°C) 14 Hours]]</f>
        <v>31.23</v>
      </c>
      <c r="KK44" s="291">
        <f>RD[[#This Row],[MT (°C) Gen. Hours]]</f>
        <v>40.22</v>
      </c>
      <c r="KL44" s="291">
        <f>RD[[#This Row],[WS_Avg (m/s) (24 Hours)]]</f>
        <v>2.0499999999999998</v>
      </c>
      <c r="KM44" s="291">
        <f>RD[[#This Row],[WS_Max (m/s)]]</f>
        <v>7.9</v>
      </c>
      <c r="KN44" s="292">
        <f>SUM(RD[[#This Row],[BLK1_INV1]:[BLK8_INV27]])</f>
        <v>302578</v>
      </c>
      <c r="KO44" s="95"/>
      <c r="KP44" s="55"/>
      <c r="KQ44" s="90" t="str">
        <f>IFERROR(RD[[#This Row],[WPR_Eac]]/RD[[#This Row],[WPR_Edc]],"")</f>
        <v/>
      </c>
    </row>
    <row r="45" spans="2:303" ht="15" customHeight="1" x14ac:dyDescent="0.3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7">
        <v>32.39</v>
      </c>
      <c r="JC45" s="287">
        <v>43.99</v>
      </c>
      <c r="JD45" s="287">
        <v>1.81</v>
      </c>
      <c r="JE45" s="287">
        <v>7.1</v>
      </c>
      <c r="JF45" s="287"/>
      <c r="JG45" s="287">
        <v>0</v>
      </c>
      <c r="JH45" s="259">
        <v>6.68</v>
      </c>
      <c r="JI45" s="288"/>
      <c r="JJ45" s="288"/>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7">
        <v>318747693.79900002</v>
      </c>
      <c r="JT45" s="287">
        <v>83981.736000000004</v>
      </c>
      <c r="JU45" s="281">
        <f t="shared" ref="JU45:JU48" si="160">IF((JK45-JK44)&lt;0,"",(JK45-JK44))</f>
        <v>55010.46099999547</v>
      </c>
      <c r="JV45" s="281">
        <f t="shared" si="141"/>
        <v>13.907000000006519</v>
      </c>
      <c r="JW45" s="281">
        <f t="shared" ref="JW45:JW48" si="161">IF((JM45-JM44)&lt;0,"",(JM45-JM44))</f>
        <v>84138.259999997914</v>
      </c>
      <c r="JX45" s="281">
        <f t="shared" ref="JX45:JX48" si="162">IF((JN45-JN44)&lt;0,"",(JN45-JN44))</f>
        <v>11.631000000001222</v>
      </c>
      <c r="JY45" s="282">
        <f t="shared" ref="JY45:JY48" si="163">IF((JO45-JO44)&lt;0,"",(JO45-JO44))</f>
        <v>88048.570999994874</v>
      </c>
      <c r="JZ45" s="282">
        <f t="shared" ref="JZ45:JZ48" si="164">IF((JP45-JP44)&lt;0,"",(JP45-JP44))</f>
        <v>49.538000000000466</v>
      </c>
      <c r="KA45" s="282">
        <f t="shared" ref="KA45:KA48" si="165">IF((JQ45-JQ44)&lt;0,"",(JQ45-JQ44))</f>
        <v>66933.499000005424</v>
      </c>
      <c r="KB45" s="282">
        <f t="shared" ref="KB45:KB48" si="166">IF((JR45-JR44)&lt;0,"",(JR45-JR44))</f>
        <v>14.023000000001048</v>
      </c>
      <c r="KC45" s="281">
        <f t="shared" ref="KC45:KC48" si="167">IF((JS45-JS44)&lt;0,"",(JS45-JS44))</f>
        <v>327888.98600000143</v>
      </c>
      <c r="KD45" s="281">
        <f t="shared" si="158"/>
        <v>53.56600000000617</v>
      </c>
      <c r="KE45" s="289">
        <f t="shared" si="150"/>
        <v>139123.18299999338</v>
      </c>
      <c r="KF45" s="289">
        <f t="shared" ref="KF45:KF48" si="168">IFERROR(KC45-KD45,"")</f>
        <v>327835.42000000144</v>
      </c>
      <c r="KG45" s="290">
        <f>(RD[[#This Row],[Sunset Time (POA&lt;20 W/m2)]]-RD[[#This Row],[Sunrise Time (POA&gt;20 W/m2)]])*24</f>
        <v>12.149999999999997</v>
      </c>
      <c r="KH45" s="291">
        <f>RD[[#This Row],[GHI ]]</f>
        <v>0</v>
      </c>
      <c r="KI45" s="291">
        <f>RD[[#This Row],[POA]]</f>
        <v>6.68</v>
      </c>
      <c r="KJ45" s="291">
        <f>RD[[#This Row],[AT (°C) 14 Hours]]</f>
        <v>32.39</v>
      </c>
      <c r="KK45" s="291">
        <f>RD[[#This Row],[MT (°C) Gen. Hours]]</f>
        <v>43.99</v>
      </c>
      <c r="KL45" s="291">
        <f>RD[[#This Row],[WS_Avg (m/s) (24 Hours)]]</f>
        <v>1.81</v>
      </c>
      <c r="KM45" s="291">
        <f>RD[[#This Row],[WS_Max (m/s)]]</f>
        <v>7.1</v>
      </c>
      <c r="KN45" s="292">
        <f>SUM(RD[[#This Row],[BLK1_INV1]:[BLK8_INV27]])</f>
        <v>328786</v>
      </c>
      <c r="KO45" s="95"/>
      <c r="KP45" s="55"/>
      <c r="KQ45" s="90" t="str">
        <f>IFERROR(RD[[#This Row],[WPR_Eac]]/RD[[#This Row],[WPR_Edc]],"")</f>
        <v/>
      </c>
    </row>
    <row r="46" spans="2:303" ht="15" customHeight="1" x14ac:dyDescent="0.3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7">
        <v>29.02</v>
      </c>
      <c r="JC46" s="287">
        <v>40.1</v>
      </c>
      <c r="JD46" s="287">
        <v>1.6</v>
      </c>
      <c r="JE46" s="287">
        <v>5.4</v>
      </c>
      <c r="JF46" s="287"/>
      <c r="JG46" s="287">
        <v>0</v>
      </c>
      <c r="JH46" s="259">
        <v>5.78</v>
      </c>
      <c r="JI46" s="288"/>
      <c r="JJ46" s="288"/>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7">
        <v>319031987.79000002</v>
      </c>
      <c r="JT46" s="11">
        <v>84029.622000000003</v>
      </c>
      <c r="JU46" s="281">
        <f t="shared" ref="JU46" si="169">IF((JK46-JK45)&lt;0,"",(JK46-JK45))</f>
        <v>76984.848999992013</v>
      </c>
      <c r="JV46" s="281">
        <f t="shared" ref="JV46:JV48" si="170">IF((JL46-JL45)&lt;0,"",(JL46-JL45))</f>
        <v>12.064000000013039</v>
      </c>
      <c r="JW46" s="281">
        <f t="shared" ref="JW46:JW47" si="171">IF((JM46-JM45)&lt;0,"",(JM46-JM45))</f>
        <v>73302.708999998868</v>
      </c>
      <c r="JX46" s="281">
        <f t="shared" ref="JX46" si="172">IF((JN46-JN45)&lt;0,"",(JN46-JN45))</f>
        <v>10.562000000005355</v>
      </c>
      <c r="JY46" s="282">
        <f t="shared" ref="JY46" si="173">IF((JO46-JO45)&lt;0,"",(JO46-JO45))</f>
        <v>75092.74699999392</v>
      </c>
      <c r="JZ46" s="282">
        <f t="shared" ref="JZ46" si="174">IF((JP46-JP45)&lt;0,"",(JP46-JP45))</f>
        <v>31.108000000007451</v>
      </c>
      <c r="KA46" s="282">
        <f t="shared" ref="KA46" si="175">IF((JQ46-JQ45)&lt;0,"",(JQ46-JQ45))</f>
        <v>59062.886999994516</v>
      </c>
      <c r="KB46" s="282">
        <f t="shared" ref="KB46" si="176">IF((JR46-JR45)&lt;0,"",(JR46-JR45))</f>
        <v>13.865999999994528</v>
      </c>
      <c r="KC46" s="281">
        <f t="shared" ref="KC46" si="177">IF((JS46-JS45)&lt;0,"",(JS46-JS45))</f>
        <v>284293.99099999666</v>
      </c>
      <c r="KD46" s="281">
        <f t="shared" ref="KD46" si="178">IF((JT46-JT45)&lt;0,"",(JT46-JT45))</f>
        <v>47.885999999998603</v>
      </c>
      <c r="KE46" s="289">
        <f t="shared" ref="KE46" si="179">(JU46+JW46)-(JV46+JX46)</f>
        <v>150264.93199999086</v>
      </c>
      <c r="KF46" s="289">
        <f t="shared" ref="KF46" si="180">IFERROR(KC46-KD46,"")</f>
        <v>284246.10499999666</v>
      </c>
      <c r="KG46" s="290">
        <f>(RD[[#This Row],[Sunset Time (POA&lt;20 W/m2)]]-RD[[#This Row],[Sunrise Time (POA&gt;20 W/m2)]])*24</f>
        <v>12.083333333333336</v>
      </c>
      <c r="KH46" s="291">
        <f>RD[[#This Row],[GHI ]]</f>
        <v>0</v>
      </c>
      <c r="KI46" s="291">
        <f>RD[[#This Row],[POA]]</f>
        <v>5.78</v>
      </c>
      <c r="KJ46" s="291">
        <f>RD[[#This Row],[AT (°C) 14 Hours]]</f>
        <v>29.02</v>
      </c>
      <c r="KK46" s="291">
        <f>RD[[#This Row],[MT (°C) Gen. Hours]]</f>
        <v>40.1</v>
      </c>
      <c r="KL46" s="291">
        <f>RD[[#This Row],[WS_Avg (m/s) (24 Hours)]]</f>
        <v>1.6</v>
      </c>
      <c r="KM46" s="291">
        <f>RD[[#This Row],[WS_Max (m/s)]]</f>
        <v>5.4</v>
      </c>
      <c r="KN46" s="292">
        <f>SUM(RD[[#This Row],[BLK1_INV1]:[BLK8_INV27]])</f>
        <v>283650.66251000005</v>
      </c>
      <c r="KO46" s="95"/>
      <c r="KP46" s="55"/>
      <c r="KQ46" s="90" t="str">
        <f>IFERROR(RD[[#This Row],[WPR_Eac]]/RD[[#This Row],[WPR_Edc]],"")</f>
        <v/>
      </c>
    </row>
    <row r="47" spans="2:303" ht="15" customHeight="1" x14ac:dyDescent="0.3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7">
        <v>31.8</v>
      </c>
      <c r="JC47" s="287">
        <v>43.4</v>
      </c>
      <c r="JD47" s="287">
        <v>1.5</v>
      </c>
      <c r="JE47" s="287">
        <v>4.8</v>
      </c>
      <c r="JF47" s="287"/>
      <c r="JG47" s="287">
        <v>0</v>
      </c>
      <c r="JH47" s="259">
        <v>6.7</v>
      </c>
      <c r="JI47" s="288"/>
      <c r="JJ47" s="288"/>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7">
        <v>319368171.542</v>
      </c>
      <c r="JT47" s="287">
        <v>84092.853000000003</v>
      </c>
      <c r="JU47" s="281">
        <f t="shared" si="160"/>
        <v>90823.957000002265</v>
      </c>
      <c r="JV47" s="281">
        <f t="shared" si="170"/>
        <v>16.198000000033062</v>
      </c>
      <c r="JW47" s="281">
        <f t="shared" si="171"/>
        <v>86695.607000000775</v>
      </c>
      <c r="JX47" s="281">
        <f t="shared" si="162"/>
        <v>39.097999999998137</v>
      </c>
      <c r="JY47" s="282">
        <f t="shared" si="163"/>
        <v>88151.358999997377</v>
      </c>
      <c r="JZ47" s="282">
        <f t="shared" si="164"/>
        <v>25.413000000000466</v>
      </c>
      <c r="KA47" s="282">
        <f t="shared" si="165"/>
        <v>70632.723999999464</v>
      </c>
      <c r="KB47" s="282">
        <f t="shared" si="166"/>
        <v>48.814000000005763</v>
      </c>
      <c r="KC47" s="281">
        <f t="shared" si="167"/>
        <v>336183.75199997425</v>
      </c>
      <c r="KD47" s="281">
        <f t="shared" si="158"/>
        <v>63.230999999999767</v>
      </c>
      <c r="KE47" s="289">
        <f t="shared" ref="KE47:KE48" si="181">(JU47+JW47)-(JV47+JX47)</f>
        <v>177464.26800000301</v>
      </c>
      <c r="KF47" s="289">
        <f t="shared" si="168"/>
        <v>336120.52099997422</v>
      </c>
      <c r="KG47" s="290">
        <f>(RD[[#This Row],[Sunset Time (POA&lt;20 W/m2)]]-RD[[#This Row],[Sunrise Time (POA&gt;20 W/m2)]])*24</f>
        <v>12.45</v>
      </c>
      <c r="KH47" s="291">
        <f>RD[[#This Row],[GHI ]]</f>
        <v>0</v>
      </c>
      <c r="KI47" s="291">
        <f>RD[[#This Row],[POA]]</f>
        <v>6.7</v>
      </c>
      <c r="KJ47" s="291">
        <f>RD[[#This Row],[AT (°C) 14 Hours]]</f>
        <v>31.8</v>
      </c>
      <c r="KK47" s="291">
        <f>RD[[#This Row],[MT (°C) Gen. Hours]]</f>
        <v>43.4</v>
      </c>
      <c r="KL47" s="291">
        <f>RD[[#This Row],[WS_Avg (m/s) (24 Hours)]]</f>
        <v>1.5</v>
      </c>
      <c r="KM47" s="291">
        <f>RD[[#This Row],[WS_Max (m/s)]]</f>
        <v>4.8</v>
      </c>
      <c r="KN47" s="292">
        <f>SUM(RD[[#This Row],[BLK1_INV1]:[BLK8_INV27]])</f>
        <v>338732</v>
      </c>
      <c r="KO47" s="95"/>
      <c r="KP47" s="55"/>
      <c r="KQ47" s="90" t="str">
        <f>IFERROR(RD[[#This Row],[WPR_Eac]]/RD[[#This Row],[WPR_Edc]],"")</f>
        <v/>
      </c>
    </row>
    <row r="48" spans="2:303" ht="15" customHeight="1" x14ac:dyDescent="0.3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7">
        <v>35.130000000000003</v>
      </c>
      <c r="JC48" s="287">
        <v>43.88</v>
      </c>
      <c r="JD48" s="287">
        <v>1.88</v>
      </c>
      <c r="JE48" s="287">
        <v>7.3</v>
      </c>
      <c r="JF48" s="287"/>
      <c r="JG48" s="287">
        <v>0</v>
      </c>
      <c r="JH48" s="259">
        <v>6.85</v>
      </c>
      <c r="JI48" s="288"/>
      <c r="JJ48" s="288"/>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7">
        <v>319711873.32599998</v>
      </c>
      <c r="JT48" s="287">
        <v>84154.281000000003</v>
      </c>
      <c r="JU48" s="281">
        <f t="shared" si="160"/>
        <v>92615.898000001907</v>
      </c>
      <c r="JV48" s="281">
        <f t="shared" si="170"/>
        <v>15.21999999997206</v>
      </c>
      <c r="JW48" s="281">
        <f t="shared" si="161"/>
        <v>88493.842000000179</v>
      </c>
      <c r="JX48" s="281">
        <f t="shared" si="162"/>
        <v>9.0239999999976135</v>
      </c>
      <c r="JY48" s="282">
        <f t="shared" si="163"/>
        <v>90995.907000005245</v>
      </c>
      <c r="JZ48" s="282">
        <f t="shared" si="164"/>
        <v>26.509999999980209</v>
      </c>
      <c r="KA48" s="282">
        <f t="shared" si="165"/>
        <v>71846.103000000119</v>
      </c>
      <c r="KB48" s="282">
        <f t="shared" si="166"/>
        <v>14.090999999993073</v>
      </c>
      <c r="KC48" s="281">
        <f t="shared" si="167"/>
        <v>343701.7839999795</v>
      </c>
      <c r="KD48" s="281">
        <f t="shared" ref="KD48" si="182">IF((JT48-JT47)&lt;0,"",(JT48-JT47))</f>
        <v>61.427999999999884</v>
      </c>
      <c r="KE48" s="289">
        <f t="shared" si="181"/>
        <v>181085.49600000211</v>
      </c>
      <c r="KF48" s="289">
        <f t="shared" si="168"/>
        <v>343640.35599997948</v>
      </c>
      <c r="KG48" s="290">
        <f>(RD[[#This Row],[Sunset Time (POA&lt;20 W/m2)]]-RD[[#This Row],[Sunrise Time (POA&gt;20 W/m2)]])*24</f>
        <v>12.316666666666668</v>
      </c>
      <c r="KH48" s="291">
        <f>RD[[#This Row],[GHI ]]</f>
        <v>0</v>
      </c>
      <c r="KI48" s="291">
        <f>RD[[#This Row],[POA]]</f>
        <v>6.85</v>
      </c>
      <c r="KJ48" s="291">
        <f>RD[[#This Row],[AT (°C) 14 Hours]]</f>
        <v>35.130000000000003</v>
      </c>
      <c r="KK48" s="291">
        <f>RD[[#This Row],[MT (°C) Gen. Hours]]</f>
        <v>43.88</v>
      </c>
      <c r="KL48" s="291">
        <f>RD[[#This Row],[WS_Avg (m/s) (24 Hours)]]</f>
        <v>1.88</v>
      </c>
      <c r="KM48" s="291">
        <f>RD[[#This Row],[WS_Max (m/s)]]</f>
        <v>7.3</v>
      </c>
      <c r="KN48" s="292">
        <f>SUM(RD[[#This Row],[BLK1_INV1]:[BLK8_INV27]])</f>
        <v>345699</v>
      </c>
      <c r="KO48" s="95"/>
      <c r="KP48" s="55"/>
      <c r="KQ48" s="90" t="str">
        <f>IFERROR(RD[[#This Row],[WPR_Eac]]/RD[[#This Row],[WPR_Edc]],"")</f>
        <v/>
      </c>
    </row>
    <row r="49" spans="2:303" ht="15" customHeight="1" x14ac:dyDescent="0.3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7">
        <v>34.36</v>
      </c>
      <c r="JC49" s="287">
        <v>42.16</v>
      </c>
      <c r="JD49" s="287">
        <v>1.65</v>
      </c>
      <c r="JE49" s="287">
        <v>11.7</v>
      </c>
      <c r="JF49" s="287"/>
      <c r="JG49" s="287">
        <v>0</v>
      </c>
      <c r="JH49" s="259">
        <v>5.73</v>
      </c>
      <c r="JI49" s="288"/>
      <c r="JJ49" s="288"/>
      <c r="JK49" s="260">
        <v>84429612.061000004</v>
      </c>
      <c r="JL49" s="260">
        <v>282011.53499999997</v>
      </c>
      <c r="JM49" s="260">
        <v>57488191.803999998</v>
      </c>
      <c r="JN49" s="260">
        <v>61677.351999999999</v>
      </c>
      <c r="JO49" s="260">
        <v>85214024.795000002</v>
      </c>
      <c r="JP49" s="260">
        <v>187000.005</v>
      </c>
      <c r="JQ49" s="260">
        <v>61757442.493000001</v>
      </c>
      <c r="JR49" s="260">
        <v>55778.947</v>
      </c>
      <c r="JS49" s="287">
        <v>319998971.92900002</v>
      </c>
      <c r="JT49" s="287">
        <v>84220.239000000001</v>
      </c>
      <c r="JU49" s="281">
        <f t="shared" ref="JU49:JU50" si="183">IF((JK49-JK48)&lt;0,"",(JK49-JK48))</f>
        <v>76090.444000005722</v>
      </c>
      <c r="JV49" s="281">
        <f t="shared" ref="JV49:JV50" si="184">IF((JL49-JL48)&lt;0,"",(JL49-JL48))</f>
        <v>15.800999999977648</v>
      </c>
      <c r="JW49" s="281">
        <f t="shared" ref="JW49:JW50" si="185">IF((JM49-JM48)&lt;0,"",(JM49-JM48))</f>
        <v>74067.648999996483</v>
      </c>
      <c r="JX49" s="281">
        <f t="shared" ref="JX49:JX50" si="186">IF((JN49-JN48)&lt;0,"",(JN49-JN48))</f>
        <v>35.944999999999709</v>
      </c>
      <c r="JY49" s="282">
        <f t="shared" ref="JY49:JY50" si="187">IF((JO49-JO48)&lt;0,"",(JO49-JO48))</f>
        <v>76790.340000003576</v>
      </c>
      <c r="JZ49" s="282">
        <f t="shared" ref="JZ49:JZ50" si="188">IF((JP49-JP48)&lt;0,"",(JP49-JP48))</f>
        <v>27.436000000016065</v>
      </c>
      <c r="KA49" s="282">
        <f t="shared" ref="KA49:KA50" si="189">IF((JQ49-JQ48)&lt;0,"",(JQ49-JQ48))</f>
        <v>60299.862000003457</v>
      </c>
      <c r="KB49" s="282">
        <f t="shared" ref="KB49:KB50" si="190">IF((JR49-JR48)&lt;0,"",(JR49-JR48))</f>
        <v>44.554000000003725</v>
      </c>
      <c r="KC49" s="281">
        <f t="shared" ref="KC49:KC50" si="191">IF((JS49-JS48)&lt;0,"",(JS49-JS48))</f>
        <v>287098.60300004482</v>
      </c>
      <c r="KD49" s="281">
        <f t="shared" ref="KD49:KD57" si="192">IF((JT49-JT48)&lt;0,"",(JT49-JT48))</f>
        <v>65.957999999998719</v>
      </c>
      <c r="KE49" s="289">
        <f t="shared" ref="KE49" si="193">(JU49+JW49)-(JV49+JX49)</f>
        <v>150106.34700000222</v>
      </c>
      <c r="KF49" s="289">
        <f t="shared" ref="KF49" si="194">IFERROR(KC49-KD49,"")</f>
        <v>287032.64500004484</v>
      </c>
      <c r="KG49" s="290">
        <f>(RD[[#This Row],[Sunset Time (POA&lt;20 W/m2)]]-RD[[#This Row],[Sunrise Time (POA&gt;20 W/m2)]])*24</f>
        <v>12.450000000000001</v>
      </c>
      <c r="KH49" s="291">
        <f>RD[[#This Row],[GHI ]]</f>
        <v>0</v>
      </c>
      <c r="KI49" s="291">
        <f>RD[[#This Row],[POA]]</f>
        <v>5.73</v>
      </c>
      <c r="KJ49" s="291">
        <f>RD[[#This Row],[AT (°C) 14 Hours]]</f>
        <v>34.36</v>
      </c>
      <c r="KK49" s="291">
        <f>RD[[#This Row],[MT (°C) Gen. Hours]]</f>
        <v>42.16</v>
      </c>
      <c r="KL49" s="291">
        <f>RD[[#This Row],[WS_Avg (m/s) (24 Hours)]]</f>
        <v>1.65</v>
      </c>
      <c r="KM49" s="291">
        <f>RD[[#This Row],[WS_Max (m/s)]]</f>
        <v>11.7</v>
      </c>
      <c r="KN49" s="292">
        <f>SUM(RD[[#This Row],[BLK1_INV1]:[BLK8_INV27]])</f>
        <v>286967.70000000007</v>
      </c>
      <c r="KO49" s="95"/>
      <c r="KP49" s="55"/>
      <c r="KQ49" s="90" t="str">
        <f>IFERROR(RD[[#This Row],[WPR_Eac]]/RD[[#This Row],[WPR_Edc]],"")</f>
        <v/>
      </c>
    </row>
    <row r="50" spans="2:303" ht="15" customHeight="1" x14ac:dyDescent="0.3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7">
        <v>38.200000000000003</v>
      </c>
      <c r="JC50" s="287">
        <v>45.38</v>
      </c>
      <c r="JD50" s="287">
        <v>2.6</v>
      </c>
      <c r="JE50" s="287">
        <v>7.1</v>
      </c>
      <c r="JF50" s="287"/>
      <c r="JG50" s="287">
        <v>0</v>
      </c>
      <c r="JH50" s="259">
        <v>6.95</v>
      </c>
      <c r="JI50" s="288"/>
      <c r="JJ50" s="288"/>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7">
        <v>320347094.315</v>
      </c>
      <c r="JT50" s="287">
        <v>84286.91</v>
      </c>
      <c r="JU50" s="281">
        <f t="shared" si="183"/>
        <v>93520.540999993682</v>
      </c>
      <c r="JV50" s="281">
        <f t="shared" si="184"/>
        <v>16.693000000028405</v>
      </c>
      <c r="JW50" s="281">
        <f t="shared" si="185"/>
        <v>89445.681000001729</v>
      </c>
      <c r="JX50" s="281">
        <f t="shared" si="186"/>
        <v>26.895000000004075</v>
      </c>
      <c r="JY50" s="282">
        <f t="shared" si="187"/>
        <v>92546.449000000954</v>
      </c>
      <c r="JZ50" s="282">
        <f t="shared" si="188"/>
        <v>45.60999999998603</v>
      </c>
      <c r="KA50" s="282">
        <f t="shared" si="189"/>
        <v>72862.608000002801</v>
      </c>
      <c r="KB50" s="282">
        <f t="shared" si="190"/>
        <v>28.836000000002969</v>
      </c>
      <c r="KC50" s="281">
        <f t="shared" si="191"/>
        <v>348122.38599997759</v>
      </c>
      <c r="KD50" s="281">
        <f t="shared" si="192"/>
        <v>66.671000000002095</v>
      </c>
      <c r="KE50" s="289">
        <f t="shared" si="138"/>
        <v>182922.63399999536</v>
      </c>
      <c r="KF50" s="289">
        <f t="shared" si="139"/>
        <v>348055.71499997762</v>
      </c>
      <c r="KG50" s="290">
        <f>(RD[[#This Row],[Sunset Time (POA&lt;20 W/m2)]]-RD[[#This Row],[Sunrise Time (POA&gt;20 W/m2)]])*24</f>
        <v>12.916666666666668</v>
      </c>
      <c r="KH50" s="291">
        <f>RD[[#This Row],[GHI ]]</f>
        <v>0</v>
      </c>
      <c r="KI50" s="291">
        <f>RD[[#This Row],[POA]]</f>
        <v>6.95</v>
      </c>
      <c r="KJ50" s="291">
        <f>RD[[#This Row],[AT (°C) 14 Hours]]</f>
        <v>38.200000000000003</v>
      </c>
      <c r="KK50" s="291">
        <f>RD[[#This Row],[MT (°C) Gen. Hours]]</f>
        <v>45.38</v>
      </c>
      <c r="KL50" s="291">
        <f>RD[[#This Row],[WS_Avg (m/s) (24 Hours)]]</f>
        <v>2.6</v>
      </c>
      <c r="KM50" s="291">
        <f>RD[[#This Row],[WS_Max (m/s)]]</f>
        <v>7.1</v>
      </c>
      <c r="KN50" s="292">
        <f>SUM(RD[[#This Row],[BLK1_INV1]:[BLK8_INV27]])</f>
        <v>201945</v>
      </c>
      <c r="KO50" s="95"/>
      <c r="KP50" s="55"/>
      <c r="KQ50" s="90" t="str">
        <f>IFERROR(RD[[#This Row],[WPR_Eac]]/RD[[#This Row],[WPR_Edc]],"")</f>
        <v/>
      </c>
    </row>
    <row r="51" spans="2:303" ht="15" customHeight="1" x14ac:dyDescent="0.3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7">
        <v>38.520000000000003</v>
      </c>
      <c r="JC51" s="287">
        <v>46.82</v>
      </c>
      <c r="JD51" s="287">
        <v>2.0499999999999998</v>
      </c>
      <c r="JE51" s="287">
        <v>5.8</v>
      </c>
      <c r="JF51" s="287"/>
      <c r="JG51" s="287">
        <v>0</v>
      </c>
      <c r="JH51" s="259">
        <v>6.81</v>
      </c>
      <c r="JI51" s="288"/>
      <c r="JJ51" s="288"/>
      <c r="JK51" s="260">
        <v>84614020.421000004</v>
      </c>
      <c r="JL51" s="260">
        <v>282042.85499999998</v>
      </c>
      <c r="JM51" s="260">
        <v>57664448.689999998</v>
      </c>
      <c r="JN51" s="260">
        <v>61713.366999999998</v>
      </c>
      <c r="JO51" s="260">
        <v>85396598.142000005</v>
      </c>
      <c r="JP51" s="260">
        <v>187073.753</v>
      </c>
      <c r="JQ51" s="260">
        <v>61901422.817000002</v>
      </c>
      <c r="JR51" s="260">
        <v>55823.055</v>
      </c>
      <c r="JS51" s="287">
        <v>320685759.85900003</v>
      </c>
      <c r="JT51" s="287">
        <v>84346.922000000006</v>
      </c>
      <c r="JU51" s="281">
        <f t="shared" ref="JU51:JU57" si="195">IF((JK51-JK50)&lt;0,"",(JK51-JK50))</f>
        <v>90887.819000005722</v>
      </c>
      <c r="JV51" s="281">
        <f t="shared" ref="JV51:JV57" si="196">IF((JL51-JL50)&lt;0,"",(JL51-JL50))</f>
        <v>14.62699999997858</v>
      </c>
      <c r="JW51" s="281">
        <f t="shared" ref="JW51:JW57" si="197">IF((JM51-JM50)&lt;0,"",(JM51-JM50))</f>
        <v>86811.204999998212</v>
      </c>
      <c r="JX51" s="281">
        <f t="shared" ref="JX51:JX57" si="198">IF((JN51-JN50)&lt;0,"",(JN51-JN50))</f>
        <v>9.1199999999953434</v>
      </c>
      <c r="JY51" s="282">
        <f t="shared" ref="JY51:JY57" si="199">IF((JO51-JO50)&lt;0,"",(JO51-JO50))</f>
        <v>90026.898000001907</v>
      </c>
      <c r="JZ51" s="282">
        <f t="shared" ref="JZ51:JZ57" si="200">IF((JP51-JP50)&lt;0,"",(JP51-JP50))</f>
        <v>28.138000000006286</v>
      </c>
      <c r="KA51" s="282">
        <f t="shared" ref="KA51:KA57" si="201">IF((JQ51-JQ50)&lt;0,"",(JQ51-JQ50))</f>
        <v>71117.715999998152</v>
      </c>
      <c r="KB51" s="282">
        <f t="shared" ref="KB51:KB57" si="202">IF((JR51-JR50)&lt;0,"",(JR51-JR50))</f>
        <v>15.271999999997206</v>
      </c>
      <c r="KC51" s="281">
        <f t="shared" ref="KC51:KC54" si="203">IF((JS51-JS50)&lt;0,"",(JS51-JS50))</f>
        <v>338665.54400002956</v>
      </c>
      <c r="KD51" s="281">
        <f t="shared" si="192"/>
        <v>60.012000000002445</v>
      </c>
      <c r="KE51" s="289">
        <f t="shared" si="138"/>
        <v>177675.27700000396</v>
      </c>
      <c r="KF51" s="289">
        <f>IFERROR(KC51-KD51,"")</f>
        <v>338605.53200002958</v>
      </c>
      <c r="KG51" s="290">
        <f>(RD[[#This Row],[Sunset Time (POA&lt;20 W/m2)]]-RD[[#This Row],[Sunrise Time (POA&gt;20 W/m2)]])*24</f>
        <v>12.899999999999999</v>
      </c>
      <c r="KH51" s="291">
        <f>RD[[#This Row],[GHI ]]</f>
        <v>0</v>
      </c>
      <c r="KI51" s="291">
        <f>RD[[#This Row],[POA]]</f>
        <v>6.81</v>
      </c>
      <c r="KJ51" s="291">
        <f>RD[[#This Row],[AT (°C) 14 Hours]]</f>
        <v>38.520000000000003</v>
      </c>
      <c r="KK51" s="291">
        <f>RD[[#This Row],[MT (°C) Gen. Hours]]</f>
        <v>46.82</v>
      </c>
      <c r="KL51" s="291">
        <f>RD[[#This Row],[WS_Avg (m/s) (24 Hours)]]</f>
        <v>2.0499999999999998</v>
      </c>
      <c r="KM51" s="291">
        <f>RD[[#This Row],[WS_Max (m/s)]]</f>
        <v>5.8</v>
      </c>
      <c r="KN51" s="292">
        <f>SUM(RD[[#This Row],[BLK1_INV1]:[BLK8_INV27]])</f>
        <v>334705.40000000002</v>
      </c>
      <c r="KO51" s="95"/>
      <c r="KP51" s="55"/>
      <c r="KQ51" s="90" t="str">
        <f>IFERROR(RD[[#This Row],[WPR_Eac]]/RD[[#This Row],[WPR_Edc]],"")</f>
        <v/>
      </c>
    </row>
    <row r="52" spans="2:303" ht="15" customHeight="1" x14ac:dyDescent="0.3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7">
        <v>37.78</v>
      </c>
      <c r="JC52" s="287">
        <v>42.3</v>
      </c>
      <c r="JD52" s="287">
        <v>2.2999999999999998</v>
      </c>
      <c r="JE52" s="287">
        <v>11.3</v>
      </c>
      <c r="JF52" s="287"/>
      <c r="JG52" s="287">
        <v>0</v>
      </c>
      <c r="JH52" s="259">
        <v>5.56</v>
      </c>
      <c r="JI52" s="288"/>
      <c r="JJ52" s="288"/>
      <c r="JK52" s="260">
        <v>84689361.033000007</v>
      </c>
      <c r="JL52" s="260">
        <v>282058.64</v>
      </c>
      <c r="JM52" s="260">
        <v>57735686.702</v>
      </c>
      <c r="JN52" s="260">
        <v>61735.502999999997</v>
      </c>
      <c r="JO52" s="260">
        <v>85470963.709999993</v>
      </c>
      <c r="JP52" s="260">
        <v>187105.571</v>
      </c>
      <c r="JQ52" s="260">
        <v>61960225.141999997</v>
      </c>
      <c r="JR52" s="260">
        <v>55851.671000000002</v>
      </c>
      <c r="JS52" s="287">
        <v>320965372.62400001</v>
      </c>
      <c r="JT52" s="287">
        <v>84407.417000000001</v>
      </c>
      <c r="JU52" s="281">
        <f t="shared" si="195"/>
        <v>75340.612000003457</v>
      </c>
      <c r="JV52" s="281">
        <f t="shared" si="196"/>
        <v>15.785000000032596</v>
      </c>
      <c r="JW52" s="281">
        <f t="shared" si="197"/>
        <v>71238.012000001967</v>
      </c>
      <c r="JX52" s="281">
        <f t="shared" si="198"/>
        <v>22.135999999998603</v>
      </c>
      <c r="JY52" s="282">
        <f t="shared" si="199"/>
        <v>74365.567999988794</v>
      </c>
      <c r="JZ52" s="282">
        <f t="shared" si="200"/>
        <v>31.817999999999302</v>
      </c>
      <c r="KA52" s="282">
        <f t="shared" si="201"/>
        <v>58802.32499999553</v>
      </c>
      <c r="KB52" s="282">
        <f t="shared" si="202"/>
        <v>28.616000000001804</v>
      </c>
      <c r="KC52" s="281">
        <f t="shared" si="203"/>
        <v>279612.76499998569</v>
      </c>
      <c r="KD52" s="281">
        <f t="shared" si="192"/>
        <v>60.494999999995343</v>
      </c>
      <c r="KE52" s="289">
        <f t="shared" si="138"/>
        <v>146540.70300000539</v>
      </c>
      <c r="KF52" s="289">
        <f t="shared" si="139"/>
        <v>279552.2699999857</v>
      </c>
      <c r="KG52" s="290">
        <f>(RD[[#This Row],[Sunset Time (POA&lt;20 W/m2)]]-RD[[#This Row],[Sunrise Time (POA&gt;20 W/m2)]])*24</f>
        <v>13.149999999999999</v>
      </c>
      <c r="KH52" s="291">
        <f>RD[[#This Row],[GHI ]]</f>
        <v>0</v>
      </c>
      <c r="KI52" s="291">
        <f>RD[[#This Row],[POA]]</f>
        <v>5.56</v>
      </c>
      <c r="KJ52" s="291">
        <f>RD[[#This Row],[AT (°C) 14 Hours]]</f>
        <v>37.78</v>
      </c>
      <c r="KK52" s="291">
        <f>RD[[#This Row],[MT (°C) Gen. Hours]]</f>
        <v>42.3</v>
      </c>
      <c r="KL52" s="291">
        <f>RD[[#This Row],[WS_Avg (m/s) (24 Hours)]]</f>
        <v>2.2999999999999998</v>
      </c>
      <c r="KM52" s="291">
        <f>RD[[#This Row],[WS_Max (m/s)]]</f>
        <v>11.3</v>
      </c>
      <c r="KN52" s="292">
        <f>SUM(RD[[#This Row],[BLK1_INV1]:[BLK8_INV27]])</f>
        <v>292468</v>
      </c>
      <c r="KO52" s="95"/>
      <c r="KP52" s="55"/>
      <c r="KQ52" s="90" t="str">
        <f>IFERROR(RD[[#This Row],[WPR_Eac]]/RD[[#This Row],[WPR_Edc]],"")</f>
        <v/>
      </c>
    </row>
    <row r="53" spans="2:303" ht="15" customHeight="1" x14ac:dyDescent="0.3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7">
        <v>34.4</v>
      </c>
      <c r="JC53" s="287">
        <v>42</v>
      </c>
      <c r="JD53" s="287">
        <v>2.7</v>
      </c>
      <c r="JE53" s="287">
        <v>19.29</v>
      </c>
      <c r="JF53" s="287"/>
      <c r="JG53" s="287">
        <v>0</v>
      </c>
      <c r="JH53" s="259">
        <v>4.84</v>
      </c>
      <c r="JI53" s="288"/>
      <c r="JJ53" s="288"/>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7">
        <v>321211838.83700001</v>
      </c>
      <c r="JT53" s="287">
        <v>84479.581000000006</v>
      </c>
      <c r="JU53" s="281">
        <f t="shared" si="195"/>
        <v>66656.752999991179</v>
      </c>
      <c r="JV53" s="281">
        <f t="shared" si="196"/>
        <v>19.336999999999534</v>
      </c>
      <c r="JW53" s="281">
        <f t="shared" si="197"/>
        <v>62997.700999997556</v>
      </c>
      <c r="JX53" s="281">
        <f t="shared" si="198"/>
        <v>36.012000000002445</v>
      </c>
      <c r="JY53" s="282">
        <f t="shared" si="199"/>
        <v>65919.859999999404</v>
      </c>
      <c r="JZ53" s="282">
        <f t="shared" si="200"/>
        <v>38.845999999990454</v>
      </c>
      <c r="KA53" s="282">
        <f t="shared" si="201"/>
        <v>51034.708000004292</v>
      </c>
      <c r="KB53" s="282">
        <f t="shared" si="202"/>
        <v>38.144999999996799</v>
      </c>
      <c r="KC53" s="281">
        <f t="shared" si="203"/>
        <v>246466.21299999952</v>
      </c>
      <c r="KD53" s="281">
        <f t="shared" si="192"/>
        <v>72.164000000004307</v>
      </c>
      <c r="KE53" s="289">
        <f t="shared" si="138"/>
        <v>129599.10499998873</v>
      </c>
      <c r="KF53" s="289">
        <f t="shared" si="139"/>
        <v>246394.04899999953</v>
      </c>
      <c r="KG53" s="290">
        <f>(RD[[#This Row],[Sunset Time (POA&lt;20 W/m2)]]-RD[[#This Row],[Sunrise Time (POA&gt;20 W/m2)]])*24</f>
        <v>12.966666666666669</v>
      </c>
      <c r="KH53" s="291">
        <f>RD[[#This Row],[GHI ]]</f>
        <v>0</v>
      </c>
      <c r="KI53" s="291">
        <f>RD[[#This Row],[POA]]</f>
        <v>4.84</v>
      </c>
      <c r="KJ53" s="291">
        <f>RD[[#This Row],[AT (°C) 14 Hours]]</f>
        <v>34.4</v>
      </c>
      <c r="KK53" s="291">
        <f>RD[[#This Row],[MT (°C) Gen. Hours]]</f>
        <v>42</v>
      </c>
      <c r="KL53" s="291">
        <f>RD[[#This Row],[WS_Avg (m/s) (24 Hours)]]</f>
        <v>2.7</v>
      </c>
      <c r="KM53" s="291">
        <f>RD[[#This Row],[WS_Max (m/s)]]</f>
        <v>19.29</v>
      </c>
      <c r="KN53" s="292">
        <f>SUM(RD[[#This Row],[BLK1_INV1]:[BLK8_INV27]])</f>
        <v>254893</v>
      </c>
      <c r="KO53" s="95"/>
      <c r="KP53" s="55"/>
      <c r="KQ53" s="90" t="str">
        <f>IFERROR(RD[[#This Row],[WPR_Eac]]/RD[[#This Row],[WPR_Edc]],"")</f>
        <v/>
      </c>
    </row>
    <row r="54" spans="2:303" ht="15" customHeight="1" x14ac:dyDescent="0.3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7">
        <v>32.299999999999997</v>
      </c>
      <c r="JC54" s="287">
        <v>41.68</v>
      </c>
      <c r="JD54" s="287">
        <v>1.1399999999999999</v>
      </c>
      <c r="JE54" s="287">
        <v>4.7</v>
      </c>
      <c r="JF54" s="287"/>
      <c r="JG54" s="287">
        <v>0</v>
      </c>
      <c r="JH54" s="259">
        <v>6.4</v>
      </c>
      <c r="JI54" s="288"/>
      <c r="JJ54" s="288"/>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7">
        <v>321539137.16900003</v>
      </c>
      <c r="JT54" s="287">
        <v>84534.380999999994</v>
      </c>
      <c r="JU54" s="281">
        <f t="shared" si="195"/>
        <v>88178.077999994159</v>
      </c>
      <c r="JV54" s="281">
        <f t="shared" si="196"/>
        <v>13.706999999994878</v>
      </c>
      <c r="JW54" s="281">
        <f t="shared" si="197"/>
        <v>84204.438000001013</v>
      </c>
      <c r="JX54" s="281">
        <f t="shared" si="198"/>
        <v>7.4020000000018626</v>
      </c>
      <c r="JY54" s="282">
        <f t="shared" si="199"/>
        <v>87863.388000011444</v>
      </c>
      <c r="JZ54" s="282">
        <f t="shared" si="200"/>
        <v>13.63300000000163</v>
      </c>
      <c r="KA54" s="282">
        <f t="shared" si="201"/>
        <v>67256.129000000656</v>
      </c>
      <c r="KB54" s="282">
        <f t="shared" si="202"/>
        <v>12.936999999998079</v>
      </c>
      <c r="KC54" s="281">
        <f t="shared" si="203"/>
        <v>327298.33200001717</v>
      </c>
      <c r="KD54" s="281">
        <f t="shared" si="192"/>
        <v>54.799999999988358</v>
      </c>
      <c r="KE54" s="289">
        <f t="shared" ref="KE54:KE71" si="206">(JU54+JW54)-(JV54+JX54)</f>
        <v>172361.40699999518</v>
      </c>
      <c r="KF54" s="289">
        <f t="shared" ref="KF54:KF67" si="207">IFERROR(KC54-KD54,"")</f>
        <v>327243.53200001718</v>
      </c>
      <c r="KG54" s="290">
        <f>(RD[[#This Row],[Sunset Time (POA&lt;20 W/m2)]]-RD[[#This Row],[Sunrise Time (POA&gt;20 W/m2)]])*24</f>
        <v>13.149999999999999</v>
      </c>
      <c r="KH54" s="291">
        <f>RD[[#This Row],[GHI ]]</f>
        <v>0</v>
      </c>
      <c r="KI54" s="291">
        <f>RD[[#This Row],[POA]]</f>
        <v>6.4</v>
      </c>
      <c r="KJ54" s="291">
        <f>RD[[#This Row],[AT (°C) 14 Hours]]</f>
        <v>32.299999999999997</v>
      </c>
      <c r="KK54" s="291">
        <f>RD[[#This Row],[MT (°C) Gen. Hours]]</f>
        <v>41.68</v>
      </c>
      <c r="KL54" s="291">
        <f>RD[[#This Row],[WS_Avg (m/s) (24 Hours)]]</f>
        <v>1.1399999999999999</v>
      </c>
      <c r="KM54" s="291">
        <f>RD[[#This Row],[WS_Max (m/s)]]</f>
        <v>4.7</v>
      </c>
      <c r="KN54" s="292">
        <f>SUM(RD[[#This Row],[BLK1_INV1]:[BLK8_INV27]])</f>
        <v>332920</v>
      </c>
      <c r="KO54" s="95"/>
      <c r="KP54" s="55"/>
      <c r="KQ54" s="90" t="str">
        <f>IFERROR(RD[[#This Row],[WPR_Eac]]/RD[[#This Row],[WPR_Edc]],"")</f>
        <v/>
      </c>
    </row>
    <row r="55" spans="2:303" ht="15" customHeight="1" x14ac:dyDescent="0.3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7">
        <v>36.200000000000003</v>
      </c>
      <c r="JC55" s="287">
        <v>40</v>
      </c>
      <c r="JD55" s="287">
        <v>1.1000000000000001</v>
      </c>
      <c r="JE55" s="287">
        <v>4.2</v>
      </c>
      <c r="JF55" s="287"/>
      <c r="JG55" s="287">
        <v>0</v>
      </c>
      <c r="JH55" s="259">
        <v>6.27</v>
      </c>
      <c r="JI55" s="288"/>
      <c r="JJ55" s="288"/>
      <c r="JK55" s="260">
        <v>84931095.141000003</v>
      </c>
      <c r="JL55" s="260">
        <v>282106.83899999998</v>
      </c>
      <c r="JM55" s="260">
        <v>57965993.75</v>
      </c>
      <c r="JN55" s="260">
        <v>61788.116000000002</v>
      </c>
      <c r="JO55" s="260">
        <v>85711093.858999997</v>
      </c>
      <c r="JP55" s="260">
        <v>187189.533</v>
      </c>
      <c r="JQ55" s="260">
        <v>62145633.467</v>
      </c>
      <c r="JR55" s="260">
        <v>55919.966999999997</v>
      </c>
      <c r="JS55" s="287">
        <v>321862485.79299998</v>
      </c>
      <c r="JT55" s="287">
        <v>84589.751999999993</v>
      </c>
      <c r="JU55" s="281">
        <f t="shared" si="195"/>
        <v>86899.277000010014</v>
      </c>
      <c r="JV55" s="281">
        <f t="shared" si="196"/>
        <v>15.154999999969732</v>
      </c>
      <c r="JW55" s="281">
        <f t="shared" si="197"/>
        <v>83104.909000001848</v>
      </c>
      <c r="JX55" s="281">
        <f t="shared" si="198"/>
        <v>9.1990000000005239</v>
      </c>
      <c r="JY55" s="282">
        <f t="shared" si="199"/>
        <v>86346.900999993086</v>
      </c>
      <c r="JZ55" s="282">
        <f t="shared" si="200"/>
        <v>31.483000000007451</v>
      </c>
      <c r="KA55" s="282">
        <f t="shared" si="201"/>
        <v>67117.487999998033</v>
      </c>
      <c r="KB55" s="282">
        <f t="shared" si="202"/>
        <v>17.213999999999942</v>
      </c>
      <c r="KC55" s="281">
        <f t="shared" ref="KC55:KC60" si="208">IF((JS55-JS54)&lt;0,"",(JS55-JS54))</f>
        <v>323348.62399995327</v>
      </c>
      <c r="KD55" s="281">
        <f t="shared" si="192"/>
        <v>55.370999999999185</v>
      </c>
      <c r="KE55" s="289">
        <f t="shared" si="206"/>
        <v>169979.8320000119</v>
      </c>
      <c r="KF55" s="289">
        <f t="shared" si="207"/>
        <v>323293.25299995329</v>
      </c>
      <c r="KG55" s="290">
        <f>(RD[[#This Row],[Sunset Time (POA&lt;20 W/m2)]]-RD[[#This Row],[Sunrise Time (POA&gt;20 W/m2)]])*24</f>
        <v>13.216666666666665</v>
      </c>
      <c r="KH55" s="291">
        <f>RD[[#This Row],[GHI ]]</f>
        <v>0</v>
      </c>
      <c r="KI55" s="291">
        <f>RD[[#This Row],[POA]]</f>
        <v>6.27</v>
      </c>
      <c r="KJ55" s="291">
        <f>RD[[#This Row],[AT (°C) 14 Hours]]</f>
        <v>36.200000000000003</v>
      </c>
      <c r="KK55" s="291">
        <f>RD[[#This Row],[MT (°C) Gen. Hours]]</f>
        <v>40</v>
      </c>
      <c r="KL55" s="291">
        <f>RD[[#This Row],[WS_Avg (m/s) (24 Hours)]]</f>
        <v>1.1000000000000001</v>
      </c>
      <c r="KM55" s="291">
        <f>RD[[#This Row],[WS_Max (m/s)]]</f>
        <v>4.2</v>
      </c>
      <c r="KN55" s="292">
        <f>SUM(RD[[#This Row],[BLK1_INV1]:[BLK8_INV27]])</f>
        <v>324288</v>
      </c>
      <c r="KO55" s="95"/>
      <c r="KP55" s="55"/>
      <c r="KQ55" s="90" t="str">
        <f>IFERROR(RD[[#This Row],[WPR_Eac]]/RD[[#This Row],[WPR_Edc]],"")</f>
        <v/>
      </c>
    </row>
    <row r="56" spans="2:303" ht="15" customHeight="1" x14ac:dyDescent="0.3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7">
        <v>36.200000000000003</v>
      </c>
      <c r="JC56" s="287">
        <v>38.229999999999997</v>
      </c>
      <c r="JD56" s="287">
        <v>1.3</v>
      </c>
      <c r="JE56" s="287">
        <v>6.3</v>
      </c>
      <c r="JF56" s="287"/>
      <c r="JG56" s="287">
        <v>0</v>
      </c>
      <c r="JH56" s="259">
        <v>6.27</v>
      </c>
      <c r="JI56" s="288"/>
      <c r="JJ56" s="288"/>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7">
        <v>322183673.47399998</v>
      </c>
      <c r="JT56" s="287">
        <v>84680.597999999998</v>
      </c>
      <c r="JU56" s="281">
        <f t="shared" si="195"/>
        <v>86348.918999999762</v>
      </c>
      <c r="JV56" s="281">
        <f t="shared" si="196"/>
        <v>24.967000000004191</v>
      </c>
      <c r="JW56" s="281">
        <f t="shared" si="197"/>
        <v>82185.601000003517</v>
      </c>
      <c r="JX56" s="281">
        <f t="shared" si="198"/>
        <v>26.080999999998312</v>
      </c>
      <c r="JY56" s="282">
        <f t="shared" si="199"/>
        <v>85695.36400000751</v>
      </c>
      <c r="JZ56" s="282">
        <f t="shared" si="200"/>
        <v>33.078999999997905</v>
      </c>
      <c r="KA56" s="282">
        <f t="shared" si="201"/>
        <v>67089.072999998927</v>
      </c>
      <c r="KB56" s="282">
        <f t="shared" si="202"/>
        <v>30.188000000001921</v>
      </c>
      <c r="KC56" s="281">
        <f t="shared" si="208"/>
        <v>321187.68099999428</v>
      </c>
      <c r="KD56" s="281">
        <f t="shared" si="192"/>
        <v>90.846000000005006</v>
      </c>
      <c r="KE56" s="289">
        <f t="shared" si="206"/>
        <v>168483.47200000327</v>
      </c>
      <c r="KF56" s="289">
        <f t="shared" si="207"/>
        <v>321096.83499999426</v>
      </c>
      <c r="KG56" s="290">
        <f>(RD[[#This Row],[Sunset Time (POA&lt;20 W/m2)]]-RD[[#This Row],[Sunrise Time (POA&gt;20 W/m2)]])*24</f>
        <v>13.200000000000001</v>
      </c>
      <c r="KH56" s="291">
        <f>RD[[#This Row],[GHI ]]</f>
        <v>0</v>
      </c>
      <c r="KI56" s="291">
        <f>RD[[#This Row],[POA]]</f>
        <v>6.27</v>
      </c>
      <c r="KJ56" s="291">
        <f>RD[[#This Row],[AT (°C) 14 Hours]]</f>
        <v>36.200000000000003</v>
      </c>
      <c r="KK56" s="291">
        <f>RD[[#This Row],[MT (°C) Gen. Hours]]</f>
        <v>38.229999999999997</v>
      </c>
      <c r="KL56" s="291">
        <f>RD[[#This Row],[WS_Avg (m/s) (24 Hours)]]</f>
        <v>1.3</v>
      </c>
      <c r="KM56" s="291">
        <f>RD[[#This Row],[WS_Max (m/s)]]</f>
        <v>6.3</v>
      </c>
      <c r="KN56" s="292">
        <f>SUM(RD[[#This Row],[BLK1_INV1]:[BLK8_INV27]])</f>
        <v>323147</v>
      </c>
      <c r="KO56" s="95"/>
      <c r="KP56" s="55"/>
      <c r="KQ56" s="90" t="str">
        <f>IFERROR(RD[[#This Row],[WPR_Eac]]/RD[[#This Row],[WPR_Edc]],"")</f>
        <v/>
      </c>
    </row>
    <row r="57" spans="2:303" ht="15" customHeight="1" x14ac:dyDescent="0.3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7">
        <v>35.5</v>
      </c>
      <c r="JC57" s="287">
        <v>28</v>
      </c>
      <c r="JD57" s="287">
        <v>1.1000000000000001</v>
      </c>
      <c r="JE57" s="287">
        <v>4.3</v>
      </c>
      <c r="JF57" s="287"/>
      <c r="JG57" s="287">
        <v>0</v>
      </c>
      <c r="JH57" s="259">
        <v>5.79</v>
      </c>
      <c r="JI57" s="288"/>
      <c r="JJ57" s="288"/>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7">
        <v>322478484.40700001</v>
      </c>
      <c r="JT57" s="287">
        <v>84768.572</v>
      </c>
      <c r="JU57" s="281">
        <f t="shared" si="195"/>
        <v>79559.053999990225</v>
      </c>
      <c r="JV57" s="281">
        <f t="shared" si="196"/>
        <v>26.396000000007916</v>
      </c>
      <c r="JW57" s="281">
        <f t="shared" si="197"/>
        <v>75405.865999996662</v>
      </c>
      <c r="JX57" s="281">
        <f t="shared" si="198"/>
        <v>21.599000000001979</v>
      </c>
      <c r="JY57" s="282">
        <f t="shared" si="199"/>
        <v>78339.730999991298</v>
      </c>
      <c r="JZ57" s="282">
        <f t="shared" si="200"/>
        <v>24.146999999997206</v>
      </c>
      <c r="KA57" s="282">
        <f t="shared" si="201"/>
        <v>61600.273000001907</v>
      </c>
      <c r="KB57" s="282">
        <f t="shared" si="202"/>
        <v>25.686999999998079</v>
      </c>
      <c r="KC57" s="281">
        <f t="shared" si="208"/>
        <v>294810.93300002813</v>
      </c>
      <c r="KD57" s="281">
        <f t="shared" si="192"/>
        <v>87.974000000001979</v>
      </c>
      <c r="KE57" s="289">
        <f t="shared" si="206"/>
        <v>154916.92499998689</v>
      </c>
      <c r="KF57" s="289">
        <f t="shared" si="207"/>
        <v>294722.95900002815</v>
      </c>
      <c r="KG57" s="290">
        <f>(RD[[#This Row],[Sunset Time (POA&lt;20 W/m2)]]-RD[[#This Row],[Sunrise Time (POA&gt;20 W/m2)]])*24</f>
        <v>13.183333333333332</v>
      </c>
      <c r="KH57" s="291">
        <f>RD[[#This Row],[GHI ]]</f>
        <v>0</v>
      </c>
      <c r="KI57" s="291">
        <f>RD[[#This Row],[POA]]</f>
        <v>5.79</v>
      </c>
      <c r="KJ57" s="291">
        <f>RD[[#This Row],[AT (°C) 14 Hours]]</f>
        <v>35.5</v>
      </c>
      <c r="KK57" s="291">
        <f>RD[[#This Row],[MT (°C) Gen. Hours]]</f>
        <v>28</v>
      </c>
      <c r="KL57" s="291">
        <f>RD[[#This Row],[WS_Avg (m/s) (24 Hours)]]</f>
        <v>1.1000000000000001</v>
      </c>
      <c r="KM57" s="291">
        <f>RD[[#This Row],[WS_Max (m/s)]]</f>
        <v>4.3</v>
      </c>
      <c r="KN57" s="292">
        <f>SUM(RD[[#This Row],[BLK1_INV1]:[BLK8_INV27]])</f>
        <v>297837.60000000003</v>
      </c>
      <c r="KO57" s="95"/>
      <c r="KP57" s="55"/>
      <c r="KQ57" s="90" t="str">
        <f>IFERROR(RD[[#This Row],[WPR_Eac]]/RD[[#This Row],[WPR_Edc]],"")</f>
        <v/>
      </c>
    </row>
    <row r="58" spans="2:303" ht="15" customHeight="1" x14ac:dyDescent="0.3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7">
        <v>33.799999999999997</v>
      </c>
      <c r="JC58" s="287">
        <v>43.42</v>
      </c>
      <c r="JD58" s="287">
        <v>3.64</v>
      </c>
      <c r="JE58" s="287">
        <v>8.3000000000000007</v>
      </c>
      <c r="JF58" s="287"/>
      <c r="JG58" s="287">
        <v>6.88</v>
      </c>
      <c r="JH58" s="259">
        <v>6.41</v>
      </c>
      <c r="JI58" s="288"/>
      <c r="JJ58" s="288"/>
      <c r="JK58" s="260">
        <v>85184158.709000006</v>
      </c>
      <c r="JL58" s="260">
        <v>282186.32</v>
      </c>
      <c r="JM58" s="260">
        <v>58207030.718999997</v>
      </c>
      <c r="JN58" s="260">
        <v>61858.544999999998</v>
      </c>
      <c r="JO58" s="260">
        <v>85961987.152999997</v>
      </c>
      <c r="JP58" s="260">
        <v>187281.33</v>
      </c>
      <c r="JQ58" s="260">
        <v>62341902.178999998</v>
      </c>
      <c r="JR58" s="260">
        <v>56009.599000000002</v>
      </c>
      <c r="JS58" s="287">
        <v>322803070.42000002</v>
      </c>
      <c r="JT58" s="287">
        <v>84859.421000000002</v>
      </c>
      <c r="JU58" s="281">
        <f t="shared" ref="JU58" si="209">IF((JK58-JK57)&lt;0,"",(JK58-JK57))</f>
        <v>87155.595000013709</v>
      </c>
      <c r="JV58" s="281">
        <f t="shared" ref="JV58" si="210">IF((JL58-JL57)&lt;0,"",(JL58-JL57))</f>
        <v>28.118000000016764</v>
      </c>
      <c r="JW58" s="281">
        <f t="shared" ref="JW58" si="211">IF((JM58-JM57)&lt;0,"",(JM58-JM57))</f>
        <v>83445.501999996603</v>
      </c>
      <c r="JX58" s="281">
        <f t="shared" ref="JX58" si="212">IF((JN58-JN57)&lt;0,"",(JN58-JN57))</f>
        <v>22.748999999996158</v>
      </c>
      <c r="JY58" s="282">
        <f t="shared" ref="JY58" si="213">IF((JO58-JO57)&lt;0,"",(JO58-JO57))</f>
        <v>86858.199000000954</v>
      </c>
      <c r="JZ58" s="282">
        <f t="shared" ref="JZ58" si="214">IF((JP58-JP57)&lt;0,"",(JP58-JP57))</f>
        <v>34.570999999996275</v>
      </c>
      <c r="KA58" s="282">
        <f t="shared" ref="KA58" si="215">IF((JQ58-JQ57)&lt;0,"",(JQ58-JQ57))</f>
        <v>67579.365999996662</v>
      </c>
      <c r="KB58" s="282">
        <f t="shared" ref="KB58" si="216">IF((JR58-JR57)&lt;0,"",(JR58-JR57))</f>
        <v>33.757000000005064</v>
      </c>
      <c r="KC58" s="281">
        <f t="shared" si="208"/>
        <v>324586.01300001144</v>
      </c>
      <c r="KD58" s="281">
        <f t="shared" ref="KD58" si="217">IF((JT58-JT57)&lt;0,"",(JT58-JT57))</f>
        <v>90.849000000001979</v>
      </c>
      <c r="KE58" s="289">
        <f t="shared" si="206"/>
        <v>170550.23000001028</v>
      </c>
      <c r="KF58" s="289">
        <f t="shared" si="207"/>
        <v>324495.16400001146</v>
      </c>
      <c r="KG58" s="290">
        <f>(RD[[#This Row],[Sunset Time (POA&lt;20 W/m2)]]-RD[[#This Row],[Sunrise Time (POA&gt;20 W/m2)]])*24</f>
        <v>13.216666666666669</v>
      </c>
      <c r="KH58" s="291">
        <f>RD[[#This Row],[GHI ]]</f>
        <v>6.88</v>
      </c>
      <c r="KI58" s="291">
        <f>RD[[#This Row],[POA]]</f>
        <v>6.41</v>
      </c>
      <c r="KJ58" s="291">
        <f>RD[[#This Row],[AT (°C) 14 Hours]]</f>
        <v>33.799999999999997</v>
      </c>
      <c r="KK58" s="291">
        <f>RD[[#This Row],[MT (°C) Gen. Hours]]</f>
        <v>43.42</v>
      </c>
      <c r="KL58" s="291">
        <f>RD[[#This Row],[WS_Avg (m/s) (24 Hours)]]</f>
        <v>3.64</v>
      </c>
      <c r="KM58" s="291">
        <f>RD[[#This Row],[WS_Max (m/s)]]</f>
        <v>8.3000000000000007</v>
      </c>
      <c r="KN58" s="292">
        <f>SUM(RD[[#This Row],[BLK1_INV1]:[BLK8_INV28]])</f>
        <v>327534.79999999993</v>
      </c>
      <c r="KO58" s="95"/>
      <c r="KP58" s="55"/>
      <c r="KQ58" s="90" t="str">
        <f>IFERROR(RD[[#This Row],[WPR_Eac]]/RD[[#This Row],[WPR_Edc]],"")</f>
        <v/>
      </c>
    </row>
    <row r="59" spans="2:303" ht="15" customHeight="1" x14ac:dyDescent="0.3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7">
        <v>34.93</v>
      </c>
      <c r="JC59" s="287">
        <v>46.23</v>
      </c>
      <c r="JD59" s="287">
        <v>3.32</v>
      </c>
      <c r="JE59" s="287">
        <v>7.1</v>
      </c>
      <c r="JF59" s="287"/>
      <c r="JG59" s="287">
        <v>6.9</v>
      </c>
      <c r="JH59" s="259">
        <v>6.38</v>
      </c>
      <c r="JI59" s="288"/>
      <c r="JJ59" s="288"/>
      <c r="JK59" s="260">
        <v>85271343.806999996</v>
      </c>
      <c r="JL59" s="260">
        <v>282224.43800000002</v>
      </c>
      <c r="JM59" s="260">
        <v>58289730.442000002</v>
      </c>
      <c r="JN59" s="260">
        <v>61891.294000000002</v>
      </c>
      <c r="JO59" s="260">
        <v>86048437.603</v>
      </c>
      <c r="JP59" s="260">
        <v>187325.90100000001</v>
      </c>
      <c r="JQ59" s="260">
        <v>62409065.75</v>
      </c>
      <c r="JR59" s="260">
        <v>56053.356</v>
      </c>
      <c r="JS59" s="287">
        <v>323126301.23500001</v>
      </c>
      <c r="JT59" s="287">
        <v>84960.27</v>
      </c>
      <c r="JU59" s="281">
        <f t="shared" ref="JU59" si="218">IF((JK59-JK58)&lt;0,"",(JK59-JK58))</f>
        <v>87185.097999989986</v>
      </c>
      <c r="JV59" s="281">
        <f t="shared" ref="JV59" si="219">IF((JL59-JL58)&lt;0,"",(JL59-JL58))</f>
        <v>38.118000000016764</v>
      </c>
      <c r="JW59" s="281">
        <f t="shared" ref="JW59" si="220">IF((JM59-JM58)&lt;0,"",(JM59-JM58))</f>
        <v>82699.723000004888</v>
      </c>
      <c r="JX59" s="281">
        <f t="shared" ref="JX59" si="221">IF((JN59-JN58)&lt;0,"",(JN59-JN58))</f>
        <v>32.749000000003434</v>
      </c>
      <c r="JY59" s="282">
        <f t="shared" ref="JY59" si="222">IF((JO59-JO58)&lt;0,"",(JO59-JO58))</f>
        <v>86450.45000000298</v>
      </c>
      <c r="JZ59" s="282">
        <f t="shared" ref="JZ59" si="223">IF((JP59-JP58)&lt;0,"",(JP59-JP58))</f>
        <v>44.571000000025379</v>
      </c>
      <c r="KA59" s="282">
        <f t="shared" ref="KA59" si="224">IF((JQ59-JQ58)&lt;0,"",(JQ59-JQ58))</f>
        <v>67163.571000002325</v>
      </c>
      <c r="KB59" s="282">
        <f t="shared" ref="KB59" si="225">IF((JR59-JR58)&lt;0,"",(JR59-JR58))</f>
        <v>43.756999999997788</v>
      </c>
      <c r="KC59" s="281">
        <f t="shared" si="208"/>
        <v>323230.81499999762</v>
      </c>
      <c r="KD59" s="281">
        <f t="shared" ref="KD59" si="226">IF((JT59-JT58)&lt;0,"",(JT59-JT58))</f>
        <v>100.84900000000198</v>
      </c>
      <c r="KE59" s="289">
        <f t="shared" si="206"/>
        <v>169813.95399999485</v>
      </c>
      <c r="KF59" s="289">
        <f t="shared" si="207"/>
        <v>323129.96599999763</v>
      </c>
      <c r="KG59" s="290">
        <f>(RD[[#This Row],[Sunset Time (POA&lt;20 W/m2)]]-RD[[#This Row],[Sunrise Time (POA&gt;20 W/m2)]])*24</f>
        <v>13.266666666666667</v>
      </c>
      <c r="KH59" s="291">
        <f>RD[[#This Row],[GHI ]]</f>
        <v>6.9</v>
      </c>
      <c r="KI59" s="291">
        <f>RD[[#This Row],[POA]]</f>
        <v>6.38</v>
      </c>
      <c r="KJ59" s="291">
        <f>RD[[#This Row],[AT (°C) 14 Hours]]</f>
        <v>34.93</v>
      </c>
      <c r="KK59" s="291">
        <f>RD[[#This Row],[MT (°C) Gen. Hours]]</f>
        <v>46.23</v>
      </c>
      <c r="KL59" s="291">
        <f>RD[[#This Row],[WS_Avg (m/s) (24 Hours)]]</f>
        <v>3.32</v>
      </c>
      <c r="KM59" s="291">
        <f>RD[[#This Row],[WS_Max (m/s)]]</f>
        <v>7.1</v>
      </c>
      <c r="KN59" s="292">
        <f>SUM(RD[[#This Row],[BLK1_INV1]:[BLK8_INV27]])</f>
        <v>326090.96999999997</v>
      </c>
      <c r="KO59" s="95"/>
      <c r="KP59" s="55"/>
      <c r="KQ59" s="90" t="str">
        <f>IFERROR(RD[[#This Row],[WPR_Eac]]/RD[[#This Row],[WPR_Edc]],"")</f>
        <v/>
      </c>
    </row>
    <row r="60" spans="2:303" ht="15" customHeight="1" x14ac:dyDescent="0.35">
      <c r="B60" s="52">
        <v>45801</v>
      </c>
      <c r="C60" s="9">
        <f>YEAR(RD[[#This Row],[Date]])+IF(MONTH(RD[[#This Row],[Date]])&gt;=4,1,0)</f>
        <v>2026</v>
      </c>
      <c r="D60" s="6">
        <f t="shared" si="204"/>
        <v>2025</v>
      </c>
      <c r="E60" s="7"/>
      <c r="F60" s="7"/>
      <c r="G60" s="8" t="str">
        <f>TEXT(RD[[#This Row],[Date]],"mmm-yy")</f>
        <v>May-25</v>
      </c>
      <c r="H60" s="6">
        <f t="shared" si="205"/>
        <v>31</v>
      </c>
      <c r="I60" s="9">
        <f>'Basic Data '!$S$2</f>
        <v>66750</v>
      </c>
      <c r="J60" s="293">
        <v>0.21875</v>
      </c>
      <c r="K60" s="293">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4">
        <v>35.89</v>
      </c>
      <c r="JC60" s="294">
        <v>44.51</v>
      </c>
      <c r="JD60" s="294">
        <v>4.63</v>
      </c>
      <c r="JE60" s="294">
        <v>7.7</v>
      </c>
      <c r="JF60" s="294"/>
      <c r="JG60" s="294">
        <v>6.17</v>
      </c>
      <c r="JH60" s="349">
        <v>5.67</v>
      </c>
      <c r="JI60" s="295"/>
      <c r="JJ60" s="295"/>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4">
        <v>323414575.72100002</v>
      </c>
      <c r="JT60" s="294">
        <v>85081.119000000006</v>
      </c>
      <c r="JU60" s="281">
        <f t="shared" ref="JU60" si="227">IF((JK60-JK59)&lt;0,"",(JK60-JK59))</f>
        <v>77460.186000004411</v>
      </c>
      <c r="JV60" s="281">
        <f t="shared" ref="JV60" si="228">IF((JL60-JL59)&lt;0,"",(JL60-JL59))</f>
        <v>48.117999999958556</v>
      </c>
      <c r="JW60" s="281">
        <f t="shared" ref="JW60" si="229">IF((JM60-JM59)&lt;0,"",(JM60-JM59))</f>
        <v>73938.875</v>
      </c>
      <c r="JX60" s="281">
        <f t="shared" ref="JX60" si="230">IF((JN60-JN59)&lt;0,"",(JN60-JN59))</f>
        <v>46.748999999996158</v>
      </c>
      <c r="JY60" s="282">
        <f t="shared" ref="JY60" si="231">IF((JO60-JO59)&lt;0,"",(JO60-JO59))</f>
        <v>77082.019999995828</v>
      </c>
      <c r="JZ60" s="282">
        <f t="shared" ref="JZ60" si="232">IF((JP60-JP59)&lt;0,"",(JP60-JP59))</f>
        <v>55.570999999996275</v>
      </c>
      <c r="KA60" s="282">
        <f t="shared" ref="KA60" si="233">IF((JQ60-JQ59)&lt;0,"",(JQ60-JQ59))</f>
        <v>60047.311999998987</v>
      </c>
      <c r="KB60" s="282">
        <f t="shared" ref="KB60" si="234">IF((JR60-JR59)&lt;0,"",(JR60-JR59))</f>
        <v>57.756999999997788</v>
      </c>
      <c r="KC60" s="281">
        <f t="shared" si="208"/>
        <v>288274.48600000143</v>
      </c>
      <c r="KD60" s="281">
        <f t="shared" ref="KD60" si="235">IF((JT60-JT59)&lt;0,"",(JT60-JT59))</f>
        <v>120.84900000000198</v>
      </c>
      <c r="KE60" s="289">
        <f t="shared" ref="KE60" si="236">(JU60+JW60)-(JV60+JX60)</f>
        <v>151304.19400000444</v>
      </c>
      <c r="KF60" s="289">
        <f t="shared" ref="KF60" si="237">IFERROR(KC60-KD60,"")</f>
        <v>288153.63700000144</v>
      </c>
      <c r="KG60" s="290">
        <f>(RD[[#This Row],[Sunset Time (POA&lt;20 W/m2)]]-RD[[#This Row],[Sunrise Time (POA&gt;20 W/m2)]])*24</f>
        <v>13.233333333333334</v>
      </c>
      <c r="KH60" s="291">
        <f>RD[[#This Row],[GHI ]]</f>
        <v>6.17</v>
      </c>
      <c r="KI60" s="291">
        <f>RD[[#This Row],[POA]]</f>
        <v>5.67</v>
      </c>
      <c r="KJ60" s="291">
        <f>RD[[#This Row],[AT (°C) 14 Hours]]</f>
        <v>35.89</v>
      </c>
      <c r="KK60" s="291">
        <f>RD[[#This Row],[MT (°C) Gen. Hours]]</f>
        <v>44.51</v>
      </c>
      <c r="KL60" s="291">
        <f>RD[[#This Row],[WS_Avg (m/s) (24 Hours)]]</f>
        <v>4.63</v>
      </c>
      <c r="KM60" s="291">
        <f>RD[[#This Row],[WS_Max (m/s)]]</f>
        <v>7.7</v>
      </c>
      <c r="KN60" s="292">
        <f>SUM(RD[[#This Row],[BLK1_INV1]:[BLK8_INV28]])</f>
        <v>290997.69999999995</v>
      </c>
      <c r="KO60" s="95"/>
      <c r="KP60" s="55"/>
      <c r="KQ60" s="90" t="str">
        <f>IFERROR(RD[[#This Row],[WPR_Eac]]/RD[[#This Row],[WPR_Edc]],"")</f>
        <v/>
      </c>
    </row>
    <row r="61" spans="2:303" ht="15" customHeight="1" x14ac:dyDescent="0.3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7">
        <v>36.28</v>
      </c>
      <c r="JC61" s="287">
        <v>44.75</v>
      </c>
      <c r="JD61" s="287">
        <v>2.4</v>
      </c>
      <c r="JE61" s="287">
        <v>6.5</v>
      </c>
      <c r="JF61" s="287"/>
      <c r="JG61" s="287">
        <v>6.76</v>
      </c>
      <c r="JH61" s="259">
        <v>6.25</v>
      </c>
      <c r="JI61" s="288"/>
      <c r="JJ61" s="288"/>
      <c r="JK61" s="260">
        <v>85437787.569000006</v>
      </c>
      <c r="JL61" s="260">
        <v>282335.674</v>
      </c>
      <c r="JM61" s="260">
        <v>58448978.722000003</v>
      </c>
      <c r="JN61" s="260">
        <v>61998.792000000001</v>
      </c>
      <c r="JO61" s="260">
        <v>86213949.856000006</v>
      </c>
      <c r="JP61" s="260">
        <v>187445.04300000001</v>
      </c>
      <c r="JQ61" s="260">
        <v>62538374.164999999</v>
      </c>
      <c r="JR61" s="260">
        <v>56181.87</v>
      </c>
      <c r="JS61" s="287">
        <v>323746300.69499999</v>
      </c>
      <c r="JT61" s="287">
        <v>85241.967999999993</v>
      </c>
      <c r="JU61" s="281">
        <f t="shared" ref="JU61" si="238">IF((JK61-JK60)&lt;0,"",(JK61-JK60))</f>
        <v>88983.576000005007</v>
      </c>
      <c r="JV61" s="281">
        <f t="shared" ref="JV61" si="239">IF((JL61-JL60)&lt;0,"",(JL61-JL60))</f>
        <v>63.118000000016764</v>
      </c>
      <c r="JW61" s="281">
        <f t="shared" ref="JW61" si="240">IF((JM61-JM60)&lt;0,"",(JM61-JM60))</f>
        <v>85309.405000001192</v>
      </c>
      <c r="JX61" s="281">
        <f t="shared" ref="JX61" si="241">IF((JN61-JN60)&lt;0,"",(JN61-JN60))</f>
        <v>60.749000000003434</v>
      </c>
      <c r="JY61" s="282">
        <f t="shared" ref="JY61" si="242">IF((JO61-JO60)&lt;0,"",(JO61-JO60))</f>
        <v>88430.233000010252</v>
      </c>
      <c r="JZ61" s="282">
        <f t="shared" ref="JZ61" si="243">IF((JP61-JP60)&lt;0,"",(JP61-JP60))</f>
        <v>63.570999999996275</v>
      </c>
      <c r="KA61" s="282">
        <f t="shared" ref="KA61" si="244">IF((JQ61-JQ60)&lt;0,"",(JQ61-JQ60))</f>
        <v>69261.103000000119</v>
      </c>
      <c r="KB61" s="282">
        <f t="shared" ref="KB61" si="245">IF((JR61-JR60)&lt;0,"",(JR61-JR60))</f>
        <v>70.757000000005064</v>
      </c>
      <c r="KC61" s="281">
        <f t="shared" ref="KC61" si="246">IF((JS61-JS60)&lt;0,"",(JS61-JS60))</f>
        <v>331724.97399997711</v>
      </c>
      <c r="KD61" s="281">
        <f t="shared" ref="KD61" si="247">IF((JT61-JT60)&lt;0,"",(JT61-JT60))</f>
        <v>160.84899999998743</v>
      </c>
      <c r="KE61" s="289">
        <f t="shared" si="206"/>
        <v>174169.11400000617</v>
      </c>
      <c r="KF61" s="289">
        <f t="shared" si="207"/>
        <v>331564.12499997712</v>
      </c>
      <c r="KG61" s="290">
        <f>(RD[[#This Row],[Sunset Time (POA&lt;20 W/m2)]]-RD[[#This Row],[Sunrise Time (POA&gt;20 W/m2)]])*24</f>
        <v>12.766666666666664</v>
      </c>
      <c r="KH61" s="291">
        <f>RD[[#This Row],[GHI ]]</f>
        <v>6.76</v>
      </c>
      <c r="KI61" s="291">
        <f>RD[[#This Row],[POA]]</f>
        <v>6.25</v>
      </c>
      <c r="KJ61" s="291">
        <f>RD[[#This Row],[AT (°C) 14 Hours]]</f>
        <v>36.28</v>
      </c>
      <c r="KK61" s="291">
        <f>RD[[#This Row],[MT (°C) Gen. Hours]]</f>
        <v>44.75</v>
      </c>
      <c r="KL61" s="291">
        <f>RD[[#This Row],[WS_Avg (m/s) (24 Hours)]]</f>
        <v>2.4</v>
      </c>
      <c r="KM61" s="291">
        <f>RD[[#This Row],[WS_Max (m/s)]]</f>
        <v>6.5</v>
      </c>
      <c r="KN61" s="292">
        <f>SUM(RD[[#This Row],[BLK1_INV1]:[BLK8_INV28]])</f>
        <v>333824.30000000005</v>
      </c>
      <c r="KO61" s="95"/>
      <c r="KP61" s="55"/>
      <c r="KQ61" s="90" t="str">
        <f>IFERROR(RD[[#This Row],[WPR_Eac]]/RD[[#This Row],[WPR_Edc]],"")</f>
        <v/>
      </c>
    </row>
    <row r="62" spans="2:303" ht="15" customHeight="1" x14ac:dyDescent="0.3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7">
        <v>32.47</v>
      </c>
      <c r="JC62" s="287">
        <v>39.01</v>
      </c>
      <c r="JD62" s="287">
        <v>3.18</v>
      </c>
      <c r="JE62" s="287">
        <v>8.3000000000000007</v>
      </c>
      <c r="JF62" s="287"/>
      <c r="JG62" s="287">
        <v>5.25</v>
      </c>
      <c r="JH62" s="259">
        <v>4.8099999999999996</v>
      </c>
      <c r="JI62" s="288"/>
      <c r="JJ62" s="288"/>
      <c r="JK62" s="260">
        <v>85506921.011999995</v>
      </c>
      <c r="JL62" s="264">
        <v>282398.79200000002</v>
      </c>
      <c r="JM62" s="260">
        <v>58515310.987999998</v>
      </c>
      <c r="JN62" s="264">
        <v>62059.540999999997</v>
      </c>
      <c r="JO62" s="260">
        <v>86282183.959000006</v>
      </c>
      <c r="JP62" s="264">
        <v>187508.614</v>
      </c>
      <c r="JQ62" s="260">
        <v>62591209.703000002</v>
      </c>
      <c r="JR62" s="264">
        <v>56252.627</v>
      </c>
      <c r="JS62" s="287">
        <v>324002684.18099999</v>
      </c>
      <c r="JT62" s="294">
        <v>85402.816999999995</v>
      </c>
      <c r="JU62" s="281">
        <f t="shared" ref="JU62" si="248">IF((JK62-JK61)&lt;0,"",(JK62-JK61))</f>
        <v>69133.442999988794</v>
      </c>
      <c r="JV62" s="281">
        <f t="shared" ref="JV62" si="249">IF((JL62-JL61)&lt;0,"",(JL62-JL61))</f>
        <v>63.118000000016764</v>
      </c>
      <c r="JW62" s="281">
        <f t="shared" ref="JW62" si="250">IF((JM62-JM61)&lt;0,"",(JM62-JM61))</f>
        <v>66332.265999995172</v>
      </c>
      <c r="JX62" s="281">
        <f t="shared" ref="JX62" si="251">IF((JN62-JN61)&lt;0,"",(JN62-JN61))</f>
        <v>60.748999999996158</v>
      </c>
      <c r="JY62" s="282">
        <f t="shared" ref="JY62" si="252">IF((JO62-JO61)&lt;0,"",(JO62-JO61))</f>
        <v>68234.103000000119</v>
      </c>
      <c r="JZ62" s="282">
        <f t="shared" ref="JZ62" si="253">IF((JP62-JP61)&lt;0,"",(JP62-JP61))</f>
        <v>63.570999999996275</v>
      </c>
      <c r="KA62" s="282">
        <f t="shared" ref="KA62" si="254">IF((JQ62-JQ61)&lt;0,"",(JQ62-JQ61))</f>
        <v>52835.538000002503</v>
      </c>
      <c r="KB62" s="282">
        <f t="shared" ref="KB62" si="255">IF((JR62-JR61)&lt;0,"",(JR62-JR61))</f>
        <v>70.756999999997788</v>
      </c>
      <c r="KC62" s="281">
        <f t="shared" ref="KC62" si="256">IF((JS62-JS61)&lt;0,"",(JS62-JS61))</f>
        <v>256383.48600000143</v>
      </c>
      <c r="KD62" s="281">
        <f t="shared" ref="KD62" si="257">IF((JT62-JT61)&lt;0,"",(JT62-JT61))</f>
        <v>160.84900000000198</v>
      </c>
      <c r="KE62" s="289">
        <f t="shared" si="206"/>
        <v>135341.84199998394</v>
      </c>
      <c r="KF62" s="289">
        <f t="shared" si="207"/>
        <v>256222.63700000144</v>
      </c>
      <c r="KG62" s="290">
        <f>(RD[[#This Row],[Sunset Time (POA&lt;20 W/m2)]]-RD[[#This Row],[Sunrise Time (POA&gt;20 W/m2)]])*24</f>
        <v>13.283333333333331</v>
      </c>
      <c r="KH62" s="291">
        <f>RD[[#This Row],[GHI ]]</f>
        <v>5.25</v>
      </c>
      <c r="KI62" s="291">
        <f>RD[[#This Row],[POA]]</f>
        <v>4.8099999999999996</v>
      </c>
      <c r="KJ62" s="291">
        <f>RD[[#This Row],[AT (°C) 14 Hours]]</f>
        <v>32.47</v>
      </c>
      <c r="KK62" s="291">
        <f>RD[[#This Row],[MT (°C) Gen. Hours]]</f>
        <v>39.01</v>
      </c>
      <c r="KL62" s="291">
        <f>RD[[#This Row],[WS_Avg (m/s) (24 Hours)]]</f>
        <v>3.18</v>
      </c>
      <c r="KM62" s="291">
        <f>RD[[#This Row],[WS_Max (m/s)]]</f>
        <v>8.3000000000000007</v>
      </c>
      <c r="KN62" s="292">
        <f>SUM(RD[[#This Row],[BLK1_INV1]:[BLK8_INV28]])</f>
        <v>258237.06000000003</v>
      </c>
      <c r="KO62" s="95"/>
      <c r="KP62" s="55"/>
      <c r="KQ62" s="90" t="str">
        <f>IFERROR(RD[[#This Row],[WPR_Eac]]/RD[[#This Row],[WPR_Edc]],"")</f>
        <v/>
      </c>
    </row>
    <row r="63" spans="2:303" ht="15" customHeight="1" x14ac:dyDescent="0.3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7">
        <v>34.17</v>
      </c>
      <c r="JC63" s="287">
        <v>39.270000000000003</v>
      </c>
      <c r="JD63" s="287">
        <v>1.95</v>
      </c>
      <c r="JE63" s="287">
        <v>5.7</v>
      </c>
      <c r="JF63" s="287"/>
      <c r="JG63" s="287">
        <v>6.45</v>
      </c>
      <c r="JH63" s="259">
        <v>5.98</v>
      </c>
      <c r="JI63" s="288"/>
      <c r="JJ63" s="288"/>
      <c r="JK63" s="260">
        <v>85588649.621000007</v>
      </c>
      <c r="JL63" s="260">
        <v>282458.90999999997</v>
      </c>
      <c r="JM63" s="260">
        <v>58594183.414999999</v>
      </c>
      <c r="JN63" s="260">
        <v>62116.29</v>
      </c>
      <c r="JO63" s="260">
        <v>86365956.859999999</v>
      </c>
      <c r="JP63" s="260">
        <v>187568.185</v>
      </c>
      <c r="JQ63" s="260">
        <v>62655291.273999996</v>
      </c>
      <c r="JR63" s="260">
        <v>56322.383999999998</v>
      </c>
      <c r="JS63" s="287">
        <v>324310907.99000001</v>
      </c>
      <c r="JT63" s="287">
        <v>85561.665999999997</v>
      </c>
      <c r="JU63" s="281">
        <f t="shared" ref="JU63" si="258">IF((JK63-JK62)&lt;0,"",(JK63-JK62))</f>
        <v>81728.609000012279</v>
      </c>
      <c r="JV63" s="281">
        <f t="shared" ref="JV63" si="259">IF((JL63-JL62)&lt;0,"",(JL63-JL62))</f>
        <v>60.117999999958556</v>
      </c>
      <c r="JW63" s="281">
        <f t="shared" ref="JW63" si="260">IF((JM63-JM62)&lt;0,"",(JM63-JM62))</f>
        <v>78872.427000001073</v>
      </c>
      <c r="JX63" s="281">
        <f t="shared" ref="JX63" si="261">IF((JN63-JN62)&lt;0,"",(JN63-JN62))</f>
        <v>56.749000000003434</v>
      </c>
      <c r="JY63" s="282">
        <f t="shared" ref="JY63" si="262">IF((JO63-JO62)&lt;0,"",(JO63-JO62))</f>
        <v>83772.900999993086</v>
      </c>
      <c r="JZ63" s="282">
        <f t="shared" ref="JZ63" si="263">IF((JP63-JP62)&lt;0,"",(JP63-JP62))</f>
        <v>59.570999999996275</v>
      </c>
      <c r="KA63" s="282">
        <f t="shared" ref="KA63" si="264">IF((JQ63-JQ62)&lt;0,"",(JQ63-JQ62))</f>
        <v>64081.570999994874</v>
      </c>
      <c r="KB63" s="282">
        <f t="shared" ref="KB63" si="265">IF((JR63-JR62)&lt;0,"",(JR63-JR62))</f>
        <v>69.756999999997788</v>
      </c>
      <c r="KC63" s="281">
        <f t="shared" ref="KC63" si="266">IF((JS63-JS62)&lt;0,"",(JS63-JS62))</f>
        <v>308223.80900001526</v>
      </c>
      <c r="KD63" s="281">
        <f t="shared" ref="KD63" si="267">IF((JT63-JT62)&lt;0,"",(JT63-JT62))</f>
        <v>158.84900000000198</v>
      </c>
      <c r="KE63" s="289">
        <f t="shared" si="206"/>
        <v>160484.16900001338</v>
      </c>
      <c r="KF63" s="289">
        <f t="shared" si="207"/>
        <v>308064.96000001527</v>
      </c>
      <c r="KG63" s="290">
        <f>(RD[[#This Row],[Sunset Time (POA&lt;20 W/m2)]]-RD[[#This Row],[Sunrise Time (POA&gt;20 W/m2)]])*24</f>
        <v>13.349999999999998</v>
      </c>
      <c r="KH63" s="291">
        <f>RD[[#This Row],[GHI ]]</f>
        <v>6.45</v>
      </c>
      <c r="KI63" s="291">
        <f>RD[[#This Row],[POA]]</f>
        <v>5.98</v>
      </c>
      <c r="KJ63" s="291">
        <f>RD[[#This Row],[AT (°C) 14 Hours]]</f>
        <v>34.17</v>
      </c>
      <c r="KK63" s="291">
        <f>RD[[#This Row],[MT (°C) Gen. Hours]]</f>
        <v>39.270000000000003</v>
      </c>
      <c r="KL63" s="291">
        <f>RD[[#This Row],[WS_Avg (m/s) (24 Hours)]]</f>
        <v>1.95</v>
      </c>
      <c r="KM63" s="291">
        <f>RD[[#This Row],[WS_Max (m/s)]]</f>
        <v>5.7</v>
      </c>
      <c r="KN63" s="292">
        <f>SUM(RD[[#This Row],[BLK1_INV1]:[BLK8_INV28]])</f>
        <v>311840.19999999984</v>
      </c>
      <c r="KO63" s="95"/>
      <c r="KP63" s="55"/>
      <c r="KQ63" s="90" t="str">
        <f>IFERROR(RD[[#This Row],[WPR_Eac]]/RD[[#This Row],[WPR_Edc]],"")</f>
        <v/>
      </c>
    </row>
    <row r="64" spans="2:303" ht="15" customHeight="1" x14ac:dyDescent="0.3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7">
        <v>36.79</v>
      </c>
      <c r="JC64" s="287">
        <v>48.09</v>
      </c>
      <c r="JD64" s="287">
        <v>1.97</v>
      </c>
      <c r="JE64" s="287">
        <v>4.9000000000000004</v>
      </c>
      <c r="JF64" s="287"/>
      <c r="JG64" s="287">
        <v>6.79</v>
      </c>
      <c r="JH64" s="259">
        <v>6.28</v>
      </c>
      <c r="JI64" s="288"/>
      <c r="JJ64" s="288"/>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7">
        <v>324522533.773</v>
      </c>
      <c r="JT64" s="294">
        <v>85721.514999999999</v>
      </c>
      <c r="JU64" s="281">
        <f t="shared" ref="JU64" si="268">IF((JK64-JK63)&lt;0,"",(JK64-JK63))</f>
        <v>64892.252999991179</v>
      </c>
      <c r="JV64" s="281">
        <f t="shared" ref="JV64" si="269">IF((JL64-JL63)&lt;0,"",(JL64-JL63))</f>
        <v>62.118000000016764</v>
      </c>
      <c r="JW64" s="281">
        <f t="shared" ref="JW64" si="270">IF((JM64-JM63)&lt;0,"",(JM64-JM63))</f>
        <v>62179.759000003338</v>
      </c>
      <c r="JX64" s="281">
        <f t="shared" ref="JX64" si="271">IF((JN64-JN63)&lt;0,"",(JN64-JN63))</f>
        <v>57.748999999996158</v>
      </c>
      <c r="JY64" s="282">
        <f t="shared" ref="JY64" si="272">IF((JO64-JO63)&lt;0,"",(JO64-JO63))</f>
        <v>35539.925999999046</v>
      </c>
      <c r="JZ64" s="282">
        <f t="shared" ref="JZ64" si="273">IF((JP64-JP63)&lt;0,"",(JP64-JP63))</f>
        <v>39.570999999996275</v>
      </c>
      <c r="KA64" s="282">
        <f t="shared" ref="KA64" si="274">IF((JQ64-JQ63)&lt;0,"",(JQ64-JQ63))</f>
        <v>49119.281000003219</v>
      </c>
      <c r="KB64" s="282">
        <f t="shared" ref="KB64" si="275">IF((JR64-JR63)&lt;0,"",(JR64-JR63))</f>
        <v>70.757000000005064</v>
      </c>
      <c r="KC64" s="281">
        <f t="shared" ref="KC64" si="276">IF((JS64-JS63)&lt;0,"",(JS64-JS63))</f>
        <v>211625.78299999237</v>
      </c>
      <c r="KD64" s="281">
        <f t="shared" ref="KD64" si="277">IF((JT64-JT63)&lt;0,"",(JT64-JT63))</f>
        <v>159.84900000000198</v>
      </c>
      <c r="KE64" s="289">
        <f t="shared" si="206"/>
        <v>126952.1449999945</v>
      </c>
      <c r="KF64" s="289">
        <f t="shared" si="207"/>
        <v>211465.93399999238</v>
      </c>
      <c r="KG64" s="290">
        <f>(RD[[#This Row],[Sunset Time (POA&lt;20 W/m2)]]-RD[[#This Row],[Sunrise Time (POA&gt;20 W/m2)]])*24</f>
        <v>13.416666666666664</v>
      </c>
      <c r="KH64" s="291">
        <f>RD[[#This Row],[GHI ]]</f>
        <v>6.79</v>
      </c>
      <c r="KI64" s="291">
        <f>RD[[#This Row],[POA]]</f>
        <v>6.28</v>
      </c>
      <c r="KJ64" s="291">
        <f>RD[[#This Row],[AT (°C) 14 Hours]]</f>
        <v>36.79</v>
      </c>
      <c r="KK64" s="291">
        <f>RD[[#This Row],[MT (°C) Gen. Hours]]</f>
        <v>48.09</v>
      </c>
      <c r="KL64" s="291">
        <f>RD[[#This Row],[WS_Avg (m/s) (24 Hours)]]</f>
        <v>1.97</v>
      </c>
      <c r="KM64" s="291">
        <f>RD[[#This Row],[WS_Max (m/s)]]</f>
        <v>4.9000000000000004</v>
      </c>
      <c r="KN64" s="292">
        <f>SUM(RD[[#This Row],[BLK1_INV1]:[BLK8_INV28]])</f>
        <v>212537.59999999995</v>
      </c>
      <c r="KO64" s="95"/>
      <c r="KP64" s="55"/>
      <c r="KQ64" s="90" t="str">
        <f>IFERROR(RD[[#This Row],[WPR_Eac]]/RD[[#This Row],[WPR_Edc]],"")</f>
        <v/>
      </c>
    </row>
    <row r="65" spans="2:303" ht="15" customHeight="1" thickBot="1" x14ac:dyDescent="0.4">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7">
        <v>35.729999999999997</v>
      </c>
      <c r="JC65" s="287">
        <v>41.95</v>
      </c>
      <c r="JD65" s="287">
        <v>2.0699999999999998</v>
      </c>
      <c r="JE65" s="287">
        <v>9.69</v>
      </c>
      <c r="JF65" s="287"/>
      <c r="JG65" s="287">
        <v>5.38</v>
      </c>
      <c r="JH65" s="259">
        <v>4.87</v>
      </c>
      <c r="JI65" s="288"/>
      <c r="JJ65" s="288"/>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7">
        <v>324739366.51899999</v>
      </c>
      <c r="JT65" s="287">
        <v>85883.364000000001</v>
      </c>
      <c r="JU65" s="281">
        <f t="shared" ref="JU65" si="278">IF((JK65-JK64)&lt;0,"",(JK65-JK64))</f>
        <v>67121.79999999702</v>
      </c>
      <c r="JV65" s="281">
        <f t="shared" ref="JV65" si="279">IF((JL65-JL64)&lt;0,"",(JL65-JL64))</f>
        <v>63.118000000016764</v>
      </c>
      <c r="JW65" s="281">
        <f t="shared" ref="JW65" si="280">IF((JM65-JM64)&lt;0,"",(JM65-JM64))</f>
        <v>64637.306999996305</v>
      </c>
      <c r="JX65" s="281">
        <f t="shared" ref="JX65" si="281">IF((JN65-JN64)&lt;0,"",(JN65-JN64))</f>
        <v>59.749000000003434</v>
      </c>
      <c r="JY65" s="282">
        <f t="shared" ref="JY65" si="282">IF((JO65-JO64)&lt;0,"",(JO65-JO64))</f>
        <v>34305.57500000298</v>
      </c>
      <c r="JZ65" s="282">
        <f t="shared" ref="JZ65" si="283">IF((JP65-JP64)&lt;0,"",(JP65-JP64))</f>
        <v>41.570999999996275</v>
      </c>
      <c r="KA65" s="282">
        <f t="shared" ref="KA65" si="284">IF((JQ65-JQ64)&lt;0,"",(JQ65-JQ64))</f>
        <v>50816.061999998987</v>
      </c>
      <c r="KB65" s="282">
        <f t="shared" ref="KB65" si="285">IF((JR65-JR64)&lt;0,"",(JR65-JR64))</f>
        <v>69.756999999997788</v>
      </c>
      <c r="KC65" s="281">
        <f t="shared" ref="KC65" si="286">IF((JS65-JS64)&lt;0,"",(JS65-JS64))</f>
        <v>216832.74599999189</v>
      </c>
      <c r="KD65" s="281">
        <f t="shared" ref="KD65" si="287">IF((JT65-JT64)&lt;0,"",(JT65-JT64))</f>
        <v>161.84900000000198</v>
      </c>
      <c r="KE65" s="289">
        <f t="shared" si="206"/>
        <v>131636.2399999933</v>
      </c>
      <c r="KF65" s="289">
        <f t="shared" si="207"/>
        <v>216670.89699999191</v>
      </c>
      <c r="KG65" s="290">
        <f>(RD[[#This Row],[Sunset Time (POA&lt;20 W/m2)]]-RD[[#This Row],[Sunrise Time (POA&gt;20 W/m2)]])*24</f>
        <v>13.166666666666664</v>
      </c>
      <c r="KH65" s="291">
        <f>RD[[#This Row],[GHI ]]</f>
        <v>5.38</v>
      </c>
      <c r="KI65" s="291">
        <f>RD[[#This Row],[POA]]</f>
        <v>4.87</v>
      </c>
      <c r="KJ65" s="291">
        <f>RD[[#This Row],[AT (°C) 14 Hours]]</f>
        <v>35.729999999999997</v>
      </c>
      <c r="KK65" s="291">
        <f>RD[[#This Row],[MT (°C) Gen. Hours]]</f>
        <v>41.95</v>
      </c>
      <c r="KL65" s="291">
        <f>RD[[#This Row],[WS_Avg (m/s) (24 Hours)]]</f>
        <v>2.0699999999999998</v>
      </c>
      <c r="KM65" s="291">
        <f>RD[[#This Row],[WS_Max (m/s)]]</f>
        <v>9.69</v>
      </c>
      <c r="KN65" s="292">
        <f>SUM(RD[[#This Row],[BLK1_INV1]:[BLK8_INV28]])</f>
        <v>218430.89999999991</v>
      </c>
      <c r="KO65" s="95"/>
      <c r="KP65" s="55"/>
      <c r="KQ65" s="90" t="str">
        <f>IFERROR(RD[[#This Row],[WPR_Eac]]/RD[[#This Row],[WPR_Edc]],"")</f>
        <v/>
      </c>
    </row>
    <row r="66" spans="2:303" ht="15" customHeight="1" x14ac:dyDescent="0.3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7">
        <v>36.450000000000003</v>
      </c>
      <c r="JC66" s="287">
        <v>45.55</v>
      </c>
      <c r="JD66" s="287">
        <v>2.33</v>
      </c>
      <c r="JE66" s="287">
        <v>7.9</v>
      </c>
      <c r="JF66" s="287"/>
      <c r="JG66" s="287">
        <v>5.85</v>
      </c>
      <c r="JH66" s="259">
        <v>5.34</v>
      </c>
      <c r="JI66" s="288"/>
      <c r="JJ66" s="288"/>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7">
        <v>325014163.67699999</v>
      </c>
      <c r="JT66" s="294">
        <v>86045.213000000003</v>
      </c>
      <c r="JU66" s="281">
        <f t="shared" ref="JU66:JU70" si="288">IF((JK66-JK65)&lt;0,"",(JK66-JK65))</f>
        <v>73764.937000006437</v>
      </c>
      <c r="JV66" s="281">
        <f t="shared" ref="JV66:JV70" si="289">IF((JL66-JL65)&lt;0,"",(JL66-JL65))</f>
        <v>66.118000000016764</v>
      </c>
      <c r="JW66" s="281">
        <f t="shared" ref="JW66:JW70" si="290">IF((JM66-JM65)&lt;0,"",(JM66-JM65))</f>
        <v>70588.917999997735</v>
      </c>
      <c r="JX66" s="281">
        <f t="shared" ref="JX66:JX70" si="291">IF((JN66-JN65)&lt;0,"",(JN66-JN65))</f>
        <v>61.748999999996158</v>
      </c>
      <c r="JY66" s="282">
        <f t="shared" ref="JY66:JY70" si="292">IF((JO66-JO65)&lt;0,"",(JO66-JO65))</f>
        <v>72980.753999993205</v>
      </c>
      <c r="JZ66" s="282">
        <f t="shared" ref="JZ66:JZ70" si="293">IF((JP66-JP65)&lt;0,"",(JP66-JP65))</f>
        <v>42.570999999996275</v>
      </c>
      <c r="KA66" s="282">
        <f t="shared" ref="KA66" si="294">IF((JQ66-JQ65)&lt;0,"",(JQ66-JQ65))</f>
        <v>57511.096000000834</v>
      </c>
      <c r="KB66" s="282">
        <f t="shared" ref="KB66:KB70" si="295">IF((JR66-JR65)&lt;0,"",(JR66-JR65))</f>
        <v>70.756999999997788</v>
      </c>
      <c r="KC66" s="281">
        <f t="shared" ref="KC66" si="296">IF((JS66-JS65)&lt;0,"",(JS66-JS65))</f>
        <v>274797.15799999237</v>
      </c>
      <c r="KD66" s="281">
        <f t="shared" ref="KD66:KD70" si="297">IF((JT66-JT65)&lt;0,"",(JT66-JT65))</f>
        <v>161.84900000000198</v>
      </c>
      <c r="KE66" s="289">
        <f t="shared" si="206"/>
        <v>144225.98800000414</v>
      </c>
      <c r="KF66" s="289">
        <f t="shared" si="207"/>
        <v>274635.30899999238</v>
      </c>
      <c r="KG66" s="290">
        <f>(RD[[#This Row],[Sunset Time (POA&lt;20 W/m2)]]-RD[[#This Row],[Sunrise Time (POA&gt;20 W/m2)]])*24</f>
        <v>13.016666666666666</v>
      </c>
      <c r="KH66" s="291">
        <f>RD[[#This Row],[GHI ]]</f>
        <v>5.85</v>
      </c>
      <c r="KI66" s="291">
        <f>RD[[#This Row],[POA]]</f>
        <v>5.34</v>
      </c>
      <c r="KJ66" s="291">
        <f>RD[[#This Row],[AT (°C) 14 Hours]]</f>
        <v>36.450000000000003</v>
      </c>
      <c r="KK66" s="291">
        <f>RD[[#This Row],[MT (°C) Gen. Hours]]</f>
        <v>45.55</v>
      </c>
      <c r="KL66" s="291">
        <f>RD[[#This Row],[WS_Avg (m/s) (24 Hours)]]</f>
        <v>2.33</v>
      </c>
      <c r="KM66" s="291">
        <f>RD[[#This Row],[WS_Max (m/s)]]</f>
        <v>7.9</v>
      </c>
      <c r="KN66" s="292">
        <f>SUM(RD[[#This Row],[BLK1_INV1]:[BLK8_INV28]])</f>
        <v>277904.89999999997</v>
      </c>
      <c r="KO66" s="95"/>
      <c r="KP66" s="55"/>
      <c r="KQ66" s="90" t="str">
        <f>IFERROR(RD[[#This Row],[WPR_Eac]]/RD[[#This Row],[WPR_Edc]],"")</f>
        <v/>
      </c>
    </row>
    <row r="67" spans="2:303" ht="15" customHeight="1" x14ac:dyDescent="0.3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7">
        <v>33.5</v>
      </c>
      <c r="JC67" s="287">
        <v>42</v>
      </c>
      <c r="JD67" s="287">
        <v>3.1</v>
      </c>
      <c r="JE67" s="287">
        <v>8.3000000000000007</v>
      </c>
      <c r="JF67" s="287"/>
      <c r="JG67" s="287">
        <v>5.3</v>
      </c>
      <c r="JH67" s="259">
        <v>4.8499999999999996</v>
      </c>
      <c r="JI67" s="288"/>
      <c r="JJ67" s="288"/>
      <c r="JK67" s="260">
        <v>85860885.701000005</v>
      </c>
      <c r="JL67" s="264">
        <v>282715.29300000001</v>
      </c>
      <c r="JM67" s="260">
        <v>58855621.314999998</v>
      </c>
      <c r="JN67" s="260">
        <v>62358.83</v>
      </c>
      <c r="JO67" s="260">
        <v>86575069.974000007</v>
      </c>
      <c r="JP67" s="260">
        <v>187741</v>
      </c>
      <c r="JQ67" s="260">
        <v>62864610.119999997</v>
      </c>
      <c r="JR67" s="260">
        <v>56612.760999999999</v>
      </c>
      <c r="JS67" s="287">
        <v>325261923.023</v>
      </c>
      <c r="JT67" s="287">
        <v>86205.024999999994</v>
      </c>
      <c r="JU67" s="281">
        <f t="shared" si="288"/>
        <v>66457.090000003576</v>
      </c>
      <c r="JV67" s="281">
        <f>IF((JL67-JL66)&lt;0,"",(JL67-JL66))</f>
        <v>65.028999999980442</v>
      </c>
      <c r="JW67" s="281">
        <f t="shared" si="290"/>
        <v>64031.916000001132</v>
      </c>
      <c r="JX67" s="281">
        <f t="shared" si="291"/>
        <v>63.293000000005122</v>
      </c>
      <c r="JY67" s="282">
        <f t="shared" si="292"/>
        <v>66286.859000012279</v>
      </c>
      <c r="JZ67" s="282">
        <f t="shared" si="293"/>
        <v>49.102000000013504</v>
      </c>
      <c r="KA67" s="282">
        <f t="shared" ref="KA67:KA73" si="298">IF((JQ67-JQ66)&lt;0,"",(JQ67-JQ66))</f>
        <v>51872.406999997795</v>
      </c>
      <c r="KB67" s="282">
        <f t="shared" si="295"/>
        <v>79.105999999999767</v>
      </c>
      <c r="KC67" s="281">
        <f t="shared" ref="KC67:KC72" si="299">IF((JS67-JS66)&lt;0,"",(JS67-JS66))</f>
        <v>247759.34600001574</v>
      </c>
      <c r="KD67" s="281">
        <f t="shared" si="297"/>
        <v>159.8119999999908</v>
      </c>
      <c r="KE67" s="289">
        <f t="shared" si="206"/>
        <v>130360.68400000472</v>
      </c>
      <c r="KF67" s="289">
        <f t="shared" si="207"/>
        <v>247599.53400001576</v>
      </c>
      <c r="KG67" s="290">
        <f>(RD[[#This Row],[Sunset Time (POA&lt;20 W/m2)]]-RD[[#This Row],[Sunrise Time (POA&gt;20 W/m2)]])*24</f>
        <v>13.183333333333332</v>
      </c>
      <c r="KH67" s="291">
        <f>RD[[#This Row],[GHI ]]</f>
        <v>5.3</v>
      </c>
      <c r="KI67" s="291">
        <f>RD[[#This Row],[POA]]</f>
        <v>4.8499999999999996</v>
      </c>
      <c r="KJ67" s="291">
        <f>RD[[#This Row],[AT (°C) 14 Hours]]</f>
        <v>33.5</v>
      </c>
      <c r="KK67" s="291">
        <f>RD[[#This Row],[MT (°C) Gen. Hours]]</f>
        <v>42</v>
      </c>
      <c r="KL67" s="291">
        <f>RD[[#This Row],[WS_Avg (m/s) (24 Hours)]]</f>
        <v>3.1</v>
      </c>
      <c r="KM67" s="291">
        <f>RD[[#This Row],[WS_Max (m/s)]]</f>
        <v>8.3000000000000007</v>
      </c>
      <c r="KN67" s="292">
        <f>SUM(RD[[#This Row],[BLK1_INV1]:[BLK8_INV28]])</f>
        <v>251303.79</v>
      </c>
      <c r="KO67" s="95"/>
      <c r="KP67" s="55"/>
      <c r="KQ67" s="90" t="str">
        <f>IFERROR(RD[[#This Row],[WPR_Eac]]/RD[[#This Row],[WPR_Edc]],"")</f>
        <v/>
      </c>
    </row>
    <row r="68" spans="2:303" ht="15" customHeight="1" x14ac:dyDescent="0.3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7">
        <v>31.9</v>
      </c>
      <c r="JC68" s="287">
        <v>40.799999999999997</v>
      </c>
      <c r="JD68" s="287">
        <v>3.4</v>
      </c>
      <c r="JE68" s="287">
        <v>6.2</v>
      </c>
      <c r="JF68" s="287"/>
      <c r="JG68" s="287">
        <v>4.91</v>
      </c>
      <c r="JH68" s="259">
        <v>4.4000000000000004</v>
      </c>
      <c r="JI68" s="288"/>
      <c r="JJ68" s="288"/>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7">
        <v>325491068.83399999</v>
      </c>
      <c r="JT68" s="294">
        <v>86361.837</v>
      </c>
      <c r="JU68" s="281">
        <f t="shared" si="288"/>
        <v>61364.947999998927</v>
      </c>
      <c r="JV68" s="281">
        <f t="shared" si="289"/>
        <v>41.028999999980442</v>
      </c>
      <c r="JW68" s="281">
        <f t="shared" si="290"/>
        <v>58512.22500000149</v>
      </c>
      <c r="JX68" s="281">
        <f t="shared" si="291"/>
        <v>52.292999999997846</v>
      </c>
      <c r="JY68" s="282">
        <f t="shared" si="292"/>
        <v>61469.279999986291</v>
      </c>
      <c r="JZ68" s="282">
        <f t="shared" si="293"/>
        <v>39.102000000013504</v>
      </c>
      <c r="KA68" s="282">
        <f t="shared" si="298"/>
        <v>47098.780000001192</v>
      </c>
      <c r="KB68" s="282">
        <f t="shared" si="295"/>
        <v>77.105999999999767</v>
      </c>
      <c r="KC68" s="281">
        <f t="shared" si="299"/>
        <v>229145.81099998951</v>
      </c>
      <c r="KD68" s="281">
        <f t="shared" si="297"/>
        <v>156.81200000000536</v>
      </c>
      <c r="KE68" s="289">
        <f t="shared" si="206"/>
        <v>119783.85100000043</v>
      </c>
      <c r="KF68" s="289">
        <f t="shared" ref="KF68:KF73" si="302">IFERROR(KC68-KD68,"")</f>
        <v>228988.9989999895</v>
      </c>
      <c r="KG68" s="290">
        <f>(RD[[#This Row],[Sunset Time (POA&lt;20 W/m2)]]-RD[[#This Row],[Sunrise Time (POA&gt;20 W/m2)]])*24</f>
        <v>13.316666666666666</v>
      </c>
      <c r="KH68" s="291">
        <f>RD[[#This Row],[GHI ]]</f>
        <v>4.91</v>
      </c>
      <c r="KI68" s="291">
        <f>RD[[#This Row],[POA]]</f>
        <v>4.4000000000000004</v>
      </c>
      <c r="KJ68" s="291">
        <f>RD[[#This Row],[AT (°C) 14 Hours]]</f>
        <v>31.9</v>
      </c>
      <c r="KK68" s="291">
        <f>RD[[#This Row],[MT (°C) Gen. Hours]]</f>
        <v>40.799999999999997</v>
      </c>
      <c r="KL68" s="291">
        <f>RD[[#This Row],[WS_Avg (m/s) (24 Hours)]]</f>
        <v>3.4</v>
      </c>
      <c r="KM68" s="291">
        <f>RD[[#This Row],[WS_Max (m/s)]]</f>
        <v>6.2</v>
      </c>
      <c r="KN68" s="292">
        <f>SUM(RD[[#This Row],[BLK1_INV1]:[BLK8_INV27]])</f>
        <v>229035.10000000018</v>
      </c>
      <c r="KO68" s="95"/>
      <c r="KP68" s="55"/>
      <c r="KQ68" s="90" t="str">
        <f>IFERROR(RD[[#This Row],[WPR_Eac]]/RD[[#This Row],[WPR_Edc]],"")</f>
        <v/>
      </c>
    </row>
    <row r="69" spans="2:303" ht="15" customHeight="1" x14ac:dyDescent="0.3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7">
        <v>32.200000000000003</v>
      </c>
      <c r="JC69" s="287">
        <v>41.3</v>
      </c>
      <c r="JD69" s="287">
        <v>3.2</v>
      </c>
      <c r="JE69" s="287">
        <v>4.8</v>
      </c>
      <c r="JF69" s="287"/>
      <c r="JG69" s="287">
        <v>5.82</v>
      </c>
      <c r="JH69" s="259">
        <v>5.25</v>
      </c>
      <c r="JI69" s="288"/>
      <c r="JJ69" s="288"/>
      <c r="JK69" s="260">
        <v>85990477.919</v>
      </c>
      <c r="JL69" s="264">
        <v>282794.35100000002</v>
      </c>
      <c r="JM69" s="260">
        <v>58982150.982000001</v>
      </c>
      <c r="JN69" s="260">
        <v>62461.415999999997</v>
      </c>
      <c r="JO69" s="260">
        <v>86703331.579999998</v>
      </c>
      <c r="JP69" s="260">
        <v>187817.204</v>
      </c>
      <c r="JQ69" s="260">
        <v>62966455.413000003</v>
      </c>
      <c r="JR69" s="260">
        <v>56765.972999999998</v>
      </c>
      <c r="JS69" s="287">
        <v>325748697.17799997</v>
      </c>
      <c r="JT69" s="287">
        <v>86518.649000000005</v>
      </c>
      <c r="JU69" s="281">
        <f t="shared" si="288"/>
        <v>68227.269999995828</v>
      </c>
      <c r="JV69" s="281">
        <f t="shared" si="289"/>
        <v>38.02900000003865</v>
      </c>
      <c r="JW69" s="281">
        <f t="shared" si="290"/>
        <v>68017.442000001669</v>
      </c>
      <c r="JX69" s="281">
        <f t="shared" si="291"/>
        <v>50.292999999997846</v>
      </c>
      <c r="JY69" s="282">
        <f t="shared" si="292"/>
        <v>66792.326000005007</v>
      </c>
      <c r="JZ69" s="282">
        <f t="shared" si="293"/>
        <v>37.1019999999844</v>
      </c>
      <c r="KA69" s="282">
        <f t="shared" si="298"/>
        <v>54746.513000003994</v>
      </c>
      <c r="KB69" s="282">
        <f t="shared" si="295"/>
        <v>76.105999999999767</v>
      </c>
      <c r="KC69" s="281">
        <f t="shared" si="299"/>
        <v>257628.34399998188</v>
      </c>
      <c r="KD69" s="281">
        <f t="shared" si="297"/>
        <v>156.81200000000536</v>
      </c>
      <c r="KE69" s="289">
        <f t="shared" si="206"/>
        <v>136156.38999999745</v>
      </c>
      <c r="KF69" s="289">
        <f t="shared" si="302"/>
        <v>257471.53199998187</v>
      </c>
      <c r="KG69" s="290">
        <f>(RD[[#This Row],[Sunset Time (POA&lt;20 W/m2)]]-RD[[#This Row],[Sunrise Time (POA&gt;20 W/m2)]])*24</f>
        <v>12.683333333333334</v>
      </c>
      <c r="KH69" s="291">
        <f>RD[[#This Row],[GHI ]]</f>
        <v>5.82</v>
      </c>
      <c r="KI69" s="291">
        <f>RD[[#This Row],[POA]]</f>
        <v>5.25</v>
      </c>
      <c r="KJ69" s="291">
        <f>RD[[#This Row],[AT (°C) 14 Hours]]</f>
        <v>32.200000000000003</v>
      </c>
      <c r="KK69" s="291">
        <f>RD[[#This Row],[MT (°C) Gen. Hours]]</f>
        <v>41.3</v>
      </c>
      <c r="KL69" s="291">
        <f>RD[[#This Row],[WS_Avg (m/s) (24 Hours)]]</f>
        <v>3.2</v>
      </c>
      <c r="KM69" s="291">
        <f>RD[[#This Row],[WS_Max (m/s)]]</f>
        <v>4.8</v>
      </c>
      <c r="KN69" s="292">
        <f>SUM(RD[[#This Row],[BLK1_INV1]:[BLK8_INV27]])</f>
        <v>259288.99000000005</v>
      </c>
      <c r="KO69" s="95"/>
      <c r="KP69" s="55"/>
      <c r="KQ69" s="90" t="str">
        <f>IFERROR(RD[[#This Row],[WPR_Eac]]/RD[[#This Row],[WPR_Edc]],"")</f>
        <v/>
      </c>
    </row>
    <row r="70" spans="2:303" ht="15" customHeight="1" x14ac:dyDescent="0.3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7">
        <v>32.1</v>
      </c>
      <c r="JC70" s="287">
        <v>40.799999999999997</v>
      </c>
      <c r="JD70" s="287">
        <v>2.8</v>
      </c>
      <c r="JE70" s="287">
        <v>7.1</v>
      </c>
      <c r="JF70" s="287"/>
      <c r="JG70" s="287">
        <v>5.12</v>
      </c>
      <c r="JH70" s="259">
        <v>4.62</v>
      </c>
      <c r="JI70" s="288"/>
      <c r="JJ70" s="288"/>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7">
        <v>325979691.53500003</v>
      </c>
      <c r="JT70" s="294">
        <v>86675.460999999996</v>
      </c>
      <c r="JU70" s="281">
        <f t="shared" si="288"/>
        <v>59841.640000000596</v>
      </c>
      <c r="JV70" s="281">
        <f t="shared" si="289"/>
        <v>41.307999999960884</v>
      </c>
      <c r="JW70" s="281">
        <f t="shared" si="290"/>
        <v>62696.486000001431</v>
      </c>
      <c r="JX70" s="281">
        <f t="shared" si="291"/>
        <v>39.293000000005122</v>
      </c>
      <c r="JY70" s="282">
        <f t="shared" si="292"/>
        <v>58158.508000001311</v>
      </c>
      <c r="JZ70" s="282">
        <f t="shared" si="293"/>
        <v>32.030999999988126</v>
      </c>
      <c r="KA70" s="282">
        <f t="shared" si="298"/>
        <v>50542.18599999696</v>
      </c>
      <c r="KB70" s="282">
        <f t="shared" si="295"/>
        <v>74.736000000004424</v>
      </c>
      <c r="KC70" s="281">
        <f t="shared" si="299"/>
        <v>230994.35700005293</v>
      </c>
      <c r="KD70" s="281">
        <f t="shared" si="297"/>
        <v>156.8119999999908</v>
      </c>
      <c r="KE70" s="289">
        <f t="shared" si="206"/>
        <v>122457.52500000206</v>
      </c>
      <c r="KF70" s="289">
        <f t="shared" si="302"/>
        <v>230837.54500005295</v>
      </c>
      <c r="KG70" s="290">
        <f>(RD[[#This Row],[Sunset Time (POA&lt;20 W/m2)]]-RD[[#This Row],[Sunrise Time (POA&gt;20 W/m2)]])*24</f>
        <v>13.233333333333334</v>
      </c>
      <c r="KH70" s="291">
        <f>RD[[#This Row],[GHI ]]</f>
        <v>5.12</v>
      </c>
      <c r="KI70" s="291">
        <f>RD[[#This Row],[POA]]</f>
        <v>4.62</v>
      </c>
      <c r="KJ70" s="291">
        <f>RD[[#This Row],[AT (°C) 14 Hours]]</f>
        <v>32.1</v>
      </c>
      <c r="KK70" s="291">
        <f>RD[[#This Row],[MT (°C) Gen. Hours]]</f>
        <v>40.799999999999997</v>
      </c>
      <c r="KL70" s="291">
        <f>RD[[#This Row],[WS_Avg (m/s) (24 Hours)]]</f>
        <v>2.8</v>
      </c>
      <c r="KM70" s="291">
        <f>RD[[#This Row],[WS_Max (m/s)]]</f>
        <v>7.1</v>
      </c>
      <c r="KN70" s="292">
        <f>SUM(RD[[#This Row],[BLK1_INV1]:[BLK8_INV27]])</f>
        <v>231929.06</v>
      </c>
      <c r="KO70" s="95"/>
      <c r="KP70" s="55"/>
      <c r="KQ70" s="90" t="str">
        <f>IFERROR(RD[[#This Row],[WPR_Eac]]/RD[[#This Row],[WPR_Edc]],"")</f>
        <v/>
      </c>
    </row>
    <row r="71" spans="2:303" ht="15" customHeight="1" x14ac:dyDescent="0.3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7">
        <v>36.4</v>
      </c>
      <c r="JC71" s="287">
        <v>48</v>
      </c>
      <c r="JD71" s="287">
        <v>3.1</v>
      </c>
      <c r="JE71" s="287">
        <v>6.3</v>
      </c>
      <c r="JF71" s="287"/>
      <c r="JG71" s="287">
        <v>5.74</v>
      </c>
      <c r="JH71" s="259">
        <v>5.18</v>
      </c>
      <c r="JI71" s="288"/>
      <c r="JJ71" s="288"/>
      <c r="JK71" s="260">
        <v>86122985.268000007</v>
      </c>
      <c r="JL71" s="264">
        <v>282856.967</v>
      </c>
      <c r="JM71" s="260">
        <v>59115455.755000003</v>
      </c>
      <c r="JN71" s="260">
        <v>62524.002</v>
      </c>
      <c r="JO71" s="260">
        <v>86834246.849000007</v>
      </c>
      <c r="JP71" s="260">
        <v>187871.266</v>
      </c>
      <c r="JQ71" s="260">
        <v>63073854.343999997</v>
      </c>
      <c r="JR71" s="260">
        <v>56919.445</v>
      </c>
      <c r="JS71" s="287">
        <v>326252327.59500003</v>
      </c>
      <c r="JT71" s="287">
        <v>86832.273000000001</v>
      </c>
      <c r="JU71" s="281">
        <f t="shared" ref="JU71:JU73" si="303">IF((JK71-JK70)&lt;0,"",(JK71-JK70))</f>
        <v>72665.709000006318</v>
      </c>
      <c r="JV71" s="281">
        <f t="shared" ref="JV71:JV73" si="304">IF((JL71-JL70)&lt;0,"",(JL71-JL70))</f>
        <v>21.308000000019092</v>
      </c>
      <c r="JW71" s="281">
        <f t="shared" ref="JW71:JW73" si="305">IF((JM71-JM70)&lt;0,"",(JM71-JM70))</f>
        <v>70608.287000000477</v>
      </c>
      <c r="JX71" s="281">
        <f t="shared" ref="JX71:JX73" si="306">IF((JN71-JN70)&lt;0,"",(JN71-JN70))</f>
        <v>23.292999999997846</v>
      </c>
      <c r="JY71" s="282">
        <f t="shared" ref="JY71:JY73" si="307">IF((JO71-JO70)&lt;0,"",(JO71-JO70))</f>
        <v>72756.761000007391</v>
      </c>
      <c r="JZ71" s="282">
        <f t="shared" ref="JZ71:JZ73" si="308">IF((JP71-JP70)&lt;0,"",(JP71-JP70))</f>
        <v>22.031000000017229</v>
      </c>
      <c r="KA71" s="282">
        <f t="shared" si="298"/>
        <v>56856.744999997318</v>
      </c>
      <c r="KB71" s="282">
        <f t="shared" ref="KB71:KB73" si="309">IF((JR71-JR70)&lt;0,"",(JR71-JR70))</f>
        <v>78.735999999997148</v>
      </c>
      <c r="KC71" s="281">
        <f t="shared" si="299"/>
        <v>272636.06000000238</v>
      </c>
      <c r="KD71" s="281">
        <f t="shared" ref="KD71:KD72" si="310">IF((JT71-JT70)&lt;0,"",(JT71-JT70))</f>
        <v>156.81200000000536</v>
      </c>
      <c r="KE71" s="289">
        <f t="shared" si="206"/>
        <v>143229.39500000677</v>
      </c>
      <c r="KF71" s="289">
        <f t="shared" si="302"/>
        <v>272479.24800000235</v>
      </c>
      <c r="KG71" s="290">
        <f>(RD[[#This Row],[Sunset Time (POA&lt;20 W/m2)]]-RD[[#This Row],[Sunrise Time (POA&gt;20 W/m2)]])*24</f>
        <v>13.383333333333333</v>
      </c>
      <c r="KH71" s="291">
        <f>RD[[#This Row],[GHI ]]</f>
        <v>5.74</v>
      </c>
      <c r="KI71" s="291">
        <f>RD[[#This Row],[POA]]</f>
        <v>5.18</v>
      </c>
      <c r="KJ71" s="291">
        <f>RD[[#This Row],[AT (°C) 14 Hours]]</f>
        <v>36.4</v>
      </c>
      <c r="KK71" s="291">
        <f>RD[[#This Row],[MT (°C) Gen. Hours]]</f>
        <v>48</v>
      </c>
      <c r="KL71" s="291">
        <f>RD[[#This Row],[WS_Avg (m/s) (24 Hours)]]</f>
        <v>3.1</v>
      </c>
      <c r="KM71" s="291">
        <f>RD[[#This Row],[WS_Max (m/s)]]</f>
        <v>6.3</v>
      </c>
      <c r="KN71" s="292">
        <f>SUM(RD[[#This Row],[BLK1_INV1]:[BLK8_INV27]])</f>
        <v>273632.50000000006</v>
      </c>
      <c r="KO71" s="95"/>
      <c r="KP71" s="55"/>
      <c r="KQ71" s="90" t="str">
        <f>IFERROR(RD[[#This Row],[WPR_Eac]]/RD[[#This Row],[WPR_Edc]],"")</f>
        <v/>
      </c>
    </row>
    <row r="72" spans="2:303" ht="15" customHeight="1" x14ac:dyDescent="0.3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7">
        <v>36.799999999999997</v>
      </c>
      <c r="JC72" s="287">
        <v>52.03</v>
      </c>
      <c r="JD72" s="287">
        <v>3.2</v>
      </c>
      <c r="JE72" s="287">
        <v>8.3000000000000007</v>
      </c>
      <c r="JF72" s="287"/>
      <c r="JG72" s="287">
        <v>6.7</v>
      </c>
      <c r="JH72" s="259">
        <v>6.3</v>
      </c>
      <c r="JI72" s="288"/>
      <c r="JJ72" s="288"/>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7">
        <v>326567840.292</v>
      </c>
      <c r="JT72" s="287">
        <v>86987.148000000001</v>
      </c>
      <c r="JU72" s="281">
        <f t="shared" si="303"/>
        <v>82746.075999990106</v>
      </c>
      <c r="JV72" s="281">
        <f t="shared" si="304"/>
        <v>39.26400000002468</v>
      </c>
      <c r="JW72" s="281">
        <f t="shared" si="305"/>
        <v>82854.833999998868</v>
      </c>
      <c r="JX72" s="281">
        <f t="shared" si="306"/>
        <v>44.02100000000064</v>
      </c>
      <c r="JY72" s="282">
        <f t="shared" si="307"/>
        <v>82882.825999990106</v>
      </c>
      <c r="JZ72" s="282">
        <f t="shared" si="308"/>
        <v>26.86600000000908</v>
      </c>
      <c r="KA72" s="282">
        <f t="shared" si="298"/>
        <v>67314.308000005782</v>
      </c>
      <c r="KB72" s="282">
        <f t="shared" si="309"/>
        <v>72</v>
      </c>
      <c r="KC72" s="281">
        <f t="shared" si="299"/>
        <v>315512.6969999671</v>
      </c>
      <c r="KD72" s="281">
        <f t="shared" si="310"/>
        <v>154.875</v>
      </c>
      <c r="KE72" s="289">
        <f>(JU72+JW72)-(JV72+JX72)</f>
        <v>165517.62499998894</v>
      </c>
      <c r="KF72" s="289">
        <f t="shared" si="302"/>
        <v>315357.8219999671</v>
      </c>
      <c r="KG72" s="290">
        <f>(RD[[#This Row],[Sunset Time (POA&lt;20 W/m2)]]-RD[[#This Row],[Sunrise Time (POA&gt;20 W/m2)]])*24</f>
        <v>13.5</v>
      </c>
      <c r="KH72" s="291">
        <f>RD[[#This Row],[GHI ]]</f>
        <v>6.7</v>
      </c>
      <c r="KI72" s="291">
        <f>RD[[#This Row],[POA]]</f>
        <v>6.3</v>
      </c>
      <c r="KJ72" s="291">
        <f>RD[[#This Row],[AT (°C) 14 Hours]]</f>
        <v>36.799999999999997</v>
      </c>
      <c r="KK72" s="291">
        <f>RD[[#This Row],[MT (°C) Gen. Hours]]</f>
        <v>52.03</v>
      </c>
      <c r="KL72" s="291">
        <f>RD[[#This Row],[WS_Avg (m/s) (24 Hours)]]</f>
        <v>3.2</v>
      </c>
      <c r="KM72" s="291">
        <f>RD[[#This Row],[WS_Max (m/s)]]</f>
        <v>8.3000000000000007</v>
      </c>
      <c r="KN72" s="292">
        <f>SUM(RD[[#This Row],[BLK1_INV1]:[BLK8_INV27]])</f>
        <v>317965</v>
      </c>
      <c r="KO72" s="95"/>
      <c r="KP72" s="55"/>
      <c r="KQ72" s="90" t="str">
        <f>IFERROR(RD[[#This Row],[WPR_Eac]]/RD[[#This Row],[WPR_Edc]],"")</f>
        <v/>
      </c>
    </row>
    <row r="73" spans="2:303" ht="15" customHeight="1" x14ac:dyDescent="0.3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7">
        <v>30.8</v>
      </c>
      <c r="JC73" s="287">
        <v>50.3</v>
      </c>
      <c r="JD73" s="287">
        <v>31.1</v>
      </c>
      <c r="JE73" s="287">
        <v>8.5</v>
      </c>
      <c r="JF73" s="287"/>
      <c r="JG73" s="287">
        <v>6.6</v>
      </c>
      <c r="JH73" s="259">
        <v>6.32</v>
      </c>
      <c r="JI73" s="288"/>
      <c r="JJ73" s="288"/>
      <c r="JK73" s="260">
        <v>86290534.395999998</v>
      </c>
      <c r="JL73" s="260">
        <v>282928.05900000001</v>
      </c>
      <c r="JM73" s="260">
        <v>59280165.923</v>
      </c>
      <c r="JN73" s="260">
        <v>62601.116000000002</v>
      </c>
      <c r="JO73" s="260">
        <v>87002384.052000001</v>
      </c>
      <c r="JP73" s="260">
        <v>187939.878</v>
      </c>
      <c r="JQ73" s="260">
        <v>63207771.983000003</v>
      </c>
      <c r="JR73" s="260">
        <v>57066.455999999998</v>
      </c>
      <c r="JS73" s="287">
        <v>326886109.74800003</v>
      </c>
      <c r="JT73" s="287">
        <v>87143.418999999994</v>
      </c>
      <c r="JU73" s="281">
        <f t="shared" si="303"/>
        <v>84803.052000001073</v>
      </c>
      <c r="JV73" s="281">
        <f t="shared" si="304"/>
        <v>31.827999999979511</v>
      </c>
      <c r="JW73" s="281">
        <f t="shared" si="305"/>
        <v>81855.333999998868</v>
      </c>
      <c r="JX73" s="281">
        <f t="shared" si="306"/>
        <v>33.093000000000757</v>
      </c>
      <c r="JY73" s="282">
        <f t="shared" si="307"/>
        <v>85254.377000004053</v>
      </c>
      <c r="JZ73" s="282">
        <f t="shared" si="308"/>
        <v>41.745999999984633</v>
      </c>
      <c r="KA73" s="282">
        <f t="shared" si="298"/>
        <v>66603.331000000238</v>
      </c>
      <c r="KB73" s="282">
        <f t="shared" si="309"/>
        <v>75.010999999998603</v>
      </c>
      <c r="KC73" s="281">
        <f t="shared" ref="KC73:KD75" si="311">IF((JS73-JS72)&lt;0,"",(JS73-JS72))</f>
        <v>318269.45600003004</v>
      </c>
      <c r="KD73" s="281">
        <f t="shared" si="311"/>
        <v>156.27099999999336</v>
      </c>
      <c r="KE73" s="289">
        <f>(JU73+JW73)-(JV73+JX73)</f>
        <v>166593.46499999997</v>
      </c>
      <c r="KF73" s="289">
        <f t="shared" si="302"/>
        <v>318113.18500003003</v>
      </c>
      <c r="KG73" s="290">
        <f>(RD[[#This Row],[Sunset Time (POA&lt;20 W/m2)]]-RD[[#This Row],[Sunrise Time (POA&gt;20 W/m2)]])*24</f>
        <v>13.45</v>
      </c>
      <c r="KH73" s="291">
        <f>RD[[#This Row],[GHI ]]</f>
        <v>6.6</v>
      </c>
      <c r="KI73" s="291">
        <f>RD[[#This Row],[POA]]</f>
        <v>6.32</v>
      </c>
      <c r="KJ73" s="291">
        <f>RD[[#This Row],[AT (°C) 14 Hours]]</f>
        <v>30.8</v>
      </c>
      <c r="KK73" s="291">
        <f>RD[[#This Row],[MT (°C) Gen. Hours]]</f>
        <v>50.3</v>
      </c>
      <c r="KL73" s="291">
        <f>RD[[#This Row],[WS_Avg (m/s) (24 Hours)]]</f>
        <v>31.1</v>
      </c>
      <c r="KM73" s="291">
        <f>RD[[#This Row],[WS_Max (m/s)]]</f>
        <v>8.5</v>
      </c>
      <c r="KN73" s="292">
        <f>SUM(RD[[#This Row],[BLK1_INV1]:[BLK8_INV27]])</f>
        <v>319248</v>
      </c>
      <c r="KO73" s="95"/>
      <c r="KP73" s="55"/>
      <c r="KQ73" s="90" t="str">
        <f>IFERROR(RD[[#This Row],[WPR_Eac]]/RD[[#This Row],[WPR_Edc]],"")</f>
        <v/>
      </c>
    </row>
    <row r="74" spans="2:303" ht="15" customHeight="1" x14ac:dyDescent="0.3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1">
        <f t="shared" ref="JU74" si="312">IF((JK74-JK73)&lt;0,"",(JK74-JK73))</f>
        <v>90441.298999994993</v>
      </c>
      <c r="JV74" s="281">
        <f t="shared" ref="JV74" si="313">IF((JL74-JL73)&lt;0,"",(JL74-JL73))</f>
        <v>44.940999999991618</v>
      </c>
      <c r="JW74" s="281">
        <f t="shared" ref="JW74" si="314">IF((JM74-JM73)&lt;0,"",(JM74-JM73))</f>
        <v>86822.181000001729</v>
      </c>
      <c r="JX74" s="281">
        <f t="shared" ref="JX74" si="315">IF((JN74-JN73)&lt;0,"",(JN74-JN73))</f>
        <v>43.883999999998196</v>
      </c>
      <c r="JY74" s="282">
        <f t="shared" ref="JY74" si="316">IF((JO74-JO73)&lt;0,"",(JO74-JO73))</f>
        <v>90681.869000002742</v>
      </c>
      <c r="JZ74" s="282">
        <f t="shared" ref="JZ74" si="317">IF((JP74-JP73)&lt;0,"",(JP74-JP73))</f>
        <v>54.269999999989523</v>
      </c>
      <c r="KA74" s="282">
        <f t="shared" ref="KA74" si="318">IF((JQ74-JQ73)&lt;0,"",(JQ74-JQ73))</f>
        <v>70726.72499999404</v>
      </c>
      <c r="KB74" s="282">
        <f t="shared" ref="KB74" si="319">IF((JR74-JR73)&lt;0,"",(JR74-JR73))</f>
        <v>74.544000000001688</v>
      </c>
      <c r="KC74" s="281">
        <f t="shared" si="311"/>
        <v>338445.26599997282</v>
      </c>
      <c r="KD74" s="281">
        <f t="shared" si="311"/>
        <v>155.68100000001141</v>
      </c>
      <c r="KE74" s="289">
        <f>(JU74+JW74)-(JV74+JX74)</f>
        <v>177174.65499999674</v>
      </c>
      <c r="KF74" s="289">
        <f t="shared" ref="KF74" si="320">IFERROR(KC74-KD74,"")</f>
        <v>338289.58499997284</v>
      </c>
      <c r="KG74" s="290">
        <f>(RD[[#This Row],[Sunset Time (POA&lt;20 W/m2)]]-RD[[#This Row],[Sunrise Time (POA&gt;20 W/m2)]])*24</f>
        <v>13.483333333333334</v>
      </c>
      <c r="KH74" s="291">
        <f>RD[[#This Row],[GHI ]]</f>
        <v>6.98</v>
      </c>
      <c r="KI74" s="291">
        <f>RD[[#This Row],[POA]]</f>
        <v>6.78</v>
      </c>
      <c r="KJ74" s="291">
        <f>RD[[#This Row],[AT (°C) 14 Hours]]</f>
        <v>31.9</v>
      </c>
      <c r="KK74" s="291">
        <f>RD[[#This Row],[MT (°C) Gen. Hours]]</f>
        <v>52.8</v>
      </c>
      <c r="KL74" s="291">
        <f>RD[[#This Row],[WS_Avg (m/s) (24 Hours)]]</f>
        <v>3.9</v>
      </c>
      <c r="KM74" s="291">
        <f>RD[[#This Row],[WS_Max (m/s)]]</f>
        <v>6.4</v>
      </c>
      <c r="KN74" s="292">
        <f>SUM(RD[[#This Row],[BLK1_INV1]:[BLK8_INV27]])</f>
        <v>340883</v>
      </c>
      <c r="KO74" s="95"/>
      <c r="KP74" s="55"/>
      <c r="KQ74" s="132" t="str">
        <f>IFERROR(RD[[#This Row],[WPR_Eac]]/RD[[#This Row],[WPR_Edc]],"")</f>
        <v/>
      </c>
    </row>
    <row r="75" spans="2:303" ht="15" customHeight="1" x14ac:dyDescent="0.35">
      <c r="B75" s="52">
        <v>45816</v>
      </c>
      <c r="C75" s="9">
        <f>YEAR(RD[[#This Row],[Date]])+IF(MONTH(RD[[#This Row],[Date]])&gt;=4,1,0)</f>
        <v>2026</v>
      </c>
      <c r="D75" s="6">
        <f>YEAR(B75)</f>
        <v>2025</v>
      </c>
      <c r="E75" s="7"/>
      <c r="F75" s="7"/>
      <c r="G75" s="8"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12"/>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7">
        <v>87454.781000000003</v>
      </c>
      <c r="JU75" s="281">
        <f t="shared" ref="JU75" si="321">IF((JK75-JK74)&lt;0,"",(JK75-JK74))</f>
        <v>88623.396999999881</v>
      </c>
      <c r="JV75" s="281">
        <f t="shared" ref="JV75" si="322">IF((JL75-JL74)&lt;0,"",(JL75-JL74))</f>
        <v>44.940999999991618</v>
      </c>
      <c r="JW75" s="281">
        <f t="shared" ref="JW75" si="323">IF((JM75-JM74)&lt;0,"",(JM75-JM74))</f>
        <v>84385.478999994695</v>
      </c>
      <c r="JX75" s="281">
        <f t="shared" ref="JX75" si="324">IF((JN75-JN74)&lt;0,"",(JN75-JN74))</f>
        <v>43.883999999998196</v>
      </c>
      <c r="JY75" s="282">
        <f t="shared" ref="JY75" si="325">IF((JO75-JO74)&lt;0,"",(JO75-JO74))</f>
        <v>88573.048999994993</v>
      </c>
      <c r="JZ75" s="282">
        <f t="shared" ref="JZ75" si="326">IF((JP75-JP74)&lt;0,"",(JP75-JP74))</f>
        <v>54.270000000018626</v>
      </c>
      <c r="KA75" s="282">
        <f t="shared" ref="KA75" si="327">IF((JQ75-JQ74)&lt;0,"",(JQ75-JQ74))</f>
        <v>69185.026000000536</v>
      </c>
      <c r="KB75" s="282">
        <f t="shared" ref="KB75" si="328">IF((JR75-JR74)&lt;0,"",(JR75-JR74))</f>
        <v>74.544000000001688</v>
      </c>
      <c r="KC75" s="281">
        <f t="shared" si="311"/>
        <v>330587.65200001001</v>
      </c>
      <c r="KD75" s="281">
        <f t="shared" si="311"/>
        <v>155.68099999999686</v>
      </c>
      <c r="KE75" s="289">
        <f>(JU75+JW75)-(JV75+JX75)</f>
        <v>172920.05099999459</v>
      </c>
      <c r="KF75" s="289">
        <f>IFERROR(KC75-KD75,"")</f>
        <v>330431.97100001003</v>
      </c>
      <c r="KG75" s="290">
        <f>(RD[[#This Row],[Sunset Time (POA&lt;20 W/m2)]]-RD[[#This Row],[Sunrise Time (POA&gt;20 W/m2)]])*24</f>
        <v>13.466666666666667</v>
      </c>
      <c r="KH75" s="291">
        <f>RD[[#This Row],[GHI ]]</f>
        <v>6.9</v>
      </c>
      <c r="KI75" s="291">
        <f>RD[[#This Row],[POA]]</f>
        <v>6.38</v>
      </c>
      <c r="KJ75" s="291">
        <f>RD[[#This Row],[AT (°C) 14 Hours]]</f>
        <v>38.799999999999997</v>
      </c>
      <c r="KK75" s="291">
        <f>RD[[#This Row],[MT (°C) Gen. Hours]]</f>
        <v>45.5</v>
      </c>
      <c r="KL75" s="291">
        <f>RD[[#This Row],[WS_Avg (m/s) (24 Hours)]]</f>
        <v>1.23</v>
      </c>
      <c r="KM75" s="291">
        <f>RD[[#This Row],[WS_Max (m/s)]]</f>
        <v>6.3</v>
      </c>
      <c r="KN75" s="292">
        <f>SUM(RD[[#This Row],[BLK1_INV1]:[BLK8_INV27]])</f>
        <v>332985.59000000003</v>
      </c>
      <c r="KO75" s="95"/>
      <c r="KP75" s="55"/>
      <c r="KQ75" s="90" t="str">
        <f>IFERROR(RD[[#This Row],[WPR_Eac]]/RD[[#This Row],[WPR_Edc]],"")</f>
        <v/>
      </c>
    </row>
    <row r="76" spans="2:303" ht="15" customHeight="1" x14ac:dyDescent="0.35">
      <c r="B76" s="52">
        <v>45817</v>
      </c>
      <c r="C76" s="9">
        <f>YEAR(RD[[#This Row],[Date]])+IF(MONTH(RD[[#This Row],[Date]])&gt;=4,1,0)</f>
        <v>2026</v>
      </c>
      <c r="D76" s="6">
        <f t="shared" ref="D76:D85" si="329">YEAR(B76)</f>
        <v>2025</v>
      </c>
      <c r="E76" s="7"/>
      <c r="F76" s="7"/>
      <c r="G76" s="8"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12"/>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1">
        <f t="shared" ref="JU76" si="331">IF((JK76-JK75)&lt;0,"",(JK76-JK75))</f>
        <v>90324.317000001669</v>
      </c>
      <c r="JV76" s="281">
        <f t="shared" ref="JV76" si="332">IF((JL76-JL75)&lt;0,"",(JL76-JL75))</f>
        <v>39.940999999991618</v>
      </c>
      <c r="JW76" s="281">
        <f t="shared" ref="JW76" si="333">IF((JM76-JM75)&lt;0,"",(JM76-JM75))</f>
        <v>85443.791000001132</v>
      </c>
      <c r="JX76" s="281">
        <f t="shared" ref="JX76" si="334">IF((JN76-JN75)&lt;0,"",(JN76-JN75))</f>
        <v>35.883999999998196</v>
      </c>
      <c r="JY76" s="282">
        <f t="shared" ref="JY76" si="335">IF((JO76-JO75)&lt;0,"",(JO76-JO75))</f>
        <v>90299.578999996185</v>
      </c>
      <c r="JZ76" s="282">
        <f t="shared" ref="JZ76" si="336">IF((JP76-JP75)&lt;0,"",(JP76-JP75))</f>
        <v>50.269999999989523</v>
      </c>
      <c r="KA76" s="282">
        <f t="shared" ref="KA76" si="337">IF((JQ76-JQ75)&lt;0,"",(JQ76-JQ75))</f>
        <v>70501.086000002921</v>
      </c>
      <c r="KB76" s="282">
        <f t="shared" ref="KB76" si="338">IF((JR76-JR75)&lt;0,"",(JR76-JR75))</f>
        <v>68.544000000001688</v>
      </c>
      <c r="KC76" s="281">
        <f t="shared" ref="KC76" si="339">IF((JS76-JS75)&lt;0,"",(JS76-JS75))</f>
        <v>336393.98600000143</v>
      </c>
      <c r="KD76" s="281">
        <f t="shared" ref="KD76" si="340">IF((JT76-JT75)&lt;0,"",(JT76-JT75))</f>
        <v>146.68099999999686</v>
      </c>
      <c r="KE76" s="289">
        <f t="shared" ref="KE76:KE85" si="341">(JU76+JW76)-(JV76+JX76)</f>
        <v>175692.28300000282</v>
      </c>
      <c r="KF76" s="289">
        <f t="shared" ref="KF76:KF85" si="342">IFERROR(KC76-KD76,"")</f>
        <v>336247.30500000145</v>
      </c>
      <c r="KG76" s="290">
        <f>(RD[[#This Row],[Sunset Time (POA&lt;20 W/m2)]]-RD[[#This Row],[Sunrise Time (POA&gt;20 W/m2)]])*24</f>
        <v>13.466666666666667</v>
      </c>
      <c r="KH76" s="291">
        <f>RD[[#This Row],[GHI ]]</f>
        <v>7.2</v>
      </c>
      <c r="KI76" s="291">
        <f>RD[[#This Row],[POA]]</f>
        <v>6.66</v>
      </c>
      <c r="KJ76" s="291">
        <f>RD[[#This Row],[AT (°C) 14 Hours]]</f>
        <v>40.380000000000003</v>
      </c>
      <c r="KK76" s="291">
        <f>RD[[#This Row],[MT (°C) Gen. Hours]]</f>
        <v>45.99</v>
      </c>
      <c r="KL76" s="291">
        <f>RD[[#This Row],[WS_Avg (m/s) (24 Hours)]]</f>
        <v>2.41</v>
      </c>
      <c r="KM76" s="291">
        <f>RD[[#This Row],[WS_Max (m/s)]]</f>
        <v>7.7</v>
      </c>
      <c r="KN76" s="292">
        <f>SUM(RD[[#This Row],[BLK1_INV1]:[BLK8_INV27]])</f>
        <v>338140.39999999997</v>
      </c>
      <c r="KO76" s="95"/>
      <c r="KP76" s="55"/>
      <c r="KQ76" s="90" t="str">
        <f>IFERROR(RD[[#This Row],[WPR_Eac]]/RD[[#This Row],[WPR_Edc]],"")</f>
        <v/>
      </c>
    </row>
    <row r="77" spans="2:303" ht="15" customHeight="1" x14ac:dyDescent="0.35">
      <c r="B77" s="52">
        <v>45818</v>
      </c>
      <c r="C77" s="9">
        <f>YEAR(RD[[#This Row],[Date]])+IF(MONTH(RD[[#This Row],[Date]])&gt;=4,1,0)</f>
        <v>2026</v>
      </c>
      <c r="D77" s="6">
        <f t="shared" si="329"/>
        <v>2025</v>
      </c>
      <c r="E77" s="7"/>
      <c r="F77" s="7"/>
      <c r="G77" s="8"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12"/>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7">
        <v>87748.142999999996</v>
      </c>
      <c r="JU77" s="281">
        <f t="shared" ref="JU77" si="343">IF((JK77-JK76)&lt;0,"",(JK77-JK76))</f>
        <v>96485.552000001073</v>
      </c>
      <c r="JV77" s="281">
        <f t="shared" ref="JV77:JV79" si="344">IF((JL77-JL76)&lt;0,"",(JL77-JL76))</f>
        <v>39.940999999991618</v>
      </c>
      <c r="JW77" s="281">
        <f t="shared" ref="JW77" si="345">IF((JM77-JM76)&lt;0,"",(JM77-JM76))</f>
        <v>91203.420000001788</v>
      </c>
      <c r="JX77" s="281">
        <f t="shared" ref="JX77" si="346">IF((JN77-JN76)&lt;0,"",(JN77-JN76))</f>
        <v>35.884000000005472</v>
      </c>
      <c r="JY77" s="282">
        <f t="shared" ref="JY77" si="347">IF((JO77-JO76)&lt;0,"",(JO77-JO76))</f>
        <v>96628.520000010729</v>
      </c>
      <c r="JZ77" s="282">
        <f t="shared" ref="JZ77" si="348">IF((JP77-JP76)&lt;0,"",(JP77-JP76))</f>
        <v>50.270000000018626</v>
      </c>
      <c r="KA77" s="282">
        <f t="shared" ref="KA77" si="349">IF((JQ77-JQ76)&lt;0,"",(JQ77-JQ76))</f>
        <v>74029.962999999523</v>
      </c>
      <c r="KB77" s="282">
        <f t="shared" ref="KB77" si="350">IF((JR77-JR76)&lt;0,"",(JR77-JR76))</f>
        <v>68.543999999994412</v>
      </c>
      <c r="KC77" s="281">
        <f t="shared" ref="KC77" si="351">IF((JS77-JS76)&lt;0,"",(JS77-JS76))</f>
        <v>358052.20700001717</v>
      </c>
      <c r="KD77" s="281">
        <f t="shared" ref="KD77" si="352">IF((JT77-JT76)&lt;0,"",(JT77-JT76))</f>
        <v>146.68099999999686</v>
      </c>
      <c r="KE77" s="289">
        <f t="shared" si="341"/>
        <v>187613.14700000285</v>
      </c>
      <c r="KF77" s="289">
        <f t="shared" si="342"/>
        <v>357905.52600001718</v>
      </c>
      <c r="KG77" s="290">
        <f>(RD[[#This Row],[Sunset Time (POA&lt;20 W/m2)]]-RD[[#This Row],[Sunrise Time (POA&gt;20 W/m2)]])*24</f>
        <v>13.483333333333334</v>
      </c>
      <c r="KH77" s="291">
        <f>RD[[#This Row],[GHI ]]</f>
        <v>7.54</v>
      </c>
      <c r="KI77" s="291">
        <f>RD[[#This Row],[POA]]</f>
        <v>7.03</v>
      </c>
      <c r="KJ77" s="291">
        <f>RD[[#This Row],[AT (°C) 14 Hours]]</f>
        <v>41.33</v>
      </c>
      <c r="KK77" s="291">
        <f>RD[[#This Row],[MT (°C) Gen. Hours]]</f>
        <v>46.5</v>
      </c>
      <c r="KL77" s="291">
        <f>RD[[#This Row],[WS_Avg (m/s) (24 Hours)]]</f>
        <v>3.21</v>
      </c>
      <c r="KM77" s="291">
        <f>RD[[#This Row],[WS_Max (m/s)]]</f>
        <v>8.6999999999999993</v>
      </c>
      <c r="KN77" s="292">
        <f>SUM(RD[[#This Row],[BLK1_INV1]:[BLK8_INV27]])</f>
        <v>359956.49999999977</v>
      </c>
      <c r="KO77" s="95"/>
      <c r="KP77" s="55"/>
      <c r="KQ77" s="90" t="str">
        <f>IFERROR(RD[[#This Row],[WPR_Eac]]/RD[[#This Row],[WPR_Edc]],"")</f>
        <v/>
      </c>
    </row>
    <row r="78" spans="2:303" ht="15" customHeight="1" x14ac:dyDescent="0.35">
      <c r="B78" s="52">
        <v>45819</v>
      </c>
      <c r="C78" s="9">
        <f>YEAR(RD[[#This Row],[Date]])+IF(MONTH(RD[[#This Row],[Date]])&gt;=4,1,0)</f>
        <v>2026</v>
      </c>
      <c r="D78" s="6">
        <f t="shared" si="329"/>
        <v>2025</v>
      </c>
      <c r="E78" s="7"/>
      <c r="F78" s="7"/>
      <c r="G78" s="8"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12"/>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1">
        <f t="shared" ref="JU78" si="353">IF((JK78-JK77)&lt;0,"",(JK78-JK77))</f>
        <v>90608.015000000596</v>
      </c>
      <c r="JV78" s="281">
        <f t="shared" si="344"/>
        <v>39.941000000049826</v>
      </c>
      <c r="JW78" s="281">
        <f t="shared" ref="JW78" si="354">IF((JM78-JM77)&lt;0,"",(JM78-JM77))</f>
        <v>85968.96400000155</v>
      </c>
      <c r="JX78" s="281">
        <f t="shared" ref="JX78" si="355">IF((JN78-JN77)&lt;0,"",(JN78-JN77))</f>
        <v>35.883999999998196</v>
      </c>
      <c r="JY78" s="282">
        <f t="shared" ref="JY78" si="356">IF((JO78-JO77)&lt;0,"",(JO78-JO77))</f>
        <v>90504.34999999404</v>
      </c>
      <c r="JZ78" s="282">
        <f t="shared" ref="JZ78" si="357">IF((JP78-JP77)&lt;0,"",(JP78-JP77))</f>
        <v>50.269999999989523</v>
      </c>
      <c r="KA78" s="282">
        <f t="shared" ref="KA78" si="358">IF((JQ78-JQ77)&lt;0,"",(JQ78-JQ77))</f>
        <v>69652.204000003636</v>
      </c>
      <c r="KB78" s="282">
        <f t="shared" ref="KB78" si="359">IF((JR78-JR77)&lt;0,"",(JR78-JR77))</f>
        <v>68.544000000001688</v>
      </c>
      <c r="KC78" s="281">
        <f t="shared" ref="KC78" si="360">IF((JS78-JS77)&lt;0,"",(JS78-JS77))</f>
        <v>336579.16399997473</v>
      </c>
      <c r="KD78" s="281">
        <f t="shared" ref="KD78" si="361">IF((JT78-JT77)&lt;0,"",(JT78-JT77))</f>
        <v>146.68099999999686</v>
      </c>
      <c r="KE78" s="289">
        <f t="shared" si="341"/>
        <v>176501.15400000211</v>
      </c>
      <c r="KF78" s="289">
        <f t="shared" si="342"/>
        <v>336432.48299997475</v>
      </c>
      <c r="KG78" s="290">
        <f>(RD[[#This Row],[Sunset Time (POA&lt;20 W/m2)]]-RD[[#This Row],[Sunrise Time (POA&gt;20 W/m2)]])*24</f>
        <v>13.45</v>
      </c>
      <c r="KH78" s="291">
        <f>RD[[#This Row],[GHI ]]</f>
        <v>7.17</v>
      </c>
      <c r="KI78" s="291">
        <f>RD[[#This Row],[POA]]</f>
        <v>6.59</v>
      </c>
      <c r="KJ78" s="291">
        <f>RD[[#This Row],[AT (°C) 14 Hours]]</f>
        <v>40.35</v>
      </c>
      <c r="KK78" s="291">
        <f>RD[[#This Row],[MT (°C) Gen. Hours]]</f>
        <v>47.76</v>
      </c>
      <c r="KL78" s="291">
        <f>RD[[#This Row],[WS_Avg (m/s) (24 Hours)]]</f>
        <v>2.2200000000000002</v>
      </c>
      <c r="KM78" s="291">
        <f>RD[[#This Row],[WS_Max (m/s)]]</f>
        <v>5.5</v>
      </c>
      <c r="KN78" s="292">
        <f>SUM(RD[[#This Row],[BLK1_INV1]:[BLK8_INV27]])</f>
        <v>338030.77000000025</v>
      </c>
      <c r="KO78" s="95"/>
      <c r="KP78" s="55"/>
      <c r="KQ78" s="90" t="str">
        <f>IFERROR(RD[[#This Row],[WPR_Eac]]/RD[[#This Row],[WPR_Edc]],"")</f>
        <v/>
      </c>
    </row>
    <row r="79" spans="2:303" ht="15" customHeight="1" x14ac:dyDescent="0.35">
      <c r="B79" s="52">
        <v>45820</v>
      </c>
      <c r="C79" s="9">
        <f>YEAR(RD[[#This Row],[Date]])+IF(MONTH(RD[[#This Row],[Date]])&gt;=4,1,0)</f>
        <v>2026</v>
      </c>
      <c r="D79" s="6">
        <f t="shared" si="329"/>
        <v>2025</v>
      </c>
      <c r="E79" s="7"/>
      <c r="F79" s="7"/>
      <c r="G79" s="8"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12"/>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7">
        <v>88041.505000000005</v>
      </c>
      <c r="JU79" s="281">
        <f t="shared" ref="JU79" si="362">IF((JK79-JK78)&lt;0,"",(JK79-JK78))</f>
        <v>82791.408000007272</v>
      </c>
      <c r="JV79" s="281">
        <f t="shared" si="344"/>
        <v>39.940999999991618</v>
      </c>
      <c r="JW79" s="281">
        <f t="shared" ref="JW79" si="363">IF((JM79-JM78)&lt;0,"",(JM79-JM78))</f>
        <v>78694.542999997735</v>
      </c>
      <c r="JX79" s="281">
        <f t="shared" ref="JX79" si="364">IF((JN79-JN78)&lt;0,"",(JN79-JN78))</f>
        <v>35.883999999998196</v>
      </c>
      <c r="JY79" s="282">
        <f t="shared" ref="JY79" si="365">IF((JO79-JO78)&lt;0,"",(JO79-JO78))</f>
        <v>82409.688999995589</v>
      </c>
      <c r="JZ79" s="282">
        <f t="shared" ref="JZ79" si="366">IF((JP79-JP78)&lt;0,"",(JP79-JP78))</f>
        <v>50.269999999989523</v>
      </c>
      <c r="KA79" s="282">
        <f t="shared" ref="KA79" si="367">IF((JQ79-JQ78)&lt;0,"",(JQ79-JQ78))</f>
        <v>63382.382999993861</v>
      </c>
      <c r="KB79" s="282">
        <f t="shared" ref="KB79" si="368">IF((JR79-JR78)&lt;0,"",(JR79-JR78))</f>
        <v>68.544000000001688</v>
      </c>
      <c r="KC79" s="281">
        <f t="shared" ref="KC79" si="369">IF((JS79-JS78)&lt;0,"",(JS79-JS78))</f>
        <v>307152.90799999237</v>
      </c>
      <c r="KD79" s="281">
        <f t="shared" ref="KD79" si="370">IF((JT79-JT78)&lt;0,"",(JT79-JT78))</f>
        <v>146.68100000001141</v>
      </c>
      <c r="KE79" s="289">
        <f t="shared" si="341"/>
        <v>161410.12600000502</v>
      </c>
      <c r="KF79" s="289">
        <f t="shared" si="342"/>
        <v>307006.22699999239</v>
      </c>
      <c r="KG79" s="290">
        <f>(RD[[#This Row],[Sunset Time (POA&lt;20 W/m2)]]-RD[[#This Row],[Sunrise Time (POA&gt;20 W/m2)]])*24</f>
        <v>13.43333333333333</v>
      </c>
      <c r="KH79" s="291">
        <f>RD[[#This Row],[GHI ]]</f>
        <v>6.58</v>
      </c>
      <c r="KI79" s="291">
        <f>RD[[#This Row],[POA]]</f>
        <v>6.05</v>
      </c>
      <c r="KJ79" s="291">
        <f>RD[[#This Row],[AT (°C) 14 Hours]]</f>
        <v>39.97</v>
      </c>
      <c r="KK79" s="291">
        <f>RD[[#This Row],[MT (°C) Gen. Hours]]</f>
        <v>49.84</v>
      </c>
      <c r="KL79" s="291">
        <f>RD[[#This Row],[WS_Avg (m/s) (24 Hours)]]</f>
        <v>2.2999999999999998</v>
      </c>
      <c r="KM79" s="291">
        <f>RD[[#This Row],[WS_Max (m/s)]]</f>
        <v>5.5</v>
      </c>
      <c r="KN79" s="292">
        <f>SUM(RD[[#This Row],[BLK1_INV1]:[BLK8_INV27]])</f>
        <v>309854.97000000003</v>
      </c>
      <c r="KO79" s="95"/>
      <c r="KP79" s="55"/>
      <c r="KQ79" s="90" t="str">
        <f>IFERROR(RD[[#This Row],[WPR_Eac]]/RD[[#This Row],[WPR_Edc]],"")</f>
        <v/>
      </c>
    </row>
    <row r="80" spans="2:303" ht="15" customHeight="1" x14ac:dyDescent="0.35">
      <c r="B80" s="52">
        <v>45821</v>
      </c>
      <c r="C80" s="9">
        <f>YEAR(RD[[#This Row],[Date]])+IF(MONTH(RD[[#This Row],[Date]])&gt;=4,1,0)</f>
        <v>2026</v>
      </c>
      <c r="D80" s="6">
        <f t="shared" si="329"/>
        <v>2025</v>
      </c>
      <c r="E80" s="7"/>
      <c r="F80" s="7"/>
      <c r="G80" s="8"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12"/>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1">
        <f t="shared" ref="JU80" si="371">IF((JK80-JK79)&lt;0,"",(JK80-JK79))</f>
        <v>74373.341999992728</v>
      </c>
      <c r="JV80" s="281">
        <f t="shared" ref="JV80" si="372">IF((JL80-JL79)&lt;0,"",(JL80-JL79))</f>
        <v>39.940999999991618</v>
      </c>
      <c r="JW80" s="281">
        <f t="shared" ref="JW80" si="373">IF((JM80-JM79)&lt;0,"",(JM80-JM79))</f>
        <v>70770.001000002027</v>
      </c>
      <c r="JX80" s="281">
        <f t="shared" ref="JX80" si="374">IF((JN80-JN79)&lt;0,"",(JN80-JN79))</f>
        <v>35.883999999998196</v>
      </c>
      <c r="JY80" s="282">
        <f t="shared" ref="JY80" si="375">IF((JO80-JO79)&lt;0,"",(JO80-JO79))</f>
        <v>74449.307999998331</v>
      </c>
      <c r="JZ80" s="282">
        <f t="shared" ref="JZ80" si="376">IF((JP80-JP79)&lt;0,"",(JP80-JP79))</f>
        <v>50.270000000018626</v>
      </c>
      <c r="KA80" s="282">
        <f t="shared" ref="KA80" si="377">IF((JQ80-JQ79)&lt;0,"",(JQ80-JQ79))</f>
        <v>57474.992000006139</v>
      </c>
      <c r="KB80" s="282">
        <f t="shared" ref="KB80" si="378">IF((JR80-JR79)&lt;0,"",(JR80-JR79))</f>
        <v>68.544000000001688</v>
      </c>
      <c r="KC80" s="281">
        <f t="shared" ref="KC80" si="379">IF((JS80-JS79)&lt;0,"",(JS80-JS79))</f>
        <v>276945.71899998188</v>
      </c>
      <c r="KD80" s="281">
        <f t="shared" ref="KD80" si="380">IF((JT80-JT79)&lt;0,"",(JT80-JT79))</f>
        <v>146.68099999999686</v>
      </c>
      <c r="KE80" s="289">
        <f t="shared" si="341"/>
        <v>145067.51799999477</v>
      </c>
      <c r="KF80" s="289">
        <f t="shared" si="342"/>
        <v>276799.0379999819</v>
      </c>
      <c r="KG80" s="290">
        <f>(RD[[#This Row],[Sunset Time (POA&lt;20 W/m2)]]-RD[[#This Row],[Sunrise Time (POA&gt;20 W/m2)]])*24</f>
        <v>11.383333333333333</v>
      </c>
      <c r="KH80" s="291">
        <f>RD[[#This Row],[GHI ]]</f>
        <v>5.96</v>
      </c>
      <c r="KI80" s="291">
        <f>RD[[#This Row],[POA]]</f>
        <v>5.45</v>
      </c>
      <c r="KJ80" s="291">
        <f>RD[[#This Row],[AT (°C) 14 Hours]]</f>
        <v>39.42</v>
      </c>
      <c r="KK80" s="291">
        <f>RD[[#This Row],[MT (°C) Gen. Hours]]</f>
        <v>48.96</v>
      </c>
      <c r="KL80" s="291">
        <f>RD[[#This Row],[WS_Avg (m/s) (24 Hours)]]</f>
        <v>3.4</v>
      </c>
      <c r="KM80" s="291">
        <f>RD[[#This Row],[WS_Max (m/s)]]</f>
        <v>12.9</v>
      </c>
      <c r="KN80" s="292">
        <f>SUM(RD[[#This Row],[BLK1_INV1]:[BLK8_INV27]])</f>
        <v>279024.10000000003</v>
      </c>
      <c r="KO80" s="95"/>
      <c r="KP80" s="55"/>
      <c r="KQ80" s="90" t="str">
        <f>IFERROR(RD[[#This Row],[WPR_Eac]]/RD[[#This Row],[WPR_Edc]],"")</f>
        <v/>
      </c>
    </row>
    <row r="81" spans="2:303" ht="15" customHeight="1" x14ac:dyDescent="0.35">
      <c r="B81" s="52">
        <v>45822</v>
      </c>
      <c r="C81" s="9">
        <f>YEAR(RD[[#This Row],[Date]])+IF(MONTH(RD[[#This Row],[Date]])&gt;=4,1,0)</f>
        <v>2026</v>
      </c>
      <c r="D81" s="6">
        <f t="shared" si="329"/>
        <v>2025</v>
      </c>
      <c r="E81" s="7"/>
      <c r="F81" s="7"/>
      <c r="G81" s="8"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12"/>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7">
        <v>88334.866999999998</v>
      </c>
      <c r="JU81" s="281">
        <f t="shared" ref="JU81" si="381">IF((JK81-JK80)&lt;0,"",(JK81-JK80))</f>
        <v>82121.746000006795</v>
      </c>
      <c r="JV81" s="281">
        <f t="shared" ref="JV81" si="382">IF((JL81-JL80)&lt;0,"",(JL81-JL80))</f>
        <v>39.940999999991618</v>
      </c>
      <c r="JW81" s="281">
        <f t="shared" ref="JW81" si="383">IF((JM81-JM80)&lt;0,"",(JM81-JM80))</f>
        <v>78034.663999997079</v>
      </c>
      <c r="JX81" s="281">
        <f t="shared" ref="JX81" si="384">IF((JN81-JN80)&lt;0,"",(JN81-JN80))</f>
        <v>35.884000000005472</v>
      </c>
      <c r="JY81" s="282">
        <f t="shared" ref="JY81" si="385">IF((JO81-JO80)&lt;0,"",(JO81-JO80))</f>
        <v>82099.732000008225</v>
      </c>
      <c r="JZ81" s="282">
        <f t="shared" ref="JZ81" si="386">IF((JP81-JP80)&lt;0,"",(JP81-JP80))</f>
        <v>50.269999999989523</v>
      </c>
      <c r="KA81" s="282">
        <f t="shared" ref="KA81" si="387">IF((JQ81-JQ80)&lt;0,"",(JQ81-JQ80))</f>
        <v>63064.982999995351</v>
      </c>
      <c r="KB81" s="282">
        <f t="shared" ref="KB81" si="388">IF((JR81-JR80)&lt;0,"",(JR81-JR80))</f>
        <v>68.543999999994412</v>
      </c>
      <c r="KC81" s="281">
        <f t="shared" ref="KC81" si="389">IF((JS81-JS80)&lt;0,"",(JS81-JS80))</f>
        <v>305232.08200001717</v>
      </c>
      <c r="KD81" s="281">
        <f t="shared" ref="KD81" si="390">IF((JT81-JT80)&lt;0,"",(JT81-JT80))</f>
        <v>146.68099999999686</v>
      </c>
      <c r="KE81" s="289">
        <f t="shared" si="341"/>
        <v>160080.58500000386</v>
      </c>
      <c r="KF81" s="289">
        <f t="shared" si="342"/>
        <v>305085.40100001718</v>
      </c>
      <c r="KG81" s="290">
        <f>(RD[[#This Row],[Sunset Time (POA&lt;20 W/m2)]]-RD[[#This Row],[Sunrise Time (POA&gt;20 W/m2)]])*24</f>
        <v>13.58333333333333</v>
      </c>
      <c r="KH81" s="291">
        <f>RD[[#This Row],[GHI ]]</f>
        <v>6.54</v>
      </c>
      <c r="KI81" s="291">
        <f>RD[[#This Row],[POA]]</f>
        <v>6.01</v>
      </c>
      <c r="KJ81" s="291">
        <f>RD[[#This Row],[AT (°C) 14 Hours]]</f>
        <v>37.79</v>
      </c>
      <c r="KK81" s="291">
        <f>RD[[#This Row],[MT (°C) Gen. Hours]]</f>
        <v>49.04</v>
      </c>
      <c r="KL81" s="291">
        <f>RD[[#This Row],[WS_Avg (m/s) (24 Hours)]]</f>
        <v>1.63</v>
      </c>
      <c r="KM81" s="291">
        <f>RD[[#This Row],[WS_Max (m/s)]]</f>
        <v>4.9000000000000004</v>
      </c>
      <c r="KN81" s="292">
        <f>SUM(RD[[#This Row],[BLK1_INV1]:[BLK8_INV27]])</f>
        <v>307007.39999999997</v>
      </c>
      <c r="KO81" s="95"/>
      <c r="KP81" s="55"/>
      <c r="KQ81" s="90" t="str">
        <f>IFERROR(RD[[#This Row],[WPR_Eac]]/RD[[#This Row],[WPR_Edc]],"")</f>
        <v/>
      </c>
    </row>
    <row r="82" spans="2:303" ht="15" customHeight="1" x14ac:dyDescent="0.35">
      <c r="B82" s="52">
        <v>45823</v>
      </c>
      <c r="C82" s="9">
        <f>YEAR(RD[[#This Row],[Date]])+IF(MONTH(RD[[#This Row],[Date]])&gt;=4,1,0)</f>
        <v>2026</v>
      </c>
      <c r="D82" s="6">
        <f t="shared" si="329"/>
        <v>2025</v>
      </c>
      <c r="E82" s="7"/>
      <c r="F82" s="7"/>
      <c r="G82" s="8"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12"/>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1">
        <f t="shared" ref="JU82" si="391">IF((JK82-JK81)&lt;0,"",(JK82-JK81))</f>
        <v>59775.827999994159</v>
      </c>
      <c r="JV82" s="281">
        <f t="shared" ref="JV82" si="392">IF((JL82-JL81)&lt;0,"",(JL82-JL81))</f>
        <v>39.940999999991618</v>
      </c>
      <c r="JW82" s="281">
        <f t="shared" ref="JW82" si="393">IF((JM82-JM81)&lt;0,"",(JM82-JM81))</f>
        <v>59840.315000005066</v>
      </c>
      <c r="JX82" s="281">
        <f t="shared" ref="JX82" si="394">IF((JN82-JN81)&lt;0,"",(JN82-JN81))</f>
        <v>35.883999999998196</v>
      </c>
      <c r="JY82" s="282">
        <f t="shared" ref="JY82" si="395">IF((JO82-JO81)&lt;0,"",(JO82-JO81))</f>
        <v>59999.642000004649</v>
      </c>
      <c r="JZ82" s="282">
        <f t="shared" ref="JZ82" si="396">IF((JP82-JP81)&lt;0,"",(JP82-JP81))</f>
        <v>50.269999999989523</v>
      </c>
      <c r="KA82" s="282">
        <f t="shared" ref="KA82" si="397">IF((JQ82-JQ81)&lt;0,"",(JQ82-JQ81))</f>
        <v>48884.167000003159</v>
      </c>
      <c r="KB82" s="282">
        <f t="shared" ref="KB82" si="398">IF((JR82-JR81)&lt;0,"",(JR82-JR81))</f>
        <v>68.544000000001688</v>
      </c>
      <c r="KC82" s="281">
        <f t="shared" ref="KC82" si="399">IF((JS82-JS81)&lt;0,"",(JS82-JS81))</f>
        <v>228426.29799997807</v>
      </c>
      <c r="KD82" s="281">
        <f t="shared" ref="KD82" si="400">IF((JT82-JT81)&lt;0,"",(JT82-JT81))</f>
        <v>146.68099999999686</v>
      </c>
      <c r="KE82" s="289">
        <f t="shared" si="341"/>
        <v>119540.31799999924</v>
      </c>
      <c r="KF82" s="289">
        <f t="shared" si="342"/>
        <v>228279.61699997808</v>
      </c>
      <c r="KG82" s="290">
        <f>(RD[[#This Row],[Sunset Time (POA&lt;20 W/m2)]]-RD[[#This Row],[Sunrise Time (POA&gt;20 W/m2)]])*24</f>
        <v>13.233333333333334</v>
      </c>
      <c r="KH82" s="291">
        <f>RD[[#This Row],[GHI ]]</f>
        <v>4.87</v>
      </c>
      <c r="KI82" s="291">
        <f>RD[[#This Row],[POA]]</f>
        <v>4.49</v>
      </c>
      <c r="KJ82" s="291">
        <f>RD[[#This Row],[AT (°C) 14 Hours]]</f>
        <v>34.83</v>
      </c>
      <c r="KK82" s="291">
        <f>RD[[#This Row],[MT (°C) Gen. Hours]]</f>
        <v>42.57</v>
      </c>
      <c r="KL82" s="291">
        <f>RD[[#This Row],[WS_Avg (m/s) (24 Hours)]]</f>
        <v>3.24</v>
      </c>
      <c r="KM82" s="291">
        <f>RD[[#This Row],[WS_Max (m/s)]]</f>
        <v>10.7</v>
      </c>
      <c r="KN82" s="292">
        <f>SUM(RD[[#This Row],[BLK1_INV1]:[BLK8_INV27]])</f>
        <v>229066.49999999994</v>
      </c>
      <c r="KO82" s="95"/>
      <c r="KP82" s="55"/>
      <c r="KQ82" s="90" t="str">
        <f>IFERROR(RD[[#This Row],[WPR_Eac]]/RD[[#This Row],[WPR_Edc]],"")</f>
        <v/>
      </c>
    </row>
    <row r="83" spans="2:303" ht="15" customHeight="1" x14ac:dyDescent="0.35">
      <c r="B83" s="52">
        <v>45824</v>
      </c>
      <c r="C83" s="9">
        <f>YEAR(RD[[#This Row],[Date]])+IF(MONTH(RD[[#This Row],[Date]])&gt;=4,1,0)</f>
        <v>2026</v>
      </c>
      <c r="D83" s="6">
        <f t="shared" si="329"/>
        <v>2025</v>
      </c>
      <c r="E83" s="7"/>
      <c r="F83" s="7"/>
      <c r="G83" s="8"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12"/>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7">
        <v>88625.229000000007</v>
      </c>
      <c r="JU83" s="281">
        <f t="shared" ref="JU83" si="401">IF((JK83-JK82)&lt;0,"",(JK83-JK82))</f>
        <v>80784.347000002861</v>
      </c>
      <c r="JV83" s="281">
        <f t="shared" ref="JV83" si="402">IF((JL83-JL82)&lt;0,"",(JL83-JL82))</f>
        <v>36.940999999991618</v>
      </c>
      <c r="JW83" s="281">
        <f t="shared" ref="JW83" si="403">IF((JM83-JM82)&lt;0,"",(JM83-JM82))</f>
        <v>78232.076999999583</v>
      </c>
      <c r="JX83" s="281">
        <f t="shared" ref="JX83" si="404">IF((JN83-JN82)&lt;0,"",(JN83-JN82))</f>
        <v>31.883999999998196</v>
      </c>
      <c r="JY83" s="282">
        <f t="shared" ref="JY83" si="405">IF((JO83-JO82)&lt;0,"",(JO83-JO82))</f>
        <v>80319.216999992728</v>
      </c>
      <c r="JZ83" s="282">
        <f t="shared" ref="JZ83" si="406">IF((JP83-JP82)&lt;0,"",(JP83-JP82))</f>
        <v>47.270000000018626</v>
      </c>
      <c r="KA83" s="282">
        <f t="shared" ref="KA83" si="407">IF((JQ83-JQ82)&lt;0,"",(JQ83-JQ82))</f>
        <v>63693.581999994814</v>
      </c>
      <c r="KB83" s="282">
        <f t="shared" ref="KB83" si="408">IF((JR83-JR82)&lt;0,"",(JR83-JR82))</f>
        <v>64.544000000001688</v>
      </c>
      <c r="KC83" s="281">
        <f t="shared" ref="KC83" si="409">IF((JS83-JS82)&lt;0,"",(JS83-JS82))</f>
        <v>302835.60500001907</v>
      </c>
      <c r="KD83" s="281">
        <f t="shared" ref="KD83:KD88" si="410">IF((JT83-JT82)&lt;0,"",(JT83-JT82))</f>
        <v>143.68100000001141</v>
      </c>
      <c r="KE83" s="289">
        <f t="shared" si="341"/>
        <v>158947.59900000246</v>
      </c>
      <c r="KF83" s="289">
        <f t="shared" si="342"/>
        <v>302691.92400001909</v>
      </c>
      <c r="KG83" s="290">
        <f>(RD[[#This Row],[Sunset Time (POA&lt;20 W/m2)]]-RD[[#This Row],[Sunrise Time (POA&gt;20 W/m2)]])*24</f>
        <v>11.666666666666666</v>
      </c>
      <c r="KH83" s="291">
        <f>RD[[#This Row],[GHI ]]</f>
        <v>6.29</v>
      </c>
      <c r="KI83" s="291">
        <f>RD[[#This Row],[POA]]</f>
        <v>5.78</v>
      </c>
      <c r="KJ83" s="291">
        <f>RD[[#This Row],[AT (°C) 14 Hours]]</f>
        <v>32.82</v>
      </c>
      <c r="KK83" s="291">
        <f>RD[[#This Row],[MT (°C) Gen. Hours]]</f>
        <v>40.29</v>
      </c>
      <c r="KL83" s="291">
        <f>RD[[#This Row],[WS_Avg (m/s) (24 Hours)]]</f>
        <v>3.89</v>
      </c>
      <c r="KM83" s="291">
        <f>RD[[#This Row],[WS_Max (m/s)]]</f>
        <v>8.5</v>
      </c>
      <c r="KN83" s="292">
        <f>SUM(RD[[#This Row],[BLK1_INV1]:[BLK8_INV27]])</f>
        <v>303505.10000000015</v>
      </c>
      <c r="KO83" s="95"/>
      <c r="KP83" s="55"/>
      <c r="KQ83" s="90" t="str">
        <f>IFERROR(RD[[#This Row],[WPR_Eac]]/RD[[#This Row],[WPR_Edc]],"")</f>
        <v/>
      </c>
    </row>
    <row r="84" spans="2:303" ht="15" customHeight="1" x14ac:dyDescent="0.35">
      <c r="B84" s="52">
        <v>45825</v>
      </c>
      <c r="C84" s="9">
        <f>YEAR(RD[[#This Row],[Date]])+IF(MONTH(RD[[#This Row],[Date]])&gt;=4,1,0)</f>
        <v>2026</v>
      </c>
      <c r="D84" s="6">
        <f t="shared" si="329"/>
        <v>2025</v>
      </c>
      <c r="E84" s="7"/>
      <c r="F84" s="7"/>
      <c r="G84" s="8"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12"/>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1">
        <f t="shared" ref="JU84" si="411">IF((JK84-JK83)&lt;0,"",(JK84-JK83))</f>
        <v>56618.809000000358</v>
      </c>
      <c r="JV84" s="281">
        <f t="shared" ref="JV84" si="412">IF((JL84-JL83)&lt;0,"",(JL84-JL83))</f>
        <v>36.940999999991618</v>
      </c>
      <c r="JW84" s="281">
        <f t="shared" ref="JW84" si="413">IF((JM84-JM83)&lt;0,"",(JM84-JM83))</f>
        <v>54309.866999998689</v>
      </c>
      <c r="JX84" s="281">
        <f t="shared" ref="JX84" si="414">IF((JN84-JN83)&lt;0,"",(JN84-JN83))</f>
        <v>31.883999999998196</v>
      </c>
      <c r="JY84" s="282">
        <f t="shared" ref="JY84" si="415">IF((JO84-JO83)&lt;0,"",(JO84-JO83))</f>
        <v>56294.092000007629</v>
      </c>
      <c r="JZ84" s="282">
        <f t="shared" ref="JZ84" si="416">IF((JP84-JP83)&lt;0,"",(JP84-JP83))</f>
        <v>47.269999999989523</v>
      </c>
      <c r="KA84" s="282">
        <f t="shared" ref="KA84" si="417">IF((JQ84-JQ83)&lt;0,"",(JQ84-JQ83))</f>
        <v>44056.881000004709</v>
      </c>
      <c r="KB84" s="282">
        <f t="shared" ref="KB84" si="418">IF((JR84-JR83)&lt;0,"",(JR84-JR83))</f>
        <v>64.544000000001688</v>
      </c>
      <c r="KC84" s="281">
        <f t="shared" ref="KC84" si="419">IF((JS84-JS83)&lt;0,"",(JS84-JS83))</f>
        <v>211172.84500002861</v>
      </c>
      <c r="KD84" s="281">
        <f t="shared" si="410"/>
        <v>143.68099999999686</v>
      </c>
      <c r="KE84" s="289">
        <f t="shared" si="341"/>
        <v>110859.85099999906</v>
      </c>
      <c r="KF84" s="289">
        <f t="shared" si="342"/>
        <v>211029.16400002863</v>
      </c>
      <c r="KG84" s="290">
        <f>(RD[[#This Row],[Sunset Time (POA&lt;20 W/m2)]]-RD[[#This Row],[Sunrise Time (POA&gt;20 W/m2)]])*24</f>
        <v>10.883333333333333</v>
      </c>
      <c r="KH84" s="291">
        <f>RD[[#This Row],[GHI ]]</f>
        <v>4.4400000000000004</v>
      </c>
      <c r="KI84" s="291">
        <f>RD[[#This Row],[POA]]</f>
        <v>3.98</v>
      </c>
      <c r="KJ84" s="291">
        <f>RD[[#This Row],[AT (°C) 14 Hours]]</f>
        <v>33.67</v>
      </c>
      <c r="KK84" s="291">
        <f>RD[[#This Row],[MT (°C) Gen. Hours]]</f>
        <v>42.05</v>
      </c>
      <c r="KL84" s="291">
        <f>RD[[#This Row],[WS_Avg (m/s) (24 Hours)]]</f>
        <v>2.77</v>
      </c>
      <c r="KM84" s="291">
        <f>RD[[#This Row],[WS_Max (m/s)]]</f>
        <v>8.9</v>
      </c>
      <c r="KN84" s="292">
        <f>SUM(RD[[#This Row],[BLK1_INV1]:[BLK8_INV27]])</f>
        <v>212042.5</v>
      </c>
      <c r="KO84" s="95"/>
      <c r="KP84" s="55"/>
      <c r="KQ84" s="90" t="str">
        <f>IFERROR(RD[[#This Row],[WPR_Eac]]/RD[[#This Row],[WPR_Edc]],"")</f>
        <v/>
      </c>
    </row>
    <row r="85" spans="2:303" ht="15" customHeight="1" x14ac:dyDescent="0.35">
      <c r="B85" s="52">
        <v>45826</v>
      </c>
      <c r="C85" s="9">
        <f>YEAR(RD[[#This Row],[Date]])+IF(MONTH(RD[[#This Row],[Date]])&gt;=4,1,0)</f>
        <v>2026</v>
      </c>
      <c r="D85" s="6">
        <f t="shared" si="329"/>
        <v>2025</v>
      </c>
      <c r="E85" s="7"/>
      <c r="F85" s="7"/>
      <c r="G85" s="8"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12"/>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7">
        <v>88904.591</v>
      </c>
      <c r="JU85" s="281">
        <f t="shared" ref="JU85" si="420">IF((JK85-JK84)&lt;0,"",(JK85-JK84))</f>
        <v>67555.983999997377</v>
      </c>
      <c r="JV85" s="281">
        <f t="shared" ref="JV85" si="421">IF((JL85-JL84)&lt;0,"",(JL85-JL84))</f>
        <v>23.941000000049826</v>
      </c>
      <c r="JW85" s="281">
        <f t="shared" ref="JW85" si="422">IF((JM85-JM84)&lt;0,"",(JM85-JM84))</f>
        <v>67398.627999998629</v>
      </c>
      <c r="JX85" s="281">
        <f t="shared" ref="JX85" si="423">IF((JN85-JN84)&lt;0,"",(JN85-JN84))</f>
        <v>31.884000000005472</v>
      </c>
      <c r="JY85" s="282">
        <f t="shared" ref="JY85" si="424">IF((JO85-JO84)&lt;0,"",(JO85-JO84))</f>
        <v>71187.47499999404</v>
      </c>
      <c r="JZ85" s="282">
        <f t="shared" ref="JZ85" si="425">IF((JP85-JP84)&lt;0,"",(JP85-JP84))</f>
        <v>47.269999999989523</v>
      </c>
      <c r="KA85" s="282">
        <f t="shared" ref="KA85" si="426">IF((JQ85-JQ84)&lt;0,"",(JQ85-JQ84))</f>
        <v>53582.626000002027</v>
      </c>
      <c r="KB85" s="282">
        <f t="shared" ref="KB85" si="427">IF((JR85-JR84)&lt;0,"",(JR85-JR84))</f>
        <v>58.543999999994412</v>
      </c>
      <c r="KC85" s="281">
        <f t="shared" ref="KC85" si="428">IF((JS85-JS84)&lt;0,"",(JS85-JS84))</f>
        <v>259670.74299997091</v>
      </c>
      <c r="KD85" s="281">
        <f t="shared" si="410"/>
        <v>135.68099999999686</v>
      </c>
      <c r="KE85" s="289">
        <f t="shared" si="341"/>
        <v>134898.78699999594</v>
      </c>
      <c r="KF85" s="289">
        <f t="shared" si="342"/>
        <v>259535.06199997093</v>
      </c>
      <c r="KG85" s="290">
        <f>(RD[[#This Row],[Sunset Time (POA&lt;20 W/m2)]]-RD[[#This Row],[Sunrise Time (POA&gt;20 W/m2)]])*24</f>
        <v>13.466666666666667</v>
      </c>
      <c r="KH85" s="291">
        <f>RD[[#This Row],[GHI ]]</f>
        <v>5.32</v>
      </c>
      <c r="KI85" s="291">
        <f>RD[[#This Row],[POA]]</f>
        <v>4.96</v>
      </c>
      <c r="KJ85" s="291">
        <f>RD[[#This Row],[AT (°C) 14 Hours]]</f>
        <v>31.72</v>
      </c>
      <c r="KK85" s="291">
        <f>RD[[#This Row],[MT (°C) Gen. Hours]]</f>
        <v>42.78</v>
      </c>
      <c r="KL85" s="291">
        <f>RD[[#This Row],[WS_Avg (m/s) (24 Hours)]]</f>
        <v>1.64</v>
      </c>
      <c r="KM85" s="291">
        <f>RD[[#This Row],[WS_Max (m/s)]]</f>
        <v>5.0999999999999996</v>
      </c>
      <c r="KN85" s="292">
        <f>SUM(RD[[#This Row],[BLK1_INV1]:[BLK8_INV27]])</f>
        <v>261299.0500000001</v>
      </c>
      <c r="KO85" s="95"/>
      <c r="KP85" s="55"/>
      <c r="KQ85" s="90" t="str">
        <f>IFERROR(RD[[#This Row],[WPR_Eac]]/RD[[#This Row],[WPR_Edc]],"")</f>
        <v/>
      </c>
    </row>
    <row r="86" spans="2:303" ht="15" customHeight="1" x14ac:dyDescent="0.35">
      <c r="B86" s="52">
        <v>45827</v>
      </c>
      <c r="C86" s="9">
        <f>YEAR(RD[[#This Row],[Date]])+IF(MONTH(RD[[#This Row],[Date]])&gt;=4,1,0)</f>
        <v>2026</v>
      </c>
      <c r="D86" s="6">
        <f t="shared" ref="D86:D97" si="429">YEAR(B86)</f>
        <v>2025</v>
      </c>
      <c r="E86" s="7"/>
      <c r="F86" s="7"/>
      <c r="G86" s="8"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12"/>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1">
        <f t="shared" ref="JU86" si="431">IF((JK86-JK85)&lt;0,"",(JK86-JK85))</f>
        <v>60364.059000000358</v>
      </c>
      <c r="JV86" s="281">
        <f t="shared" ref="JV86" si="432">IF((JL86-JL85)&lt;0,"",(JL86-JL85))</f>
        <v>23.940999999991618</v>
      </c>
      <c r="JW86" s="281">
        <f t="shared" ref="JW86" si="433">IF((JM86-JM85)&lt;0,"",(JM86-JM85))</f>
        <v>58051.527000002563</v>
      </c>
      <c r="JX86" s="281">
        <f t="shared" ref="JX86" si="434">IF((JN86-JN85)&lt;0,"",(JN86-JN85))</f>
        <v>31.883999999998196</v>
      </c>
      <c r="JY86" s="282">
        <f t="shared" ref="JY86" si="435">IF((JO86-JO85)&lt;0,"",(JO86-JO85))</f>
        <v>61345.652999997139</v>
      </c>
      <c r="JZ86" s="282">
        <f t="shared" ref="JZ86" si="436">IF((JP86-JP85)&lt;0,"",(JP86-JP85))</f>
        <v>47.270000000018626</v>
      </c>
      <c r="KA86" s="282">
        <f t="shared" ref="KA86" si="437">IF((JQ86-JQ85)&lt;0,"",(JQ86-JQ85))</f>
        <v>46398.978000000119</v>
      </c>
      <c r="KB86" s="282">
        <f t="shared" ref="KB86" si="438">IF((JR86-JR85)&lt;0,"",(JR86-JR85))</f>
        <v>58.544000000001688</v>
      </c>
      <c r="KC86" s="281">
        <f t="shared" ref="KC86" si="439">IF((JS86-JS85)&lt;0,"",(JS86-JS85))</f>
        <v>226079.28700000048</v>
      </c>
      <c r="KD86" s="281">
        <f t="shared" si="410"/>
        <v>135.68099999999686</v>
      </c>
      <c r="KE86" s="289">
        <f t="shared" ref="KE86:KE96" si="440">(JU86+JW86)-(JV86+JX86)</f>
        <v>118359.76100000294</v>
      </c>
      <c r="KF86" s="289">
        <f t="shared" ref="KF86:KF96" si="441">IFERROR(KC86-KD86,"")</f>
        <v>225943.60600000049</v>
      </c>
      <c r="KG86" s="290">
        <f>(RD[[#This Row],[Sunset Time (POA&lt;20 W/m2)]]-RD[[#This Row],[Sunrise Time (POA&gt;20 W/m2)]])*24</f>
        <v>12.433333333333332</v>
      </c>
      <c r="KH86" s="291">
        <f>RD[[#This Row],[GHI ]]</f>
        <v>4.53</v>
      </c>
      <c r="KI86" s="291">
        <f>RD[[#This Row],[POA]]</f>
        <v>4.17</v>
      </c>
      <c r="KJ86" s="291">
        <f>RD[[#This Row],[AT (°C) 14 Hours]]</f>
        <v>30.22</v>
      </c>
      <c r="KK86" s="291">
        <f>RD[[#This Row],[MT (°C) Gen. Hours]]</f>
        <v>39.340000000000003</v>
      </c>
      <c r="KL86" s="291">
        <f>RD[[#This Row],[WS_Avg (m/s) (24 Hours)]]</f>
        <v>3.06</v>
      </c>
      <c r="KM86" s="291">
        <f>RD[[#This Row],[WS_Max (m/s)]]</f>
        <v>9.5</v>
      </c>
      <c r="KN86" s="292">
        <f>SUM(RD[[#This Row],[BLK1_INV1]:[BLK8_INV27]])</f>
        <v>227578.3000000001</v>
      </c>
      <c r="KO86" s="95"/>
      <c r="KP86" s="55"/>
      <c r="KQ86" s="90" t="str">
        <f>IFERROR(RD[[#This Row],[WPR_Eac]]/RD[[#This Row],[WPR_Edc]],"")</f>
        <v/>
      </c>
    </row>
    <row r="87" spans="2:303" ht="15" customHeight="1" x14ac:dyDescent="0.35">
      <c r="B87" s="52">
        <v>45828</v>
      </c>
      <c r="C87" s="9">
        <f>YEAR(RD[[#This Row],[Date]])+IF(MONTH(RD[[#This Row],[Date]])&gt;=4,1,0)</f>
        <v>2026</v>
      </c>
      <c r="D87" s="6">
        <f t="shared" si="429"/>
        <v>2025</v>
      </c>
      <c r="E87" s="7"/>
      <c r="F87" s="7"/>
      <c r="G87" s="8"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12"/>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7">
        <v>89175.952999999994</v>
      </c>
      <c r="JU87" s="281">
        <f t="shared" ref="JU87" si="442">IF((JK87-JK86)&lt;0,"",(JK87-JK86))</f>
        <v>34559.041999995708</v>
      </c>
      <c r="JV87" s="281">
        <f t="shared" ref="JV87" si="443">IF((JL87-JL86)&lt;0,"",(JL87-JL86))</f>
        <v>23.940999999991618</v>
      </c>
      <c r="JW87" s="281">
        <f t="shared" ref="JW87" si="444">IF((JM87-JM86)&lt;0,"",(JM87-JM86))</f>
        <v>32181.115999996662</v>
      </c>
      <c r="JX87" s="281">
        <f t="shared" ref="JX87" si="445">IF((JN87-JN86)&lt;0,"",(JN87-JN86))</f>
        <v>31.883999999998196</v>
      </c>
      <c r="JY87" s="282">
        <f t="shared" ref="JY87" si="446">IF((JO87-JO86)&lt;0,"",(JO87-JO86))</f>
        <v>33671.52500000596</v>
      </c>
      <c r="JZ87" s="282">
        <f t="shared" ref="JZ87" si="447">IF((JP87-JP86)&lt;0,"",(JP87-JP86))</f>
        <v>47.269999999989523</v>
      </c>
      <c r="KA87" s="282">
        <f t="shared" ref="KA87" si="448">IF((JQ87-JQ86)&lt;0,"",(JQ87-JQ86))</f>
        <v>27387.020999997854</v>
      </c>
      <c r="KB87" s="282">
        <f t="shared" ref="KB87" si="449">IF((JR87-JR86)&lt;0,"",(JR87-JR86))</f>
        <v>58.544000000001688</v>
      </c>
      <c r="KC87" s="281">
        <f t="shared" ref="KC87" si="450">IF((JS87-JS86)&lt;0,"",(JS87-JS86))</f>
        <v>127693.28700000048</v>
      </c>
      <c r="KD87" s="281">
        <f t="shared" si="410"/>
        <v>135.68099999999686</v>
      </c>
      <c r="KE87" s="289">
        <f t="shared" si="440"/>
        <v>66684.332999992388</v>
      </c>
      <c r="KF87" s="289">
        <f t="shared" si="441"/>
        <v>127557.60600000048</v>
      </c>
      <c r="KG87" s="290">
        <f>(RD[[#This Row],[Sunset Time (POA&lt;20 W/m2)]]-RD[[#This Row],[Sunrise Time (POA&gt;20 W/m2)]])*24</f>
        <v>13.25</v>
      </c>
      <c r="KH87" s="291">
        <f>RD[[#This Row],[GHI ]]</f>
        <v>2.5299999999999998</v>
      </c>
      <c r="KI87" s="291">
        <f>RD[[#This Row],[POA]]</f>
        <v>2.4</v>
      </c>
      <c r="KJ87" s="291">
        <f>RD[[#This Row],[AT (°C) 14 Hours]]</f>
        <v>28.91</v>
      </c>
      <c r="KK87" s="291">
        <f>RD[[#This Row],[MT (°C) Gen. Hours]]</f>
        <v>32.29</v>
      </c>
      <c r="KL87" s="291">
        <f>RD[[#This Row],[WS_Avg (m/s) (24 Hours)]]</f>
        <v>0.94599999999999995</v>
      </c>
      <c r="KM87" s="291">
        <f>RD[[#This Row],[WS_Max (m/s)]]</f>
        <v>5.7</v>
      </c>
      <c r="KN87" s="292">
        <f>SUM(RD[[#This Row],[BLK1_INV1]:[BLK8_INV27]])</f>
        <v>128207.02999999998</v>
      </c>
      <c r="KO87" s="95"/>
      <c r="KP87" s="55"/>
      <c r="KQ87" s="90" t="str">
        <f>IFERROR(RD[[#This Row],[WPR_Eac]]/RD[[#This Row],[WPR_Edc]],"")</f>
        <v/>
      </c>
    </row>
    <row r="88" spans="2:303" ht="15" customHeight="1" x14ac:dyDescent="0.35">
      <c r="B88" s="52">
        <v>45829</v>
      </c>
      <c r="C88" s="9">
        <f>YEAR(RD[[#This Row],[Date]])+IF(MONTH(RD[[#This Row],[Date]])&gt;=4,1,0)</f>
        <v>2026</v>
      </c>
      <c r="D88" s="6">
        <f t="shared" si="429"/>
        <v>2025</v>
      </c>
      <c r="E88" s="7"/>
      <c r="F88" s="7"/>
      <c r="G88" s="8"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12"/>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1">
        <f t="shared" ref="JU88" si="451">IF((JK88-JK87)&lt;0,"",(JK88-JK87))</f>
        <v>71427.562000006437</v>
      </c>
      <c r="JV88" s="281">
        <f t="shared" ref="JV88" si="452">IF((JL88-JL87)&lt;0,"",(JL88-JL87))</f>
        <v>21.940999999991618</v>
      </c>
      <c r="JW88" s="281">
        <f t="shared" ref="JW88" si="453">IF((JM88-JM87)&lt;0,"",(JM88-JM87))</f>
        <v>66858.851000003517</v>
      </c>
      <c r="JX88" s="281">
        <f t="shared" ref="JX88" si="454">IF((JN88-JN87)&lt;0,"",(JN88-JN87))</f>
        <v>29.883999999998196</v>
      </c>
      <c r="JY88" s="282">
        <f t="shared" ref="JY88" si="455">IF((JO88-JO87)&lt;0,"",(JO88-JO87))</f>
        <v>69862.831000000238</v>
      </c>
      <c r="JZ88" s="282">
        <f t="shared" ref="JZ88" si="456">IF((JP88-JP87)&lt;0,"",(JP88-JP87))</f>
        <v>45.270000000018626</v>
      </c>
      <c r="KA88" s="282">
        <f t="shared" ref="KA88" si="457">IF((JQ88-JQ87)&lt;0,"",(JQ88-JQ87))</f>
        <v>55639.269999995828</v>
      </c>
      <c r="KB88" s="282">
        <f t="shared" ref="KB88" si="458">IF((JR88-JR87)&lt;0,"",(JR88-JR87))</f>
        <v>56.544000000001688</v>
      </c>
      <c r="KC88" s="281">
        <f t="shared" ref="KC88" si="459">IF((JS88-JS87)&lt;0,"",(JS88-JS87))</f>
        <v>263653.35799998045</v>
      </c>
      <c r="KD88" s="281">
        <f t="shared" si="410"/>
        <v>133.68100000001141</v>
      </c>
      <c r="KE88" s="289">
        <f t="shared" si="440"/>
        <v>138234.58800000997</v>
      </c>
      <c r="KF88" s="289">
        <f t="shared" si="441"/>
        <v>263519.67699998047</v>
      </c>
      <c r="KG88" s="290">
        <f>(RD[[#This Row],[Sunset Time (POA&lt;20 W/m2)]]-RD[[#This Row],[Sunrise Time (POA&gt;20 W/m2)]])*24</f>
        <v>13.5</v>
      </c>
      <c r="KH88" s="291">
        <f>RD[[#This Row],[GHI ]]</f>
        <v>5.62</v>
      </c>
      <c r="KI88" s="291">
        <f>RD[[#This Row],[POA]]</f>
        <v>5.19</v>
      </c>
      <c r="KJ88" s="291">
        <f>RD[[#This Row],[AT (°C) 14 Hours]]</f>
        <v>31.15</v>
      </c>
      <c r="KK88" s="291">
        <f>RD[[#This Row],[MT (°C) Gen. Hours]]</f>
        <v>42.22</v>
      </c>
      <c r="KL88" s="291">
        <f>RD[[#This Row],[WS_Avg (m/s) (24 Hours)]]</f>
        <v>1.35</v>
      </c>
      <c r="KM88" s="291">
        <f>RD[[#This Row],[WS_Max (m/s)]]</f>
        <v>6.1</v>
      </c>
      <c r="KN88" s="292">
        <f>SUM(RD[[#This Row],[BLK1_INV1]:[BLK8_INV27]])</f>
        <v>264314.40000000002</v>
      </c>
      <c r="KO88" s="95"/>
      <c r="KP88" s="55"/>
      <c r="KQ88" s="90" t="str">
        <f>IFERROR(RD[[#This Row],[WPR_Eac]]/RD[[#This Row],[WPR_Edc]],"")</f>
        <v/>
      </c>
    </row>
    <row r="89" spans="2:303" ht="15" customHeight="1" x14ac:dyDescent="0.35">
      <c r="B89" s="52">
        <v>45830</v>
      </c>
      <c r="C89" s="9">
        <f>YEAR(RD[[#This Row],[Date]])+IF(MONTH(RD[[#This Row],[Date]])&gt;=4,1,0)</f>
        <v>2026</v>
      </c>
      <c r="D89" s="6">
        <f t="shared" si="429"/>
        <v>2025</v>
      </c>
      <c r="E89" s="7"/>
      <c r="F89" s="7"/>
      <c r="G89" s="8"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12"/>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7">
        <v>89443.315000000002</v>
      </c>
      <c r="JU89" s="281">
        <f t="shared" ref="JU89" si="460">IF((JK89-JK88)&lt;0,"",(JK89-JK88))</f>
        <v>76776.831000000238</v>
      </c>
      <c r="JV89" s="281">
        <f t="shared" ref="JV89" si="461">IF((JL89-JL88)&lt;0,"",(JL89-JL88))</f>
        <v>21.940999999991618</v>
      </c>
      <c r="JW89" s="281">
        <f t="shared" ref="JW89" si="462">IF((JM89-JM88)&lt;0,"",(JM89-JM88))</f>
        <v>72636.893999993801</v>
      </c>
      <c r="JX89" s="281">
        <f t="shared" ref="JX89" si="463">IF((JN89-JN88)&lt;0,"",(JN89-JN88))</f>
        <v>29.884000000005472</v>
      </c>
      <c r="JY89" s="282">
        <f t="shared" ref="JY89" si="464">IF((JO89-JO88)&lt;0,"",(JO89-JO88))</f>
        <v>75179.603000000119</v>
      </c>
      <c r="JZ89" s="282">
        <f t="shared" ref="JZ89" si="465">IF((JP89-JP88)&lt;0,"",(JP89-JP88))</f>
        <v>45.269999999989523</v>
      </c>
      <c r="KA89" s="282">
        <f t="shared" ref="KA89" si="466">IF((JQ89-JQ88)&lt;0,"",(JQ89-JQ88))</f>
        <v>56847.543999999762</v>
      </c>
      <c r="KB89" s="282">
        <f t="shared" ref="KB89" si="467">IF((JR89-JR88)&lt;0,"",(JR89-JR88))</f>
        <v>56.544000000001688</v>
      </c>
      <c r="KC89" s="281">
        <f t="shared" ref="KC89" si="468">IF((JS89-JS88)&lt;0,"",(JS89-JS88))</f>
        <v>281490.6400000453</v>
      </c>
      <c r="KD89" s="281">
        <f t="shared" ref="KD89:KD94" si="469">IF((JT89-JT88)&lt;0,"",(JT89-JT88))</f>
        <v>133.68099999999686</v>
      </c>
      <c r="KE89" s="289">
        <f t="shared" si="440"/>
        <v>149361.89999999403</v>
      </c>
      <c r="KF89" s="289">
        <f t="shared" si="441"/>
        <v>281356.95900004532</v>
      </c>
      <c r="KG89" s="290">
        <f>(RD[[#This Row],[Sunset Time (POA&lt;20 W/m2)]]-RD[[#This Row],[Sunrise Time (POA&gt;20 W/m2)]])*24</f>
        <v>13.216666666666665</v>
      </c>
      <c r="KH89" s="291">
        <f>RD[[#This Row],[GHI ]]</f>
        <v>5.81</v>
      </c>
      <c r="KI89" s="291">
        <f>RD[[#This Row],[POA]]</f>
        <v>5.3</v>
      </c>
      <c r="KJ89" s="291">
        <f>RD[[#This Row],[AT (°C) 14 Hours]]</f>
        <v>33.229999999999997</v>
      </c>
      <c r="KK89" s="291">
        <f>RD[[#This Row],[MT (°C) Gen. Hours]]</f>
        <v>41.42</v>
      </c>
      <c r="KL89" s="291">
        <f>RD[[#This Row],[WS_Avg (m/s) (24 Hours)]]</f>
        <v>1.87</v>
      </c>
      <c r="KM89" s="291">
        <f>RD[[#This Row],[WS_Max (m/s)]]</f>
        <v>4.9000000000000004</v>
      </c>
      <c r="KN89" s="292">
        <f>SUM(RD[[#This Row],[BLK1_INV1]:[BLK8_INV27]])</f>
        <v>282611.15000000002</v>
      </c>
      <c r="KO89" s="95"/>
      <c r="KP89" s="55"/>
      <c r="KQ89" s="90" t="str">
        <f>IFERROR(RD[[#This Row],[WPR_Eac]]/RD[[#This Row],[WPR_Edc]],"")</f>
        <v/>
      </c>
    </row>
    <row r="90" spans="2:303" ht="15" customHeight="1" x14ac:dyDescent="0.35">
      <c r="B90" s="52">
        <v>45831</v>
      </c>
      <c r="C90" s="9">
        <f>YEAR(RD[[#This Row],[Date]])+IF(MONTH(RD[[#This Row],[Date]])&gt;=4,1,0)</f>
        <v>2026</v>
      </c>
      <c r="D90" s="6">
        <f t="shared" si="429"/>
        <v>2025</v>
      </c>
      <c r="E90" s="7"/>
      <c r="F90" s="7"/>
      <c r="G90" s="8"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12"/>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1">
        <f t="shared" ref="JU90" si="470">IF((JK90-JK89)&lt;0,"",(JK90-JK89))</f>
        <v>64356.782000005245</v>
      </c>
      <c r="JV90" s="281">
        <f t="shared" ref="JV90" si="471">IF((JL90-JL89)&lt;0,"",(JL90-JL89))</f>
        <v>12.940999999991618</v>
      </c>
      <c r="JW90" s="281">
        <f t="shared" ref="JW90" si="472">IF((JM90-JM89)&lt;0,"",(JM90-JM89))</f>
        <v>62000.869000002742</v>
      </c>
      <c r="JX90" s="281">
        <f t="shared" ref="JX90" si="473">IF((JN90-JN89)&lt;0,"",(JN90-JN89))</f>
        <v>29.883999999998196</v>
      </c>
      <c r="JY90" s="282">
        <f t="shared" ref="JY90" si="474">IF((JO90-JO89)&lt;0,"",(JO90-JO89))</f>
        <v>62624.430999994278</v>
      </c>
      <c r="JZ90" s="282">
        <f t="shared" ref="JZ90" si="475">IF((JP90-JP89)&lt;0,"",(JP90-JP89))</f>
        <v>45.269999999989523</v>
      </c>
      <c r="KA90" s="282">
        <f t="shared" ref="KA90" si="476">IF((JQ90-JQ89)&lt;0,"",(JQ90-JQ89))</f>
        <v>50118.506999999285</v>
      </c>
      <c r="KB90" s="282">
        <f t="shared" ref="KB90" si="477">IF((JR90-JR89)&lt;0,"",(JR90-JR89))</f>
        <v>56.543999999994412</v>
      </c>
      <c r="KC90" s="281">
        <f t="shared" ref="KC90" si="478">IF((JS90-JS89)&lt;0,"",(JS90-JS89))</f>
        <v>238787.79699999094</v>
      </c>
      <c r="KD90" s="281">
        <f t="shared" si="469"/>
        <v>133.68099999999686</v>
      </c>
      <c r="KE90" s="289">
        <f t="shared" si="440"/>
        <v>126314.826000008</v>
      </c>
      <c r="KF90" s="289">
        <f t="shared" si="441"/>
        <v>238654.11599999096</v>
      </c>
      <c r="KG90" s="290">
        <f>(RD[[#This Row],[Sunset Time (POA&lt;20 W/m2)]]-RD[[#This Row],[Sunrise Time (POA&gt;20 W/m2)]])*24</f>
        <v>13.3</v>
      </c>
      <c r="KH90" s="291">
        <f>RD[[#This Row],[GHI ]]</f>
        <v>4.95</v>
      </c>
      <c r="KI90" s="291">
        <f>RD[[#This Row],[POA]]</f>
        <v>4.58</v>
      </c>
      <c r="KJ90" s="291">
        <f>RD[[#This Row],[AT (°C) 14 Hours]]</f>
        <v>30.76</v>
      </c>
      <c r="KK90" s="291">
        <f>RD[[#This Row],[MT (°C) Gen. Hours]]</f>
        <v>41.42</v>
      </c>
      <c r="KL90" s="291">
        <f>RD[[#This Row],[WS_Avg (m/s) (24 Hours)]]</f>
        <v>1.21</v>
      </c>
      <c r="KM90" s="291">
        <f>RD[[#This Row],[WS_Max (m/s)]]</f>
        <v>6.5</v>
      </c>
      <c r="KN90" s="292">
        <f>SUM(RD[[#This Row],[BLK1_INV1]:[BLK8_INV27]])</f>
        <v>239843.70000000013</v>
      </c>
      <c r="KO90" s="95"/>
      <c r="KP90" s="55"/>
      <c r="KQ90" s="90" t="str">
        <f>IFERROR(RD[[#This Row],[WPR_Eac]]/RD[[#This Row],[WPR_Edc]],"")</f>
        <v/>
      </c>
    </row>
    <row r="91" spans="2:303" ht="15" customHeight="1" x14ac:dyDescent="0.35">
      <c r="B91" s="52">
        <v>45832</v>
      </c>
      <c r="C91" s="9">
        <f>YEAR(RD[[#This Row],[Date]])+IF(MONTH(RD[[#This Row],[Date]])&gt;=4,1,0)</f>
        <v>2026</v>
      </c>
      <c r="D91" s="6">
        <f t="shared" si="429"/>
        <v>2025</v>
      </c>
      <c r="E91" s="7"/>
      <c r="F91" s="7"/>
      <c r="G91" s="8"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12"/>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7">
        <v>89710.676999999996</v>
      </c>
      <c r="JU91" s="281">
        <f t="shared" ref="JU91" si="479">IF((JK91-JK90)&lt;0,"",(JK91-JK90))</f>
        <v>88410.761999994516</v>
      </c>
      <c r="JV91" s="281">
        <f t="shared" ref="JV91" si="480">IF((JL91-JL90)&lt;0,"",(JL91-JL90))</f>
        <v>2.9409999999916181</v>
      </c>
      <c r="JW91" s="281">
        <f t="shared" ref="JW91" si="481">IF((JM91-JM90)&lt;0,"",(JM91-JM90))</f>
        <v>83457.927000001073</v>
      </c>
      <c r="JX91" s="281">
        <f t="shared" ref="JX91" si="482">IF((JN91-JN90)&lt;0,"",(JN91-JN90))</f>
        <v>29.883999999998196</v>
      </c>
      <c r="JY91" s="282">
        <f t="shared" ref="JY91" si="483">IF((JO91-JO90)&lt;0,"",(JO91-JO90))</f>
        <v>86815.21099999547</v>
      </c>
      <c r="JZ91" s="282">
        <f t="shared" ref="JZ91" si="484">IF((JP91-JP90)&lt;0,"",(JP91-JP90))</f>
        <v>45.270000000018626</v>
      </c>
      <c r="KA91" s="282">
        <f t="shared" ref="KA91" si="485">IF((JQ91-JQ90)&lt;0,"",(JQ91-JQ90))</f>
        <v>68223.667000003159</v>
      </c>
      <c r="KB91" s="282">
        <f t="shared" ref="KB91" si="486">IF((JR91-JR90)&lt;0,"",(JR91-JR90))</f>
        <v>56.544000000001688</v>
      </c>
      <c r="KC91" s="281">
        <f t="shared" ref="KC91" si="487">IF((JS91-JS90)&lt;0,"",(JS91-JS90))</f>
        <v>326685.44199997187</v>
      </c>
      <c r="KD91" s="281">
        <f t="shared" si="469"/>
        <v>133.68099999999686</v>
      </c>
      <c r="KE91" s="289">
        <f t="shared" si="440"/>
        <v>171835.86399999561</v>
      </c>
      <c r="KF91" s="289">
        <f t="shared" si="441"/>
        <v>326551.76099997188</v>
      </c>
      <c r="KG91" s="290">
        <f>(RD[[#This Row],[Sunset Time (POA&lt;20 W/m2)]]-RD[[#This Row],[Sunrise Time (POA&gt;20 W/m2)]])*24</f>
        <v>13.333333333333332</v>
      </c>
      <c r="KH91" s="291">
        <f>RD[[#This Row],[GHI ]]</f>
        <v>6.96</v>
      </c>
      <c r="KI91" s="291">
        <f>RD[[#This Row],[POA]]</f>
        <v>6.44</v>
      </c>
      <c r="KJ91" s="291">
        <f>RD[[#This Row],[AT (°C) 14 Hours]]</f>
        <v>33.08</v>
      </c>
      <c r="KK91" s="291">
        <f>RD[[#This Row],[MT (°C) Gen. Hours]]</f>
        <v>45.26</v>
      </c>
      <c r="KL91" s="291">
        <f>RD[[#This Row],[WS_Avg (m/s) (24 Hours)]]</f>
        <v>1.88</v>
      </c>
      <c r="KM91" s="291">
        <f>RD[[#This Row],[WS_Max (m/s)]]</f>
        <v>5.5</v>
      </c>
      <c r="KN91" s="292">
        <f>SUM(RD[[#This Row],[BLK1_INV1]:[BLK8_INV27]])</f>
        <v>329656.49</v>
      </c>
      <c r="KO91" s="95"/>
      <c r="KP91" s="55"/>
      <c r="KQ91" s="90" t="str">
        <f>IFERROR(RD[[#This Row],[WPR_Eac]]/RD[[#This Row],[WPR_Edc]],"")</f>
        <v/>
      </c>
    </row>
    <row r="92" spans="2:303" ht="15" customHeight="1" x14ac:dyDescent="0.35">
      <c r="B92" s="52">
        <v>45833</v>
      </c>
      <c r="C92" s="9">
        <f>YEAR(RD[[#This Row],[Date]])+IF(MONTH(RD[[#This Row],[Date]])&gt;=4,1,0)</f>
        <v>2026</v>
      </c>
      <c r="D92" s="6">
        <f t="shared" si="429"/>
        <v>2025</v>
      </c>
      <c r="E92" s="7"/>
      <c r="F92" s="7"/>
      <c r="G92" s="8"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12"/>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1">
        <f t="shared" ref="JU92" si="488">IF((JK92-JK91)&lt;0,"",(JK92-JK91))</f>
        <v>87280.752000004053</v>
      </c>
      <c r="JV92" s="281">
        <f t="shared" ref="JV92" si="489">IF((JL92-JL91)&lt;0,"",(JL92-JL91))</f>
        <v>12.941000000049826</v>
      </c>
      <c r="JW92" s="281">
        <f t="shared" ref="JW92" si="490">IF((JM92-JM91)&lt;0,"",(JM92-JM91))</f>
        <v>83258.120999999344</v>
      </c>
      <c r="JX92" s="281">
        <f t="shared" ref="JX92" si="491">IF((JN92-JN91)&lt;0,"",(JN92-JN91))</f>
        <v>21.883999999998196</v>
      </c>
      <c r="JY92" s="282">
        <f t="shared" ref="JY92" si="492">IF((JO92-JO91)&lt;0,"",(JO92-JO91))</f>
        <v>85378.648000001907</v>
      </c>
      <c r="JZ92" s="282">
        <f t="shared" ref="JZ92" si="493">IF((JP92-JP91)&lt;0,"",(JP92-JP91))</f>
        <v>37.269999999989523</v>
      </c>
      <c r="KA92" s="282">
        <f t="shared" ref="KA92" si="494">IF((JQ92-JQ91)&lt;0,"",(JQ92-JQ91))</f>
        <v>67337.195000000298</v>
      </c>
      <c r="KB92" s="282">
        <f t="shared" ref="KB92" si="495">IF((JR92-JR91)&lt;0,"",(JR92-JR91))</f>
        <v>49.544000000001688</v>
      </c>
      <c r="KC92" s="281">
        <f t="shared" ref="KC92" si="496">IF((JS92-JS91)&lt;0,"",(JS92-JS91))</f>
        <v>323091.37000000477</v>
      </c>
      <c r="KD92" s="281">
        <f t="shared" si="469"/>
        <v>120.68099999999686</v>
      </c>
      <c r="KE92" s="289">
        <f t="shared" si="440"/>
        <v>170504.04800000336</v>
      </c>
      <c r="KF92" s="289">
        <f t="shared" si="441"/>
        <v>322970.68900000479</v>
      </c>
      <c r="KG92" s="290">
        <f>(RD[[#This Row],[Sunset Time (POA&lt;20 W/m2)]]-RD[[#This Row],[Sunrise Time (POA&gt;20 W/m2)]])*24</f>
        <v>13.649999999999999</v>
      </c>
      <c r="KH92" s="291">
        <f>RD[[#This Row],[GHI ]]</f>
        <v>6.57</v>
      </c>
      <c r="KI92" s="291">
        <f>RD[[#This Row],[POA]]</f>
        <v>6.18</v>
      </c>
      <c r="KJ92" s="291">
        <f>RD[[#This Row],[AT (°C) 14 Hours]]</f>
        <v>33.46</v>
      </c>
      <c r="KK92" s="291">
        <f>RD[[#This Row],[MT (°C) Gen. Hours]]</f>
        <v>42.64</v>
      </c>
      <c r="KL92" s="291">
        <f>RD[[#This Row],[WS_Avg (m/s) (24 Hours)]]</f>
        <v>3.12</v>
      </c>
      <c r="KM92" s="291">
        <f>RD[[#This Row],[WS_Max (m/s)]]</f>
        <v>7.5</v>
      </c>
      <c r="KN92" s="292">
        <f>SUM(RD[[#This Row],[BLK1_INV1]:[BLK8_INV27]])</f>
        <v>324493.01000000018</v>
      </c>
      <c r="KO92" s="95"/>
      <c r="KP92" s="55"/>
      <c r="KQ92" s="90" t="str">
        <f>IFERROR(RD[[#This Row],[WPR_Eac]]/RD[[#This Row],[WPR_Edc]],"")</f>
        <v/>
      </c>
    </row>
    <row r="93" spans="2:303" ht="15" customHeight="1" x14ac:dyDescent="0.35">
      <c r="B93" s="52">
        <v>45834</v>
      </c>
      <c r="C93" s="9">
        <f>YEAR(RD[[#This Row],[Date]])+IF(MONTH(RD[[#This Row],[Date]])&gt;=4,1,0)</f>
        <v>2026</v>
      </c>
      <c r="D93" s="6">
        <f t="shared" si="429"/>
        <v>2025</v>
      </c>
      <c r="E93" s="7"/>
      <c r="F93" s="7"/>
      <c r="G93" s="8"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12"/>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7">
        <v>89948.039000000004</v>
      </c>
      <c r="JU93" s="281">
        <f t="shared" ref="JU93" si="497">IF((JK93-JK92)&lt;0,"",(JK93-JK92))</f>
        <v>86908.837999999523</v>
      </c>
      <c r="JV93" s="281">
        <f t="shared" ref="JV93" si="498">IF((JL93-JL92)&lt;0,"",(JL93-JL92))</f>
        <v>12.940999999991618</v>
      </c>
      <c r="JW93" s="281">
        <f t="shared" ref="JW93" si="499">IF((JM93-JM92)&lt;0,"",(JM93-JM92))</f>
        <v>82571.050999999046</v>
      </c>
      <c r="JX93" s="281">
        <f t="shared" ref="JX93" si="500">IF((JN93-JN92)&lt;0,"",(JN93-JN92))</f>
        <v>18.884000000005472</v>
      </c>
      <c r="JY93" s="282">
        <f t="shared" ref="JY93" si="501">IF((JO93-JO92)&lt;0,"",(JO93-JO92))</f>
        <v>85515.465000003576</v>
      </c>
      <c r="JZ93" s="282">
        <f t="shared" ref="JZ93" si="502">IF((JP93-JP92)&lt;0,"",(JP93-JP92))</f>
        <v>34.269999999989523</v>
      </c>
      <c r="KA93" s="282">
        <f t="shared" ref="KA93" si="503">IF((JQ93-JQ92)&lt;0,"",(JQ93-JQ92))</f>
        <v>68726.476999998093</v>
      </c>
      <c r="KB93" s="282">
        <f t="shared" ref="KB93" si="504">IF((JR93-JR92)&lt;0,"",(JR93-JR92))</f>
        <v>45.544000000001688</v>
      </c>
      <c r="KC93" s="281">
        <f t="shared" ref="KC93" si="505">IF((JS93-JS92)&lt;0,"",(JS93-JS92))</f>
        <v>323519.83200001717</v>
      </c>
      <c r="KD93" s="281">
        <f t="shared" si="469"/>
        <v>116.68100000001141</v>
      </c>
      <c r="KE93" s="289">
        <f t="shared" si="440"/>
        <v>169448.06399999856</v>
      </c>
      <c r="KF93" s="289">
        <f t="shared" si="441"/>
        <v>323403.15100001718</v>
      </c>
      <c r="KG93" s="290">
        <f>(RD[[#This Row],[Sunset Time (POA&lt;20 W/m2)]]-RD[[#This Row],[Sunrise Time (POA&gt;20 W/m2)]])*24</f>
        <v>13.433333333333334</v>
      </c>
      <c r="KH93" s="291">
        <f>RD[[#This Row],[GHI ]]</f>
        <v>6.68</v>
      </c>
      <c r="KI93" s="291">
        <f>RD[[#This Row],[POA]]</f>
        <v>6.3</v>
      </c>
      <c r="KJ93" s="291">
        <f>RD[[#This Row],[AT (°C) 14 Hours]]</f>
        <v>34.28</v>
      </c>
      <c r="KK93" s="291">
        <f>RD[[#This Row],[MT (°C) Gen. Hours]]</f>
        <v>42.05</v>
      </c>
      <c r="KL93" s="291">
        <f>RD[[#This Row],[WS_Avg (m/s) (24 Hours)]]</f>
        <v>4.04</v>
      </c>
      <c r="KM93" s="291">
        <f>RD[[#This Row],[WS_Max (m/s)]]</f>
        <v>8.1</v>
      </c>
      <c r="KN93" s="292">
        <f>SUM(RD[[#This Row],[BLK1_INV1]:[BLK8_INV27]])</f>
        <v>325151.30000000005</v>
      </c>
      <c r="KO93" s="95"/>
      <c r="KP93" s="55"/>
      <c r="KQ93" s="90" t="str">
        <f>IFERROR(RD[[#This Row],[WPR_Eac]]/RD[[#This Row],[WPR_Edc]],"")</f>
        <v/>
      </c>
    </row>
    <row r="94" spans="2:303" ht="15" customHeight="1" x14ac:dyDescent="0.35">
      <c r="B94" s="52">
        <v>45835</v>
      </c>
      <c r="C94" s="9">
        <f>YEAR(RD[[#This Row],[Date]])+IF(MONTH(RD[[#This Row],[Date]])&gt;=4,1,0)</f>
        <v>2026</v>
      </c>
      <c r="D94" s="6">
        <f t="shared" si="429"/>
        <v>2025</v>
      </c>
      <c r="E94" s="7"/>
      <c r="F94" s="7"/>
      <c r="G94" s="8"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12"/>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1">
        <f t="shared" ref="JU94:JU95" si="506">IF((JK94-JK93)&lt;0,"",(JK94-JK93))</f>
        <v>77768.184000000358</v>
      </c>
      <c r="JV94" s="281">
        <f t="shared" ref="JV94:JV95" si="507">IF((JL94-JL93)&lt;0,"",(JL94-JL93))</f>
        <v>8.9409999999916181</v>
      </c>
      <c r="JW94" s="281">
        <f t="shared" ref="JW94" si="508">IF((JM94-JM93)&lt;0,"",(JM94-JM93))</f>
        <v>74076.56400000304</v>
      </c>
      <c r="JX94" s="281">
        <f t="shared" ref="JX94" si="509">IF((JN94-JN93)&lt;0,"",(JN94-JN93))</f>
        <v>12.883999999998196</v>
      </c>
      <c r="JY94" s="282">
        <f t="shared" ref="JY94" si="510">IF((JO94-JO93)&lt;0,"",(JO94-JO93))</f>
        <v>75235.251000002027</v>
      </c>
      <c r="JZ94" s="282">
        <f t="shared" ref="JZ94" si="511">IF((JP94-JP93)&lt;0,"",(JP94-JP93))</f>
        <v>30.270000000018626</v>
      </c>
      <c r="KA94" s="282">
        <f t="shared" ref="KA94" si="512">IF((JQ94-JQ93)&lt;0,"",(JQ94-JQ93))</f>
        <v>59623.916000001132</v>
      </c>
      <c r="KB94" s="282">
        <f t="shared" ref="KB94" si="513">IF((JR94-JR93)&lt;0,"",(JR94-JR93))</f>
        <v>40.543999999994412</v>
      </c>
      <c r="KC94" s="281">
        <f t="shared" ref="KC94" si="514">IF((JS94-JS93)&lt;0,"",(JS94-JS93))</f>
        <v>286457.90399998426</v>
      </c>
      <c r="KD94" s="281">
        <f t="shared" si="469"/>
        <v>105.68099999999686</v>
      </c>
      <c r="KE94" s="289">
        <f t="shared" si="440"/>
        <v>151822.92300000341</v>
      </c>
      <c r="KF94" s="289">
        <f t="shared" si="441"/>
        <v>286352.22299998428</v>
      </c>
      <c r="KG94" s="290">
        <f>(RD[[#This Row],[Sunset Time (POA&lt;20 W/m2)]]-RD[[#This Row],[Sunrise Time (POA&gt;20 W/m2)]])*24</f>
        <v>12.883333333333333</v>
      </c>
      <c r="KH94" s="291">
        <f>RD[[#This Row],[GHI ]]</f>
        <v>6.01</v>
      </c>
      <c r="KI94" s="291">
        <f>RD[[#This Row],[POA]]</f>
        <v>5.64</v>
      </c>
      <c r="KJ94" s="291">
        <f>RD[[#This Row],[AT (°C) 14 Hours]]</f>
        <v>31.5</v>
      </c>
      <c r="KK94" s="291">
        <f>RD[[#This Row],[MT (°C) Gen. Hours]]</f>
        <v>41.46</v>
      </c>
      <c r="KL94" s="291">
        <f>RD[[#This Row],[WS_Avg (m/s) (24 Hours)]]</f>
        <v>2.0099999999999998</v>
      </c>
      <c r="KM94" s="291">
        <f>RD[[#This Row],[WS_Max (m/s)]]</f>
        <v>6.7</v>
      </c>
      <c r="KN94" s="292">
        <f>SUM(RD[[#This Row],[BLK1_INV1]:[BLK8_INV27]])</f>
        <v>287351.88</v>
      </c>
      <c r="KO94" s="95"/>
      <c r="KP94" s="55"/>
      <c r="KQ94" s="90" t="str">
        <f>IFERROR(RD[[#This Row],[WPR_Eac]]/RD[[#This Row],[WPR_Edc]],"")</f>
        <v/>
      </c>
    </row>
    <row r="95" spans="2:303" ht="15" customHeight="1" x14ac:dyDescent="0.35">
      <c r="B95" s="52">
        <v>45836</v>
      </c>
      <c r="C95" s="9">
        <f>YEAR(RD[[#This Row],[Date]])+IF(MONTH(RD[[#This Row],[Date]])&gt;=4,1,0)</f>
        <v>2026</v>
      </c>
      <c r="D95" s="6">
        <f t="shared" si="429"/>
        <v>2025</v>
      </c>
      <c r="E95" s="7"/>
      <c r="F95" s="7"/>
      <c r="G95" s="8"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12"/>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7">
        <v>90159.400999999998</v>
      </c>
      <c r="JU95" s="281">
        <f t="shared" si="506"/>
        <v>65054.564999997616</v>
      </c>
      <c r="JV95" s="281">
        <f t="shared" si="507"/>
        <v>8.9409999999916181</v>
      </c>
      <c r="JW95" s="281">
        <f t="shared" ref="JW95" si="515">IF((JM95-JM94)&lt;0,"",(JM95-JM94))</f>
        <v>60043.655999995768</v>
      </c>
      <c r="JX95" s="281">
        <f t="shared" ref="JX95" si="516">IF((JN95-JN94)&lt;0,"",(JN95-JN94))</f>
        <v>12.883999999998196</v>
      </c>
      <c r="JY95" s="282">
        <f t="shared" ref="JY95" si="517">IF((JO95-JO94)&lt;0,"",(JO95-JO94))</f>
        <v>63542.92199999094</v>
      </c>
      <c r="JZ95" s="282">
        <f t="shared" ref="JZ95" si="518">IF((JP95-JP94)&lt;0,"",(JP95-JP94))</f>
        <v>30.269999999989523</v>
      </c>
      <c r="KA95" s="282">
        <f t="shared" ref="KA95" si="519">IF((JQ95-JQ94)&lt;0,"",(JQ95-JQ94))</f>
        <v>48052.526000000536</v>
      </c>
      <c r="KB95" s="282">
        <f t="shared" ref="KB95" si="520">IF((JR95-JR94)&lt;0,"",(JR95-JR94))</f>
        <v>40.544000000001688</v>
      </c>
      <c r="KC95" s="281">
        <f t="shared" ref="KC95" si="521">IF((JS95-JS94)&lt;0,"",(JS95-JS94))</f>
        <v>236444.40500003099</v>
      </c>
      <c r="KD95" s="281">
        <f t="shared" ref="KD95" si="522">IF((JT95-JT94)&lt;0,"",(JT95-JT94))</f>
        <v>105.68099999999686</v>
      </c>
      <c r="KE95" s="289">
        <f t="shared" si="440"/>
        <v>125076.3959999934</v>
      </c>
      <c r="KF95" s="289">
        <f t="shared" si="441"/>
        <v>236338.72400003101</v>
      </c>
      <c r="KG95" s="290">
        <f>(RD[[#This Row],[Sunset Time (POA&lt;20 W/m2)]]-RD[[#This Row],[Sunrise Time (POA&gt;20 W/m2)]])*24</f>
        <v>13.05</v>
      </c>
      <c r="KH95" s="291">
        <f>RD[[#This Row],[GHI ]]</f>
        <v>5.07</v>
      </c>
      <c r="KI95" s="291">
        <f>RD[[#This Row],[POA]]</f>
        <v>4.6500000000000004</v>
      </c>
      <c r="KJ95" s="291">
        <f>RD[[#This Row],[AT (°C) 14 Hours]]</f>
        <v>30.91</v>
      </c>
      <c r="KK95" s="291">
        <f>RD[[#This Row],[MT (°C) Gen. Hours]]</f>
        <v>41.13</v>
      </c>
      <c r="KL95" s="291">
        <f>RD[[#This Row],[WS_Avg (m/s) (24 Hours)]]</f>
        <v>1.51</v>
      </c>
      <c r="KM95" s="291">
        <f>RD[[#This Row],[WS_Max (m/s)]]</f>
        <v>9.6999999999999993</v>
      </c>
      <c r="KN95" s="292">
        <f>SUM(RD[[#This Row],[BLK1_INV1]:[BLK8_INV27]])</f>
        <v>238197.70000000004</v>
      </c>
      <c r="KO95" s="95"/>
      <c r="KP95" s="55"/>
      <c r="KQ95" s="90" t="str">
        <f>IFERROR(RD[[#This Row],[WPR_Eac]]/RD[[#This Row],[WPR_Edc]],"")</f>
        <v/>
      </c>
    </row>
    <row r="96" spans="2:303" ht="15" customHeight="1" x14ac:dyDescent="0.35">
      <c r="B96" s="52">
        <v>45837</v>
      </c>
      <c r="C96" s="9">
        <f>YEAR(RD[[#This Row],[Date]])+IF(MONTH(RD[[#This Row],[Date]])&gt;=4,1,0)</f>
        <v>2026</v>
      </c>
      <c r="D96" s="6">
        <f t="shared" si="429"/>
        <v>2025</v>
      </c>
      <c r="E96" s="7"/>
      <c r="F96" s="7"/>
      <c r="G96" s="8"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12"/>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1">
        <f t="shared" ref="JU96" si="523">IF((JK96-JK95)&lt;0,"",(JK96-JK95))</f>
        <v>56723.023000001907</v>
      </c>
      <c r="JV96" s="281">
        <f t="shared" ref="JV96" si="524">IF((JL96-JL95)&lt;0,"",(JL96-JL95))</f>
        <v>8.9409999999916181</v>
      </c>
      <c r="JW96" s="281">
        <f t="shared" ref="JW96" si="525">IF((JM96-JM95)&lt;0,"",(JM96-JM95))</f>
        <v>53559.092000000179</v>
      </c>
      <c r="JX96" s="281">
        <f t="shared" ref="JX96" si="526">IF((JN96-JN95)&lt;0,"",(JN96-JN95))</f>
        <v>12.883999999998196</v>
      </c>
      <c r="JY96" s="282">
        <f t="shared" ref="JY96" si="527">IF((JO96-JO95)&lt;0,"",(JO96-JO95))</f>
        <v>55826.202000007033</v>
      </c>
      <c r="JZ96" s="282">
        <f t="shared" ref="JZ96" si="528">IF((JP96-JP95)&lt;0,"",(JP96-JP95))</f>
        <v>30.269999999989523</v>
      </c>
      <c r="KA96" s="282">
        <f t="shared" ref="KA96" si="529">IF((JQ96-JQ95)&lt;0,"",(JQ96-JQ95))</f>
        <v>43260.368000000715</v>
      </c>
      <c r="KB96" s="282">
        <f t="shared" ref="KB96" si="530">IF((JR96-JR95)&lt;0,"",(JR96-JR95))</f>
        <v>40.544000000001688</v>
      </c>
      <c r="KC96" s="281">
        <f t="shared" ref="KC96" si="531">IF((JS96-JS95)&lt;0,"",(JS96-JS95))</f>
        <v>209152.7879999876</v>
      </c>
      <c r="KD96" s="281">
        <f t="shared" ref="KD96" si="532">IF((JT96-JT95)&lt;0,"",(JT96-JT95))</f>
        <v>105.68099999999686</v>
      </c>
      <c r="KE96" s="289">
        <f t="shared" si="440"/>
        <v>110260.2900000021</v>
      </c>
      <c r="KF96" s="289">
        <f t="shared" si="441"/>
        <v>209047.10699998762</v>
      </c>
      <c r="KG96" s="290">
        <f>(RD[[#This Row],[Sunset Time (POA&lt;20 W/m2)]]-RD[[#This Row],[Sunrise Time (POA&gt;20 W/m2)]])*24</f>
        <v>13.183333333333334</v>
      </c>
      <c r="KH96" s="291">
        <f>RD[[#This Row],[GHI ]]</f>
        <v>4.1900000000000004</v>
      </c>
      <c r="KI96" s="291">
        <f>RD[[#This Row],[POA]]</f>
        <v>3.89</v>
      </c>
      <c r="KJ96" s="291">
        <f>RD[[#This Row],[AT (°C) 14 Hours]]</f>
        <v>30.09</v>
      </c>
      <c r="KK96" s="291">
        <f>RD[[#This Row],[MT (°C) Gen. Hours]]</f>
        <v>37.22</v>
      </c>
      <c r="KL96" s="291">
        <f>RD[[#This Row],[WS_Avg (m/s) (24 Hours)]]</f>
        <v>2.4300000000000002</v>
      </c>
      <c r="KM96" s="291">
        <f>RD[[#This Row],[WS_Max (m/s)]]</f>
        <v>9.3000000000000007</v>
      </c>
      <c r="KN96" s="292">
        <f>SUM(RD[[#This Row],[BLK1_INV1]:[BLK8_INV27]])</f>
        <v>210024.20000000022</v>
      </c>
      <c r="KO96" s="95"/>
      <c r="KP96" s="55"/>
      <c r="KQ96" s="90" t="str">
        <f>IFERROR(RD[[#This Row],[WPR_Eac]]/RD[[#This Row],[WPR_Edc]],"")</f>
        <v/>
      </c>
    </row>
    <row r="97" spans="2:303" ht="15" customHeight="1" x14ac:dyDescent="0.35">
      <c r="B97" s="52">
        <v>45838</v>
      </c>
      <c r="C97" s="9">
        <f>YEAR(RD[[#This Row],[Date]])+IF(MONTH(RD[[#This Row],[Date]])&gt;=4,1,0)</f>
        <v>2026</v>
      </c>
      <c r="D97" s="6">
        <f t="shared" si="429"/>
        <v>2025</v>
      </c>
      <c r="E97" s="7"/>
      <c r="F97" s="7"/>
      <c r="G97" s="8"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12"/>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7">
        <v>90360.763000000006</v>
      </c>
      <c r="JU97" s="281">
        <f t="shared" ref="JU97" si="533">IF((JK97-JK96)&lt;0,"",(JK97-JK96))</f>
        <v>44792.459999993443</v>
      </c>
      <c r="JV97" s="281">
        <f t="shared" ref="JV97" si="534">IF((JL97-JL96)&lt;0,"",(JL97-JL96))</f>
        <v>8.9409999999916181</v>
      </c>
      <c r="JW97" s="281">
        <f>IF((JM97-JM96)&lt;0,"",(JM97-JM96))</f>
        <v>42377.031000003219</v>
      </c>
      <c r="JX97" s="281">
        <f t="shared" ref="JX97" si="535">IF((JN97-JN96)&lt;0,"",(JN97-JN96))</f>
        <v>12.884000000005472</v>
      </c>
      <c r="JY97" s="282">
        <f t="shared" ref="JY97" si="536">IF((JO97-JO96)&lt;0,"",(JO97-JO96))</f>
        <v>43968.09999999404</v>
      </c>
      <c r="JZ97" s="282">
        <f t="shared" ref="JZ97" si="537">IF((JP97-JP96)&lt;0,"",(JP97-JP96))</f>
        <v>23.270000000018626</v>
      </c>
      <c r="KA97" s="282">
        <f t="shared" ref="KA97" si="538">IF((JQ97-JQ96)&lt;0,"",(JQ97-JQ96))</f>
        <v>34487.581000000238</v>
      </c>
      <c r="KB97" s="282">
        <f t="shared" ref="KB97" si="539">IF((JR97-JR96)&lt;0,"",(JR97-JR96))</f>
        <v>28.544000000001688</v>
      </c>
      <c r="KC97" s="281">
        <f t="shared" ref="KC97" si="540">IF((JS97-JS96)&lt;0,"",(JS97-JS96))</f>
        <v>165401.15999996662</v>
      </c>
      <c r="KD97" s="281">
        <f t="shared" ref="KD97:KD98" si="541">IF((JT97-JT96)&lt;0,"",(JT97-JT96))</f>
        <v>95.681000000011409</v>
      </c>
      <c r="KE97" s="289">
        <f t="shared" ref="KE97" si="542">(JU97+JW97)-(JV97+JX97)</f>
        <v>87147.665999996665</v>
      </c>
      <c r="KF97" s="289">
        <f t="shared" ref="KF97" si="543">IFERROR(KC97-KD97,"")</f>
        <v>165305.47899996661</v>
      </c>
      <c r="KG97" s="290">
        <f>(RD[[#This Row],[Sunset Time (POA&lt;20 W/m2)]]-RD[[#This Row],[Sunrise Time (POA&gt;20 W/m2)]])*24</f>
        <v>13.049999999999999</v>
      </c>
      <c r="KH97" s="291">
        <f>RD[[#This Row],[GHI ]]</f>
        <v>3.23</v>
      </c>
      <c r="KI97" s="291">
        <f>RD[[#This Row],[POA]]</f>
        <v>3.03</v>
      </c>
      <c r="KJ97" s="291">
        <f>RD[[#This Row],[AT (°C) 14 Hours]]</f>
        <v>29.64</v>
      </c>
      <c r="KK97" s="291">
        <f>RD[[#This Row],[MT (°C) Gen. Hours]]</f>
        <v>35.33</v>
      </c>
      <c r="KL97" s="291">
        <f>RD[[#This Row],[WS_Avg (m/s) (24 Hours)]]</f>
        <v>1.69</v>
      </c>
      <c r="KM97" s="291">
        <f>RD[[#This Row],[WS_Max (m/s)]]</f>
        <v>4.3</v>
      </c>
      <c r="KN97" s="292">
        <f>SUM(RD[[#This Row],[BLK1_INV1]:[BLK8_INV27]])</f>
        <v>166212.4</v>
      </c>
      <c r="KO97" s="95"/>
      <c r="KP97" s="55"/>
      <c r="KQ97" s="90" t="str">
        <f>IFERROR(RD[[#This Row],[WPR_Eac]]/RD[[#This Row],[WPR_Edc]],"")</f>
        <v/>
      </c>
    </row>
    <row r="98" spans="2:303" ht="15" customHeight="1" x14ac:dyDescent="0.35">
      <c r="B98" s="52">
        <v>45839</v>
      </c>
      <c r="C98" s="9">
        <f>YEAR(RD[[#This Row],[Date]])+IF(MONTH(RD[[#This Row],[Date]])&gt;=4,1,0)</f>
        <v>2026</v>
      </c>
      <c r="D98" s="6">
        <f t="shared" ref="D98:D131" si="544">YEAR(B98)</f>
        <v>2025</v>
      </c>
      <c r="E98" s="7"/>
      <c r="F98" s="7"/>
      <c r="G98" s="8"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12"/>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1">
        <f t="shared" ref="JU98" si="546">IF((JK98-JK97)&lt;0,"",(JK98-JK97))</f>
        <v>36319.652999997139</v>
      </c>
      <c r="JV98" s="281">
        <f t="shared" ref="JV98" si="547">IF((JL98-JL97)&lt;0,"",(JL98-JL97))</f>
        <v>8.9409999999916181</v>
      </c>
      <c r="JW98" s="281">
        <f t="shared" ref="JW98" si="548">IF((JM98-JM97)&lt;0,"",(JM98-JM97))</f>
        <v>34343.26099999994</v>
      </c>
      <c r="JX98" s="281">
        <f t="shared" ref="JX98" si="549">IF((JN98-JN97)&lt;0,"",(JN98-JN97))</f>
        <v>12.883999999998196</v>
      </c>
      <c r="JY98" s="282">
        <f t="shared" ref="JY98" si="550">IF((JO98-JO97)&lt;0,"",(JO98-JO97))</f>
        <v>33920.943000003695</v>
      </c>
      <c r="JZ98" s="282">
        <f t="shared" ref="JZ98" si="551">IF((JP98-JP97)&lt;0,"",(JP98-JP97))</f>
        <v>23.269999999989523</v>
      </c>
      <c r="KA98" s="282">
        <f t="shared" ref="KA98" si="552">IF((JQ98-JQ97)&lt;0,"",(JQ98-JQ97))</f>
        <v>26991.006999999285</v>
      </c>
      <c r="KB98" s="282">
        <f t="shared" ref="KB98" si="553">IF((JR98-JR97)&lt;0,"",(JR98-JR97))</f>
        <v>28.543999999994412</v>
      </c>
      <c r="KC98" s="281">
        <f t="shared" ref="KC98" si="554">IF((JS98-JS97)&lt;0,"",(JS98-JS97))</f>
        <v>131303.31700003147</v>
      </c>
      <c r="KD98" s="281">
        <f t="shared" si="541"/>
        <v>95.680999999996857</v>
      </c>
      <c r="KE98" s="289">
        <f t="shared" ref="KE98:KE131" si="555">(JU98+JW98)-(JV98+JX98)</f>
        <v>70641.088999997097</v>
      </c>
      <c r="KF98" s="289">
        <f t="shared" ref="KF98:KF131" si="556">IFERROR(KC98-KD98,"")</f>
        <v>131207.63600003149</v>
      </c>
      <c r="KG98" s="290">
        <f>(RD[[#This Row],[Sunset Time (POA&lt;20 W/m2)]]-RD[[#This Row],[Sunrise Time (POA&gt;20 W/m2)]])*24</f>
        <v>13.149999999999999</v>
      </c>
      <c r="KH98" s="291">
        <f>RD[[#This Row],[GHI ]]</f>
        <v>2.61</v>
      </c>
      <c r="KI98" s="291">
        <f>RD[[#This Row],[POA]]</f>
        <v>2.41</v>
      </c>
      <c r="KJ98" s="291">
        <f>RD[[#This Row],[AT (°C) 14 Hours]]</f>
        <v>27.91</v>
      </c>
      <c r="KK98" s="291">
        <f>RD[[#This Row],[MT (°C) Gen. Hours]]</f>
        <v>32.270000000000003</v>
      </c>
      <c r="KL98" s="291">
        <f>RD[[#This Row],[WS_Avg (m/s) (24 Hours)]]</f>
        <v>0.185</v>
      </c>
      <c r="KM98" s="291">
        <f>RD[[#This Row],[WS_Max (m/s)]]</f>
        <v>4.7</v>
      </c>
      <c r="KN98" s="292">
        <f>SUM(RD[[#This Row],[BLK1_INV1]:[BLK8_INV27]])</f>
        <v>132770.99999999997</v>
      </c>
      <c r="KO98" s="95"/>
      <c r="KP98" s="55"/>
      <c r="KQ98" s="90" t="str">
        <f>IFERROR(RD[[#This Row],[WPR_Eac]]/RD[[#This Row],[WPR_Edc]],"")</f>
        <v/>
      </c>
    </row>
    <row r="99" spans="2:303" ht="15" customHeight="1" x14ac:dyDescent="0.35">
      <c r="B99" s="52">
        <v>45840</v>
      </c>
      <c r="C99" s="9">
        <f>YEAR(RD[[#This Row],[Date]])+IF(MONTH(RD[[#This Row],[Date]])&gt;=4,1,0)</f>
        <v>2026</v>
      </c>
      <c r="D99" s="6">
        <f t="shared" si="544"/>
        <v>2025</v>
      </c>
      <c r="E99" s="7"/>
      <c r="F99" s="7"/>
      <c r="G99" s="8"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12"/>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7">
        <v>90552.125</v>
      </c>
      <c r="JU99" s="281">
        <f t="shared" ref="JU99" si="557">IF((JK99-JK98)&lt;0,"",(JK99-JK98))</f>
        <v>57686.930000007153</v>
      </c>
      <c r="JV99" s="281">
        <f t="shared" ref="JV99" si="558">IF((JL99-JL98)&lt;0,"",(JL99-JL98))</f>
        <v>8.9410000000498258</v>
      </c>
      <c r="JW99" s="281">
        <f t="shared" ref="JW99" si="559">IF((JM99-JM98)&lt;0,"",(JM99-JM98))</f>
        <v>55215.504000000656</v>
      </c>
      <c r="JX99" s="281">
        <f t="shared" ref="JX99" si="560">IF((JN99-JN98)&lt;0,"",(JN99-JN98))</f>
        <v>12.883999999998196</v>
      </c>
      <c r="JY99" s="282">
        <f t="shared" ref="JY99" si="561">IF((JO99-JO98)&lt;0,"",(JO99-JO98))</f>
        <v>56977.324000000954</v>
      </c>
      <c r="JZ99" s="282">
        <f t="shared" ref="JZ99" si="562">IF((JP99-JP98)&lt;0,"",(JP99-JP98))</f>
        <v>23.269999999989523</v>
      </c>
      <c r="KA99" s="282">
        <f t="shared" ref="KA99" si="563">IF((JQ99-JQ98)&lt;0,"",(JQ99-JQ98))</f>
        <v>43210.210000000894</v>
      </c>
      <c r="KB99" s="282">
        <f t="shared" ref="KB99" si="564">IF((JR99-JR98)&lt;0,"",(JR99-JR98))</f>
        <v>28.544000000001688</v>
      </c>
      <c r="KC99" s="281">
        <f t="shared" ref="KC99" si="565">IF((JS99-JS98)&lt;0,"",(JS99-JS98))</f>
        <v>212734.46499997377</v>
      </c>
      <c r="KD99" s="281">
        <f t="shared" ref="KD99" si="566">IF((JT99-JT98)&lt;0,"",(JT99-JT98))</f>
        <v>95.680999999996857</v>
      </c>
      <c r="KE99" s="289">
        <f t="shared" si="555"/>
        <v>112880.60900000777</v>
      </c>
      <c r="KF99" s="289">
        <f t="shared" si="556"/>
        <v>212638.78399997379</v>
      </c>
      <c r="KG99" s="290">
        <f>(RD[[#This Row],[Sunset Time (POA&lt;20 W/m2)]]-RD[[#This Row],[Sunrise Time (POA&gt;20 W/m2)]])*24</f>
        <v>13.4</v>
      </c>
      <c r="KH99" s="291">
        <f>RD[[#This Row],[GHI ]]</f>
        <v>4.34</v>
      </c>
      <c r="KI99" s="291">
        <f>RD[[#This Row],[POA]]</f>
        <v>4.07</v>
      </c>
      <c r="KJ99" s="291">
        <f>RD[[#This Row],[AT (°C) 14 Hours]]</f>
        <v>30.38</v>
      </c>
      <c r="KK99" s="291">
        <f>RD[[#This Row],[MT (°C) Gen. Hours]]</f>
        <v>37.35</v>
      </c>
      <c r="KL99" s="291">
        <f>RD[[#This Row],[WS_Avg (m/s) (24 Hours)]]</f>
        <v>1.48</v>
      </c>
      <c r="KM99" s="291">
        <f>RD[[#This Row],[WS_Max (m/s)]]</f>
        <v>7.1</v>
      </c>
      <c r="KN99" s="292">
        <f>SUM(RD[[#This Row],[BLK1_INV1]:[BLK8_INV27]])</f>
        <v>213894.3</v>
      </c>
      <c r="KO99" s="95"/>
      <c r="KP99" s="55"/>
      <c r="KQ99" s="90" t="str">
        <f>IFERROR(RD[[#This Row],[WPR_Eac]]/RD[[#This Row],[WPR_Edc]],"")</f>
        <v/>
      </c>
    </row>
    <row r="100" spans="2:303" ht="15" customHeight="1" x14ac:dyDescent="0.35">
      <c r="B100" s="52">
        <v>45841</v>
      </c>
      <c r="C100" s="9">
        <f>YEAR(RD[[#This Row],[Date]])+IF(MONTH(RD[[#This Row],[Date]])&gt;=4,1,0)</f>
        <v>2026</v>
      </c>
      <c r="D100" s="6">
        <f t="shared" si="544"/>
        <v>2025</v>
      </c>
      <c r="E100" s="7"/>
      <c r="F100" s="7"/>
      <c r="G100" s="8"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12"/>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1">
        <f t="shared" ref="JU100" si="567">IF((JK100-JK99)&lt;0,"",(JK100-JK99))</f>
        <v>64042.318000003695</v>
      </c>
      <c r="JV100" s="281">
        <f t="shared" ref="JV100" si="568">IF((JL100-JL99)&lt;0,"",(JL100-JL99))</f>
        <v>8.9409999999916181</v>
      </c>
      <c r="JW100" s="281">
        <f t="shared" ref="JW100" si="569">IF((JM100-JM99)&lt;0,"",(JM100-JM99))</f>
        <v>61518.831000000238</v>
      </c>
      <c r="JX100" s="281">
        <f t="shared" ref="JX100" si="570">IF((JN100-JN99)&lt;0,"",(JN100-JN99))</f>
        <v>12.883999999998196</v>
      </c>
      <c r="JY100" s="282">
        <f t="shared" ref="JY100" si="571">IF((JO100-JO99)&lt;0,"",(JO100-JO99))</f>
        <v>61651.238000005484</v>
      </c>
      <c r="JZ100" s="282">
        <f t="shared" ref="JZ100" si="572">IF((JP100-JP99)&lt;0,"",(JP100-JP99))</f>
        <v>23.270000000018626</v>
      </c>
      <c r="KA100" s="282">
        <f t="shared" ref="KA100" si="573">IF((JQ100-JQ99)&lt;0,"",(JQ100-JQ99))</f>
        <v>49561.339999996126</v>
      </c>
      <c r="KB100" s="282">
        <f t="shared" ref="KB100" si="574">IF((JR100-JR99)&lt;0,"",(JR100-JR99))</f>
        <v>28.544000000001688</v>
      </c>
      <c r="KC100" s="281">
        <f t="shared" ref="KC100" si="575">IF((JS100-JS99)&lt;0,"",(JS100-JS99))</f>
        <v>236444.78100001812</v>
      </c>
      <c r="KD100" s="281">
        <f t="shared" ref="KD100" si="576">IF((JT100-JT99)&lt;0,"",(JT100-JT99))</f>
        <v>95.680999999996857</v>
      </c>
      <c r="KE100" s="289">
        <f t="shared" si="555"/>
        <v>125539.32400000395</v>
      </c>
      <c r="KF100" s="289">
        <f t="shared" si="556"/>
        <v>236349.10000001814</v>
      </c>
      <c r="KG100" s="290">
        <f>(RD[[#This Row],[Sunset Time (POA&lt;20 W/m2)]]-RD[[#This Row],[Sunrise Time (POA&gt;20 W/m2)]])*24</f>
        <v>13.366666666666667</v>
      </c>
      <c r="KH100" s="291">
        <f>RD[[#This Row],[GHI ]]</f>
        <v>4.7699999999999996</v>
      </c>
      <c r="KI100" s="291">
        <f>RD[[#This Row],[POA]]</f>
        <v>4.5599999999999996</v>
      </c>
      <c r="KJ100" s="291">
        <f>RD[[#This Row],[AT (°C) 14 Hours]]</f>
        <v>31.07</v>
      </c>
      <c r="KK100" s="291">
        <f>RD[[#This Row],[MT (°C) Gen. Hours]]</f>
        <v>39.159999999999997</v>
      </c>
      <c r="KL100" s="291">
        <f>RD[[#This Row],[WS_Avg (m/s) (24 Hours)]]</f>
        <v>2.3199999999999998</v>
      </c>
      <c r="KM100" s="291">
        <f>RD[[#This Row],[WS_Max (m/s)]]</f>
        <v>5.7</v>
      </c>
      <c r="KN100" s="292">
        <f>SUM(RD[[#This Row],[BLK1_INV1]:[BLK8_INV27]])</f>
        <v>237266.10000000006</v>
      </c>
      <c r="KO100" s="95"/>
      <c r="KP100" s="55"/>
      <c r="KQ100" s="90" t="str">
        <f>IFERROR(RD[[#This Row],[WPR_Eac]]/RD[[#This Row],[WPR_Edc]],"")</f>
        <v/>
      </c>
    </row>
    <row r="101" spans="2:303" ht="15" customHeight="1" x14ac:dyDescent="0.35">
      <c r="B101" s="52">
        <v>45842</v>
      </c>
      <c r="C101" s="9">
        <f>YEAR(RD[[#This Row],[Date]])+IF(MONTH(RD[[#This Row],[Date]])&gt;=4,1,0)</f>
        <v>2026</v>
      </c>
      <c r="D101" s="6">
        <f t="shared" si="544"/>
        <v>2025</v>
      </c>
      <c r="E101" s="7"/>
      <c r="F101" s="7"/>
      <c r="G101" s="8"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12"/>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7">
        <v>90743.486999999994</v>
      </c>
      <c r="JU101" s="281">
        <f t="shared" ref="JU101" si="577">IF((JK101-JK100)&lt;0,"",(JK101-JK100))</f>
        <v>59180.787000000477</v>
      </c>
      <c r="JV101" s="281">
        <f t="shared" ref="JV101" si="578">IF((JL101-JL100)&lt;0,"",(JL101-JL100))</f>
        <v>8.9409999999916181</v>
      </c>
      <c r="JW101" s="281">
        <f t="shared" ref="JW101" si="579">IF((JM101-JM100)&lt;0,"",(JM101-JM100))</f>
        <v>55018.442999996245</v>
      </c>
      <c r="JX101" s="281">
        <f t="shared" ref="JX101" si="580">IF((JN101-JN100)&lt;0,"",(JN101-JN100))</f>
        <v>12.884000000005472</v>
      </c>
      <c r="JY101" s="282">
        <f t="shared" ref="JY101" si="581">IF((JO101-JO100)&lt;0,"",(JO101-JO100))</f>
        <v>56623.5</v>
      </c>
      <c r="JZ101" s="282">
        <f t="shared" ref="JZ101" si="582">IF((JP101-JP100)&lt;0,"",(JP101-JP100))</f>
        <v>23.269999999989523</v>
      </c>
      <c r="KA101" s="282">
        <f t="shared" ref="KA101" si="583">IF((JQ101-JQ100)&lt;0,"",(JQ101-JQ100))</f>
        <v>43813.558000005782</v>
      </c>
      <c r="KB101" s="282">
        <f t="shared" ref="KB101" si="584">IF((JR101-JR100)&lt;0,"",(JR101-JR100))</f>
        <v>28.544000000001688</v>
      </c>
      <c r="KC101" s="281">
        <f t="shared" ref="KC101" si="585">IF((JS101-JS100)&lt;0,"",(JS101-JS100))</f>
        <v>214965.63300001621</v>
      </c>
      <c r="KD101" s="281">
        <f t="shared" ref="KD101" si="586">IF((JT101-JT100)&lt;0,"",(JT101-JT100))</f>
        <v>95.680999999996857</v>
      </c>
      <c r="KE101" s="289">
        <f t="shared" si="555"/>
        <v>114177.40499999672</v>
      </c>
      <c r="KF101" s="289">
        <f t="shared" si="556"/>
        <v>214869.95200001623</v>
      </c>
      <c r="KG101" s="290">
        <f>(RD[[#This Row],[Sunset Time (POA&lt;20 W/m2)]]-RD[[#This Row],[Sunrise Time (POA&gt;20 W/m2)]])*24</f>
        <v>13.350000000000001</v>
      </c>
      <c r="KH101" s="291">
        <f>RD[[#This Row],[GHI ]]</f>
        <v>4.55</v>
      </c>
      <c r="KI101" s="291">
        <f>RD[[#This Row],[POA]]</f>
        <v>4.1500000000000004</v>
      </c>
      <c r="KJ101" s="291">
        <f>RD[[#This Row],[AT (°C) 14 Hours]]</f>
        <v>30.97</v>
      </c>
      <c r="KK101" s="291">
        <f>RD[[#This Row],[MT (°C) Gen. Hours]]</f>
        <v>40.04</v>
      </c>
      <c r="KL101" s="291">
        <f>RD[[#This Row],[WS_Avg (m/s) (24 Hours)]]</f>
        <v>1.49</v>
      </c>
      <c r="KM101" s="291">
        <f>RD[[#This Row],[WS_Max (m/s)]]</f>
        <v>7.5</v>
      </c>
      <c r="KN101" s="292">
        <f>SUM(RD[[#This Row],[BLK1_INV1]:[BLK8_INV27]])</f>
        <v>216167.60000000003</v>
      </c>
      <c r="KO101" s="95"/>
      <c r="KP101" s="55"/>
      <c r="KQ101" s="90" t="str">
        <f>IFERROR(RD[[#This Row],[WPR_Eac]]/RD[[#This Row],[WPR_Edc]],"")</f>
        <v/>
      </c>
    </row>
    <row r="102" spans="2:303" ht="15" customHeight="1" x14ac:dyDescent="0.35">
      <c r="B102" s="52">
        <v>45843</v>
      </c>
      <c r="C102" s="9">
        <f>YEAR(RD[[#This Row],[Date]])+IF(MONTH(RD[[#This Row],[Date]])&gt;=4,1,0)</f>
        <v>2026</v>
      </c>
      <c r="D102" s="6">
        <f t="shared" si="544"/>
        <v>2025</v>
      </c>
      <c r="E102" s="7"/>
      <c r="F102" s="7"/>
      <c r="G102" s="8"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12"/>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1">
        <f t="shared" ref="JU102" si="587">IF((JK102-JK101)&lt;0,"",(JK102-JK101))</f>
        <v>70459.317000001669</v>
      </c>
      <c r="JV102" s="281">
        <f t="shared" ref="JV102" si="588">IF((JL102-JL101)&lt;0,"",(JL102-JL101))</f>
        <v>8.9409999999916181</v>
      </c>
      <c r="JW102" s="281">
        <f t="shared" ref="JW102" si="589">IF((JM102-JM101)&lt;0,"",(JM102-JM101))</f>
        <v>70794.796000003815</v>
      </c>
      <c r="JX102" s="281">
        <f t="shared" ref="JX102" si="590">IF((JN102-JN101)&lt;0,"",(JN102-JN101))</f>
        <v>12.883999999998196</v>
      </c>
      <c r="JY102" s="282">
        <f t="shared" ref="JY102" si="591">IF((JO102-JO101)&lt;0,"",(JO102-JO101))</f>
        <v>68221.847000002861</v>
      </c>
      <c r="JZ102" s="282">
        <f t="shared" ref="JZ102" si="592">IF((JP102-JP101)&lt;0,"",(JP102-JP101))</f>
        <v>23.270000000018626</v>
      </c>
      <c r="KA102" s="282">
        <f t="shared" ref="KA102" si="593">IF((JQ102-JQ101)&lt;0,"",(JQ102-JQ101))</f>
        <v>57757.949000000954</v>
      </c>
      <c r="KB102" s="282">
        <f t="shared" ref="KB102" si="594">IF((JR102-JR101)&lt;0,"",(JR102-JR101))</f>
        <v>28.544000000001688</v>
      </c>
      <c r="KC102" s="281">
        <f t="shared" ref="KC102" si="595">IF((JS102-JS101)&lt;0,"",(JS102-JS101))</f>
        <v>266122.04799997807</v>
      </c>
      <c r="KD102" s="281">
        <f t="shared" ref="KD102" si="596">IF((JT102-JT101)&lt;0,"",(JT102-JT101))</f>
        <v>95.681000000011409</v>
      </c>
      <c r="KE102" s="289">
        <f t="shared" si="555"/>
        <v>141232.2880000055</v>
      </c>
      <c r="KF102" s="289">
        <f t="shared" si="556"/>
        <v>266026.36699997808</v>
      </c>
      <c r="KG102" s="290">
        <f>(RD[[#This Row],[Sunset Time (POA&lt;20 W/m2)]]-RD[[#This Row],[Sunrise Time (POA&gt;20 W/m2)]])*24</f>
        <v>13.216666666666669</v>
      </c>
      <c r="KH102" s="291">
        <f>RD[[#This Row],[GHI ]]</f>
        <v>5.37</v>
      </c>
      <c r="KI102" s="291">
        <f>RD[[#This Row],[POA]]</f>
        <v>5.13</v>
      </c>
      <c r="KJ102" s="291">
        <f>RD[[#This Row],[AT (°C) 14 Hours]]</f>
        <v>31.55</v>
      </c>
      <c r="KK102" s="291">
        <f>RD[[#This Row],[MT (°C) Gen. Hours]]</f>
        <v>42.78</v>
      </c>
      <c r="KL102" s="291">
        <f>RD[[#This Row],[WS_Avg (m/s) (24 Hours)]]</f>
        <v>1.29</v>
      </c>
      <c r="KM102" s="291">
        <f>RD[[#This Row],[WS_Max (m/s)]]</f>
        <v>4.3</v>
      </c>
      <c r="KN102" s="292">
        <f>SUM(RD[[#This Row],[BLK1_INV1]:[BLK8_INV27]])</f>
        <v>267586.69999999995</v>
      </c>
      <c r="KO102" s="95"/>
      <c r="KP102" s="55"/>
      <c r="KQ102" s="90" t="str">
        <f>IFERROR(RD[[#This Row],[WPR_Eac]]/RD[[#This Row],[WPR_Edc]],"")</f>
        <v/>
      </c>
    </row>
    <row r="103" spans="2:303" ht="15" customHeight="1" x14ac:dyDescent="0.35">
      <c r="B103" s="52">
        <v>45844</v>
      </c>
      <c r="C103" s="9">
        <f>YEAR(RD[[#This Row],[Date]])+IF(MONTH(RD[[#This Row],[Date]])&gt;=4,1,0)</f>
        <v>2026</v>
      </c>
      <c r="D103" s="6">
        <f t="shared" si="544"/>
        <v>2025</v>
      </c>
      <c r="E103" s="7"/>
      <c r="F103" s="7"/>
      <c r="G103" s="8"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12"/>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7">
        <v>90934.849000000002</v>
      </c>
      <c r="JU103" s="281">
        <f t="shared" ref="JU103" si="597">IF((JK103-JK102)&lt;0,"",(JK103-JK102))</f>
        <v>61627.427999988198</v>
      </c>
      <c r="JV103" s="281">
        <f t="shared" ref="JV103" si="598">IF((JL103-JL102)&lt;0,"",(JL103-JL102))</f>
        <v>8.9409999999916181</v>
      </c>
      <c r="JW103" s="281">
        <f t="shared" ref="JW103" si="599">IF((JM103-JM102)&lt;0,"",(JM103-JM102))</f>
        <v>60844.08900000155</v>
      </c>
      <c r="JX103" s="281">
        <f t="shared" ref="JX103" si="600">IF((JN103-JN102)&lt;0,"",(JN103-JN102))</f>
        <v>12.883999999998196</v>
      </c>
      <c r="JY103" s="282">
        <f t="shared" ref="JY103" si="601">IF((JO103-JO102)&lt;0,"",(JO103-JO102))</f>
        <v>61470.248999997973</v>
      </c>
      <c r="JZ103" s="282">
        <f t="shared" ref="JZ103" si="602">IF((JP103-JP102)&lt;0,"",(JP103-JP102))</f>
        <v>23.269999999989523</v>
      </c>
      <c r="KA103" s="282">
        <f t="shared" ref="KA103" si="603">IF((JQ103-JQ102)&lt;0,"",(JQ103-JQ102))</f>
        <v>48682.893999993801</v>
      </c>
      <c r="KB103" s="282">
        <f t="shared" ref="KB103" si="604">IF((JR103-JR102)&lt;0,"",(JR103-JR102))</f>
        <v>28.543999999994412</v>
      </c>
      <c r="KC103" s="281">
        <f t="shared" ref="KC103" si="605">IF((JS103-JS102)&lt;0,"",(JS103-JS102))</f>
        <v>232266.20600003004</v>
      </c>
      <c r="KD103" s="281">
        <f t="shared" ref="KD103" si="606">IF((JT103-JT102)&lt;0,"",(JT103-JT102))</f>
        <v>95.680999999996857</v>
      </c>
      <c r="KE103" s="289">
        <f t="shared" si="555"/>
        <v>122449.69199998977</v>
      </c>
      <c r="KF103" s="289">
        <f t="shared" si="556"/>
        <v>232170.52500003006</v>
      </c>
      <c r="KG103" s="290">
        <f>(RD[[#This Row],[Sunset Time (POA&lt;20 W/m2)]]-RD[[#This Row],[Sunrise Time (POA&gt;20 W/m2)]])*24</f>
        <v>13.2</v>
      </c>
      <c r="KH103" s="291">
        <f>RD[[#This Row],[GHI ]]</f>
        <v>4.72</v>
      </c>
      <c r="KI103" s="291">
        <f>RD[[#This Row],[POA]]</f>
        <v>4.5</v>
      </c>
      <c r="KJ103" s="291">
        <f>RD[[#This Row],[AT (°C) 14 Hours]]</f>
        <v>32.64</v>
      </c>
      <c r="KK103" s="291">
        <f>RD[[#This Row],[MT (°C) Gen. Hours]]</f>
        <v>41.48</v>
      </c>
      <c r="KL103" s="291">
        <f>RD[[#This Row],[WS_Avg (m/s) (24 Hours)]]</f>
        <v>1.41</v>
      </c>
      <c r="KM103" s="291">
        <f>RD[[#This Row],[WS_Max (m/s)]]</f>
        <v>3.9</v>
      </c>
      <c r="KN103" s="292">
        <f>SUM(RD[[#This Row],[BLK1_INV1]:[BLK8_INV27]])</f>
        <v>233878.07300000012</v>
      </c>
      <c r="KO103" s="95"/>
      <c r="KP103" s="55"/>
      <c r="KQ103" s="90" t="str">
        <f>IFERROR(RD[[#This Row],[WPR_Eac]]/RD[[#This Row],[WPR_Edc]],"")</f>
        <v/>
      </c>
    </row>
    <row r="104" spans="2:303" ht="15" customHeight="1" x14ac:dyDescent="0.35">
      <c r="B104" s="52">
        <v>45845</v>
      </c>
      <c r="C104" s="9">
        <f>YEAR(RD[[#This Row],[Date]])+IF(MONTH(RD[[#This Row],[Date]])&gt;=4,1,0)</f>
        <v>2026</v>
      </c>
      <c r="D104" s="6">
        <f t="shared" si="544"/>
        <v>2025</v>
      </c>
      <c r="E104" s="7"/>
      <c r="F104" s="7"/>
      <c r="G104" s="8"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12"/>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1">
        <f t="shared" ref="JU104" si="607">IF((JK104-JK103)&lt;0,"",(JK104-JK103))</f>
        <v>63867.379000008106</v>
      </c>
      <c r="JV104" s="281">
        <f t="shared" ref="JV104" si="608">IF((JL104-JL103)&lt;0,"",(JL104-JL103))</f>
        <v>8.9409999999916181</v>
      </c>
      <c r="JW104" s="281">
        <f t="shared" ref="JW104" si="609">IF((JM104-JM103)&lt;0,"",(JM104-JM103))</f>
        <v>61507.115999996662</v>
      </c>
      <c r="JX104" s="281">
        <f t="shared" ref="JX104" si="610">IF((JN104-JN103)&lt;0,"",(JN104-JN103))</f>
        <v>12.883999999998196</v>
      </c>
      <c r="JY104" s="282">
        <f t="shared" ref="JY104" si="611">IF((JO104-JO103)&lt;0,"",(JO104-JO103))</f>
        <v>62327.074999988079</v>
      </c>
      <c r="JZ104" s="282">
        <f t="shared" ref="JZ104" si="612">IF((JP104-JP103)&lt;0,"",(JP104-JP103))</f>
        <v>23.269999999989523</v>
      </c>
      <c r="KA104" s="282">
        <f t="shared" ref="KA104" si="613">IF((JQ104-JQ103)&lt;0,"",(JQ104-JQ103))</f>
        <v>49211.004000000656</v>
      </c>
      <c r="KB104" s="282">
        <f t="shared" ref="KB104" si="614">IF((JR104-JR103)&lt;0,"",(JR104-JR103))</f>
        <v>28.544000000001688</v>
      </c>
      <c r="KC104" s="281">
        <f t="shared" ref="KC104" si="615">IF((JS104-JS103)&lt;0,"",(JS104-JS103))</f>
        <v>236503.2839999795</v>
      </c>
      <c r="KD104" s="281">
        <f t="shared" ref="KD104" si="616">IF((JT104-JT103)&lt;0,"",(JT104-JT103))</f>
        <v>95.680999999996857</v>
      </c>
      <c r="KE104" s="289">
        <f t="shared" si="555"/>
        <v>125352.67000000479</v>
      </c>
      <c r="KF104" s="289">
        <f t="shared" si="556"/>
        <v>236407.60299997951</v>
      </c>
      <c r="KG104" s="290">
        <f>(RD[[#This Row],[Sunset Time (POA&lt;20 W/m2)]]-RD[[#This Row],[Sunrise Time (POA&gt;20 W/m2)]])*24</f>
        <v>13.483333333333334</v>
      </c>
      <c r="KH104" s="291">
        <f>RD[[#This Row],[GHI ]]</f>
        <v>4.55</v>
      </c>
      <c r="KI104" s="291">
        <f>RD[[#This Row],[POA]]</f>
        <v>4.4400000000000004</v>
      </c>
      <c r="KJ104" s="291">
        <f>RD[[#This Row],[AT (°C) 14 Hours]]</f>
        <v>30.51</v>
      </c>
      <c r="KK104" s="291">
        <f>RD[[#This Row],[MT (°C) Gen. Hours]]</f>
        <v>37.51</v>
      </c>
      <c r="KL104" s="291">
        <f>RD[[#This Row],[WS_Avg (m/s) (24 Hours)]]</f>
        <v>1.91</v>
      </c>
      <c r="KM104" s="291">
        <f>RD[[#This Row],[WS_Max (m/s)]]</f>
        <v>4.3</v>
      </c>
      <c r="KN104" s="292">
        <f>SUM(RD[[#This Row],[BLK1_INV1]:[BLK8_INV27]])</f>
        <v>238029.5</v>
      </c>
      <c r="KO104" s="95"/>
      <c r="KP104" s="55"/>
      <c r="KQ104" s="90" t="str">
        <f>IFERROR(RD[[#This Row],[WPR_Eac]]/RD[[#This Row],[WPR_Edc]],"")</f>
        <v/>
      </c>
    </row>
    <row r="105" spans="2:303" ht="15" customHeight="1" x14ac:dyDescent="0.35">
      <c r="B105" s="52">
        <v>45846</v>
      </c>
      <c r="C105" s="9">
        <f>YEAR(RD[[#This Row],[Date]])+IF(MONTH(RD[[#This Row],[Date]])&gt;=4,1,0)</f>
        <v>2026</v>
      </c>
      <c r="D105" s="6">
        <f t="shared" si="544"/>
        <v>2025</v>
      </c>
      <c r="E105" s="7"/>
      <c r="F105" s="7"/>
      <c r="G105" s="8"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12"/>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7">
        <v>91126.210999999996</v>
      </c>
      <c r="JU105" s="281">
        <f t="shared" ref="JU105" si="617">IF((JK105-JK104)&lt;0,"",(JK105-JK104))</f>
        <v>88556.305999994278</v>
      </c>
      <c r="JV105" s="281">
        <f t="shared" ref="JV105" si="618">IF((JL105-JL104)&lt;0,"",(JL105-JL104))</f>
        <v>8.9409999999916181</v>
      </c>
      <c r="JW105" s="281">
        <f t="shared" ref="JW105" si="619">IF((JM105-JM104)&lt;0,"",(JM105-JM104))</f>
        <v>83628.092000000179</v>
      </c>
      <c r="JX105" s="281">
        <f t="shared" ref="JX105" si="620">IF((JN105-JN104)&lt;0,"",(JN105-JN104))</f>
        <v>12.884000000005472</v>
      </c>
      <c r="JY105" s="282">
        <f t="shared" ref="JY105" si="621">IF((JO105-JO104)&lt;0,"",(JO105-JO104))</f>
        <v>86331.129000008106</v>
      </c>
      <c r="JZ105" s="282">
        <f t="shared" ref="JZ105" si="622">IF((JP105-JP104)&lt;0,"",(JP105-JP104))</f>
        <v>23.270000000018626</v>
      </c>
      <c r="KA105" s="282">
        <f t="shared" ref="KA105" si="623">IF((JQ105-JQ104)&lt;0,"",(JQ105-JQ104))</f>
        <v>66037.653999999166</v>
      </c>
      <c r="KB105" s="282">
        <f t="shared" ref="KB105" si="624">IF((JR105-JR104)&lt;0,"",(JR105-JR104))</f>
        <v>28.544000000001688</v>
      </c>
      <c r="KC105" s="281">
        <f t="shared" ref="KC105" si="625">IF((JS105-JS104)&lt;0,"",(JS105-JS104))</f>
        <v>324045.375</v>
      </c>
      <c r="KD105" s="281">
        <f t="shared" ref="KD105" si="626">IF((JT105-JT104)&lt;0,"",(JT105-JT104))</f>
        <v>95.680999999996857</v>
      </c>
      <c r="KE105" s="289">
        <f t="shared" si="555"/>
        <v>172162.57299999445</v>
      </c>
      <c r="KF105" s="289">
        <f t="shared" si="556"/>
        <v>323949.69400000002</v>
      </c>
      <c r="KG105" s="290">
        <f>(RD[[#This Row],[Sunset Time (POA&lt;20 W/m2)]]-RD[[#This Row],[Sunrise Time (POA&gt;20 W/m2)]])*24</f>
        <v>13.416666666666668</v>
      </c>
      <c r="KH105" s="291">
        <f>RD[[#This Row],[GHI ]]</f>
        <v>6.66</v>
      </c>
      <c r="KI105" s="291">
        <f>RD[[#This Row],[POA]]</f>
        <v>6.3</v>
      </c>
      <c r="KJ105" s="291">
        <f>RD[[#This Row],[AT (°C) 14 Hours]]</f>
        <v>34.049999999999997</v>
      </c>
      <c r="KK105" s="291">
        <f>RD[[#This Row],[MT (°C) Gen. Hours]]</f>
        <v>43.94</v>
      </c>
      <c r="KL105" s="291">
        <f>RD[[#This Row],[WS_Avg (m/s) (24 Hours)]]</f>
        <v>1.76</v>
      </c>
      <c r="KM105" s="291">
        <f>RD[[#This Row],[WS_Max (m/s)]]</f>
        <v>6.5</v>
      </c>
      <c r="KN105" s="292">
        <f>SUM(RD[[#This Row],[BLK1_INV1]:[BLK8_INV27]])</f>
        <v>325117.39999999997</v>
      </c>
      <c r="KO105" s="95"/>
      <c r="KP105" s="55"/>
      <c r="KQ105" s="90" t="str">
        <f>IFERROR(RD[[#This Row],[WPR_Eac]]/RD[[#This Row],[WPR_Edc]],"")</f>
        <v/>
      </c>
    </row>
    <row r="106" spans="2:303" ht="15" customHeight="1" x14ac:dyDescent="0.35">
      <c r="B106" s="52">
        <v>45847</v>
      </c>
      <c r="C106" s="9">
        <f>YEAR(RD[[#This Row],[Date]])+IF(MONTH(RD[[#This Row],[Date]])&gt;=4,1,0)</f>
        <v>2026</v>
      </c>
      <c r="D106" s="6">
        <f t="shared" si="544"/>
        <v>2025</v>
      </c>
      <c r="E106" s="7"/>
      <c r="F106" s="7"/>
      <c r="G106" s="8"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12"/>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1">
        <f t="shared" ref="JU106" si="627">IF((JK106-JK105)&lt;0,"",(JK106-JK105))</f>
        <v>55588.182999998331</v>
      </c>
      <c r="JV106" s="281">
        <f t="shared" ref="JV106" si="628">IF((JL106-JL105)&lt;0,"",(JL106-JL105))</f>
        <v>8.9410000000498258</v>
      </c>
      <c r="JW106" s="281">
        <f t="shared" ref="JW106" si="629">IF((JM106-JM105)&lt;0,"",(JM106-JM105))</f>
        <v>54041.358999997377</v>
      </c>
      <c r="JX106" s="281">
        <f t="shared" ref="JX106" si="630">IF((JN106-JN105)&lt;0,"",(JN106-JN105))</f>
        <v>12.883999999998196</v>
      </c>
      <c r="JY106" s="282">
        <f t="shared" ref="JY106" si="631">IF((JO106-JO105)&lt;0,"",(JO106-JO105))</f>
        <v>55077.951000005007</v>
      </c>
      <c r="JZ106" s="282">
        <f t="shared" ref="JZ106" si="632">IF((JP106-JP105)&lt;0,"",(JP106-JP105))</f>
        <v>23.269999999989523</v>
      </c>
      <c r="KA106" s="282">
        <f t="shared" ref="KA106" si="633">IF((JQ106-JQ105)&lt;0,"",(JQ106-JQ105))</f>
        <v>42546.281000003219</v>
      </c>
      <c r="KB106" s="282">
        <f t="shared" ref="KB106" si="634">IF((JR106-JR105)&lt;0,"",(JR106-JR105))</f>
        <v>28.544000000001688</v>
      </c>
      <c r="KC106" s="281">
        <f t="shared" ref="KC106" si="635">IF((JS106-JS105)&lt;0,"",(JS106-JS105))</f>
        <v>206999.29299998283</v>
      </c>
      <c r="KD106" s="281">
        <f t="shared" ref="KD106" si="636">IF((JT106-JT105)&lt;0,"",(JT106-JT105))</f>
        <v>95.681000000011409</v>
      </c>
      <c r="KE106" s="289">
        <f t="shared" si="555"/>
        <v>109607.71699999567</v>
      </c>
      <c r="KF106" s="289">
        <f t="shared" si="556"/>
        <v>206903.61199998282</v>
      </c>
      <c r="KG106" s="290">
        <f>(RD[[#This Row],[Sunset Time (POA&lt;20 W/m2)]]-RD[[#This Row],[Sunrise Time (POA&gt;20 W/m2)]])*24</f>
        <v>12.183333333333335</v>
      </c>
      <c r="KH106" s="291">
        <f>RD[[#This Row],[GHI ]]</f>
        <v>4.07</v>
      </c>
      <c r="KI106" s="291">
        <f>RD[[#This Row],[POA]]</f>
        <v>3.86</v>
      </c>
      <c r="KJ106" s="291">
        <f>RD[[#This Row],[AT (°C) 14 Hours]]</f>
        <v>31.93</v>
      </c>
      <c r="KK106" s="291">
        <f>RD[[#This Row],[MT (°C) Gen. Hours]]</f>
        <v>39.1</v>
      </c>
      <c r="KL106" s="291">
        <f>RD[[#This Row],[WS_Avg (m/s) (24 Hours)]]</f>
        <v>2.2400000000000002</v>
      </c>
      <c r="KM106" s="291">
        <f>RD[[#This Row],[WS_Max (m/s)]]</f>
        <v>7.1</v>
      </c>
      <c r="KN106" s="292">
        <f>SUM(RD[[#This Row],[BLK1_INV1]:[BLK8_INV27]])</f>
        <v>208916.29999999996</v>
      </c>
      <c r="KO106" s="95"/>
      <c r="KP106" s="55"/>
      <c r="KQ106" s="90" t="str">
        <f>IFERROR(RD[[#This Row],[WPR_Eac]]/RD[[#This Row],[WPR_Edc]],"")</f>
        <v/>
      </c>
    </row>
    <row r="107" spans="2:303" ht="15" customHeight="1" x14ac:dyDescent="0.35">
      <c r="B107" s="52">
        <v>45848</v>
      </c>
      <c r="C107" s="9">
        <f>YEAR(RD[[#This Row],[Date]])+IF(MONTH(RD[[#This Row],[Date]])&gt;=4,1,0)</f>
        <v>2026</v>
      </c>
      <c r="D107" s="6">
        <f t="shared" si="544"/>
        <v>2025</v>
      </c>
      <c r="E107" s="7"/>
      <c r="F107" s="7"/>
      <c r="G107" s="8"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12"/>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7">
        <v>91317.573000000004</v>
      </c>
      <c r="JU107" s="281">
        <f t="shared" ref="JU107" si="637">IF((JK107-JK106)&lt;0,"",(JK107-JK106))</f>
        <v>31678.439999997616</v>
      </c>
      <c r="JV107" s="281">
        <f t="shared" ref="JV107" si="638">IF((JL107-JL106)&lt;0,"",(JL107-JL106))</f>
        <v>8.9409999999916181</v>
      </c>
      <c r="JW107" s="281">
        <f t="shared" ref="JW107" si="639">IF((JM107-JM106)&lt;0,"",(JM107-JM106))</f>
        <v>30278.95000000298</v>
      </c>
      <c r="JX107" s="281">
        <f t="shared" ref="JX107" si="640">IF((JN107-JN106)&lt;0,"",(JN107-JN106))</f>
        <v>12.883999999998196</v>
      </c>
      <c r="JY107" s="282">
        <f t="shared" ref="JY107" si="641">IF((JO107-JO106)&lt;0,"",(JO107-JO106))</f>
        <v>29753.305999994278</v>
      </c>
      <c r="JZ107" s="282">
        <f t="shared" ref="JZ107" si="642">IF((JP107-JP106)&lt;0,"",(JP107-JP106))</f>
        <v>23.269999999989523</v>
      </c>
      <c r="KA107" s="282">
        <f t="shared" ref="KA107" si="643">IF((JQ107-JQ106)&lt;0,"",(JQ107-JQ106))</f>
        <v>24155.184000000358</v>
      </c>
      <c r="KB107" s="282">
        <f t="shared" ref="KB107" si="644">IF((JR107-JR106)&lt;0,"",(JR107-JR106))</f>
        <v>28.543999999994412</v>
      </c>
      <c r="KC107" s="281">
        <f t="shared" ref="KC107" si="645">IF((JS107-JS106)&lt;0,"",(JS107-JS106))</f>
        <v>115623.94800001383</v>
      </c>
      <c r="KD107" s="281">
        <f t="shared" ref="KD107" si="646">IF((JT107-JT106)&lt;0,"",(JT107-JT106))</f>
        <v>95.680999999996857</v>
      </c>
      <c r="KE107" s="289">
        <f t="shared" si="555"/>
        <v>61935.565000000606</v>
      </c>
      <c r="KF107" s="289">
        <f t="shared" si="556"/>
        <v>115528.26700001383</v>
      </c>
      <c r="KG107" s="290">
        <f>(RD[[#This Row],[Sunset Time (POA&lt;20 W/m2)]]-RD[[#This Row],[Sunrise Time (POA&gt;20 W/m2)]])*24</f>
        <v>13.066666666666666</v>
      </c>
      <c r="KH107" s="291">
        <f>RD[[#This Row],[GHI ]]</f>
        <v>2.41</v>
      </c>
      <c r="KI107" s="291">
        <f>RD[[#This Row],[POA]]</f>
        <v>2.21</v>
      </c>
      <c r="KJ107" s="291">
        <f>RD[[#This Row],[AT (°C) 14 Hours]]</f>
        <v>27.48</v>
      </c>
      <c r="KK107" s="291">
        <f>RD[[#This Row],[MT (°C) Gen. Hours]]</f>
        <v>31.37</v>
      </c>
      <c r="KL107" s="291">
        <f>RD[[#This Row],[WS_Avg (m/s) (24 Hours)]]</f>
        <v>1.28</v>
      </c>
      <c r="KM107" s="291">
        <f>RD[[#This Row],[WS_Max (m/s)]]</f>
        <v>6.1</v>
      </c>
      <c r="KN107" s="292">
        <f>SUM(RD[[#This Row],[BLK1_INV1]:[BLK8_INV27]])</f>
        <v>117443.29999999994</v>
      </c>
      <c r="KO107" s="95"/>
      <c r="KP107" s="55"/>
      <c r="KQ107" s="90" t="str">
        <f>IFERROR(RD[[#This Row],[WPR_Eac]]/RD[[#This Row],[WPR_Edc]],"")</f>
        <v/>
      </c>
    </row>
    <row r="108" spans="2:303" ht="15" customHeight="1" x14ac:dyDescent="0.35">
      <c r="B108" s="52">
        <v>45849</v>
      </c>
      <c r="C108" s="9">
        <f>YEAR(RD[[#This Row],[Date]])+IF(MONTH(RD[[#This Row],[Date]])&gt;=4,1,0)</f>
        <v>2026</v>
      </c>
      <c r="D108" s="6">
        <f t="shared" si="544"/>
        <v>2025</v>
      </c>
      <c r="E108" s="7"/>
      <c r="F108" s="7"/>
      <c r="G108" s="8"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12"/>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1">
        <f t="shared" ref="JU108" si="647">IF((JK108-JK107)&lt;0,"",(JK108-JK107))</f>
        <v>80017.690000012517</v>
      </c>
      <c r="JV108" s="281">
        <f t="shared" ref="JV108" si="648">IF((JL108-JL107)&lt;0,"",(JL108-JL107))</f>
        <v>8.9409999999916181</v>
      </c>
      <c r="JW108" s="281">
        <f t="shared" ref="JW108" si="649">IF((JM108-JM107)&lt;0,"",(JM108-JM107))</f>
        <v>80209.611000001431</v>
      </c>
      <c r="JX108" s="281">
        <f t="shared" ref="JX108" si="650">IF((JN108-JN107)&lt;0,"",(JN108-JN107))</f>
        <v>12.883999999998196</v>
      </c>
      <c r="JY108" s="282">
        <f t="shared" ref="JY108" si="651">IF((JO108-JO107)&lt;0,"",(JO108-JO107))</f>
        <v>79014.498999997973</v>
      </c>
      <c r="JZ108" s="282">
        <f t="shared" ref="JZ108" si="652">IF((JP108-JP107)&lt;0,"",(JP108-JP107))</f>
        <v>23.270000000018626</v>
      </c>
      <c r="KA108" s="282">
        <f t="shared" ref="KA108" si="653">IF((JQ108-JQ107)&lt;0,"",(JQ108-JQ107))</f>
        <v>62648.769000001252</v>
      </c>
      <c r="KB108" s="282">
        <f t="shared" ref="KB108" si="654">IF((JR108-JR107)&lt;0,"",(JR108-JR107))</f>
        <v>28.544000000001688</v>
      </c>
      <c r="KC108" s="281">
        <f t="shared" ref="KC108" si="655">IF((JS108-JS107)&lt;0,"",(JS108-JS107))</f>
        <v>301561.45600003004</v>
      </c>
      <c r="KD108" s="281">
        <f t="shared" ref="KD108" si="656">IF((JT108-JT107)&lt;0,"",(JT108-JT107))</f>
        <v>95.680999999996857</v>
      </c>
      <c r="KE108" s="289">
        <f t="shared" si="555"/>
        <v>160205.47600001396</v>
      </c>
      <c r="KF108" s="289">
        <f t="shared" si="556"/>
        <v>301465.77500003006</v>
      </c>
      <c r="KG108" s="290">
        <f>(RD[[#This Row],[Sunset Time (POA&lt;20 W/m2)]]-RD[[#This Row],[Sunrise Time (POA&gt;20 W/m2)]])*24</f>
        <v>13.533333333333333</v>
      </c>
      <c r="KH108" s="291">
        <f>RD[[#This Row],[GHI ]]</f>
        <v>6.47</v>
      </c>
      <c r="KI108" s="291">
        <f>RD[[#This Row],[POA]]</f>
        <v>6.17</v>
      </c>
      <c r="KJ108" s="291">
        <f>RD[[#This Row],[AT (°C) 14 Hours]]</f>
        <v>30.53</v>
      </c>
      <c r="KK108" s="291">
        <f>RD[[#This Row],[MT (°C) Gen. Hours]]</f>
        <v>43.25</v>
      </c>
      <c r="KL108" s="291">
        <f>RD[[#This Row],[WS_Avg (m/s) (24 Hours)]]</f>
        <v>1.6</v>
      </c>
      <c r="KM108" s="291">
        <f>RD[[#This Row],[WS_Max (m/s)]]</f>
        <v>7.7</v>
      </c>
      <c r="KN108" s="292">
        <f>SUM(RD[[#This Row],[BLK1_INV1]:[BLK8_INV27]])</f>
        <v>302424.36999999994</v>
      </c>
      <c r="KO108" s="95"/>
      <c r="KP108" s="55"/>
      <c r="KQ108" s="90" t="str">
        <f>IFERROR(RD[[#This Row],[WPR_Eac]]/RD[[#This Row],[WPR_Edc]],"")</f>
        <v/>
      </c>
    </row>
    <row r="109" spans="2:303" ht="15" customHeight="1" x14ac:dyDescent="0.35">
      <c r="B109" s="52">
        <v>45850</v>
      </c>
      <c r="C109" s="9">
        <f>YEAR(RD[[#This Row],[Date]])+IF(MONTH(RD[[#This Row],[Date]])&gt;=4,1,0)</f>
        <v>2026</v>
      </c>
      <c r="D109" s="6">
        <f t="shared" si="544"/>
        <v>2025</v>
      </c>
      <c r="E109" s="7"/>
      <c r="F109" s="7"/>
      <c r="G109" s="8"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12"/>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7">
        <v>91508.934999999998</v>
      </c>
      <c r="JU109" s="281">
        <f t="shared" ref="JU109" si="657">IF((JK109-JK108)&lt;0,"",(JK109-JK108))</f>
        <v>52069.689999997616</v>
      </c>
      <c r="JV109" s="281">
        <f t="shared" ref="JV109" si="658">IF((JL109-JL108)&lt;0,"",(JL109-JL108))</f>
        <v>8.9409999999916181</v>
      </c>
      <c r="JW109" s="281">
        <f t="shared" ref="JW109" si="659">IF((JM109-JM108)&lt;0,"",(JM109-JM108))</f>
        <v>51095.446999996901</v>
      </c>
      <c r="JX109" s="281">
        <f t="shared" ref="JX109" si="660">IF((JN109-JN108)&lt;0,"",(JN109-JN108))</f>
        <v>12.884000000005472</v>
      </c>
      <c r="JY109" s="282">
        <f t="shared" ref="JY109" si="661">IF((JO109-JO108)&lt;0,"",(JO109-JO108))</f>
        <v>50533.228000000119</v>
      </c>
      <c r="JZ109" s="282">
        <f t="shared" ref="JZ109" si="662">IF((JP109-JP108)&lt;0,"",(JP109-JP108))</f>
        <v>23.269999999989523</v>
      </c>
      <c r="KA109" s="282">
        <f t="shared" ref="KA109" si="663">IF((JQ109-JQ108)&lt;0,"",(JQ109-JQ108))</f>
        <v>41119.603000000119</v>
      </c>
      <c r="KB109" s="282">
        <f t="shared" ref="KB109" si="664">IF((JR109-JR108)&lt;0,"",(JR109-JR108))</f>
        <v>28.544000000001688</v>
      </c>
      <c r="KC109" s="281">
        <f t="shared" ref="KC109" si="665">IF((JS109-JS108)&lt;0,"",(JS109-JS108))</f>
        <v>194629.86299997568</v>
      </c>
      <c r="KD109" s="281">
        <f t="shared" ref="KD109" si="666">IF((JT109-JT108)&lt;0,"",(JT109-JT108))</f>
        <v>95.680999999996857</v>
      </c>
      <c r="KE109" s="289">
        <f t="shared" si="555"/>
        <v>103143.31199999452</v>
      </c>
      <c r="KF109" s="289">
        <f t="shared" si="556"/>
        <v>194534.1819999757</v>
      </c>
      <c r="KG109" s="290">
        <f>(RD[[#This Row],[Sunset Time (POA&lt;20 W/m2)]]-RD[[#This Row],[Sunrise Time (POA&gt;20 W/m2)]])*24</f>
        <v>13.183333333333332</v>
      </c>
      <c r="KH109" s="291">
        <f>RD[[#This Row],[GHI ]]</f>
        <v>4.09</v>
      </c>
      <c r="KI109" s="291">
        <f>RD[[#This Row],[POA]]</f>
        <v>3.83</v>
      </c>
      <c r="KJ109" s="291">
        <f>RD[[#This Row],[AT (°C) 14 Hours]]</f>
        <v>29.65</v>
      </c>
      <c r="KK109" s="291">
        <f>RD[[#This Row],[MT (°C) Gen. Hours]]</f>
        <v>36.39</v>
      </c>
      <c r="KL109" s="291">
        <f>RD[[#This Row],[WS_Avg (m/s) (24 Hours)]]</f>
        <v>1.47</v>
      </c>
      <c r="KM109" s="291">
        <f>RD[[#This Row],[WS_Max (m/s)]]</f>
        <v>11.3</v>
      </c>
      <c r="KN109" s="292">
        <f>SUM(RD[[#This Row],[BLK1_INV1]:[BLK8_INV27]])</f>
        <v>196348.49000000002</v>
      </c>
      <c r="KO109" s="95"/>
      <c r="KP109" s="55"/>
      <c r="KQ109" s="90" t="str">
        <f>IFERROR(RD[[#This Row],[WPR_Eac]]/RD[[#This Row],[WPR_Edc]],"")</f>
        <v/>
      </c>
    </row>
    <row r="110" spans="2:303" ht="15" customHeight="1" x14ac:dyDescent="0.35">
      <c r="B110" s="52">
        <v>45851</v>
      </c>
      <c r="C110" s="9">
        <f>YEAR(RD[[#This Row],[Date]])+IF(MONTH(RD[[#This Row],[Date]])&gt;=4,1,0)</f>
        <v>2026</v>
      </c>
      <c r="D110" s="6">
        <f t="shared" si="544"/>
        <v>2025</v>
      </c>
      <c r="E110" s="7"/>
      <c r="F110" s="7"/>
      <c r="G110" s="8"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12"/>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1">
        <f t="shared" ref="JU110" si="667">IF((JK110-JK109)&lt;0,"",(JK110-JK109))</f>
        <v>48795.140000000596</v>
      </c>
      <c r="JV110" s="281">
        <f t="shared" ref="JV110" si="668">IF((JL110-JL109)&lt;0,"",(JL110-JL109))</f>
        <v>8.9409999999916181</v>
      </c>
      <c r="JW110" s="281">
        <f t="shared" ref="JW110" si="669">IF((JM110-JM109)&lt;0,"",(JM110-JM109))</f>
        <v>47939.855000004172</v>
      </c>
      <c r="JX110" s="281">
        <f t="shared" ref="JX110" si="670">IF((JN110-JN109)&lt;0,"",(JN110-JN109))</f>
        <v>12.883999999998196</v>
      </c>
      <c r="JY110" s="282">
        <f t="shared" ref="JY110" si="671">IF((JO110-JO109)&lt;0,"",(JO110-JO109))</f>
        <v>47206.886999994516</v>
      </c>
      <c r="JZ110" s="282">
        <f t="shared" ref="JZ110" si="672">IF((JP110-JP109)&lt;0,"",(JP110-JP109))</f>
        <v>23.269999999989523</v>
      </c>
      <c r="KA110" s="282">
        <f t="shared" ref="KA110" si="673">IF((JQ110-JQ109)&lt;0,"",(JQ110-JQ109))</f>
        <v>38272.835000000894</v>
      </c>
      <c r="KB110" s="282">
        <f t="shared" ref="KB110" si="674">IF((JR110-JR109)&lt;0,"",(JR110-JR109))</f>
        <v>28.544000000001688</v>
      </c>
      <c r="KC110" s="281">
        <f t="shared" ref="KC110" si="675">IF((JS110-JS109)&lt;0,"",(JS110-JS109))</f>
        <v>182014.80599999428</v>
      </c>
      <c r="KD110" s="281">
        <f t="shared" ref="KD110" si="676">IF((JT110-JT109)&lt;0,"",(JT110-JT109))</f>
        <v>95.680999999996857</v>
      </c>
      <c r="KE110" s="289">
        <f t="shared" si="555"/>
        <v>96713.170000004786</v>
      </c>
      <c r="KF110" s="289">
        <f t="shared" si="556"/>
        <v>181919.1249999943</v>
      </c>
      <c r="KG110" s="290">
        <f>(RD[[#This Row],[Sunset Time (POA&lt;20 W/m2)]]-RD[[#This Row],[Sunrise Time (POA&gt;20 W/m2)]])*24</f>
        <v>12.966666666666669</v>
      </c>
      <c r="KH110" s="291">
        <f>RD[[#This Row],[GHI ]]</f>
        <v>3.56</v>
      </c>
      <c r="KI110" s="291">
        <f>RD[[#This Row],[POA]]</f>
        <v>3.52</v>
      </c>
      <c r="KJ110" s="291">
        <f>RD[[#This Row],[AT (°C) 14 Hours]]</f>
        <v>29.58</v>
      </c>
      <c r="KK110" s="291">
        <f>RD[[#This Row],[MT (°C) Gen. Hours]]</f>
        <v>34.35</v>
      </c>
      <c r="KL110" s="291">
        <f>RD[[#This Row],[WS_Avg (m/s) (24 Hours)]]</f>
        <v>1.1399999999999999</v>
      </c>
      <c r="KM110" s="291">
        <f>RD[[#This Row],[WS_Max (m/s)]]</f>
        <v>4.0999999999999996</v>
      </c>
      <c r="KN110" s="292">
        <f>SUM(RD[[#This Row],[BLK1_INV1]:[BLK8_INV27]])</f>
        <v>182953.60000000003</v>
      </c>
      <c r="KO110" s="95"/>
      <c r="KP110" s="55"/>
      <c r="KQ110" s="90" t="str">
        <f>IFERROR(RD[[#This Row],[WPR_Eac]]/RD[[#This Row],[WPR_Edc]],"")</f>
        <v/>
      </c>
    </row>
    <row r="111" spans="2:303" ht="15" customHeight="1" x14ac:dyDescent="0.35">
      <c r="B111" s="52">
        <v>45852</v>
      </c>
      <c r="C111" s="9">
        <f>YEAR(RD[[#This Row],[Date]])+IF(MONTH(RD[[#This Row],[Date]])&gt;=4,1,0)</f>
        <v>2026</v>
      </c>
      <c r="D111" s="6">
        <f t="shared" si="544"/>
        <v>2025</v>
      </c>
      <c r="E111" s="7"/>
      <c r="F111" s="7"/>
      <c r="G111" s="8"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12"/>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7">
        <v>91700.297000000006</v>
      </c>
      <c r="JU111" s="281">
        <f t="shared" ref="JU111" si="677">IF((JK111-JK110)&lt;0,"",(JK111-JK110))</f>
        <v>66297.517999991775</v>
      </c>
      <c r="JV111" s="281">
        <f t="shared" ref="JV111" si="678">IF((JL111-JL110)&lt;0,"",(JL111-JL110))</f>
        <v>8.9409999999916181</v>
      </c>
      <c r="JW111" s="281">
        <f t="shared" ref="JW111" si="679">IF((JM111-JM110)&lt;0,"",(JM111-JM110))</f>
        <v>65634.017999999225</v>
      </c>
      <c r="JX111" s="281">
        <f t="shared" ref="JX111" si="680">IF((JN111-JN110)&lt;0,"",(JN111-JN110))</f>
        <v>12.883999999998196</v>
      </c>
      <c r="JY111" s="282">
        <f t="shared" ref="JY111" si="681">IF((JO111-JO110)&lt;0,"",(JO111-JO110))</f>
        <v>65290.681000009179</v>
      </c>
      <c r="JZ111" s="282">
        <f t="shared" ref="JZ111" si="682">IF((JP111-JP110)&lt;0,"",(JP111-JP110))</f>
        <v>23.270000000018626</v>
      </c>
      <c r="KA111" s="282">
        <f t="shared" ref="KA111" si="683">IF((JQ111-JQ110)&lt;0,"",(JQ111-JQ110))</f>
        <v>52393.731999993324</v>
      </c>
      <c r="KB111" s="282">
        <f t="shared" ref="KB111" si="684">IF((JR111-JR110)&lt;0,"",(JR111-JR110))</f>
        <v>28.543999999994412</v>
      </c>
      <c r="KC111" s="281">
        <f t="shared" ref="KC111" si="685">IF((JS111-JS110)&lt;0,"",(JS111-JS110))</f>
        <v>249392.97200000286</v>
      </c>
      <c r="KD111" s="281">
        <f t="shared" ref="KD111" si="686">IF((JT111-JT110)&lt;0,"",(JT111-JT110))</f>
        <v>95.681000000011409</v>
      </c>
      <c r="KE111" s="289">
        <f t="shared" si="555"/>
        <v>131909.71099999102</v>
      </c>
      <c r="KF111" s="289">
        <f t="shared" si="556"/>
        <v>249297.29100000285</v>
      </c>
      <c r="KG111" s="290">
        <f>(RD[[#This Row],[Sunset Time (POA&lt;20 W/m2)]]-RD[[#This Row],[Sunrise Time (POA&gt;20 W/m2)]])*24</f>
        <v>13.249999999999998</v>
      </c>
      <c r="KH111" s="291">
        <f>RD[[#This Row],[GHI ]]</f>
        <v>4.9800000000000004</v>
      </c>
      <c r="KI111" s="291">
        <f>RD[[#This Row],[POA]]</f>
        <v>4.91</v>
      </c>
      <c r="KJ111" s="291">
        <f>RD[[#This Row],[AT (°C) 14 Hours]]</f>
        <v>29.93</v>
      </c>
      <c r="KK111" s="291">
        <f>RD[[#This Row],[MT (°C) Gen. Hours]]</f>
        <v>37.700000000000003</v>
      </c>
      <c r="KL111" s="291">
        <f>RD[[#This Row],[WS_Avg (m/s) (24 Hours)]]</f>
        <v>4.92</v>
      </c>
      <c r="KM111" s="291">
        <f>RD[[#This Row],[WS_Max (m/s)]]</f>
        <v>9.3000000000000007</v>
      </c>
      <c r="KN111" s="292">
        <f>SUM(RD[[#This Row],[BLK1_INV1]:[BLK8_INV27]])</f>
        <v>250120.87999999989</v>
      </c>
      <c r="KO111" s="95"/>
      <c r="KP111" s="55"/>
      <c r="KQ111" s="90" t="str">
        <f>IFERROR(RD[[#This Row],[WPR_Eac]]/RD[[#This Row],[WPR_Edc]],"")</f>
        <v/>
      </c>
    </row>
    <row r="112" spans="2:303" ht="15" customHeight="1" x14ac:dyDescent="0.35">
      <c r="B112" s="52">
        <v>45853</v>
      </c>
      <c r="C112" s="9">
        <f>YEAR(RD[[#This Row],[Date]])+IF(MONTH(RD[[#This Row],[Date]])&gt;=4,1,0)</f>
        <v>2026</v>
      </c>
      <c r="D112" s="6">
        <f t="shared" si="544"/>
        <v>2025</v>
      </c>
      <c r="E112" s="7"/>
      <c r="F112" s="7"/>
      <c r="G112" s="8"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12"/>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1">
        <f t="shared" ref="JU112" si="687">IF((JK112-JK111)&lt;0,"",(JK112-JK111))</f>
        <v>58755.430000007153</v>
      </c>
      <c r="JV112" s="281">
        <f t="shared" ref="JV112" si="688">IF((JL112-JL111)&lt;0,"",(JL112-JL111))</f>
        <v>8.9409999999916181</v>
      </c>
      <c r="JW112" s="281">
        <f t="shared" ref="JW112" si="689">IF((JM112-JM111)&lt;0,"",(JM112-JM111))</f>
        <v>57043.401999995112</v>
      </c>
      <c r="JX112" s="281">
        <f t="shared" ref="JX112" si="690">IF((JN112-JN111)&lt;0,"",(JN112-JN111))</f>
        <v>12.883999999998196</v>
      </c>
      <c r="JY112" s="282">
        <f t="shared" ref="JY112" si="691">IF((JO112-JO111)&lt;0,"",(JO112-JO111))</f>
        <v>58392.782000005245</v>
      </c>
      <c r="JZ112" s="282">
        <f t="shared" ref="JZ112" si="692">IF((JP112-JP111)&lt;0,"",(JP112-JP111))</f>
        <v>23.269999999989523</v>
      </c>
      <c r="KA112" s="282">
        <f t="shared" ref="KA112" si="693">IF((JQ112-JQ111)&lt;0,"",(JQ112-JQ111))</f>
        <v>45160.624000005424</v>
      </c>
      <c r="KB112" s="282">
        <f t="shared" ref="KB112" si="694">IF((JR112-JR111)&lt;0,"",(JR112-JR111))</f>
        <v>28.544000000001688</v>
      </c>
      <c r="KC112" s="281">
        <f t="shared" ref="KC112" si="695">IF((JS112-JS111)&lt;0,"",(JS112-JS111))</f>
        <v>219199.29500001669</v>
      </c>
      <c r="KD112" s="281">
        <f t="shared" ref="KD112" si="696">IF((JT112-JT111)&lt;0,"",(JT112-JT111))</f>
        <v>95.680999999996857</v>
      </c>
      <c r="KE112" s="289">
        <f t="shared" si="555"/>
        <v>115777.00700000228</v>
      </c>
      <c r="KF112" s="289">
        <f t="shared" si="556"/>
        <v>219103.61400001671</v>
      </c>
      <c r="KG112" s="290">
        <f>(RD[[#This Row],[Sunset Time (POA&lt;20 W/m2)]]-RD[[#This Row],[Sunrise Time (POA&gt;20 W/m2)]])*24</f>
        <v>13.499999999999996</v>
      </c>
      <c r="KH112" s="291">
        <f>RD[[#This Row],[GHI ]]</f>
        <v>4.41</v>
      </c>
      <c r="KI112" s="291">
        <f>RD[[#This Row],[POA]]</f>
        <v>4.21</v>
      </c>
      <c r="KJ112" s="291">
        <f>RD[[#This Row],[AT (°C) 14 Hours]]</f>
        <v>30.41</v>
      </c>
      <c r="KK112" s="291">
        <f>RD[[#This Row],[MT (°C) Gen. Hours]]</f>
        <v>39.15</v>
      </c>
      <c r="KL112" s="291">
        <f>RD[[#This Row],[WS_Avg (m/s) (24 Hours)]]</f>
        <v>2.63</v>
      </c>
      <c r="KM112" s="291">
        <f>RD[[#This Row],[WS_Max (m/s)]]</f>
        <v>6.1</v>
      </c>
      <c r="KN112" s="292">
        <f>SUM(RD[[#This Row],[BLK1_INV1]:[BLK8_INV27]])</f>
        <v>220029.49999999994</v>
      </c>
      <c r="KO112" s="95"/>
      <c r="KP112" s="55"/>
      <c r="KQ112" s="90" t="str">
        <f>IFERROR(RD[[#This Row],[WPR_Eac]]/RD[[#This Row],[WPR_Edc]],"")</f>
        <v/>
      </c>
    </row>
    <row r="113" spans="2:303" ht="15" customHeight="1" x14ac:dyDescent="0.35">
      <c r="B113" s="52">
        <v>45854</v>
      </c>
      <c r="C113" s="9">
        <f>YEAR(RD[[#This Row],[Date]])+IF(MONTH(RD[[#This Row],[Date]])&gt;=4,1,0)</f>
        <v>2026</v>
      </c>
      <c r="D113" s="6">
        <f t="shared" si="544"/>
        <v>2025</v>
      </c>
      <c r="E113" s="7"/>
      <c r="F113" s="7"/>
      <c r="G113" s="8"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12"/>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7">
        <v>91891.659</v>
      </c>
      <c r="JU113" s="281">
        <f t="shared" ref="JU113" si="697">IF((JK113-JK112)&lt;0,"",(JK113-JK112))</f>
        <v>48971.157999992371</v>
      </c>
      <c r="JV113" s="281">
        <f t="shared" ref="JV113" si="698">IF((JL113-JL112)&lt;0,"",(JL113-JL112))</f>
        <v>8.9410000000498258</v>
      </c>
      <c r="JW113" s="281">
        <f t="shared" ref="JW113" si="699">IF((JM113-JM112)&lt;0,"",(JM113-JM112))</f>
        <v>48165.807000003755</v>
      </c>
      <c r="JX113" s="281">
        <f t="shared" ref="JX113" si="700">IF((JN113-JN112)&lt;0,"",(JN113-JN112))</f>
        <v>12.884000000005472</v>
      </c>
      <c r="JY113" s="282">
        <f t="shared" ref="JY113" si="701">IF((JO113-JO112)&lt;0,"",(JO113-JO112))</f>
        <v>48062.429999992251</v>
      </c>
      <c r="JZ113" s="282">
        <f t="shared" ref="JZ113" si="702">IF((JP113-JP112)&lt;0,"",(JP113-JP112))</f>
        <v>23.270000000018626</v>
      </c>
      <c r="KA113" s="282">
        <f t="shared" ref="KA113" si="703">IF((JQ113-JQ112)&lt;0,"",(JQ113-JQ112))</f>
        <v>38269.611999996006</v>
      </c>
      <c r="KB113" s="282">
        <f t="shared" ref="KB113" si="704">IF((JR113-JR112)&lt;0,"",(JR113-JR112))</f>
        <v>28.544000000001688</v>
      </c>
      <c r="KC113" s="281">
        <f t="shared" ref="KC113" si="705">IF((JS113-JS112)&lt;0,"",(JS113-JS112))</f>
        <v>183300.40700000525</v>
      </c>
      <c r="KD113" s="281">
        <f t="shared" ref="KD113" si="706">IF((JT113-JT112)&lt;0,"",(JT113-JT112))</f>
        <v>95.680999999996857</v>
      </c>
      <c r="KE113" s="289">
        <f t="shared" si="555"/>
        <v>97115.13999999607</v>
      </c>
      <c r="KF113" s="289">
        <f t="shared" si="556"/>
        <v>183204.72600000526</v>
      </c>
      <c r="KG113" s="290">
        <f>(RD[[#This Row],[Sunset Time (POA&lt;20 W/m2)]]-RD[[#This Row],[Sunrise Time (POA&gt;20 W/m2)]])*24</f>
        <v>13.316666666666666</v>
      </c>
      <c r="KH113" s="291">
        <f>RD[[#This Row],[GHI ]]</f>
        <v>3.65</v>
      </c>
      <c r="KI113" s="291">
        <f>RD[[#This Row],[POA]]</f>
        <v>3.55</v>
      </c>
      <c r="KJ113" s="291">
        <f>RD[[#This Row],[AT (°C) 14 Hours]]</f>
        <v>29.38</v>
      </c>
      <c r="KK113" s="291">
        <f>RD[[#This Row],[MT (°C) Gen. Hours]]</f>
        <v>36.950000000000003</v>
      </c>
      <c r="KL113" s="291">
        <f>RD[[#This Row],[WS_Avg (m/s) (24 Hours)]]</f>
        <v>1.39</v>
      </c>
      <c r="KM113" s="291">
        <f>RD[[#This Row],[WS_Max (m/s)]]</f>
        <v>6.5</v>
      </c>
      <c r="KN113" s="292">
        <f>SUM(RD[[#This Row],[BLK1_INV1]:[BLK8_INV27]])</f>
        <v>184352.80000000005</v>
      </c>
      <c r="KO113" s="95"/>
      <c r="KP113" s="55"/>
      <c r="KQ113" s="90" t="str">
        <f>IFERROR(RD[[#This Row],[WPR_Eac]]/RD[[#This Row],[WPR_Edc]],"")</f>
        <v/>
      </c>
    </row>
    <row r="114" spans="2:303" ht="15" customHeight="1" x14ac:dyDescent="0.35">
      <c r="B114" s="52">
        <v>45855</v>
      </c>
      <c r="C114" s="9">
        <f>YEAR(RD[[#This Row],[Date]])+IF(MONTH(RD[[#This Row],[Date]])&gt;=4,1,0)</f>
        <v>2026</v>
      </c>
      <c r="D114" s="6">
        <f t="shared" si="544"/>
        <v>2025</v>
      </c>
      <c r="E114" s="7"/>
      <c r="F114" s="7"/>
      <c r="G114" s="8"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12"/>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1">
        <f t="shared" ref="JU114" si="707">IF((JK114-JK113)&lt;0,"",(JK114-JK113))</f>
        <v>49838.03900000453</v>
      </c>
      <c r="JV114" s="281">
        <f t="shared" ref="JV114" si="708">IF((JL114-JL113)&lt;0,"",(JL114-JL113))</f>
        <v>8.9409999999916181</v>
      </c>
      <c r="JW114" s="281">
        <f t="shared" ref="JW114" si="709">IF((JM114-JM113)&lt;0,"",(JM114-JM113))</f>
        <v>48593.47500000149</v>
      </c>
      <c r="JX114" s="281">
        <f t="shared" ref="JX114" si="710">IF((JN114-JN113)&lt;0,"",(JN114-JN113))</f>
        <v>12.883999999998196</v>
      </c>
      <c r="JY114" s="282">
        <f t="shared" ref="JY114" si="711">IF((JO114-JO113)&lt;0,"",(JO114-JO113))</f>
        <v>49042.218999996781</v>
      </c>
      <c r="JZ114" s="282">
        <f t="shared" ref="JZ114" si="712">IF((JP114-JP113)&lt;0,"",(JP114-JP113))</f>
        <v>23.269999999989523</v>
      </c>
      <c r="KA114" s="282">
        <f t="shared" ref="KA114" si="713">IF((JQ114-JQ113)&lt;0,"",(JQ114-JQ113))</f>
        <v>38981.558000005782</v>
      </c>
      <c r="KB114" s="282">
        <f t="shared" ref="KB114" si="714">IF((JR114-JR113)&lt;0,"",(JR114-JR113))</f>
        <v>28.544000000001688</v>
      </c>
      <c r="KC114" s="281">
        <f t="shared" ref="KC114" si="715">IF((JS114-JS113)&lt;0,"",(JS114-JS113))</f>
        <v>186308.15399998426</v>
      </c>
      <c r="KD114" s="281">
        <f t="shared" ref="KD114" si="716">IF((JT114-JT113)&lt;0,"",(JT114-JT113))</f>
        <v>95.680999999996857</v>
      </c>
      <c r="KE114" s="289">
        <f t="shared" si="555"/>
        <v>98409.689000006038</v>
      </c>
      <c r="KF114" s="289">
        <f t="shared" si="556"/>
        <v>186212.47299998428</v>
      </c>
      <c r="KG114" s="290">
        <f>(RD[[#This Row],[Sunset Time (POA&lt;20 W/m2)]]-RD[[#This Row],[Sunrise Time (POA&gt;20 W/m2)]])*24</f>
        <v>13.016666666666669</v>
      </c>
      <c r="KH114" s="291">
        <f>RD[[#This Row],[GHI ]]</f>
        <v>3.67</v>
      </c>
      <c r="KI114" s="291">
        <f>RD[[#This Row],[POA]]</f>
        <v>3.55</v>
      </c>
      <c r="KJ114" s="291">
        <f>RD[[#This Row],[AT (°C) 14 Hours]]</f>
        <v>29.54</v>
      </c>
      <c r="KK114" s="291">
        <f>RD[[#This Row],[MT (°C) Gen. Hours]]</f>
        <v>38.29</v>
      </c>
      <c r="KL114" s="291">
        <f>RD[[#This Row],[WS_Avg (m/s) (24 Hours)]]</f>
        <v>0.78</v>
      </c>
      <c r="KM114" s="291">
        <f>RD[[#This Row],[WS_Max (m/s)]]</f>
        <v>4.9000000000000004</v>
      </c>
      <c r="KN114" s="292">
        <f>SUM(RD[[#This Row],[BLK1_INV1]:[BLK8_INV27]])</f>
        <v>187729.2000000001</v>
      </c>
      <c r="KO114" s="95"/>
      <c r="KP114" s="55"/>
      <c r="KQ114" s="90" t="str">
        <f>IFERROR(RD[[#This Row],[WPR_Eac]]/RD[[#This Row],[WPR_Edc]],"")</f>
        <v/>
      </c>
    </row>
    <row r="115" spans="2:303" ht="15" customHeight="1" x14ac:dyDescent="0.35">
      <c r="B115" s="52">
        <v>45856</v>
      </c>
      <c r="C115" s="9">
        <f>YEAR(RD[[#This Row],[Date]])+IF(MONTH(RD[[#This Row],[Date]])&gt;=4,1,0)</f>
        <v>2026</v>
      </c>
      <c r="D115" s="6">
        <f t="shared" si="544"/>
        <v>2025</v>
      </c>
      <c r="E115" s="7"/>
      <c r="F115" s="7"/>
      <c r="G115" s="8"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12"/>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7">
        <v>92083.020999999993</v>
      </c>
      <c r="JU115" s="281">
        <f t="shared" ref="JU115" si="717">IF((JK115-JK114)&lt;0,"",(JK115-JK114))</f>
        <v>21372.344999998808</v>
      </c>
      <c r="JV115" s="281">
        <f t="shared" ref="JV115" si="718">IF((JL115-JL114)&lt;0,"",(JL115-JL114))</f>
        <v>8.9409999999916181</v>
      </c>
      <c r="JW115" s="281">
        <f t="shared" ref="JW115" si="719">IF((JM115-JM114)&lt;0,"",(JM115-JM114))</f>
        <v>20751.78599999845</v>
      </c>
      <c r="JX115" s="281">
        <f t="shared" ref="JX115" si="720">IF((JN115-JN114)&lt;0,"",(JN115-JN114))</f>
        <v>12.883999999998196</v>
      </c>
      <c r="JY115" s="282">
        <f t="shared" ref="JY115" si="721">IF((JO115-JO114)&lt;0,"",(JO115-JO114))</f>
        <v>19980.952000007033</v>
      </c>
      <c r="JZ115" s="282">
        <f t="shared" ref="JZ115" si="722">IF((JP115-JP114)&lt;0,"",(JP115-JP114))</f>
        <v>23.269999999989523</v>
      </c>
      <c r="KA115" s="282">
        <f t="shared" ref="KA115" si="723">IF((JQ115-JQ114)&lt;0,"",(JQ115-JQ114))</f>
        <v>16237.153999999166</v>
      </c>
      <c r="KB115" s="282">
        <f t="shared" ref="KB115" si="724">IF((JR115-JR114)&lt;0,"",(JR115-JR114))</f>
        <v>28.543999999994412</v>
      </c>
      <c r="KC115" s="281">
        <f t="shared" ref="KC115" si="725">IF((JS115-JS114)&lt;0,"",(JS115-JS114))</f>
        <v>78145.143999993801</v>
      </c>
      <c r="KD115" s="281">
        <f t="shared" ref="KD115" si="726">IF((JT115-JT114)&lt;0,"",(JT115-JT114))</f>
        <v>95.680999999996857</v>
      </c>
      <c r="KE115" s="289">
        <f t="shared" si="555"/>
        <v>42102.305999997268</v>
      </c>
      <c r="KF115" s="289">
        <f t="shared" si="556"/>
        <v>78049.462999993804</v>
      </c>
      <c r="KG115" s="290">
        <f>(RD[[#This Row],[Sunset Time (POA&lt;20 W/m2)]]-RD[[#This Row],[Sunrise Time (POA&gt;20 W/m2)]])*24</f>
        <v>12.866666666666669</v>
      </c>
      <c r="KH115" s="291">
        <f>RD[[#This Row],[GHI ]]</f>
        <v>1.57</v>
      </c>
      <c r="KI115" s="291">
        <f>RD[[#This Row],[POA]]</f>
        <v>1.41</v>
      </c>
      <c r="KJ115" s="291">
        <f>RD[[#This Row],[AT (°C) 14 Hours]]</f>
        <v>26.7</v>
      </c>
      <c r="KK115" s="291">
        <f>RD[[#This Row],[MT (°C) Gen. Hours]]</f>
        <v>35.9</v>
      </c>
      <c r="KL115" s="291">
        <f>RD[[#This Row],[WS_Avg (m/s) (24 Hours)]]</f>
        <v>1.21</v>
      </c>
      <c r="KM115" s="291">
        <f>RD[[#This Row],[WS_Max (m/s)]]</f>
        <v>7.8</v>
      </c>
      <c r="KN115" s="292">
        <f>SUM(RD[[#This Row],[BLK1_INV1]:[BLK8_INV27]])</f>
        <v>78405.799999999945</v>
      </c>
      <c r="KO115" s="95"/>
      <c r="KP115" s="55"/>
      <c r="KQ115" s="90" t="str">
        <f>IFERROR(RD[[#This Row],[WPR_Eac]]/RD[[#This Row],[WPR_Edc]],"")</f>
        <v/>
      </c>
    </row>
    <row r="116" spans="2:303" ht="15" customHeight="1" x14ac:dyDescent="0.35">
      <c r="B116" s="52">
        <v>45857</v>
      </c>
      <c r="C116" s="9">
        <f>YEAR(RD[[#This Row],[Date]])+IF(MONTH(RD[[#This Row],[Date]])&gt;=4,1,0)</f>
        <v>2026</v>
      </c>
      <c r="D116" s="6">
        <f t="shared" si="544"/>
        <v>2025</v>
      </c>
      <c r="E116" s="7"/>
      <c r="F116" s="7"/>
      <c r="G116" s="8"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12"/>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1">
        <f t="shared" ref="JU116" si="727">IF((JK116-JK115)&lt;0,"",(JK116-JK115))</f>
        <v>79993.502000004053</v>
      </c>
      <c r="JV116" s="281">
        <f t="shared" ref="JV116" si="728">IF((JL116-JL115)&lt;0,"",(JL116-JL115))</f>
        <v>8.9409999999916181</v>
      </c>
      <c r="JW116" s="281">
        <f t="shared" ref="JW116" si="729">IF((JM116-JM115)&lt;0,"",(JM116-JM115))</f>
        <v>77217.219999998808</v>
      </c>
      <c r="JX116" s="281">
        <f t="shared" ref="JX116" si="730">IF((JN116-JN115)&lt;0,"",(JN116-JN115))</f>
        <v>12.883999999998196</v>
      </c>
      <c r="JY116" s="282">
        <f t="shared" ref="JY116" si="731">IF((JO116-JO115)&lt;0,"",(JO116-JO115))</f>
        <v>78126.894999995828</v>
      </c>
      <c r="JZ116" s="282">
        <f t="shared" ref="JZ116" si="732">IF((JP116-JP115)&lt;0,"",(JP116-JP115))</f>
        <v>23.270000000018626</v>
      </c>
      <c r="KA116" s="282">
        <f t="shared" ref="KA116" si="733">IF((JQ116-JQ115)&lt;0,"",(JQ116-JQ115))</f>
        <v>56447.447999998927</v>
      </c>
      <c r="KB116" s="282">
        <f t="shared" ref="KB116" si="734">IF((JR116-JR115)&lt;0,"",(JR116-JR115))</f>
        <v>28.544000000001688</v>
      </c>
      <c r="KC116" s="281">
        <f t="shared" ref="KC116" si="735">IF((JS116-JS115)&lt;0,"",(JS116-JS115))</f>
        <v>291571.2310000062</v>
      </c>
      <c r="KD116" s="281">
        <f t="shared" ref="KD116" si="736">IF((JT116-JT115)&lt;0,"",(JT116-JT115))</f>
        <v>95.681000000011409</v>
      </c>
      <c r="KE116" s="289">
        <f t="shared" si="555"/>
        <v>157188.89700000288</v>
      </c>
      <c r="KF116" s="289">
        <f t="shared" si="556"/>
        <v>291475.55000000622</v>
      </c>
      <c r="KG116" s="290">
        <f>(RD[[#This Row],[Sunset Time (POA&lt;20 W/m2)]]-RD[[#This Row],[Sunrise Time (POA&gt;20 W/m2)]])*24</f>
        <v>13.383333333333333</v>
      </c>
      <c r="KH116" s="291">
        <f>RD[[#This Row],[GHI ]]</f>
        <v>0</v>
      </c>
      <c r="KI116" s="291">
        <f>RD[[#This Row],[POA]]</f>
        <v>5.81</v>
      </c>
      <c r="KJ116" s="291">
        <f>RD[[#This Row],[AT (°C) 14 Hours]]</f>
        <v>30.63</v>
      </c>
      <c r="KK116" s="291">
        <f>RD[[#This Row],[MT (°C) Gen. Hours]]</f>
        <v>42.45</v>
      </c>
      <c r="KL116" s="291">
        <f>RD[[#This Row],[WS_Avg (m/s) (24 Hours)]]</f>
        <v>2.31</v>
      </c>
      <c r="KM116" s="291">
        <f>RD[[#This Row],[WS_Max (m/s)]]</f>
        <v>5.7</v>
      </c>
      <c r="KN116" s="292">
        <f>SUM(RD[[#This Row],[BLK1_INV1]:[BLK8_INV27]])</f>
        <v>292631.9000000002</v>
      </c>
      <c r="KO116" s="95"/>
      <c r="KP116" s="55"/>
      <c r="KQ116" s="90" t="str">
        <f>IFERROR(RD[[#This Row],[WPR_Eac]]/RD[[#This Row],[WPR_Edc]],"")</f>
        <v/>
      </c>
    </row>
    <row r="117" spans="2:303" ht="15" customHeight="1" x14ac:dyDescent="0.35">
      <c r="B117" s="52">
        <v>45858</v>
      </c>
      <c r="C117" s="9">
        <f>YEAR(RD[[#This Row],[Date]])+IF(MONTH(RD[[#This Row],[Date]])&gt;=4,1,0)</f>
        <v>2026</v>
      </c>
      <c r="D117" s="6">
        <f t="shared" si="544"/>
        <v>2025</v>
      </c>
      <c r="E117" s="7"/>
      <c r="F117" s="7"/>
      <c r="G117" s="8" t="str">
        <f>TEXT(RD[[#This Row],[Date]],"mmm-yy")</f>
        <v>Jul-25</v>
      </c>
      <c r="H117" s="6">
        <f t="shared" si="545"/>
        <v>31</v>
      </c>
      <c r="I117" s="9">
        <f>'Basic Data '!$S$2</f>
        <v>66750</v>
      </c>
      <c r="J117" s="10"/>
      <c r="K117" s="10"/>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c r="DN117" s="9"/>
      <c r="DO117" s="9"/>
      <c r="DP117" s="9"/>
      <c r="DQ117" s="9"/>
      <c r="DR117" s="9"/>
      <c r="DS117" s="9"/>
      <c r="DT117" s="9"/>
      <c r="DU117" s="9"/>
      <c r="DV117" s="9"/>
      <c r="DW117" s="9"/>
      <c r="DX117" s="9"/>
      <c r="DY117" s="9"/>
      <c r="DZ117" s="9"/>
      <c r="EA117" s="9"/>
      <c r="EB117" s="9"/>
      <c r="EC117" s="9"/>
      <c r="ED117" s="9"/>
      <c r="EE117" s="9"/>
      <c r="EF117" s="9"/>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K117" s="9"/>
      <c r="HL117" s="9"/>
      <c r="HM117" s="9"/>
      <c r="HN117" s="9"/>
      <c r="HO117" s="9"/>
      <c r="HP117" s="9"/>
      <c r="HQ117" s="9"/>
      <c r="HR117" s="9"/>
      <c r="HS117" s="9"/>
      <c r="HT117" s="9"/>
      <c r="HU117" s="9"/>
      <c r="HV117" s="9"/>
      <c r="HW117" s="9"/>
      <c r="HX117" s="9"/>
      <c r="HY117" s="9"/>
      <c r="HZ117" s="9"/>
      <c r="IA117" s="9"/>
      <c r="IB117" s="9"/>
      <c r="IC117" s="9"/>
      <c r="ID117" s="9"/>
      <c r="IE117" s="9"/>
      <c r="IF117" s="9"/>
      <c r="IG117" s="9"/>
      <c r="IH117" s="9"/>
      <c r="II117" s="9"/>
      <c r="IJ117" s="9"/>
      <c r="IK117" s="9"/>
      <c r="IL117" s="9"/>
      <c r="IM117" s="9"/>
      <c r="IN117" s="9"/>
      <c r="IO117" s="9"/>
      <c r="IP117" s="9"/>
      <c r="IQ117" s="9"/>
      <c r="IR117" s="9"/>
      <c r="IS117" s="9"/>
      <c r="IT117" s="9"/>
      <c r="IU117" s="9"/>
      <c r="IV117" s="9"/>
      <c r="IW117" s="9"/>
      <c r="IX117" s="9"/>
      <c r="IY117" s="9"/>
      <c r="IZ117" s="9"/>
      <c r="JA117" s="9"/>
      <c r="JB117" s="11"/>
      <c r="JC117" s="11"/>
      <c r="JD117" s="11"/>
      <c r="JE117" s="11"/>
      <c r="JF117" s="11"/>
      <c r="JG117" s="11"/>
      <c r="JH117" s="13"/>
      <c r="JI117" s="12"/>
      <c r="JJ117" s="12"/>
      <c r="JK117" s="9"/>
      <c r="JL117" s="260"/>
      <c r="JM117" s="9"/>
      <c r="JN117" s="260"/>
      <c r="JO117" s="9"/>
      <c r="JP117" s="260"/>
      <c r="JQ117" s="9"/>
      <c r="JR117" s="260"/>
      <c r="JS117" s="11"/>
      <c r="JT117" s="287"/>
      <c r="JU117" s="355"/>
      <c r="JV117" s="355"/>
      <c r="JW117" s="355"/>
      <c r="JX117" s="355"/>
      <c r="JY117" s="356"/>
      <c r="JZ117" s="356"/>
      <c r="KA117" s="356"/>
      <c r="KB117" s="356"/>
      <c r="KC117" s="355"/>
      <c r="KD117" s="355"/>
      <c r="KE117" s="289">
        <f t="shared" si="555"/>
        <v>0</v>
      </c>
      <c r="KF117" s="289">
        <f t="shared" si="556"/>
        <v>0</v>
      </c>
      <c r="KG117" s="290">
        <f>(RD[[#This Row],[Sunset Time (POA&lt;20 W/m2)]]-RD[[#This Row],[Sunrise Time (POA&gt;20 W/m2)]])*24</f>
        <v>0</v>
      </c>
      <c r="KH117" s="291">
        <f>RD[[#This Row],[GHI ]]</f>
        <v>0</v>
      </c>
      <c r="KI117" s="291">
        <f>RD[[#This Row],[POA]]</f>
        <v>0</v>
      </c>
      <c r="KJ117" s="291">
        <f>RD[[#This Row],[AT (°C) 14 Hours]]</f>
        <v>0</v>
      </c>
      <c r="KK117" s="291">
        <f>RD[[#This Row],[MT (°C) Gen. Hours]]</f>
        <v>0</v>
      </c>
      <c r="KL117" s="291">
        <f>RD[[#This Row],[WS_Avg (m/s) (24 Hours)]]</f>
        <v>0</v>
      </c>
      <c r="KM117" s="291">
        <f>RD[[#This Row],[WS_Max (m/s)]]</f>
        <v>0</v>
      </c>
      <c r="KN117" s="292">
        <f>SUM(RD[[#This Row],[BLK1_INV1]:[BLK8_INV27]])</f>
        <v>0</v>
      </c>
      <c r="KO117" s="95"/>
      <c r="KP117" s="55"/>
      <c r="KQ117" s="90" t="str">
        <f>IFERROR(RD[[#This Row],[WPR_Eac]]/RD[[#This Row],[WPR_Edc]],"")</f>
        <v/>
      </c>
    </row>
    <row r="118" spans="2:303" ht="15" customHeight="1" x14ac:dyDescent="0.35">
      <c r="B118" s="52">
        <v>45859</v>
      </c>
      <c r="C118" s="9">
        <f>YEAR(RD[[#This Row],[Date]])+IF(MONTH(RD[[#This Row],[Date]])&gt;=4,1,0)</f>
        <v>2026</v>
      </c>
      <c r="D118" s="6">
        <f t="shared" si="544"/>
        <v>2025</v>
      </c>
      <c r="E118" s="7"/>
      <c r="F118" s="7"/>
      <c r="G118" s="8" t="str">
        <f>TEXT(RD[[#This Row],[Date]],"mmm-yy")</f>
        <v>Jul-25</v>
      </c>
      <c r="H118" s="6">
        <f t="shared" si="545"/>
        <v>31</v>
      </c>
      <c r="I118" s="9">
        <f>'Basic Data '!$S$2</f>
        <v>66750</v>
      </c>
      <c r="J118" s="10"/>
      <c r="K118" s="10"/>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c r="DN118" s="9"/>
      <c r="DO118" s="9"/>
      <c r="DP118" s="9"/>
      <c r="DQ118" s="9"/>
      <c r="DR118" s="9"/>
      <c r="DS118" s="9"/>
      <c r="DT118" s="9"/>
      <c r="DU118" s="9"/>
      <c r="DV118" s="9"/>
      <c r="DW118" s="9"/>
      <c r="DX118" s="9"/>
      <c r="DY118" s="9"/>
      <c r="DZ118" s="9"/>
      <c r="EA118" s="9"/>
      <c r="EB118" s="9"/>
      <c r="EC118" s="9"/>
      <c r="ED118" s="9"/>
      <c r="EE118" s="9"/>
      <c r="EF118" s="9"/>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L118" s="9"/>
      <c r="HM118" s="9"/>
      <c r="HN118" s="9"/>
      <c r="HO118" s="9"/>
      <c r="HP118" s="9"/>
      <c r="HQ118" s="9"/>
      <c r="HR118" s="9"/>
      <c r="HS118" s="9"/>
      <c r="HT118" s="9"/>
      <c r="HU118" s="9"/>
      <c r="HV118" s="9"/>
      <c r="HW118" s="9"/>
      <c r="HX118" s="9"/>
      <c r="HY118" s="9"/>
      <c r="HZ118" s="9"/>
      <c r="IA118" s="9"/>
      <c r="IB118" s="9"/>
      <c r="IC118" s="9"/>
      <c r="ID118" s="9"/>
      <c r="IE118" s="9"/>
      <c r="IF118" s="9"/>
      <c r="IG118" s="9"/>
      <c r="IH118" s="9"/>
      <c r="II118" s="9"/>
      <c r="IJ118" s="9"/>
      <c r="IK118" s="9"/>
      <c r="IL118" s="9"/>
      <c r="IM118" s="9"/>
      <c r="IN118" s="9"/>
      <c r="IO118" s="9"/>
      <c r="IP118" s="9"/>
      <c r="IQ118" s="9"/>
      <c r="IR118" s="9"/>
      <c r="IS118" s="9"/>
      <c r="IT118" s="9"/>
      <c r="IU118" s="9"/>
      <c r="IV118" s="9"/>
      <c r="IW118" s="9"/>
      <c r="IX118" s="9"/>
      <c r="IY118" s="9"/>
      <c r="IZ118" s="9"/>
      <c r="JA118" s="9"/>
      <c r="JB118" s="11"/>
      <c r="JC118" s="11"/>
      <c r="JD118" s="11"/>
      <c r="JE118" s="11"/>
      <c r="JF118" s="11"/>
      <c r="JG118" s="11"/>
      <c r="JH118" s="13"/>
      <c r="JI118" s="12"/>
      <c r="JJ118" s="12"/>
      <c r="JK118" s="9"/>
      <c r="JL118" s="260"/>
      <c r="JM118" s="9"/>
      <c r="JN118" s="260"/>
      <c r="JO118" s="9"/>
      <c r="JP118" s="260"/>
      <c r="JQ118" s="9"/>
      <c r="JR118" s="260"/>
      <c r="JS118" s="11"/>
      <c r="JT118" s="287"/>
      <c r="JU118" s="355"/>
      <c r="JV118" s="355"/>
      <c r="JW118" s="355"/>
      <c r="JX118" s="355"/>
      <c r="JY118" s="356"/>
      <c r="JZ118" s="356"/>
      <c r="KA118" s="356"/>
      <c r="KB118" s="356"/>
      <c r="KC118" s="355"/>
      <c r="KD118" s="355"/>
      <c r="KE118" s="289">
        <f t="shared" si="555"/>
        <v>0</v>
      </c>
      <c r="KF118" s="289">
        <f t="shared" si="556"/>
        <v>0</v>
      </c>
      <c r="KG118" s="290">
        <f>(RD[[#This Row],[Sunset Time (POA&lt;20 W/m2)]]-RD[[#This Row],[Sunrise Time (POA&gt;20 W/m2)]])*24</f>
        <v>0</v>
      </c>
      <c r="KH118" s="291">
        <f>RD[[#This Row],[GHI ]]</f>
        <v>0</v>
      </c>
      <c r="KI118" s="291">
        <f>RD[[#This Row],[POA]]</f>
        <v>0</v>
      </c>
      <c r="KJ118" s="291">
        <f>RD[[#This Row],[AT (°C) 14 Hours]]</f>
        <v>0</v>
      </c>
      <c r="KK118" s="291">
        <f>RD[[#This Row],[MT (°C) Gen. Hours]]</f>
        <v>0</v>
      </c>
      <c r="KL118" s="291">
        <f>RD[[#This Row],[WS_Avg (m/s) (24 Hours)]]</f>
        <v>0</v>
      </c>
      <c r="KM118" s="291">
        <f>RD[[#This Row],[WS_Max (m/s)]]</f>
        <v>0</v>
      </c>
      <c r="KN118" s="292">
        <f>SUM(RD[[#This Row],[BLK1_INV1]:[BLK8_INV27]])</f>
        <v>0</v>
      </c>
      <c r="KO118" s="95"/>
      <c r="KP118" s="55"/>
      <c r="KQ118" s="90" t="str">
        <f>IFERROR(RD[[#This Row],[WPR_Eac]]/RD[[#This Row],[WPR_Edc]],"")</f>
        <v/>
      </c>
    </row>
    <row r="119" spans="2:303" ht="15" customHeight="1" x14ac:dyDescent="0.35">
      <c r="B119" s="52">
        <v>45860</v>
      </c>
      <c r="C119" s="9">
        <f>YEAR(RD[[#This Row],[Date]])+IF(MONTH(RD[[#This Row],[Date]])&gt;=4,1,0)</f>
        <v>2026</v>
      </c>
      <c r="D119" s="6">
        <f t="shared" si="544"/>
        <v>2025</v>
      </c>
      <c r="E119" s="7"/>
      <c r="F119" s="7"/>
      <c r="G119" s="8" t="str">
        <f>TEXT(RD[[#This Row],[Date]],"mmm-yy")</f>
        <v>Jul-25</v>
      </c>
      <c r="H119" s="6">
        <f t="shared" si="545"/>
        <v>31</v>
      </c>
      <c r="I119" s="9">
        <f>'Basic Data '!$S$2</f>
        <v>66750</v>
      </c>
      <c r="J119" s="10"/>
      <c r="K119" s="10"/>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c r="DN119" s="9"/>
      <c r="DO119" s="9"/>
      <c r="DP119" s="9"/>
      <c r="DQ119" s="9"/>
      <c r="DR119" s="9"/>
      <c r="DS119" s="9"/>
      <c r="DT119" s="9"/>
      <c r="DU119" s="9"/>
      <c r="DV119" s="9"/>
      <c r="DW119" s="9"/>
      <c r="DX119" s="9"/>
      <c r="DY119" s="9"/>
      <c r="DZ119" s="9"/>
      <c r="EA119" s="9"/>
      <c r="EB119" s="9"/>
      <c r="EC119" s="9"/>
      <c r="ED119" s="9"/>
      <c r="EE119" s="9"/>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L119" s="9"/>
      <c r="HM119" s="9"/>
      <c r="HN119" s="9"/>
      <c r="HO119" s="9"/>
      <c r="HP119" s="9"/>
      <c r="HQ119" s="9"/>
      <c r="HR119" s="9"/>
      <c r="HS119" s="9"/>
      <c r="HT119" s="9"/>
      <c r="HU119" s="9"/>
      <c r="HV119" s="9"/>
      <c r="HW119" s="9"/>
      <c r="HX119" s="9"/>
      <c r="HY119" s="9"/>
      <c r="HZ119" s="9"/>
      <c r="IA119" s="9"/>
      <c r="IB119" s="9"/>
      <c r="IC119" s="9"/>
      <c r="ID119" s="9"/>
      <c r="IE119" s="9"/>
      <c r="IF119" s="9"/>
      <c r="IG119" s="9"/>
      <c r="IH119" s="9"/>
      <c r="II119" s="9"/>
      <c r="IJ119" s="9"/>
      <c r="IK119" s="9"/>
      <c r="IL119" s="9"/>
      <c r="IM119" s="9"/>
      <c r="IN119" s="9"/>
      <c r="IO119" s="9"/>
      <c r="IP119" s="9"/>
      <c r="IQ119" s="9"/>
      <c r="IR119" s="9"/>
      <c r="IS119" s="9"/>
      <c r="IT119" s="9"/>
      <c r="IU119" s="9"/>
      <c r="IV119" s="9"/>
      <c r="IW119" s="9"/>
      <c r="IX119" s="9"/>
      <c r="IY119" s="9"/>
      <c r="IZ119" s="9"/>
      <c r="JA119" s="9"/>
      <c r="JB119" s="11"/>
      <c r="JC119" s="11"/>
      <c r="JD119" s="11"/>
      <c r="JE119" s="11"/>
      <c r="JF119" s="11"/>
      <c r="JG119" s="11"/>
      <c r="JH119" s="13"/>
      <c r="JI119" s="12"/>
      <c r="JJ119" s="12"/>
      <c r="JK119" s="9"/>
      <c r="JL119" s="260"/>
      <c r="JM119" s="9"/>
      <c r="JN119" s="260"/>
      <c r="JO119" s="9"/>
      <c r="JP119" s="260"/>
      <c r="JQ119" s="9"/>
      <c r="JR119" s="260"/>
      <c r="JS119" s="11"/>
      <c r="JT119" s="287"/>
      <c r="JU119" s="355"/>
      <c r="JV119" s="355"/>
      <c r="JW119" s="355"/>
      <c r="JX119" s="355"/>
      <c r="JY119" s="356"/>
      <c r="JZ119" s="356"/>
      <c r="KA119" s="356"/>
      <c r="KB119" s="356"/>
      <c r="KC119" s="355"/>
      <c r="KD119" s="355"/>
      <c r="KE119" s="289">
        <f t="shared" si="555"/>
        <v>0</v>
      </c>
      <c r="KF119" s="289">
        <f t="shared" si="556"/>
        <v>0</v>
      </c>
      <c r="KG119" s="290">
        <f>(RD[[#This Row],[Sunset Time (POA&lt;20 W/m2)]]-RD[[#This Row],[Sunrise Time (POA&gt;20 W/m2)]])*24</f>
        <v>0</v>
      </c>
      <c r="KH119" s="291">
        <f>RD[[#This Row],[GHI ]]</f>
        <v>0</v>
      </c>
      <c r="KI119" s="291">
        <f>RD[[#This Row],[POA]]</f>
        <v>0</v>
      </c>
      <c r="KJ119" s="291">
        <f>RD[[#This Row],[AT (°C) 14 Hours]]</f>
        <v>0</v>
      </c>
      <c r="KK119" s="291">
        <f>RD[[#This Row],[MT (°C) Gen. Hours]]</f>
        <v>0</v>
      </c>
      <c r="KL119" s="291">
        <f>RD[[#This Row],[WS_Avg (m/s) (24 Hours)]]</f>
        <v>0</v>
      </c>
      <c r="KM119" s="291">
        <f>RD[[#This Row],[WS_Max (m/s)]]</f>
        <v>0</v>
      </c>
      <c r="KN119" s="292">
        <f>SUM(RD[[#This Row],[BLK1_INV1]:[BLK8_INV27]])</f>
        <v>0</v>
      </c>
      <c r="KO119" s="95"/>
      <c r="KP119" s="55"/>
      <c r="KQ119" s="90" t="str">
        <f>IFERROR(RD[[#This Row],[WPR_Eac]]/RD[[#This Row],[WPR_Edc]],"")</f>
        <v/>
      </c>
    </row>
    <row r="120" spans="2:303" ht="15" customHeight="1" x14ac:dyDescent="0.35">
      <c r="B120" s="52">
        <v>45861</v>
      </c>
      <c r="C120" s="9">
        <f>YEAR(RD[[#This Row],[Date]])+IF(MONTH(RD[[#This Row],[Date]])&gt;=4,1,0)</f>
        <v>2026</v>
      </c>
      <c r="D120" s="6">
        <f t="shared" si="544"/>
        <v>2025</v>
      </c>
      <c r="E120" s="7"/>
      <c r="F120" s="7"/>
      <c r="G120" s="8" t="str">
        <f>TEXT(RD[[#This Row],[Date]],"mmm-yy")</f>
        <v>Jul-25</v>
      </c>
      <c r="H120" s="6">
        <f t="shared" si="545"/>
        <v>31</v>
      </c>
      <c r="I120" s="9">
        <f>'Basic Data '!$S$2</f>
        <v>66750</v>
      </c>
      <c r="J120" s="10"/>
      <c r="K120" s="10"/>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L120" s="9"/>
      <c r="HM120" s="9"/>
      <c r="HN120" s="9"/>
      <c r="HO120" s="9"/>
      <c r="HP120" s="9"/>
      <c r="HQ120" s="9"/>
      <c r="HR120" s="9"/>
      <c r="HS120" s="9"/>
      <c r="HT120" s="9"/>
      <c r="HU120" s="9"/>
      <c r="HV120" s="9"/>
      <c r="HW120" s="9"/>
      <c r="HX120" s="9"/>
      <c r="HY120" s="9"/>
      <c r="HZ120" s="9"/>
      <c r="IA120" s="9"/>
      <c r="IB120" s="9"/>
      <c r="IC120" s="9"/>
      <c r="ID120" s="9"/>
      <c r="IE120" s="9"/>
      <c r="IF120" s="9"/>
      <c r="IG120" s="9"/>
      <c r="IH120" s="9"/>
      <c r="II120" s="9"/>
      <c r="IJ120" s="9"/>
      <c r="IK120" s="9"/>
      <c r="IL120" s="9"/>
      <c r="IM120" s="9"/>
      <c r="IN120" s="9"/>
      <c r="IO120" s="9"/>
      <c r="IP120" s="9"/>
      <c r="IQ120" s="9"/>
      <c r="IR120" s="9"/>
      <c r="IS120" s="9"/>
      <c r="IT120" s="9"/>
      <c r="IU120" s="9"/>
      <c r="IV120" s="9"/>
      <c r="IW120" s="9"/>
      <c r="IX120" s="9"/>
      <c r="IY120" s="9"/>
      <c r="IZ120" s="9"/>
      <c r="JA120" s="9"/>
      <c r="JB120" s="11"/>
      <c r="JC120" s="11"/>
      <c r="JD120" s="11"/>
      <c r="JE120" s="11"/>
      <c r="JF120" s="11"/>
      <c r="JG120" s="11"/>
      <c r="JH120" s="13"/>
      <c r="JI120" s="12"/>
      <c r="JJ120" s="12"/>
      <c r="JK120" s="9"/>
      <c r="JL120" s="260"/>
      <c r="JM120" s="9"/>
      <c r="JN120" s="260"/>
      <c r="JO120" s="9"/>
      <c r="JP120" s="260"/>
      <c r="JQ120" s="9"/>
      <c r="JR120" s="260"/>
      <c r="JS120" s="11"/>
      <c r="JT120" s="287"/>
      <c r="JU120" s="355"/>
      <c r="JV120" s="355"/>
      <c r="JW120" s="355"/>
      <c r="JX120" s="355"/>
      <c r="JY120" s="356"/>
      <c r="JZ120" s="356"/>
      <c r="KA120" s="356"/>
      <c r="KB120" s="356"/>
      <c r="KC120" s="355"/>
      <c r="KD120" s="355"/>
      <c r="KE120" s="289">
        <f t="shared" si="555"/>
        <v>0</v>
      </c>
      <c r="KF120" s="289">
        <f t="shared" si="556"/>
        <v>0</v>
      </c>
      <c r="KG120" s="290">
        <f>(RD[[#This Row],[Sunset Time (POA&lt;20 W/m2)]]-RD[[#This Row],[Sunrise Time (POA&gt;20 W/m2)]])*24</f>
        <v>0</v>
      </c>
      <c r="KH120" s="291">
        <f>RD[[#This Row],[GHI ]]</f>
        <v>0</v>
      </c>
      <c r="KI120" s="291">
        <f>RD[[#This Row],[POA]]</f>
        <v>0</v>
      </c>
      <c r="KJ120" s="291">
        <f>RD[[#This Row],[AT (°C) 14 Hours]]</f>
        <v>0</v>
      </c>
      <c r="KK120" s="291">
        <f>RD[[#This Row],[MT (°C) Gen. Hours]]</f>
        <v>0</v>
      </c>
      <c r="KL120" s="291">
        <f>RD[[#This Row],[WS_Avg (m/s) (24 Hours)]]</f>
        <v>0</v>
      </c>
      <c r="KM120" s="291">
        <f>RD[[#This Row],[WS_Max (m/s)]]</f>
        <v>0</v>
      </c>
      <c r="KN120" s="292">
        <f>SUM(RD[[#This Row],[BLK1_INV1]:[BLK8_INV27]])</f>
        <v>0</v>
      </c>
      <c r="KO120" s="95"/>
      <c r="KP120" s="55"/>
      <c r="KQ120" s="90" t="str">
        <f>IFERROR(RD[[#This Row],[WPR_Eac]]/RD[[#This Row],[WPR_Edc]],"")</f>
        <v/>
      </c>
    </row>
    <row r="121" spans="2:303" ht="15" customHeight="1" x14ac:dyDescent="0.35">
      <c r="B121" s="52">
        <v>45862</v>
      </c>
      <c r="C121" s="9">
        <f>YEAR(RD[[#This Row],[Date]])+IF(MONTH(RD[[#This Row],[Date]])&gt;=4,1,0)</f>
        <v>2026</v>
      </c>
      <c r="D121" s="6">
        <f t="shared" si="544"/>
        <v>2025</v>
      </c>
      <c r="E121" s="7"/>
      <c r="F121" s="7"/>
      <c r="G121" s="8" t="str">
        <f>TEXT(RD[[#This Row],[Date]],"mmm-yy")</f>
        <v>Jul-25</v>
      </c>
      <c r="H121" s="6">
        <f t="shared" si="545"/>
        <v>31</v>
      </c>
      <c r="I121" s="9">
        <f>'Basic Data '!$S$2</f>
        <v>66750</v>
      </c>
      <c r="J121" s="10"/>
      <c r="K121" s="10"/>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L121" s="9"/>
      <c r="HM121" s="9"/>
      <c r="HN121" s="9"/>
      <c r="HO121" s="9"/>
      <c r="HP121" s="9"/>
      <c r="HQ121" s="9"/>
      <c r="HR121" s="9"/>
      <c r="HS121" s="9"/>
      <c r="HT121" s="9"/>
      <c r="HU121" s="9"/>
      <c r="HV121" s="9"/>
      <c r="HW121" s="9"/>
      <c r="HX121" s="9"/>
      <c r="HY121" s="9"/>
      <c r="HZ121" s="9"/>
      <c r="IA121" s="9"/>
      <c r="IB121" s="9"/>
      <c r="IC121" s="9"/>
      <c r="ID121" s="9"/>
      <c r="IE121" s="9"/>
      <c r="IF121" s="9"/>
      <c r="IG121" s="9"/>
      <c r="IH121" s="9"/>
      <c r="II121" s="9"/>
      <c r="IJ121" s="9"/>
      <c r="IK121" s="9"/>
      <c r="IL121" s="9"/>
      <c r="IM121" s="9"/>
      <c r="IN121" s="9"/>
      <c r="IO121" s="9"/>
      <c r="IP121" s="9"/>
      <c r="IQ121" s="9"/>
      <c r="IR121" s="9"/>
      <c r="IS121" s="9"/>
      <c r="IT121" s="9"/>
      <c r="IU121" s="9"/>
      <c r="IV121" s="9"/>
      <c r="IW121" s="9"/>
      <c r="IX121" s="9"/>
      <c r="IY121" s="9"/>
      <c r="IZ121" s="9"/>
      <c r="JA121" s="9"/>
      <c r="JB121" s="11"/>
      <c r="JC121" s="11"/>
      <c r="JD121" s="11"/>
      <c r="JE121" s="11"/>
      <c r="JF121" s="11"/>
      <c r="JG121" s="11"/>
      <c r="JH121" s="13"/>
      <c r="JI121" s="12"/>
      <c r="JJ121" s="12"/>
      <c r="JK121" s="9"/>
      <c r="JL121" s="260"/>
      <c r="JM121" s="9"/>
      <c r="JN121" s="260"/>
      <c r="JO121" s="9"/>
      <c r="JP121" s="260"/>
      <c r="JQ121" s="9"/>
      <c r="JR121" s="260"/>
      <c r="JS121" s="11"/>
      <c r="JT121" s="287"/>
      <c r="JU121" s="355"/>
      <c r="JV121" s="355"/>
      <c r="JW121" s="355"/>
      <c r="JX121" s="355"/>
      <c r="JY121" s="356"/>
      <c r="JZ121" s="356"/>
      <c r="KA121" s="356"/>
      <c r="KB121" s="356"/>
      <c r="KC121" s="355"/>
      <c r="KD121" s="355"/>
      <c r="KE121" s="289">
        <f t="shared" si="555"/>
        <v>0</v>
      </c>
      <c r="KF121" s="289">
        <f t="shared" si="556"/>
        <v>0</v>
      </c>
      <c r="KG121" s="290">
        <f>(RD[[#This Row],[Sunset Time (POA&lt;20 W/m2)]]-RD[[#This Row],[Sunrise Time (POA&gt;20 W/m2)]])*24</f>
        <v>0</v>
      </c>
      <c r="KH121" s="291">
        <f>RD[[#This Row],[GHI ]]</f>
        <v>0</v>
      </c>
      <c r="KI121" s="291">
        <f>RD[[#This Row],[POA]]</f>
        <v>0</v>
      </c>
      <c r="KJ121" s="291">
        <f>RD[[#This Row],[AT (°C) 14 Hours]]</f>
        <v>0</v>
      </c>
      <c r="KK121" s="291">
        <f>RD[[#This Row],[MT (°C) Gen. Hours]]</f>
        <v>0</v>
      </c>
      <c r="KL121" s="291">
        <f>RD[[#This Row],[WS_Avg (m/s) (24 Hours)]]</f>
        <v>0</v>
      </c>
      <c r="KM121" s="291">
        <f>RD[[#This Row],[WS_Max (m/s)]]</f>
        <v>0</v>
      </c>
      <c r="KN121" s="292">
        <f>SUM(RD[[#This Row],[BLK1_INV1]:[BLK8_INV27]])</f>
        <v>0</v>
      </c>
      <c r="KO121" s="95"/>
      <c r="KP121" s="55"/>
      <c r="KQ121" s="90" t="str">
        <f>IFERROR(RD[[#This Row],[WPR_Eac]]/RD[[#This Row],[WPR_Edc]],"")</f>
        <v/>
      </c>
    </row>
    <row r="122" spans="2:303" ht="15" customHeight="1" x14ac:dyDescent="0.35">
      <c r="B122" s="52">
        <v>45863</v>
      </c>
      <c r="C122" s="9">
        <f>YEAR(RD[[#This Row],[Date]])+IF(MONTH(RD[[#This Row],[Date]])&gt;=4,1,0)</f>
        <v>2026</v>
      </c>
      <c r="D122" s="6">
        <f t="shared" si="544"/>
        <v>2025</v>
      </c>
      <c r="E122" s="7"/>
      <c r="F122" s="7"/>
      <c r="G122" s="8" t="str">
        <f>TEXT(RD[[#This Row],[Date]],"mmm-yy")</f>
        <v>Jul-25</v>
      </c>
      <c r="H122" s="6">
        <f t="shared" si="545"/>
        <v>31</v>
      </c>
      <c r="I122" s="9">
        <f>'Basic Data '!$S$2</f>
        <v>66750</v>
      </c>
      <c r="J122" s="10"/>
      <c r="K122" s="10"/>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9"/>
      <c r="ES122" s="9"/>
      <c r="ET122" s="9"/>
      <c r="EU122" s="9"/>
      <c r="EV122" s="9"/>
      <c r="EW122" s="9"/>
      <c r="EX122" s="9"/>
      <c r="EY122" s="9"/>
      <c r="EZ122" s="9"/>
      <c r="FA122" s="9"/>
      <c r="FB122" s="9"/>
      <c r="FC122" s="9"/>
      <c r="FD122" s="9"/>
      <c r="FE122" s="9"/>
      <c r="FF122" s="9"/>
      <c r="FG122" s="9"/>
      <c r="FH122" s="9"/>
      <c r="FI122" s="9"/>
      <c r="FJ122" s="9"/>
      <c r="FK122" s="9"/>
      <c r="FL122" s="9"/>
      <c r="FM122" s="9"/>
      <c r="FN122" s="9"/>
      <c r="FO122" s="9"/>
      <c r="FP122" s="9"/>
      <c r="FQ122" s="9"/>
      <c r="FR122" s="9"/>
      <c r="FS122" s="9"/>
      <c r="FT122" s="9"/>
      <c r="FU122" s="9"/>
      <c r="FV122" s="9"/>
      <c r="FW122" s="9"/>
      <c r="FX122" s="9"/>
      <c r="FY122" s="9"/>
      <c r="FZ122" s="9"/>
      <c r="GA122" s="9"/>
      <c r="GB122" s="9"/>
      <c r="GC122" s="9"/>
      <c r="GD122" s="9"/>
      <c r="GE122" s="9"/>
      <c r="GF122" s="9"/>
      <c r="GG122" s="9"/>
      <c r="GH122" s="9"/>
      <c r="GI122" s="9"/>
      <c r="GJ122" s="9"/>
      <c r="GK122" s="9"/>
      <c r="GL122" s="9"/>
      <c r="GM122" s="9"/>
      <c r="GN122" s="9"/>
      <c r="GO122" s="9"/>
      <c r="GP122" s="9"/>
      <c r="GQ122" s="9"/>
      <c r="GR122" s="9"/>
      <c r="GS122" s="9"/>
      <c r="GT122" s="9"/>
      <c r="GU122" s="9"/>
      <c r="GV122" s="9"/>
      <c r="GW122" s="9"/>
      <c r="GX122" s="9"/>
      <c r="GY122" s="9"/>
      <c r="GZ122" s="9"/>
      <c r="HA122" s="9"/>
      <c r="HB122" s="9"/>
      <c r="HC122" s="9"/>
      <c r="HD122" s="9"/>
      <c r="HE122" s="9"/>
      <c r="HF122" s="9"/>
      <c r="HG122" s="9"/>
      <c r="HH122" s="9"/>
      <c r="HI122" s="9"/>
      <c r="HJ122" s="9"/>
      <c r="HK122" s="9"/>
      <c r="HL122" s="9"/>
      <c r="HM122" s="9"/>
      <c r="HN122" s="9"/>
      <c r="HO122" s="9"/>
      <c r="HP122" s="9"/>
      <c r="HQ122" s="9"/>
      <c r="HR122" s="9"/>
      <c r="HS122" s="9"/>
      <c r="HT122" s="9"/>
      <c r="HU122" s="9"/>
      <c r="HV122" s="9"/>
      <c r="HW122" s="9"/>
      <c r="HX122" s="9"/>
      <c r="HY122" s="9"/>
      <c r="HZ122" s="9"/>
      <c r="IA122" s="9"/>
      <c r="IB122" s="9"/>
      <c r="IC122" s="9"/>
      <c r="ID122" s="9"/>
      <c r="IE122" s="9"/>
      <c r="IF122" s="9"/>
      <c r="IG122" s="9"/>
      <c r="IH122" s="9"/>
      <c r="II122" s="9"/>
      <c r="IJ122" s="9"/>
      <c r="IK122" s="9"/>
      <c r="IL122" s="9"/>
      <c r="IM122" s="9"/>
      <c r="IN122" s="9"/>
      <c r="IO122" s="9"/>
      <c r="IP122" s="9"/>
      <c r="IQ122" s="9"/>
      <c r="IR122" s="9"/>
      <c r="IS122" s="9"/>
      <c r="IT122" s="9"/>
      <c r="IU122" s="9"/>
      <c r="IV122" s="9"/>
      <c r="IW122" s="9"/>
      <c r="IX122" s="9"/>
      <c r="IY122" s="9"/>
      <c r="IZ122" s="9"/>
      <c r="JA122" s="9"/>
      <c r="JB122" s="11"/>
      <c r="JC122" s="11"/>
      <c r="JD122" s="11"/>
      <c r="JE122" s="11"/>
      <c r="JF122" s="11"/>
      <c r="JG122" s="11"/>
      <c r="JH122" s="13"/>
      <c r="JI122" s="12"/>
      <c r="JJ122" s="12"/>
      <c r="JK122" s="9"/>
      <c r="JL122" s="260"/>
      <c r="JM122" s="9"/>
      <c r="JN122" s="260"/>
      <c r="JO122" s="9"/>
      <c r="JP122" s="260"/>
      <c r="JQ122" s="9"/>
      <c r="JR122" s="260"/>
      <c r="JS122" s="11"/>
      <c r="JT122" s="287"/>
      <c r="JU122" s="355"/>
      <c r="JV122" s="355"/>
      <c r="JW122" s="355"/>
      <c r="JX122" s="355"/>
      <c r="JY122" s="356"/>
      <c r="JZ122" s="356"/>
      <c r="KA122" s="356"/>
      <c r="KB122" s="356"/>
      <c r="KC122" s="355"/>
      <c r="KD122" s="355"/>
      <c r="KE122" s="289">
        <f t="shared" si="555"/>
        <v>0</v>
      </c>
      <c r="KF122" s="289">
        <f t="shared" si="556"/>
        <v>0</v>
      </c>
      <c r="KG122" s="290">
        <f>(RD[[#This Row],[Sunset Time (POA&lt;20 W/m2)]]-RD[[#This Row],[Sunrise Time (POA&gt;20 W/m2)]])*24</f>
        <v>0</v>
      </c>
      <c r="KH122" s="291">
        <f>RD[[#This Row],[GHI ]]</f>
        <v>0</v>
      </c>
      <c r="KI122" s="291">
        <f>RD[[#This Row],[POA]]</f>
        <v>0</v>
      </c>
      <c r="KJ122" s="291">
        <f>RD[[#This Row],[AT (°C) 14 Hours]]</f>
        <v>0</v>
      </c>
      <c r="KK122" s="291">
        <f>RD[[#This Row],[MT (°C) Gen. Hours]]</f>
        <v>0</v>
      </c>
      <c r="KL122" s="291">
        <f>RD[[#This Row],[WS_Avg (m/s) (24 Hours)]]</f>
        <v>0</v>
      </c>
      <c r="KM122" s="291">
        <f>RD[[#This Row],[WS_Max (m/s)]]</f>
        <v>0</v>
      </c>
      <c r="KN122" s="292">
        <f>SUM(RD[[#This Row],[BLK1_INV1]:[BLK8_INV27]])</f>
        <v>0</v>
      </c>
      <c r="KO122" s="95"/>
      <c r="KP122" s="55"/>
      <c r="KQ122" s="90" t="str">
        <f>IFERROR(RD[[#This Row],[WPR_Eac]]/RD[[#This Row],[WPR_Edc]],"")</f>
        <v/>
      </c>
    </row>
    <row r="123" spans="2:303" ht="15" customHeight="1" x14ac:dyDescent="0.35">
      <c r="B123" s="52">
        <v>45864</v>
      </c>
      <c r="C123" s="9">
        <f>YEAR(RD[[#This Row],[Date]])+IF(MONTH(RD[[#This Row],[Date]])&gt;=4,1,0)</f>
        <v>2026</v>
      </c>
      <c r="D123" s="6">
        <f t="shared" si="544"/>
        <v>2025</v>
      </c>
      <c r="E123" s="7"/>
      <c r="F123" s="7"/>
      <c r="G123" s="8" t="str">
        <f>TEXT(RD[[#This Row],[Date]],"mmm-yy")</f>
        <v>Jul-25</v>
      </c>
      <c r="H123" s="6">
        <f t="shared" si="545"/>
        <v>31</v>
      </c>
      <c r="I123" s="9">
        <f>'Basic Data '!$S$2</f>
        <v>66750</v>
      </c>
      <c r="J123" s="10"/>
      <c r="K123" s="10"/>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K123" s="9"/>
      <c r="HL123" s="9"/>
      <c r="HM123" s="9"/>
      <c r="HN123" s="9"/>
      <c r="HO123" s="9"/>
      <c r="HP123" s="9"/>
      <c r="HQ123" s="9"/>
      <c r="HR123" s="9"/>
      <c r="HS123" s="9"/>
      <c r="HT123" s="9"/>
      <c r="HU123" s="9"/>
      <c r="HV123" s="9"/>
      <c r="HW123" s="9"/>
      <c r="HX123" s="9"/>
      <c r="HY123" s="9"/>
      <c r="HZ123" s="9"/>
      <c r="IA123" s="9"/>
      <c r="IB123" s="9"/>
      <c r="IC123" s="9"/>
      <c r="ID123" s="9"/>
      <c r="IE123" s="9"/>
      <c r="IF123" s="9"/>
      <c r="IG123" s="9"/>
      <c r="IH123" s="9"/>
      <c r="II123" s="9"/>
      <c r="IJ123" s="9"/>
      <c r="IK123" s="9"/>
      <c r="IL123" s="9"/>
      <c r="IM123" s="9"/>
      <c r="IN123" s="9"/>
      <c r="IO123" s="9"/>
      <c r="IP123" s="9"/>
      <c r="IQ123" s="9"/>
      <c r="IR123" s="9"/>
      <c r="IS123" s="9"/>
      <c r="IT123" s="9"/>
      <c r="IU123" s="9"/>
      <c r="IV123" s="9"/>
      <c r="IW123" s="9"/>
      <c r="IX123" s="9"/>
      <c r="IY123" s="9"/>
      <c r="IZ123" s="9"/>
      <c r="JA123" s="9"/>
      <c r="JB123" s="11"/>
      <c r="JC123" s="11"/>
      <c r="JD123" s="11"/>
      <c r="JE123" s="11"/>
      <c r="JF123" s="11"/>
      <c r="JG123" s="11"/>
      <c r="JH123" s="13"/>
      <c r="JI123" s="12"/>
      <c r="JJ123" s="12"/>
      <c r="JK123" s="9"/>
      <c r="JL123" s="260"/>
      <c r="JM123" s="9"/>
      <c r="JN123" s="260"/>
      <c r="JO123" s="9"/>
      <c r="JP123" s="260"/>
      <c r="JQ123" s="9"/>
      <c r="JR123" s="260"/>
      <c r="JS123" s="11"/>
      <c r="JT123" s="287"/>
      <c r="JU123" s="355"/>
      <c r="JV123" s="355"/>
      <c r="JW123" s="355"/>
      <c r="JX123" s="355"/>
      <c r="JY123" s="356"/>
      <c r="JZ123" s="356"/>
      <c r="KA123" s="356"/>
      <c r="KB123" s="356"/>
      <c r="KC123" s="355"/>
      <c r="KD123" s="355"/>
      <c r="KE123" s="289">
        <f t="shared" si="555"/>
        <v>0</v>
      </c>
      <c r="KF123" s="289">
        <f t="shared" si="556"/>
        <v>0</v>
      </c>
      <c r="KG123" s="290">
        <f>(RD[[#This Row],[Sunset Time (POA&lt;20 W/m2)]]-RD[[#This Row],[Sunrise Time (POA&gt;20 W/m2)]])*24</f>
        <v>0</v>
      </c>
      <c r="KH123" s="291">
        <f>RD[[#This Row],[GHI ]]</f>
        <v>0</v>
      </c>
      <c r="KI123" s="291">
        <f>RD[[#This Row],[POA]]</f>
        <v>0</v>
      </c>
      <c r="KJ123" s="291">
        <f>RD[[#This Row],[AT (°C) 14 Hours]]</f>
        <v>0</v>
      </c>
      <c r="KK123" s="291">
        <f>RD[[#This Row],[MT (°C) Gen. Hours]]</f>
        <v>0</v>
      </c>
      <c r="KL123" s="291">
        <f>RD[[#This Row],[WS_Avg (m/s) (24 Hours)]]</f>
        <v>0</v>
      </c>
      <c r="KM123" s="291">
        <f>RD[[#This Row],[WS_Max (m/s)]]</f>
        <v>0</v>
      </c>
      <c r="KN123" s="292">
        <f>SUM(RD[[#This Row],[BLK1_INV1]:[BLK8_INV27]])</f>
        <v>0</v>
      </c>
      <c r="KO123" s="95"/>
      <c r="KP123" s="55"/>
      <c r="KQ123" s="90" t="str">
        <f>IFERROR(RD[[#This Row],[WPR_Eac]]/RD[[#This Row],[WPR_Edc]],"")</f>
        <v/>
      </c>
    </row>
    <row r="124" spans="2:303" ht="15" customHeight="1" x14ac:dyDescent="0.35">
      <c r="B124" s="52">
        <v>45865</v>
      </c>
      <c r="C124" s="9">
        <f>YEAR(RD[[#This Row],[Date]])+IF(MONTH(RD[[#This Row],[Date]])&gt;=4,1,0)</f>
        <v>2026</v>
      </c>
      <c r="D124" s="6">
        <f t="shared" si="544"/>
        <v>2025</v>
      </c>
      <c r="E124" s="7"/>
      <c r="F124" s="7"/>
      <c r="G124" s="8"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12"/>
      <c r="JK124" s="9"/>
      <c r="JL124" s="260"/>
      <c r="JM124" s="9"/>
      <c r="JN124" s="260"/>
      <c r="JO124" s="9"/>
      <c r="JP124" s="260"/>
      <c r="JQ124" s="9"/>
      <c r="JR124" s="260"/>
      <c r="JS124" s="11"/>
      <c r="JT124" s="287"/>
      <c r="JU124" s="355"/>
      <c r="JV124" s="355"/>
      <c r="JW124" s="355"/>
      <c r="JX124" s="355"/>
      <c r="JY124" s="356"/>
      <c r="JZ124" s="356"/>
      <c r="KA124" s="356"/>
      <c r="KB124" s="356"/>
      <c r="KC124" s="355"/>
      <c r="KD124" s="355"/>
      <c r="KE124" s="289">
        <f t="shared" si="555"/>
        <v>0</v>
      </c>
      <c r="KF124" s="289">
        <f t="shared" si="556"/>
        <v>0</v>
      </c>
      <c r="KG124" s="290">
        <f>(RD[[#This Row],[Sunset Time (POA&lt;20 W/m2)]]-RD[[#This Row],[Sunrise Time (POA&gt;20 W/m2)]])*24</f>
        <v>0</v>
      </c>
      <c r="KH124" s="291">
        <f>RD[[#This Row],[GHI ]]</f>
        <v>0</v>
      </c>
      <c r="KI124" s="291">
        <f>RD[[#This Row],[POA]]</f>
        <v>0</v>
      </c>
      <c r="KJ124" s="291">
        <f>RD[[#This Row],[AT (°C) 14 Hours]]</f>
        <v>0</v>
      </c>
      <c r="KK124" s="291">
        <f>RD[[#This Row],[MT (°C) Gen. Hours]]</f>
        <v>0</v>
      </c>
      <c r="KL124" s="291">
        <f>RD[[#This Row],[WS_Avg (m/s) (24 Hours)]]</f>
        <v>0</v>
      </c>
      <c r="KM124" s="291">
        <f>RD[[#This Row],[WS_Max (m/s)]]</f>
        <v>0</v>
      </c>
      <c r="KN124" s="292">
        <f>SUM(RD[[#This Row],[BLK1_INV1]:[BLK8_INV27]])</f>
        <v>0</v>
      </c>
      <c r="KO124" s="95"/>
      <c r="KP124" s="55"/>
      <c r="KQ124" s="90" t="str">
        <f>IFERROR(RD[[#This Row],[WPR_Eac]]/RD[[#This Row],[WPR_Edc]],"")</f>
        <v/>
      </c>
    </row>
    <row r="125" spans="2:303" ht="15" customHeight="1" x14ac:dyDescent="0.35">
      <c r="B125" s="52">
        <v>45866</v>
      </c>
      <c r="C125" s="9">
        <f>YEAR(RD[[#This Row],[Date]])+IF(MONTH(RD[[#This Row],[Date]])&gt;=4,1,0)</f>
        <v>2026</v>
      </c>
      <c r="D125" s="6">
        <f t="shared" si="544"/>
        <v>2025</v>
      </c>
      <c r="E125" s="7"/>
      <c r="F125" s="7"/>
      <c r="G125" s="8"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12"/>
      <c r="JK125" s="9"/>
      <c r="JL125" s="260"/>
      <c r="JM125" s="9"/>
      <c r="JN125" s="260"/>
      <c r="JO125" s="9"/>
      <c r="JP125" s="260"/>
      <c r="JQ125" s="9"/>
      <c r="JR125" s="260"/>
      <c r="JS125" s="11"/>
      <c r="JT125" s="287"/>
      <c r="JU125" s="355"/>
      <c r="JV125" s="355"/>
      <c r="JW125" s="355"/>
      <c r="JX125" s="355"/>
      <c r="JY125" s="356"/>
      <c r="JZ125" s="356"/>
      <c r="KA125" s="356"/>
      <c r="KB125" s="356"/>
      <c r="KC125" s="355"/>
      <c r="KD125" s="355"/>
      <c r="KE125" s="289">
        <f t="shared" si="555"/>
        <v>0</v>
      </c>
      <c r="KF125" s="289">
        <f t="shared" si="556"/>
        <v>0</v>
      </c>
      <c r="KG125" s="290">
        <f>(RD[[#This Row],[Sunset Time (POA&lt;20 W/m2)]]-RD[[#This Row],[Sunrise Time (POA&gt;20 W/m2)]])*24</f>
        <v>0</v>
      </c>
      <c r="KH125" s="291">
        <f>RD[[#This Row],[GHI ]]</f>
        <v>0</v>
      </c>
      <c r="KI125" s="291">
        <f>RD[[#This Row],[POA]]</f>
        <v>0</v>
      </c>
      <c r="KJ125" s="291">
        <f>RD[[#This Row],[AT (°C) 14 Hours]]</f>
        <v>0</v>
      </c>
      <c r="KK125" s="291">
        <f>RD[[#This Row],[MT (°C) Gen. Hours]]</f>
        <v>0</v>
      </c>
      <c r="KL125" s="291">
        <f>RD[[#This Row],[WS_Avg (m/s) (24 Hours)]]</f>
        <v>0</v>
      </c>
      <c r="KM125" s="291">
        <f>RD[[#This Row],[WS_Max (m/s)]]</f>
        <v>0</v>
      </c>
      <c r="KN125" s="292">
        <f>SUM(RD[[#This Row],[BLK1_INV1]:[BLK8_INV27]])</f>
        <v>0</v>
      </c>
      <c r="KO125" s="95"/>
      <c r="KP125" s="55"/>
      <c r="KQ125" s="90" t="str">
        <f>IFERROR(RD[[#This Row],[WPR_Eac]]/RD[[#This Row],[WPR_Edc]],"")</f>
        <v/>
      </c>
    </row>
    <row r="126" spans="2:303" ht="15" customHeight="1" x14ac:dyDescent="0.35">
      <c r="B126" s="52">
        <v>45867</v>
      </c>
      <c r="C126" s="9">
        <f>YEAR(RD[[#This Row],[Date]])+IF(MONTH(RD[[#This Row],[Date]])&gt;=4,1,0)</f>
        <v>2026</v>
      </c>
      <c r="D126" s="6">
        <f t="shared" si="544"/>
        <v>2025</v>
      </c>
      <c r="E126" s="7"/>
      <c r="F126" s="7"/>
      <c r="G126" s="8"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12"/>
      <c r="JK126" s="9"/>
      <c r="JL126" s="260"/>
      <c r="JM126" s="9"/>
      <c r="JN126" s="260"/>
      <c r="JO126" s="9"/>
      <c r="JP126" s="260"/>
      <c r="JQ126" s="9"/>
      <c r="JR126" s="260"/>
      <c r="JS126" s="11"/>
      <c r="JT126" s="287"/>
      <c r="JU126" s="355"/>
      <c r="JV126" s="355"/>
      <c r="JW126" s="355"/>
      <c r="JX126" s="355"/>
      <c r="JY126" s="356"/>
      <c r="JZ126" s="356"/>
      <c r="KA126" s="356"/>
      <c r="KB126" s="356"/>
      <c r="KC126" s="355"/>
      <c r="KD126" s="355"/>
      <c r="KE126" s="289">
        <f t="shared" si="555"/>
        <v>0</v>
      </c>
      <c r="KF126" s="289">
        <f t="shared" si="556"/>
        <v>0</v>
      </c>
      <c r="KG126" s="290">
        <f>(RD[[#This Row],[Sunset Time (POA&lt;20 W/m2)]]-RD[[#This Row],[Sunrise Time (POA&gt;20 W/m2)]])*24</f>
        <v>0</v>
      </c>
      <c r="KH126" s="291">
        <f>RD[[#This Row],[GHI ]]</f>
        <v>0</v>
      </c>
      <c r="KI126" s="291">
        <f>RD[[#This Row],[POA]]</f>
        <v>0</v>
      </c>
      <c r="KJ126" s="291">
        <f>RD[[#This Row],[AT (°C) 14 Hours]]</f>
        <v>0</v>
      </c>
      <c r="KK126" s="291">
        <f>RD[[#This Row],[MT (°C) Gen. Hours]]</f>
        <v>0</v>
      </c>
      <c r="KL126" s="291">
        <f>RD[[#This Row],[WS_Avg (m/s) (24 Hours)]]</f>
        <v>0</v>
      </c>
      <c r="KM126" s="291">
        <f>RD[[#This Row],[WS_Max (m/s)]]</f>
        <v>0</v>
      </c>
      <c r="KN126" s="292">
        <f>SUM(RD[[#This Row],[BLK1_INV1]:[BLK8_INV27]])</f>
        <v>0</v>
      </c>
      <c r="KO126" s="95"/>
      <c r="KP126" s="55"/>
      <c r="KQ126" s="90" t="str">
        <f>IFERROR(RD[[#This Row],[WPR_Eac]]/RD[[#This Row],[WPR_Edc]],"")</f>
        <v/>
      </c>
    </row>
    <row r="127" spans="2:303" ht="15" customHeight="1" x14ac:dyDescent="0.35">
      <c r="B127" s="52">
        <v>45868</v>
      </c>
      <c r="C127" s="9">
        <f>YEAR(RD[[#This Row],[Date]])+IF(MONTH(RD[[#This Row],[Date]])&gt;=4,1,0)</f>
        <v>2026</v>
      </c>
      <c r="D127" s="6">
        <f t="shared" si="544"/>
        <v>2025</v>
      </c>
      <c r="E127" s="7"/>
      <c r="F127" s="7"/>
      <c r="G127" s="8"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12"/>
      <c r="JK127" s="9"/>
      <c r="JL127" s="260"/>
      <c r="JM127" s="9"/>
      <c r="JN127" s="260"/>
      <c r="JO127" s="9"/>
      <c r="JP127" s="260"/>
      <c r="JQ127" s="9"/>
      <c r="JR127" s="260"/>
      <c r="JS127" s="11"/>
      <c r="JT127" s="287"/>
      <c r="JU127" s="355"/>
      <c r="JV127" s="355"/>
      <c r="JW127" s="355"/>
      <c r="JX127" s="355"/>
      <c r="JY127" s="356"/>
      <c r="JZ127" s="356"/>
      <c r="KA127" s="356"/>
      <c r="KB127" s="356"/>
      <c r="KC127" s="355"/>
      <c r="KD127" s="355"/>
      <c r="KE127" s="289">
        <f t="shared" si="555"/>
        <v>0</v>
      </c>
      <c r="KF127" s="289">
        <f t="shared" si="556"/>
        <v>0</v>
      </c>
      <c r="KG127" s="290">
        <f>(RD[[#This Row],[Sunset Time (POA&lt;20 W/m2)]]-RD[[#This Row],[Sunrise Time (POA&gt;20 W/m2)]])*24</f>
        <v>0</v>
      </c>
      <c r="KH127" s="291">
        <f>RD[[#This Row],[GHI ]]</f>
        <v>0</v>
      </c>
      <c r="KI127" s="291">
        <f>RD[[#This Row],[POA]]</f>
        <v>0</v>
      </c>
      <c r="KJ127" s="291">
        <f>RD[[#This Row],[AT (°C) 14 Hours]]</f>
        <v>0</v>
      </c>
      <c r="KK127" s="291">
        <f>RD[[#This Row],[MT (°C) Gen. Hours]]</f>
        <v>0</v>
      </c>
      <c r="KL127" s="291">
        <f>RD[[#This Row],[WS_Avg (m/s) (24 Hours)]]</f>
        <v>0</v>
      </c>
      <c r="KM127" s="291">
        <f>RD[[#This Row],[WS_Max (m/s)]]</f>
        <v>0</v>
      </c>
      <c r="KN127" s="292">
        <f>SUM(RD[[#This Row],[BLK1_INV1]:[BLK8_INV27]])</f>
        <v>0</v>
      </c>
      <c r="KO127" s="95"/>
      <c r="KP127" s="55"/>
      <c r="KQ127" s="90" t="str">
        <f>IFERROR(RD[[#This Row],[WPR_Eac]]/RD[[#This Row],[WPR_Edc]],"")</f>
        <v/>
      </c>
    </row>
    <row r="128" spans="2:303" ht="15" customHeight="1" x14ac:dyDescent="0.35">
      <c r="B128" s="52">
        <v>45869</v>
      </c>
      <c r="C128" s="9">
        <f>YEAR(RD[[#This Row],[Date]])+IF(MONTH(RD[[#This Row],[Date]])&gt;=4,1,0)</f>
        <v>2026</v>
      </c>
      <c r="D128" s="6">
        <f t="shared" si="544"/>
        <v>2025</v>
      </c>
      <c r="E128" s="7"/>
      <c r="F128" s="7"/>
      <c r="G128" s="8"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12"/>
      <c r="JK128" s="9"/>
      <c r="JL128" s="260"/>
      <c r="JM128" s="9"/>
      <c r="JN128" s="260"/>
      <c r="JO128" s="9"/>
      <c r="JP128" s="260"/>
      <c r="JQ128" s="9"/>
      <c r="JR128" s="260"/>
      <c r="JS128" s="11"/>
      <c r="JT128" s="287"/>
      <c r="JU128" s="355"/>
      <c r="JV128" s="355"/>
      <c r="JW128" s="355"/>
      <c r="JX128" s="355"/>
      <c r="JY128" s="356"/>
      <c r="JZ128" s="356"/>
      <c r="KA128" s="356"/>
      <c r="KB128" s="356"/>
      <c r="KC128" s="355"/>
      <c r="KD128" s="355"/>
      <c r="KE128" s="289">
        <f t="shared" si="555"/>
        <v>0</v>
      </c>
      <c r="KF128" s="289">
        <f t="shared" si="556"/>
        <v>0</v>
      </c>
      <c r="KG128" s="290">
        <f>(RD[[#This Row],[Sunset Time (POA&lt;20 W/m2)]]-RD[[#This Row],[Sunrise Time (POA&gt;20 W/m2)]])*24</f>
        <v>0</v>
      </c>
      <c r="KH128" s="291">
        <f>RD[[#This Row],[GHI ]]</f>
        <v>0</v>
      </c>
      <c r="KI128" s="291">
        <f>RD[[#This Row],[POA]]</f>
        <v>0</v>
      </c>
      <c r="KJ128" s="291">
        <f>RD[[#This Row],[AT (°C) 14 Hours]]</f>
        <v>0</v>
      </c>
      <c r="KK128" s="291">
        <f>RD[[#This Row],[MT (°C) Gen. Hours]]</f>
        <v>0</v>
      </c>
      <c r="KL128" s="291">
        <f>RD[[#This Row],[WS_Avg (m/s) (24 Hours)]]</f>
        <v>0</v>
      </c>
      <c r="KM128" s="291">
        <f>RD[[#This Row],[WS_Max (m/s)]]</f>
        <v>0</v>
      </c>
      <c r="KN128" s="292">
        <f>SUM(RD[[#This Row],[BLK1_INV1]:[BLK8_INV27]])</f>
        <v>0</v>
      </c>
      <c r="KO128" s="95"/>
      <c r="KP128" s="55"/>
      <c r="KQ128" s="90" t="str">
        <f>IFERROR(RD[[#This Row],[WPR_Eac]]/RD[[#This Row],[WPR_Edc]],"")</f>
        <v/>
      </c>
    </row>
    <row r="129" spans="2:303" ht="15" customHeight="1" x14ac:dyDescent="0.35">
      <c r="B129" s="52">
        <v>45870</v>
      </c>
      <c r="C129" s="9">
        <f>YEAR(RD[[#This Row],[Date]])+IF(MONTH(RD[[#This Row],[Date]])&gt;=4,1,0)</f>
        <v>2026</v>
      </c>
      <c r="D129" s="6">
        <f t="shared" si="544"/>
        <v>2025</v>
      </c>
      <c r="E129" s="7"/>
      <c r="F129" s="7"/>
      <c r="G129" s="8"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12"/>
      <c r="JK129" s="9"/>
      <c r="JL129" s="260"/>
      <c r="JM129" s="9"/>
      <c r="JN129" s="260"/>
      <c r="JO129" s="9"/>
      <c r="JP129" s="260"/>
      <c r="JQ129" s="9"/>
      <c r="JR129" s="260"/>
      <c r="JS129" s="11"/>
      <c r="JT129" s="287"/>
      <c r="JU129" s="355"/>
      <c r="JV129" s="355"/>
      <c r="JW129" s="355"/>
      <c r="JX129" s="355"/>
      <c r="JY129" s="356"/>
      <c r="JZ129" s="356"/>
      <c r="KA129" s="356"/>
      <c r="KB129" s="356"/>
      <c r="KC129" s="355"/>
      <c r="KD129" s="355"/>
      <c r="KE129" s="289">
        <f t="shared" si="555"/>
        <v>0</v>
      </c>
      <c r="KF129" s="289">
        <f t="shared" si="556"/>
        <v>0</v>
      </c>
      <c r="KG129" s="290">
        <f>(RD[[#This Row],[Sunset Time (POA&lt;20 W/m2)]]-RD[[#This Row],[Sunrise Time (POA&gt;20 W/m2)]])*24</f>
        <v>0</v>
      </c>
      <c r="KH129" s="291">
        <f>RD[[#This Row],[GHI ]]</f>
        <v>0</v>
      </c>
      <c r="KI129" s="291">
        <f>RD[[#This Row],[POA]]</f>
        <v>0</v>
      </c>
      <c r="KJ129" s="291">
        <f>RD[[#This Row],[AT (°C) 14 Hours]]</f>
        <v>0</v>
      </c>
      <c r="KK129" s="291">
        <f>RD[[#This Row],[MT (°C) Gen. Hours]]</f>
        <v>0</v>
      </c>
      <c r="KL129" s="291">
        <f>RD[[#This Row],[WS_Avg (m/s) (24 Hours)]]</f>
        <v>0</v>
      </c>
      <c r="KM129" s="291">
        <f>RD[[#This Row],[WS_Max (m/s)]]</f>
        <v>0</v>
      </c>
      <c r="KN129" s="292">
        <f>SUM(RD[[#This Row],[BLK1_INV1]:[BLK8_INV27]])</f>
        <v>0</v>
      </c>
      <c r="KO129" s="95"/>
      <c r="KP129" s="55"/>
      <c r="KQ129" s="90" t="str">
        <f>IFERROR(RD[[#This Row],[WPR_Eac]]/RD[[#This Row],[WPR_Edc]],"")</f>
        <v/>
      </c>
    </row>
    <row r="130" spans="2:303" ht="15" customHeight="1" x14ac:dyDescent="0.35">
      <c r="B130" s="52">
        <v>45871</v>
      </c>
      <c r="C130" s="9">
        <f>YEAR(RD[[#This Row],[Date]])+IF(MONTH(RD[[#This Row],[Date]])&gt;=4,1,0)</f>
        <v>2026</v>
      </c>
      <c r="D130" s="6">
        <f t="shared" si="544"/>
        <v>2025</v>
      </c>
      <c r="E130" s="7"/>
      <c r="F130" s="7"/>
      <c r="G130" s="8"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12"/>
      <c r="JK130" s="9"/>
      <c r="JL130" s="260"/>
      <c r="JM130" s="9"/>
      <c r="JN130" s="260"/>
      <c r="JO130" s="9"/>
      <c r="JP130" s="260"/>
      <c r="JQ130" s="9"/>
      <c r="JR130" s="260"/>
      <c r="JS130" s="11"/>
      <c r="JT130" s="287"/>
      <c r="JU130" s="355"/>
      <c r="JV130" s="355"/>
      <c r="JW130" s="355"/>
      <c r="JX130" s="355"/>
      <c r="JY130" s="356"/>
      <c r="JZ130" s="356"/>
      <c r="KA130" s="356"/>
      <c r="KB130" s="356"/>
      <c r="KC130" s="355"/>
      <c r="KD130" s="355"/>
      <c r="KE130" s="289">
        <f t="shared" si="555"/>
        <v>0</v>
      </c>
      <c r="KF130" s="289">
        <f t="shared" si="556"/>
        <v>0</v>
      </c>
      <c r="KG130" s="290">
        <f>(RD[[#This Row],[Sunset Time (POA&lt;20 W/m2)]]-RD[[#This Row],[Sunrise Time (POA&gt;20 W/m2)]])*24</f>
        <v>0</v>
      </c>
      <c r="KH130" s="291">
        <f>RD[[#This Row],[GHI ]]</f>
        <v>0</v>
      </c>
      <c r="KI130" s="291">
        <f>RD[[#This Row],[POA]]</f>
        <v>0</v>
      </c>
      <c r="KJ130" s="291">
        <f>RD[[#This Row],[AT (°C) 14 Hours]]</f>
        <v>0</v>
      </c>
      <c r="KK130" s="291">
        <f>RD[[#This Row],[MT (°C) Gen. Hours]]</f>
        <v>0</v>
      </c>
      <c r="KL130" s="291">
        <f>RD[[#This Row],[WS_Avg (m/s) (24 Hours)]]</f>
        <v>0</v>
      </c>
      <c r="KM130" s="291">
        <f>RD[[#This Row],[WS_Max (m/s)]]</f>
        <v>0</v>
      </c>
      <c r="KN130" s="292">
        <f>SUM(RD[[#This Row],[BLK1_INV1]:[BLK8_INV27]])</f>
        <v>0</v>
      </c>
      <c r="KO130" s="95"/>
      <c r="KP130" s="55"/>
      <c r="KQ130" s="90" t="str">
        <f>IFERROR(RD[[#This Row],[WPR_Eac]]/RD[[#This Row],[WPR_Edc]],"")</f>
        <v/>
      </c>
    </row>
    <row r="131" spans="2:303" ht="15" customHeight="1" x14ac:dyDescent="0.35">
      <c r="B131" s="52">
        <v>45872</v>
      </c>
      <c r="C131" s="9">
        <f>YEAR(RD[[#This Row],[Date]])+IF(MONTH(RD[[#This Row],[Date]])&gt;=4,1,0)</f>
        <v>2026</v>
      </c>
      <c r="D131" s="6">
        <f t="shared" si="544"/>
        <v>2025</v>
      </c>
      <c r="E131" s="7"/>
      <c r="F131" s="7"/>
      <c r="G131" s="8"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12"/>
      <c r="JK131" s="9"/>
      <c r="JL131" s="260"/>
      <c r="JM131" s="9"/>
      <c r="JN131" s="260"/>
      <c r="JO131" s="9"/>
      <c r="JP131" s="260"/>
      <c r="JQ131" s="9"/>
      <c r="JR131" s="260"/>
      <c r="JS131" s="11"/>
      <c r="JT131" s="287"/>
      <c r="JU131" s="355"/>
      <c r="JV131" s="355"/>
      <c r="JW131" s="355"/>
      <c r="JX131" s="355"/>
      <c r="JY131" s="356"/>
      <c r="JZ131" s="356"/>
      <c r="KA131" s="356"/>
      <c r="KB131" s="356"/>
      <c r="KC131" s="355"/>
      <c r="KD131" s="355"/>
      <c r="KE131" s="289">
        <f t="shared" si="555"/>
        <v>0</v>
      </c>
      <c r="KF131" s="289">
        <f t="shared" si="556"/>
        <v>0</v>
      </c>
      <c r="KG131" s="290">
        <f>(RD[[#This Row],[Sunset Time (POA&lt;20 W/m2)]]-RD[[#This Row],[Sunrise Time (POA&gt;20 W/m2)]])*24</f>
        <v>0</v>
      </c>
      <c r="KH131" s="291">
        <f>RD[[#This Row],[GHI ]]</f>
        <v>0</v>
      </c>
      <c r="KI131" s="291">
        <f>RD[[#This Row],[POA]]</f>
        <v>0</v>
      </c>
      <c r="KJ131" s="291">
        <f>RD[[#This Row],[AT (°C) 14 Hours]]</f>
        <v>0</v>
      </c>
      <c r="KK131" s="291">
        <f>RD[[#This Row],[MT (°C) Gen. Hours]]</f>
        <v>0</v>
      </c>
      <c r="KL131" s="291">
        <f>RD[[#This Row],[WS_Avg (m/s) (24 Hours)]]</f>
        <v>0</v>
      </c>
      <c r="KM131" s="291">
        <f>RD[[#This Row],[WS_Max (m/s)]]</f>
        <v>0</v>
      </c>
      <c r="KN131" s="292">
        <f>SUM(RD[[#This Row],[BLK1_INV1]:[BLK8_INV27]])</f>
        <v>0</v>
      </c>
      <c r="KO131" s="95"/>
      <c r="KP131" s="55"/>
      <c r="KQ131" s="90" t="str">
        <f>IFERROR(RD[[#This Row],[WPR_Eac]]/RD[[#This Row],[WPR_Edc]],"")</f>
        <v/>
      </c>
    </row>
    <row r="132" spans="2:303" ht="15" customHeight="1" x14ac:dyDescent="0.3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35">
      <c r="JL133" s="227"/>
      <c r="JN133" s="227"/>
      <c r="JR133" s="227"/>
      <c r="JS133" s="227"/>
      <c r="JT133" s="227"/>
    </row>
    <row r="134" spans="2:303" ht="15" customHeight="1" x14ac:dyDescent="0.35">
      <c r="JL134" s="227"/>
      <c r="JR134" s="227"/>
      <c r="JS134" s="227"/>
      <c r="JT134" s="227"/>
    </row>
    <row r="135" spans="2:303" ht="15" customHeight="1" x14ac:dyDescent="0.35">
      <c r="JL135" s="227"/>
      <c r="JR135" s="227"/>
      <c r="JS135" s="227"/>
      <c r="JT135" s="227"/>
    </row>
    <row r="136" spans="2:303" ht="15" customHeight="1" x14ac:dyDescent="0.35">
      <c r="JL136" s="227"/>
      <c r="JR136" s="227"/>
      <c r="JS136" s="227"/>
      <c r="JT136" s="227"/>
    </row>
    <row r="150" spans="5:5" ht="15" customHeight="1" x14ac:dyDescent="0.3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80" zoomScaleNormal="85" workbookViewId="0">
      <pane xSplit="4" ySplit="1" topLeftCell="E195" activePane="bottomRight" state="frozen"/>
      <selection pane="topRight" activeCell="C1" sqref="C1"/>
      <selection pane="bottomLeft" activeCell="C1" sqref="C1"/>
      <selection pane="bottomRight" activeCell="Q3" sqref="Q3"/>
    </sheetView>
  </sheetViews>
  <sheetFormatPr defaultColWidth="8.7265625" defaultRowHeight="14.5" x14ac:dyDescent="0.35"/>
  <cols>
    <col min="1" max="2" width="9.26953125" style="177" customWidth="1"/>
    <col min="3" max="3" width="15.81640625" style="177" customWidth="1"/>
    <col min="4" max="6" width="8.7265625" style="177"/>
    <col min="7" max="7" width="20.453125" style="177" customWidth="1"/>
    <col min="8" max="8" width="8.7265625" style="177"/>
    <col min="9" max="9" width="9.453125" style="177" bestFit="1" customWidth="1"/>
    <col min="10" max="14" width="8.7265625" style="177"/>
    <col min="15" max="15" width="9.81640625" style="177" bestFit="1" customWidth="1"/>
    <col min="16" max="16" width="11" style="177" customWidth="1"/>
    <col min="17" max="17" width="15.26953125" style="177" customWidth="1"/>
    <col min="18" max="19" width="10.81640625" style="177" customWidth="1"/>
    <col min="20" max="20" width="13" style="177" customWidth="1"/>
    <col min="21" max="25" width="12.81640625" style="177" customWidth="1"/>
    <col min="26" max="27" width="14.453125" style="177" customWidth="1"/>
    <col min="28" max="29" width="15.453125" style="177" customWidth="1"/>
    <col min="30" max="38" width="9.81640625" style="177" customWidth="1"/>
    <col min="39" max="39" width="11.26953125" style="177" customWidth="1"/>
    <col min="40" max="40" width="12.453125" style="177" bestFit="1" customWidth="1"/>
    <col min="41" max="16384" width="8.7265625" style="177"/>
  </cols>
  <sheetData>
    <row r="1" spans="1:43" ht="43.5" x14ac:dyDescent="0.3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3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3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3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3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3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3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3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3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3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3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3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3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3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3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3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3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19</v>
      </c>
      <c r="R17" s="199">
        <f t="shared" si="6"/>
        <v>82.741935483870961</v>
      </c>
      <c r="S17" s="199">
        <f>SUMIF($F$2:F17,F17,$R$2:R17)</f>
        <v>638.14193548387095</v>
      </c>
      <c r="T17" s="198">
        <f t="shared" si="7"/>
        <v>224.11206615792483</v>
      </c>
      <c r="U17" s="199">
        <f t="shared" si="8"/>
        <v>4258.1292570005717</v>
      </c>
      <c r="V17" s="199">
        <f>SUMIF($F$2:F17,F17,$U$2:U17)</f>
        <v>32413.983727877028</v>
      </c>
      <c r="W17" s="200">
        <f t="shared" si="9"/>
        <v>0.13988469412898213</v>
      </c>
      <c r="X17" s="200">
        <f t="shared" si="10"/>
        <v>8.5735780272601952E-2</v>
      </c>
      <c r="Y17" s="200">
        <f t="shared" si="0"/>
        <v>0.18392665926668206</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3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638.14193548387095</v>
      </c>
      <c r="T18" s="198">
        <f t="shared" si="7"/>
        <v>240.50975824924873</v>
      </c>
      <c r="U18" s="199">
        <f t="shared" si="8"/>
        <v>0</v>
      </c>
      <c r="V18" s="199">
        <f>SUMIF($F$2:F18,F18,$U$2:U18)</f>
        <v>32413.983727877028</v>
      </c>
      <c r="W18" s="200">
        <f t="shared" si="9"/>
        <v>0.15011969031611161</v>
      </c>
      <c r="X18" s="200">
        <f t="shared" si="10"/>
        <v>0</v>
      </c>
      <c r="Y18" s="200">
        <f t="shared" si="0"/>
        <v>0.18392665926668206</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3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638.14193548387095</v>
      </c>
      <c r="T19" s="198">
        <f t="shared" si="7"/>
        <v>280.4724544637935</v>
      </c>
      <c r="U19" s="199">
        <f t="shared" si="8"/>
        <v>0</v>
      </c>
      <c r="V19" s="199">
        <f>SUMIF($F$2:F19,F19,$U$2:U19)</f>
        <v>32413.983727877028</v>
      </c>
      <c r="W19" s="200">
        <f t="shared" si="9"/>
        <v>0.1750633251340683</v>
      </c>
      <c r="X19" s="200">
        <f t="shared" si="10"/>
        <v>0</v>
      </c>
      <c r="Y19" s="200">
        <f t="shared" si="0"/>
        <v>0.18392665926668206</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3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638.14193548387095</v>
      </c>
      <c r="T20" s="198">
        <f t="shared" si="7"/>
        <v>296.60712593009362</v>
      </c>
      <c r="U20" s="199">
        <f t="shared" si="8"/>
        <v>0</v>
      </c>
      <c r="V20" s="199">
        <f>SUMIF($F$2:F20,F20,$U$2:U20)</f>
        <v>32413.983727877028</v>
      </c>
      <c r="W20" s="200">
        <f t="shared" si="9"/>
        <v>0.18513415095629143</v>
      </c>
      <c r="X20" s="200">
        <f t="shared" si="10"/>
        <v>0</v>
      </c>
      <c r="Y20" s="200">
        <f t="shared" si="0"/>
        <v>0.18392665926668206</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3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638.14193548387095</v>
      </c>
      <c r="T21" s="198">
        <f t="shared" si="7"/>
        <v>257.09444156617542</v>
      </c>
      <c r="U21" s="199">
        <f t="shared" si="8"/>
        <v>0</v>
      </c>
      <c r="V21" s="199">
        <f>SUMIF($F$2:F21,F21,$U$2:U21)</f>
        <v>32413.983727877028</v>
      </c>
      <c r="W21" s="200">
        <f t="shared" si="9"/>
        <v>0.16047140137204169</v>
      </c>
      <c r="X21" s="200">
        <f t="shared" si="10"/>
        <v>0</v>
      </c>
      <c r="Y21" s="200">
        <f t="shared" si="0"/>
        <v>0.18392665926668206</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3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638.14193548387095</v>
      </c>
      <c r="T22" s="198">
        <f t="shared" si="7"/>
        <v>232.64996222803143</v>
      </c>
      <c r="U22" s="199">
        <f t="shared" si="8"/>
        <v>0</v>
      </c>
      <c r="V22" s="199">
        <f>SUMIF($F$2:F22,F22,$U$2:U22)</f>
        <v>32413.983727877028</v>
      </c>
      <c r="W22" s="200">
        <f t="shared" si="9"/>
        <v>0.14521381808355893</v>
      </c>
      <c r="X22" s="200">
        <f t="shared" si="10"/>
        <v>0</v>
      </c>
      <c r="Y22" s="200">
        <f t="shared" si="0"/>
        <v>0.18392665926668206</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3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638.14193548387095</v>
      </c>
      <c r="T23" s="198">
        <f t="shared" si="7"/>
        <v>225.16003896075378</v>
      </c>
      <c r="U23" s="199">
        <f t="shared" si="8"/>
        <v>0</v>
      </c>
      <c r="V23" s="199">
        <f>SUMIF($F$2:F23,F23,$U$2:U23)</f>
        <v>32413.983727877028</v>
      </c>
      <c r="W23" s="200">
        <f t="shared" si="9"/>
        <v>0.14053881042665581</v>
      </c>
      <c r="X23" s="200">
        <f t="shared" si="10"/>
        <v>0</v>
      </c>
      <c r="Y23" s="200">
        <f t="shared" si="0"/>
        <v>0.18392665926668206</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3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638.14193548387095</v>
      </c>
      <c r="T24" s="198">
        <f t="shared" si="7"/>
        <v>309.34461889388984</v>
      </c>
      <c r="U24" s="199">
        <f t="shared" si="8"/>
        <v>0</v>
      </c>
      <c r="V24" s="199">
        <f>SUMIF($F$2:F24,F24,$U$2:U24)</f>
        <v>32413.983727877028</v>
      </c>
      <c r="W24" s="200">
        <f t="shared" si="9"/>
        <v>0.19308454978022238</v>
      </c>
      <c r="X24" s="200">
        <f t="shared" si="10"/>
        <v>0</v>
      </c>
      <c r="Y24" s="200">
        <f t="shared" si="0"/>
        <v>0.18392665926668206</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3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638.14193548387095</v>
      </c>
      <c r="T25" s="198">
        <f t="shared" si="7"/>
        <v>346.29336587598476</v>
      </c>
      <c r="U25" s="199">
        <f t="shared" si="8"/>
        <v>0</v>
      </c>
      <c r="V25" s="211">
        <f>SUMIF($F$2:F25,F25,$U$2:U25)</f>
        <v>32413.983727877028</v>
      </c>
      <c r="W25" s="200">
        <f t="shared" si="9"/>
        <v>0.21614695895187924</v>
      </c>
      <c r="X25" s="200">
        <f t="shared" si="10"/>
        <v>0</v>
      </c>
      <c r="Y25" s="200">
        <f t="shared" si="0"/>
        <v>0.18392665926668206</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1640625" defaultRowHeight="14.5" x14ac:dyDescent="0.35"/>
  <cols>
    <col min="1" max="1" width="18.81640625" bestFit="1" customWidth="1"/>
    <col min="2" max="2" width="18.453125" style="1" bestFit="1" customWidth="1"/>
    <col min="3" max="3" width="18.453125" style="1" customWidth="1"/>
    <col min="5" max="5" width="27.453125" bestFit="1" customWidth="1"/>
    <col min="6" max="6" width="4.7265625" customWidth="1"/>
    <col min="7" max="7" width="27.453125" bestFit="1" customWidth="1"/>
    <col min="8" max="8" width="2.81640625" customWidth="1"/>
    <col min="9" max="9" width="20.81640625" style="25" bestFit="1" customWidth="1"/>
    <col min="10" max="10" width="2.81640625" style="1" customWidth="1"/>
    <col min="11" max="11" width="19.7265625" style="1" customWidth="1"/>
    <col min="12" max="12" width="2.26953125" style="1" customWidth="1"/>
    <col min="13" max="13" width="19.7265625" style="1" customWidth="1"/>
    <col min="14" max="14" width="3.7265625" style="1" customWidth="1"/>
    <col min="15" max="15" width="23.453125" style="1" bestFit="1" customWidth="1"/>
    <col min="19" max="19" width="12.26953125" bestFit="1" customWidth="1"/>
  </cols>
  <sheetData>
    <row r="1" spans="1:21" s="20" customFormat="1" ht="29" x14ac:dyDescent="0.3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3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3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35">
      <c r="A4" s="70" t="s">
        <v>790</v>
      </c>
      <c r="B4" s="26">
        <v>267</v>
      </c>
      <c r="C4" s="23">
        <f t="shared" si="0"/>
        <v>4.0000000000000001E-3</v>
      </c>
      <c r="E4" s="22" t="s">
        <v>602</v>
      </c>
      <c r="G4" t="s">
        <v>597</v>
      </c>
      <c r="I4" t="s">
        <v>791</v>
      </c>
      <c r="J4"/>
      <c r="K4" t="s">
        <v>792</v>
      </c>
      <c r="L4"/>
      <c r="M4" t="s">
        <v>793</v>
      </c>
      <c r="N4"/>
      <c r="O4" s="93" t="s">
        <v>607</v>
      </c>
    </row>
    <row r="5" spans="1:21" x14ac:dyDescent="0.35">
      <c r="A5" s="70" t="s">
        <v>794</v>
      </c>
      <c r="B5" s="26">
        <v>267</v>
      </c>
      <c r="C5" s="23">
        <f t="shared" si="0"/>
        <v>4.0000000000000001E-3</v>
      </c>
      <c r="E5" s="22" t="s">
        <v>795</v>
      </c>
      <c r="G5" t="s">
        <v>621</v>
      </c>
      <c r="I5" t="s">
        <v>796</v>
      </c>
      <c r="J5"/>
      <c r="K5" t="s">
        <v>681</v>
      </c>
      <c r="L5"/>
      <c r="M5" t="s">
        <v>797</v>
      </c>
      <c r="N5"/>
      <c r="O5" s="93" t="s">
        <v>644</v>
      </c>
    </row>
    <row r="6" spans="1:21" x14ac:dyDescent="0.35">
      <c r="A6" s="70" t="s">
        <v>798</v>
      </c>
      <c r="B6" s="26">
        <v>289.25</v>
      </c>
      <c r="C6" s="23">
        <f t="shared" si="0"/>
        <v>4.3333333333333331E-3</v>
      </c>
      <c r="E6" s="22" t="s">
        <v>566</v>
      </c>
      <c r="G6" t="s">
        <v>564</v>
      </c>
      <c r="I6" t="s">
        <v>799</v>
      </c>
      <c r="J6"/>
      <c r="K6"/>
      <c r="L6"/>
      <c r="M6" t="s">
        <v>800</v>
      </c>
      <c r="N6"/>
      <c r="O6" s="93" t="s">
        <v>591</v>
      </c>
    </row>
    <row r="7" spans="1:21" x14ac:dyDescent="0.35">
      <c r="A7" s="70" t="s">
        <v>801</v>
      </c>
      <c r="B7" s="26">
        <v>267</v>
      </c>
      <c r="C7" s="23">
        <f t="shared" si="0"/>
        <v>4.0000000000000001E-3</v>
      </c>
      <c r="E7" s="22" t="s">
        <v>589</v>
      </c>
      <c r="G7" t="s">
        <v>615</v>
      </c>
      <c r="I7" t="s">
        <v>802</v>
      </c>
      <c r="J7"/>
      <c r="K7"/>
      <c r="L7"/>
      <c r="M7" t="s">
        <v>803</v>
      </c>
      <c r="N7"/>
      <c r="O7" s="93" t="s">
        <v>598</v>
      </c>
    </row>
    <row r="8" spans="1:21" x14ac:dyDescent="0.35">
      <c r="A8" s="70" t="s">
        <v>804</v>
      </c>
      <c r="B8" s="26">
        <v>267</v>
      </c>
      <c r="C8" s="23">
        <f t="shared" si="0"/>
        <v>4.0000000000000001E-3</v>
      </c>
      <c r="E8" s="22" t="s">
        <v>805</v>
      </c>
      <c r="G8" t="s">
        <v>606</v>
      </c>
      <c r="I8" t="s">
        <v>806</v>
      </c>
      <c r="J8"/>
      <c r="K8"/>
      <c r="L8"/>
      <c r="M8" t="s">
        <v>807</v>
      </c>
      <c r="N8"/>
      <c r="O8" s="93" t="s">
        <v>616</v>
      </c>
    </row>
    <row r="9" spans="1:21" x14ac:dyDescent="0.35">
      <c r="A9" s="70" t="s">
        <v>808</v>
      </c>
      <c r="B9" s="26">
        <v>267</v>
      </c>
      <c r="C9" s="23">
        <f t="shared" si="0"/>
        <v>4.0000000000000001E-3</v>
      </c>
      <c r="E9" s="22" t="s">
        <v>809</v>
      </c>
      <c r="G9" t="s">
        <v>579</v>
      </c>
      <c r="I9" t="s">
        <v>810</v>
      </c>
      <c r="J9"/>
      <c r="K9"/>
      <c r="L9"/>
      <c r="M9" t="s">
        <v>811</v>
      </c>
      <c r="N9"/>
      <c r="O9" s="93" t="s">
        <v>617</v>
      </c>
    </row>
    <row r="10" spans="1:21" x14ac:dyDescent="0.35">
      <c r="A10" s="70" t="s">
        <v>812</v>
      </c>
      <c r="B10" s="26">
        <v>278.125</v>
      </c>
      <c r="C10" s="23">
        <f t="shared" si="0"/>
        <v>4.1666666666666666E-3</v>
      </c>
      <c r="E10" s="22" t="s">
        <v>813</v>
      </c>
      <c r="I10"/>
      <c r="J10"/>
      <c r="K10"/>
      <c r="L10"/>
      <c r="M10" t="s">
        <v>814</v>
      </c>
      <c r="N10"/>
      <c r="O10" s="93" t="s">
        <v>634</v>
      </c>
    </row>
    <row r="11" spans="1:21" x14ac:dyDescent="0.35">
      <c r="A11" s="70" t="s">
        <v>815</v>
      </c>
      <c r="B11" s="26">
        <v>278.125</v>
      </c>
      <c r="C11" s="23">
        <f t="shared" si="0"/>
        <v>4.1666666666666666E-3</v>
      </c>
      <c r="E11" s="22" t="s">
        <v>816</v>
      </c>
      <c r="I11"/>
      <c r="J11"/>
      <c r="K11"/>
      <c r="L11"/>
      <c r="M11" t="s">
        <v>817</v>
      </c>
      <c r="N11"/>
      <c r="O11" s="93" t="s">
        <v>594</v>
      </c>
    </row>
    <row r="12" spans="1:21" x14ac:dyDescent="0.35">
      <c r="A12" s="70" t="s">
        <v>818</v>
      </c>
      <c r="B12" s="26">
        <v>267</v>
      </c>
      <c r="C12" s="23">
        <f t="shared" si="0"/>
        <v>4.0000000000000001E-3</v>
      </c>
      <c r="E12" s="22" t="s">
        <v>819</v>
      </c>
      <c r="I12"/>
      <c r="J12"/>
      <c r="K12"/>
      <c r="L12"/>
      <c r="M12"/>
      <c r="N12"/>
      <c r="O12" s="93" t="s">
        <v>595</v>
      </c>
    </row>
    <row r="13" spans="1:21" x14ac:dyDescent="0.35">
      <c r="A13" s="70" t="s">
        <v>820</v>
      </c>
      <c r="B13" s="26">
        <v>267</v>
      </c>
      <c r="C13" s="23">
        <f t="shared" si="0"/>
        <v>4.0000000000000001E-3</v>
      </c>
      <c r="E13" s="22" t="s">
        <v>821</v>
      </c>
      <c r="I13"/>
      <c r="J13"/>
      <c r="K13"/>
      <c r="L13"/>
      <c r="M13"/>
      <c r="N13"/>
      <c r="O13" s="93" t="s">
        <v>578</v>
      </c>
    </row>
    <row r="14" spans="1:21" x14ac:dyDescent="0.35">
      <c r="A14" s="70" t="s">
        <v>822</v>
      </c>
      <c r="B14" s="26">
        <v>267</v>
      </c>
      <c r="C14" s="23">
        <f t="shared" si="0"/>
        <v>4.0000000000000001E-3</v>
      </c>
      <c r="E14" s="22" t="s">
        <v>823</v>
      </c>
      <c r="I14"/>
      <c r="J14"/>
      <c r="K14"/>
      <c r="L14"/>
      <c r="M14"/>
      <c r="N14"/>
      <c r="O14" s="93" t="s">
        <v>596</v>
      </c>
    </row>
    <row r="15" spans="1:21" x14ac:dyDescent="0.35">
      <c r="A15" s="70" t="s">
        <v>824</v>
      </c>
      <c r="B15" s="26">
        <v>244.75</v>
      </c>
      <c r="C15" s="23">
        <f t="shared" si="0"/>
        <v>3.6666666666666666E-3</v>
      </c>
      <c r="E15" s="22" t="s">
        <v>825</v>
      </c>
      <c r="I15"/>
      <c r="J15"/>
      <c r="K15"/>
      <c r="L15"/>
      <c r="M15"/>
      <c r="N15"/>
      <c r="O15" s="93" t="s">
        <v>648</v>
      </c>
    </row>
    <row r="16" spans="1:21" x14ac:dyDescent="0.35">
      <c r="A16" s="70" t="s">
        <v>826</v>
      </c>
      <c r="B16" s="26">
        <v>267</v>
      </c>
      <c r="C16" s="23">
        <f t="shared" si="0"/>
        <v>4.0000000000000001E-3</v>
      </c>
      <c r="E16" s="22" t="s">
        <v>827</v>
      </c>
      <c r="I16"/>
      <c r="J16"/>
      <c r="K16"/>
      <c r="L16"/>
      <c r="M16"/>
      <c r="N16"/>
      <c r="O16" s="93" t="s">
        <v>618</v>
      </c>
    </row>
    <row r="17" spans="1:15" x14ac:dyDescent="0.35">
      <c r="A17" s="70" t="s">
        <v>828</v>
      </c>
      <c r="B17" s="26">
        <v>267</v>
      </c>
      <c r="C17" s="23">
        <f t="shared" si="0"/>
        <v>4.0000000000000001E-3</v>
      </c>
      <c r="E17" s="22" t="s">
        <v>829</v>
      </c>
      <c r="I17"/>
      <c r="J17"/>
      <c r="K17"/>
      <c r="L17"/>
      <c r="M17"/>
      <c r="N17"/>
      <c r="O17" s="93" t="s">
        <v>663</v>
      </c>
    </row>
    <row r="18" spans="1:15" x14ac:dyDescent="0.35">
      <c r="A18" s="70" t="s">
        <v>830</v>
      </c>
      <c r="B18" s="26">
        <v>267</v>
      </c>
      <c r="C18" s="23">
        <f t="shared" si="0"/>
        <v>4.0000000000000001E-3</v>
      </c>
      <c r="E18" s="22" t="s">
        <v>831</v>
      </c>
      <c r="I18"/>
      <c r="J18"/>
      <c r="K18"/>
      <c r="L18"/>
      <c r="M18"/>
      <c r="N18"/>
      <c r="O18" s="93" t="s">
        <v>600</v>
      </c>
    </row>
    <row r="19" spans="1:15" x14ac:dyDescent="0.35">
      <c r="A19" s="70" t="s">
        <v>832</v>
      </c>
      <c r="B19" s="26">
        <v>267</v>
      </c>
      <c r="C19" s="23">
        <f t="shared" si="0"/>
        <v>4.0000000000000001E-3</v>
      </c>
      <c r="E19" s="22" t="s">
        <v>833</v>
      </c>
      <c r="I19"/>
      <c r="J19"/>
      <c r="K19"/>
      <c r="L19"/>
      <c r="M19"/>
      <c r="N19"/>
      <c r="O19" s="93" t="s">
        <v>601</v>
      </c>
    </row>
    <row r="20" spans="1:15" x14ac:dyDescent="0.35">
      <c r="A20" s="70" t="s">
        <v>834</v>
      </c>
      <c r="B20" s="26">
        <v>289.25</v>
      </c>
      <c r="C20" s="23">
        <f t="shared" si="0"/>
        <v>4.3333333333333331E-3</v>
      </c>
      <c r="E20" s="24" t="s">
        <v>592</v>
      </c>
      <c r="I20"/>
      <c r="J20"/>
      <c r="K20"/>
      <c r="L20"/>
      <c r="M20"/>
      <c r="N20"/>
      <c r="O20" s="93" t="s">
        <v>641</v>
      </c>
    </row>
    <row r="21" spans="1:15" x14ac:dyDescent="0.35">
      <c r="A21" s="70" t="s">
        <v>835</v>
      </c>
      <c r="B21" s="26">
        <v>289.25</v>
      </c>
      <c r="C21" s="23">
        <f t="shared" si="0"/>
        <v>4.3333333333333331E-3</v>
      </c>
      <c r="E21" s="22" t="s">
        <v>573</v>
      </c>
      <c r="I21"/>
      <c r="J21"/>
      <c r="K21"/>
      <c r="L21"/>
      <c r="M21"/>
      <c r="N21"/>
      <c r="O21" s="93" t="s">
        <v>599</v>
      </c>
    </row>
    <row r="22" spans="1:15" x14ac:dyDescent="0.35">
      <c r="A22" s="70" t="s">
        <v>836</v>
      </c>
      <c r="B22" s="26">
        <v>267</v>
      </c>
      <c r="C22" s="23">
        <f t="shared" si="0"/>
        <v>4.0000000000000001E-3</v>
      </c>
      <c r="E22" s="22" t="s">
        <v>837</v>
      </c>
      <c r="I22"/>
      <c r="J22"/>
      <c r="K22"/>
      <c r="L22"/>
      <c r="M22"/>
      <c r="N22"/>
      <c r="O22" s="93" t="s">
        <v>627</v>
      </c>
    </row>
    <row r="23" spans="1:15" x14ac:dyDescent="0.35">
      <c r="A23" s="70" t="s">
        <v>838</v>
      </c>
      <c r="B23" s="26">
        <v>267</v>
      </c>
      <c r="C23" s="23">
        <f t="shared" si="0"/>
        <v>4.0000000000000001E-3</v>
      </c>
      <c r="E23" s="22" t="s">
        <v>839</v>
      </c>
      <c r="I23"/>
      <c r="J23"/>
      <c r="K23"/>
      <c r="L23"/>
      <c r="M23"/>
      <c r="N23"/>
      <c r="O23" s="93" t="s">
        <v>714</v>
      </c>
    </row>
    <row r="24" spans="1:15" x14ac:dyDescent="0.35">
      <c r="A24" s="70" t="s">
        <v>840</v>
      </c>
      <c r="B24" s="26">
        <v>289.25</v>
      </c>
      <c r="C24" s="23">
        <f t="shared" si="0"/>
        <v>4.3333333333333331E-3</v>
      </c>
      <c r="E24" s="22"/>
      <c r="I24"/>
      <c r="J24"/>
      <c r="K24"/>
      <c r="L24"/>
      <c r="M24"/>
      <c r="N24"/>
      <c r="O24" s="93" t="s">
        <v>575</v>
      </c>
    </row>
    <row r="25" spans="1:15" x14ac:dyDescent="0.35">
      <c r="A25" s="70" t="s">
        <v>841</v>
      </c>
      <c r="B25" s="26">
        <v>300.375</v>
      </c>
      <c r="C25" s="23">
        <f t="shared" si="0"/>
        <v>4.4999999999999997E-3</v>
      </c>
      <c r="E25" s="24"/>
      <c r="I25"/>
      <c r="J25"/>
      <c r="K25"/>
      <c r="L25"/>
      <c r="M25"/>
      <c r="N25"/>
      <c r="O25" s="93" t="s">
        <v>610</v>
      </c>
    </row>
    <row r="26" spans="1:15" x14ac:dyDescent="0.35">
      <c r="A26" s="70" t="s">
        <v>842</v>
      </c>
      <c r="B26" s="26">
        <v>289.25</v>
      </c>
      <c r="C26" s="23">
        <f t="shared" si="0"/>
        <v>4.3333333333333331E-3</v>
      </c>
      <c r="E26" s="24"/>
      <c r="I26"/>
      <c r="J26"/>
      <c r="K26"/>
      <c r="L26"/>
      <c r="M26"/>
      <c r="N26"/>
      <c r="O26" s="93" t="s">
        <v>661</v>
      </c>
    </row>
    <row r="27" spans="1:15" x14ac:dyDescent="0.35">
      <c r="A27" s="70" t="s">
        <v>843</v>
      </c>
      <c r="B27" s="26">
        <v>289.25</v>
      </c>
      <c r="C27" s="23">
        <f t="shared" si="0"/>
        <v>4.3333333333333331E-3</v>
      </c>
      <c r="I27"/>
      <c r="J27"/>
      <c r="K27"/>
      <c r="L27"/>
      <c r="M27"/>
      <c r="N27"/>
      <c r="O27" s="93" t="s">
        <v>654</v>
      </c>
    </row>
    <row r="28" spans="1:15" x14ac:dyDescent="0.35">
      <c r="A28" s="70" t="s">
        <v>844</v>
      </c>
      <c r="B28" s="26">
        <v>289.25</v>
      </c>
      <c r="C28" s="23">
        <f t="shared" si="0"/>
        <v>4.3333333333333331E-3</v>
      </c>
      <c r="I28"/>
      <c r="J28"/>
      <c r="K28"/>
      <c r="L28"/>
      <c r="M28"/>
      <c r="N28"/>
      <c r="O28" s="93" t="s">
        <v>637</v>
      </c>
    </row>
    <row r="29" spans="1:15" x14ac:dyDescent="0.35">
      <c r="A29" s="70" t="s">
        <v>845</v>
      </c>
      <c r="B29" s="26">
        <v>300.375</v>
      </c>
      <c r="C29" s="23">
        <f t="shared" si="0"/>
        <v>4.4999999999999997E-3</v>
      </c>
      <c r="I29"/>
      <c r="J29"/>
      <c r="K29"/>
      <c r="L29"/>
      <c r="M29"/>
      <c r="N29"/>
      <c r="O29" s="93" t="s">
        <v>612</v>
      </c>
    </row>
    <row r="30" spans="1:15" x14ac:dyDescent="0.35">
      <c r="A30" s="70" t="s">
        <v>846</v>
      </c>
      <c r="B30" s="26">
        <v>300.375</v>
      </c>
      <c r="C30" s="23">
        <f t="shared" si="0"/>
        <v>4.4999999999999997E-3</v>
      </c>
      <c r="I30"/>
      <c r="J30"/>
      <c r="K30"/>
      <c r="L30"/>
      <c r="M30"/>
      <c r="N30"/>
      <c r="O30" s="93" t="s">
        <v>721</v>
      </c>
    </row>
    <row r="31" spans="1:15" x14ac:dyDescent="0.35">
      <c r="A31" s="70" t="s">
        <v>847</v>
      </c>
      <c r="B31" s="26">
        <v>300.375</v>
      </c>
      <c r="C31" s="23">
        <f t="shared" si="0"/>
        <v>4.4999999999999997E-3</v>
      </c>
      <c r="I31"/>
      <c r="J31"/>
      <c r="K31"/>
      <c r="L31"/>
      <c r="M31"/>
      <c r="N31"/>
      <c r="O31" s="93" t="s">
        <v>583</v>
      </c>
    </row>
    <row r="32" spans="1:15" x14ac:dyDescent="0.35">
      <c r="A32" s="70" t="s">
        <v>848</v>
      </c>
      <c r="B32" s="26">
        <v>300.375</v>
      </c>
      <c r="C32" s="23">
        <f t="shared" si="0"/>
        <v>4.4999999999999997E-3</v>
      </c>
      <c r="I32"/>
      <c r="J32"/>
      <c r="K32"/>
      <c r="L32"/>
      <c r="M32"/>
      <c r="N32"/>
      <c r="O32" s="93" t="s">
        <v>580</v>
      </c>
    </row>
    <row r="33" spans="1:15" x14ac:dyDescent="0.35">
      <c r="A33" s="70" t="s">
        <v>1246</v>
      </c>
      <c r="B33" s="26">
        <v>300.375</v>
      </c>
      <c r="C33" s="23">
        <f t="shared" ref="C33" si="1">IFERROR(B33/$S$2,"")</f>
        <v>4.4999999999999997E-3</v>
      </c>
      <c r="I33"/>
      <c r="J33"/>
      <c r="K33"/>
      <c r="L33"/>
      <c r="M33"/>
      <c r="N33"/>
      <c r="O33" s="93" t="s">
        <v>580</v>
      </c>
    </row>
    <row r="34" spans="1:15" x14ac:dyDescent="0.35">
      <c r="A34" s="70" t="s">
        <v>849</v>
      </c>
      <c r="B34" s="26">
        <v>300.375</v>
      </c>
      <c r="C34" s="23">
        <f t="shared" si="0"/>
        <v>4.4999999999999997E-3</v>
      </c>
      <c r="I34"/>
      <c r="J34"/>
      <c r="K34"/>
      <c r="L34"/>
      <c r="M34"/>
      <c r="N34"/>
      <c r="O34" s="93" t="s">
        <v>581</v>
      </c>
    </row>
    <row r="35" spans="1:15" x14ac:dyDescent="0.35">
      <c r="A35" s="70" t="s">
        <v>850</v>
      </c>
      <c r="B35" s="26">
        <v>222.5</v>
      </c>
      <c r="C35" s="23">
        <f t="shared" si="0"/>
        <v>3.3333333333333335E-3</v>
      </c>
      <c r="I35"/>
      <c r="J35"/>
      <c r="K35"/>
      <c r="L35"/>
      <c r="M35"/>
      <c r="N35"/>
      <c r="O35" s="157" t="s">
        <v>585</v>
      </c>
    </row>
    <row r="36" spans="1:15" x14ac:dyDescent="0.35">
      <c r="A36" s="70" t="s">
        <v>851</v>
      </c>
      <c r="B36" s="26">
        <v>111.25</v>
      </c>
      <c r="C36" s="23">
        <f t="shared" si="0"/>
        <v>1.6666666666666668E-3</v>
      </c>
      <c r="I36"/>
      <c r="J36"/>
      <c r="K36"/>
      <c r="L36"/>
      <c r="M36"/>
      <c r="N36"/>
      <c r="O36"/>
    </row>
    <row r="37" spans="1:15" x14ac:dyDescent="0.35">
      <c r="A37" s="70" t="s">
        <v>852</v>
      </c>
      <c r="B37" s="26">
        <v>267</v>
      </c>
      <c r="C37" s="23">
        <f t="shared" si="0"/>
        <v>4.0000000000000001E-3</v>
      </c>
      <c r="I37"/>
      <c r="J37"/>
      <c r="K37"/>
      <c r="L37"/>
      <c r="M37"/>
      <c r="N37"/>
      <c r="O37"/>
    </row>
    <row r="38" spans="1:15" x14ac:dyDescent="0.35">
      <c r="A38" s="70" t="s">
        <v>853</v>
      </c>
      <c r="B38" s="26">
        <v>267</v>
      </c>
      <c r="C38" s="23">
        <f t="shared" si="0"/>
        <v>4.0000000000000001E-3</v>
      </c>
      <c r="I38"/>
      <c r="J38"/>
      <c r="K38"/>
      <c r="L38"/>
      <c r="M38"/>
      <c r="N38"/>
      <c r="O38"/>
    </row>
    <row r="39" spans="1:15" x14ac:dyDescent="0.35">
      <c r="A39" s="70" t="s">
        <v>854</v>
      </c>
      <c r="B39" s="26">
        <v>267</v>
      </c>
      <c r="C39" s="23">
        <f t="shared" si="0"/>
        <v>4.0000000000000001E-3</v>
      </c>
      <c r="I39"/>
      <c r="J39"/>
      <c r="K39"/>
      <c r="L39"/>
      <c r="M39"/>
      <c r="N39"/>
      <c r="O39"/>
    </row>
    <row r="40" spans="1:15" x14ac:dyDescent="0.35">
      <c r="A40" s="70" t="s">
        <v>855</v>
      </c>
      <c r="B40" s="26">
        <v>267</v>
      </c>
      <c r="C40" s="23">
        <f t="shared" si="0"/>
        <v>4.0000000000000001E-3</v>
      </c>
      <c r="I40"/>
      <c r="J40"/>
      <c r="K40"/>
      <c r="L40"/>
      <c r="M40"/>
      <c r="N40"/>
      <c r="O40"/>
    </row>
    <row r="41" spans="1:15" x14ac:dyDescent="0.35">
      <c r="A41" s="70" t="s">
        <v>856</v>
      </c>
      <c r="B41" s="26">
        <v>267</v>
      </c>
      <c r="C41" s="23">
        <f t="shared" si="0"/>
        <v>4.0000000000000001E-3</v>
      </c>
      <c r="I41"/>
      <c r="J41"/>
      <c r="K41"/>
      <c r="L41"/>
      <c r="M41"/>
      <c r="N41"/>
      <c r="O41"/>
    </row>
    <row r="42" spans="1:15" x14ac:dyDescent="0.35">
      <c r="A42" s="70" t="s">
        <v>857</v>
      </c>
      <c r="B42" s="26">
        <v>267</v>
      </c>
      <c r="C42" s="23">
        <f t="shared" si="0"/>
        <v>4.0000000000000001E-3</v>
      </c>
      <c r="I42"/>
      <c r="J42"/>
      <c r="K42"/>
      <c r="L42"/>
      <c r="M42"/>
      <c r="N42"/>
      <c r="O42"/>
    </row>
    <row r="43" spans="1:15" x14ac:dyDescent="0.35">
      <c r="A43" s="70" t="s">
        <v>858</v>
      </c>
      <c r="B43" s="26">
        <v>267</v>
      </c>
      <c r="C43" s="23">
        <f t="shared" si="0"/>
        <v>4.0000000000000001E-3</v>
      </c>
      <c r="I43"/>
      <c r="J43"/>
      <c r="K43"/>
      <c r="L43"/>
      <c r="M43"/>
      <c r="N43"/>
      <c r="O43"/>
    </row>
    <row r="44" spans="1:15" x14ac:dyDescent="0.35">
      <c r="A44" s="70" t="s">
        <v>859</v>
      </c>
      <c r="B44" s="26">
        <v>267</v>
      </c>
      <c r="C44" s="23">
        <f t="shared" si="0"/>
        <v>4.0000000000000001E-3</v>
      </c>
      <c r="I44"/>
      <c r="J44"/>
      <c r="K44"/>
      <c r="L44"/>
      <c r="M44"/>
      <c r="N44"/>
      <c r="O44"/>
    </row>
    <row r="45" spans="1:15" x14ac:dyDescent="0.35">
      <c r="A45" s="70" t="s">
        <v>860</v>
      </c>
      <c r="B45" s="26">
        <v>267</v>
      </c>
      <c r="C45" s="23">
        <f t="shared" si="0"/>
        <v>4.0000000000000001E-3</v>
      </c>
      <c r="I45"/>
      <c r="J45"/>
      <c r="K45"/>
      <c r="L45"/>
      <c r="M45"/>
      <c r="N45"/>
      <c r="O45"/>
    </row>
    <row r="46" spans="1:15" x14ac:dyDescent="0.35">
      <c r="A46" s="70" t="s">
        <v>861</v>
      </c>
      <c r="B46" s="26">
        <v>267</v>
      </c>
      <c r="C46" s="23">
        <f t="shared" si="0"/>
        <v>4.0000000000000001E-3</v>
      </c>
      <c r="I46"/>
      <c r="J46"/>
      <c r="K46"/>
      <c r="L46"/>
      <c r="M46"/>
      <c r="N46"/>
      <c r="O46"/>
    </row>
    <row r="47" spans="1:15" x14ac:dyDescent="0.35">
      <c r="A47" s="70" t="s">
        <v>862</v>
      </c>
      <c r="B47" s="26">
        <v>267</v>
      </c>
      <c r="C47" s="23">
        <f t="shared" si="0"/>
        <v>4.0000000000000001E-3</v>
      </c>
      <c r="I47"/>
      <c r="J47"/>
      <c r="K47"/>
      <c r="L47"/>
      <c r="M47"/>
      <c r="N47"/>
      <c r="O47"/>
    </row>
    <row r="48" spans="1:15" x14ac:dyDescent="0.35">
      <c r="A48" s="70" t="s">
        <v>863</v>
      </c>
      <c r="B48" s="26">
        <v>267</v>
      </c>
      <c r="C48" s="23">
        <f t="shared" si="0"/>
        <v>4.0000000000000001E-3</v>
      </c>
      <c r="I48"/>
      <c r="J48"/>
      <c r="K48"/>
      <c r="L48"/>
      <c r="M48"/>
      <c r="N48"/>
      <c r="O48"/>
    </row>
    <row r="49" spans="1:15" x14ac:dyDescent="0.35">
      <c r="A49" s="70" t="s">
        <v>864</v>
      </c>
      <c r="B49" s="26">
        <v>289.25</v>
      </c>
      <c r="C49" s="23">
        <f t="shared" si="0"/>
        <v>4.3333333333333331E-3</v>
      </c>
      <c r="I49"/>
      <c r="J49"/>
      <c r="K49"/>
      <c r="L49"/>
      <c r="M49"/>
      <c r="N49"/>
      <c r="O49"/>
    </row>
    <row r="50" spans="1:15" x14ac:dyDescent="0.35">
      <c r="A50" s="70" t="s">
        <v>865</v>
      </c>
      <c r="B50" s="26">
        <v>267</v>
      </c>
      <c r="C50" s="23">
        <f t="shared" si="0"/>
        <v>4.0000000000000001E-3</v>
      </c>
      <c r="I50"/>
      <c r="J50"/>
      <c r="K50"/>
      <c r="L50"/>
      <c r="M50"/>
      <c r="N50"/>
      <c r="O50"/>
    </row>
    <row r="51" spans="1:15" x14ac:dyDescent="0.35">
      <c r="A51" s="70" t="s">
        <v>866</v>
      </c>
      <c r="B51" s="26">
        <v>278.125</v>
      </c>
      <c r="C51" s="23">
        <f t="shared" si="0"/>
        <v>4.1666666666666666E-3</v>
      </c>
      <c r="I51"/>
      <c r="J51"/>
      <c r="K51"/>
      <c r="L51"/>
      <c r="M51"/>
      <c r="N51"/>
      <c r="O51"/>
    </row>
    <row r="52" spans="1:15" x14ac:dyDescent="0.35">
      <c r="A52" s="70" t="s">
        <v>867</v>
      </c>
      <c r="B52" s="26">
        <v>278.125</v>
      </c>
      <c r="C52" s="23">
        <f t="shared" si="0"/>
        <v>4.1666666666666666E-3</v>
      </c>
      <c r="I52"/>
      <c r="J52"/>
      <c r="K52"/>
      <c r="L52"/>
      <c r="M52"/>
      <c r="N52"/>
      <c r="O52"/>
    </row>
    <row r="53" spans="1:15" x14ac:dyDescent="0.35">
      <c r="A53" s="70" t="s">
        <v>868</v>
      </c>
      <c r="B53" s="26">
        <v>267</v>
      </c>
      <c r="C53" s="23">
        <f t="shared" si="0"/>
        <v>4.0000000000000001E-3</v>
      </c>
      <c r="I53"/>
      <c r="J53"/>
      <c r="K53"/>
      <c r="L53"/>
      <c r="M53"/>
      <c r="N53"/>
      <c r="O53"/>
    </row>
    <row r="54" spans="1:15" x14ac:dyDescent="0.35">
      <c r="A54" s="70" t="s">
        <v>869</v>
      </c>
      <c r="B54" s="26">
        <v>267</v>
      </c>
      <c r="C54" s="23">
        <f t="shared" si="0"/>
        <v>4.0000000000000001E-3</v>
      </c>
      <c r="I54"/>
      <c r="J54"/>
      <c r="K54"/>
      <c r="L54"/>
      <c r="M54"/>
      <c r="N54"/>
      <c r="O54"/>
    </row>
    <row r="55" spans="1:15" x14ac:dyDescent="0.35">
      <c r="A55" s="70" t="s">
        <v>870</v>
      </c>
      <c r="B55" s="26">
        <v>300.375</v>
      </c>
      <c r="C55" s="23">
        <f t="shared" si="0"/>
        <v>4.4999999999999997E-3</v>
      </c>
      <c r="I55"/>
      <c r="J55"/>
      <c r="K55"/>
      <c r="L55"/>
      <c r="M55"/>
      <c r="N55"/>
      <c r="O55"/>
    </row>
    <row r="56" spans="1:15" x14ac:dyDescent="0.35">
      <c r="A56" s="70" t="s">
        <v>871</v>
      </c>
      <c r="B56" s="26">
        <v>300.375</v>
      </c>
      <c r="C56" s="23">
        <f t="shared" si="0"/>
        <v>4.4999999999999997E-3</v>
      </c>
      <c r="I56"/>
      <c r="J56"/>
      <c r="K56"/>
      <c r="L56"/>
      <c r="M56"/>
      <c r="N56"/>
      <c r="O56"/>
    </row>
    <row r="57" spans="1:15" x14ac:dyDescent="0.35">
      <c r="A57" s="70" t="s">
        <v>872</v>
      </c>
      <c r="B57" s="26">
        <v>289.25</v>
      </c>
      <c r="C57" s="23">
        <f t="shared" si="0"/>
        <v>4.3333333333333331E-3</v>
      </c>
      <c r="I57"/>
      <c r="J57"/>
      <c r="K57"/>
      <c r="L57"/>
      <c r="M57"/>
      <c r="N57"/>
      <c r="O57"/>
    </row>
    <row r="58" spans="1:15" x14ac:dyDescent="0.35">
      <c r="A58" s="70" t="s">
        <v>873</v>
      </c>
      <c r="B58" s="26">
        <v>300.375</v>
      </c>
      <c r="C58" s="23">
        <f t="shared" si="0"/>
        <v>4.4999999999999997E-3</v>
      </c>
      <c r="I58"/>
      <c r="J58"/>
      <c r="K58"/>
      <c r="L58"/>
      <c r="M58"/>
      <c r="N58"/>
      <c r="O58"/>
    </row>
    <row r="59" spans="1:15" x14ac:dyDescent="0.35">
      <c r="A59" s="70" t="s">
        <v>874</v>
      </c>
      <c r="B59" s="26">
        <v>300.375</v>
      </c>
      <c r="C59" s="23">
        <f t="shared" si="0"/>
        <v>4.4999999999999997E-3</v>
      </c>
      <c r="I59"/>
      <c r="J59"/>
      <c r="K59"/>
      <c r="L59"/>
      <c r="M59"/>
      <c r="N59"/>
      <c r="O59"/>
    </row>
    <row r="60" spans="1:15" x14ac:dyDescent="0.35">
      <c r="A60" s="70" t="s">
        <v>875</v>
      </c>
      <c r="B60" s="26">
        <v>267</v>
      </c>
      <c r="C60" s="23">
        <f t="shared" si="0"/>
        <v>4.0000000000000001E-3</v>
      </c>
      <c r="I60"/>
      <c r="J60"/>
      <c r="K60"/>
      <c r="L60"/>
      <c r="M60"/>
      <c r="N60"/>
      <c r="O60"/>
    </row>
    <row r="61" spans="1:15" x14ac:dyDescent="0.35">
      <c r="A61" s="70" t="s">
        <v>876</v>
      </c>
      <c r="B61" s="26">
        <v>300.375</v>
      </c>
      <c r="C61" s="23">
        <f t="shared" si="0"/>
        <v>4.4999999999999997E-3</v>
      </c>
      <c r="I61"/>
      <c r="J61"/>
      <c r="K61"/>
      <c r="L61"/>
      <c r="M61"/>
      <c r="N61"/>
      <c r="O61"/>
    </row>
    <row r="62" spans="1:15" x14ac:dyDescent="0.35">
      <c r="A62" s="70" t="s">
        <v>877</v>
      </c>
      <c r="B62" s="26">
        <v>300.375</v>
      </c>
      <c r="C62" s="23">
        <f t="shared" si="0"/>
        <v>4.4999999999999997E-3</v>
      </c>
      <c r="I62"/>
      <c r="J62"/>
      <c r="K62"/>
      <c r="L62"/>
      <c r="M62"/>
      <c r="N62"/>
      <c r="O62"/>
    </row>
    <row r="63" spans="1:15" x14ac:dyDescent="0.35">
      <c r="A63" s="70" t="s">
        <v>878</v>
      </c>
      <c r="B63" s="26">
        <v>267</v>
      </c>
      <c r="C63" s="23">
        <f t="shared" si="0"/>
        <v>4.0000000000000001E-3</v>
      </c>
      <c r="I63"/>
      <c r="J63"/>
      <c r="K63"/>
      <c r="L63"/>
      <c r="M63"/>
      <c r="N63"/>
      <c r="O63"/>
    </row>
    <row r="64" spans="1:15" x14ac:dyDescent="0.35">
      <c r="A64" s="70" t="s">
        <v>879</v>
      </c>
      <c r="B64" s="26">
        <v>267</v>
      </c>
      <c r="C64" s="23">
        <f t="shared" si="0"/>
        <v>4.0000000000000001E-3</v>
      </c>
      <c r="I64"/>
      <c r="J64"/>
      <c r="K64"/>
      <c r="L64"/>
      <c r="M64"/>
      <c r="N64"/>
      <c r="O64"/>
    </row>
    <row r="65" spans="1:15" x14ac:dyDescent="0.35">
      <c r="A65" s="70" t="s">
        <v>1247</v>
      </c>
      <c r="B65" s="26">
        <v>239.25</v>
      </c>
      <c r="C65" s="23">
        <f t="shared" ref="C65" si="2">IFERROR(B65/$S$2,"")</f>
        <v>3.5842696629213482E-3</v>
      </c>
      <c r="I65"/>
      <c r="J65"/>
      <c r="K65"/>
      <c r="L65"/>
      <c r="M65"/>
      <c r="N65"/>
      <c r="O65"/>
    </row>
    <row r="66" spans="1:15" x14ac:dyDescent="0.35">
      <c r="A66" s="70" t="s">
        <v>880</v>
      </c>
      <c r="B66" s="26">
        <v>267</v>
      </c>
      <c r="C66" s="23">
        <f t="shared" si="0"/>
        <v>4.0000000000000001E-3</v>
      </c>
      <c r="I66"/>
      <c r="J66"/>
      <c r="K66"/>
      <c r="L66"/>
      <c r="M66"/>
      <c r="N66"/>
      <c r="O66"/>
    </row>
    <row r="67" spans="1:15" x14ac:dyDescent="0.35">
      <c r="A67" s="70" t="s">
        <v>881</v>
      </c>
      <c r="B67" s="26">
        <v>289.25</v>
      </c>
      <c r="C67" s="23">
        <f t="shared" si="0"/>
        <v>4.3333333333333331E-3</v>
      </c>
      <c r="I67"/>
      <c r="J67"/>
      <c r="K67"/>
      <c r="L67"/>
      <c r="M67"/>
      <c r="N67"/>
      <c r="O67"/>
    </row>
    <row r="68" spans="1:15" x14ac:dyDescent="0.35">
      <c r="A68" s="70" t="s">
        <v>882</v>
      </c>
      <c r="B68" s="26">
        <v>289.25</v>
      </c>
      <c r="C68" s="23">
        <f t="shared" si="0"/>
        <v>4.3333333333333331E-3</v>
      </c>
      <c r="I68"/>
      <c r="J68"/>
      <c r="K68"/>
      <c r="L68"/>
      <c r="M68"/>
      <c r="N68"/>
      <c r="O68"/>
    </row>
    <row r="69" spans="1:15" x14ac:dyDescent="0.35">
      <c r="A69" s="70" t="s">
        <v>883</v>
      </c>
      <c r="B69" s="26">
        <v>289.25</v>
      </c>
      <c r="C69" s="23">
        <f t="shared" ref="C69:C107" si="3">IFERROR(B69/$S$2,"")</f>
        <v>4.3333333333333331E-3</v>
      </c>
      <c r="I69"/>
      <c r="J69"/>
      <c r="K69"/>
      <c r="L69"/>
      <c r="M69"/>
      <c r="N69"/>
      <c r="O69"/>
    </row>
    <row r="70" spans="1:15" x14ac:dyDescent="0.35">
      <c r="A70" s="70" t="s">
        <v>884</v>
      </c>
      <c r="B70" s="26">
        <v>289.25</v>
      </c>
      <c r="C70" s="23">
        <f t="shared" si="3"/>
        <v>4.3333333333333331E-3</v>
      </c>
      <c r="I70"/>
      <c r="J70"/>
      <c r="K70"/>
      <c r="L70"/>
      <c r="M70"/>
      <c r="N70"/>
      <c r="O70"/>
    </row>
    <row r="71" spans="1:15" x14ac:dyDescent="0.35">
      <c r="A71" s="70" t="s">
        <v>885</v>
      </c>
      <c r="B71" s="26">
        <v>267</v>
      </c>
      <c r="C71" s="23">
        <f t="shared" si="3"/>
        <v>4.0000000000000001E-3</v>
      </c>
      <c r="I71"/>
      <c r="J71"/>
      <c r="K71"/>
      <c r="L71"/>
      <c r="M71"/>
      <c r="N71"/>
      <c r="O71"/>
    </row>
    <row r="72" spans="1:15" x14ac:dyDescent="0.35">
      <c r="A72" s="70" t="s">
        <v>886</v>
      </c>
      <c r="B72" s="26">
        <v>267</v>
      </c>
      <c r="C72" s="23">
        <f t="shared" si="3"/>
        <v>4.0000000000000001E-3</v>
      </c>
      <c r="I72"/>
      <c r="J72"/>
      <c r="K72"/>
      <c r="L72"/>
      <c r="M72"/>
      <c r="N72"/>
      <c r="O72"/>
    </row>
    <row r="73" spans="1:15" x14ac:dyDescent="0.35">
      <c r="A73" s="70" t="s">
        <v>887</v>
      </c>
      <c r="B73" s="26">
        <v>267</v>
      </c>
      <c r="C73" s="23">
        <f t="shared" si="3"/>
        <v>4.0000000000000001E-3</v>
      </c>
      <c r="I73"/>
      <c r="J73"/>
      <c r="K73"/>
      <c r="L73"/>
      <c r="M73"/>
      <c r="N73"/>
      <c r="O73"/>
    </row>
    <row r="74" spans="1:15" x14ac:dyDescent="0.35">
      <c r="A74" s="70" t="s">
        <v>888</v>
      </c>
      <c r="B74" s="26">
        <v>267</v>
      </c>
      <c r="C74" s="23">
        <f t="shared" si="3"/>
        <v>4.0000000000000001E-3</v>
      </c>
    </row>
    <row r="75" spans="1:15" x14ac:dyDescent="0.35">
      <c r="A75" s="70" t="s">
        <v>889</v>
      </c>
      <c r="B75" s="26">
        <v>267</v>
      </c>
      <c r="C75" s="23">
        <f t="shared" si="3"/>
        <v>4.0000000000000001E-3</v>
      </c>
    </row>
    <row r="76" spans="1:15" x14ac:dyDescent="0.35">
      <c r="A76" s="70" t="s">
        <v>890</v>
      </c>
      <c r="B76" s="26">
        <v>267</v>
      </c>
      <c r="C76" s="23">
        <f t="shared" si="3"/>
        <v>4.0000000000000001E-3</v>
      </c>
    </row>
    <row r="77" spans="1:15" x14ac:dyDescent="0.35">
      <c r="A77" s="70" t="s">
        <v>891</v>
      </c>
      <c r="B77" s="26">
        <v>300.375</v>
      </c>
      <c r="C77" s="23">
        <f t="shared" si="3"/>
        <v>4.4999999999999997E-3</v>
      </c>
    </row>
    <row r="78" spans="1:15" x14ac:dyDescent="0.35">
      <c r="A78" s="70" t="s">
        <v>892</v>
      </c>
      <c r="B78" s="26">
        <v>300.375</v>
      </c>
      <c r="C78" s="23">
        <f t="shared" si="3"/>
        <v>4.4999999999999997E-3</v>
      </c>
    </row>
    <row r="79" spans="1:15" x14ac:dyDescent="0.35">
      <c r="A79" s="70" t="s">
        <v>893</v>
      </c>
      <c r="B79" s="26">
        <v>300.375</v>
      </c>
      <c r="C79" s="23">
        <f t="shared" si="3"/>
        <v>4.4999999999999997E-3</v>
      </c>
    </row>
    <row r="80" spans="1:15" x14ac:dyDescent="0.35">
      <c r="A80" s="70" t="s">
        <v>894</v>
      </c>
      <c r="B80" s="26">
        <v>267</v>
      </c>
      <c r="C80" s="23">
        <f t="shared" si="3"/>
        <v>4.0000000000000001E-3</v>
      </c>
    </row>
    <row r="81" spans="1:3" x14ac:dyDescent="0.35">
      <c r="A81" s="70" t="s">
        <v>711</v>
      </c>
      <c r="B81" s="26">
        <v>267</v>
      </c>
      <c r="C81" s="23">
        <f t="shared" si="3"/>
        <v>4.0000000000000001E-3</v>
      </c>
    </row>
    <row r="82" spans="1:3" x14ac:dyDescent="0.35">
      <c r="A82" s="70" t="s">
        <v>895</v>
      </c>
      <c r="B82" s="26">
        <v>289.25</v>
      </c>
      <c r="C82" s="23">
        <f t="shared" si="3"/>
        <v>4.3333333333333331E-3</v>
      </c>
    </row>
    <row r="83" spans="1:3" x14ac:dyDescent="0.35">
      <c r="A83" s="70" t="s">
        <v>896</v>
      </c>
      <c r="B83" s="26">
        <v>267</v>
      </c>
      <c r="C83" s="23">
        <f t="shared" si="3"/>
        <v>4.0000000000000001E-3</v>
      </c>
    </row>
    <row r="84" spans="1:3" x14ac:dyDescent="0.35">
      <c r="A84" s="70" t="s">
        <v>897</v>
      </c>
      <c r="B84" s="26">
        <v>267</v>
      </c>
      <c r="C84" s="23">
        <f t="shared" si="3"/>
        <v>4.0000000000000001E-3</v>
      </c>
    </row>
    <row r="85" spans="1:3" x14ac:dyDescent="0.35">
      <c r="A85" s="70" t="s">
        <v>898</v>
      </c>
      <c r="B85" s="26">
        <v>267</v>
      </c>
      <c r="C85" s="23">
        <f t="shared" si="3"/>
        <v>4.0000000000000001E-3</v>
      </c>
    </row>
    <row r="86" spans="1:3" x14ac:dyDescent="0.35">
      <c r="A86" s="70" t="s">
        <v>899</v>
      </c>
      <c r="B86" s="26">
        <v>267</v>
      </c>
      <c r="C86" s="23">
        <f t="shared" si="3"/>
        <v>4.0000000000000001E-3</v>
      </c>
    </row>
    <row r="87" spans="1:3" x14ac:dyDescent="0.35">
      <c r="A87" s="70" t="s">
        <v>900</v>
      </c>
      <c r="B87" s="26">
        <v>267</v>
      </c>
      <c r="C87" s="23">
        <f t="shared" si="3"/>
        <v>4.0000000000000001E-3</v>
      </c>
    </row>
    <row r="88" spans="1:3" x14ac:dyDescent="0.35">
      <c r="A88" s="70" t="s">
        <v>901</v>
      </c>
      <c r="B88" s="26">
        <v>267</v>
      </c>
      <c r="C88" s="23">
        <f t="shared" si="3"/>
        <v>4.0000000000000001E-3</v>
      </c>
    </row>
    <row r="89" spans="1:3" x14ac:dyDescent="0.35">
      <c r="A89" s="70" t="s">
        <v>902</v>
      </c>
      <c r="B89" s="26">
        <v>267</v>
      </c>
      <c r="C89" s="23">
        <f t="shared" si="3"/>
        <v>4.0000000000000001E-3</v>
      </c>
    </row>
    <row r="90" spans="1:3" x14ac:dyDescent="0.35">
      <c r="A90" s="70" t="s">
        <v>903</v>
      </c>
      <c r="B90" s="26">
        <v>267</v>
      </c>
      <c r="C90" s="23">
        <f t="shared" si="3"/>
        <v>4.0000000000000001E-3</v>
      </c>
    </row>
    <row r="91" spans="1:3" x14ac:dyDescent="0.35">
      <c r="A91" s="70" t="s">
        <v>904</v>
      </c>
      <c r="B91" s="26">
        <v>267</v>
      </c>
      <c r="C91" s="23">
        <f t="shared" si="3"/>
        <v>4.0000000000000001E-3</v>
      </c>
    </row>
    <row r="92" spans="1:3" x14ac:dyDescent="0.35">
      <c r="A92" s="70" t="s">
        <v>905</v>
      </c>
      <c r="B92" s="26">
        <v>267</v>
      </c>
      <c r="C92" s="23">
        <f t="shared" si="3"/>
        <v>4.0000000000000001E-3</v>
      </c>
    </row>
    <row r="93" spans="1:3" x14ac:dyDescent="0.35">
      <c r="A93" s="70" t="s">
        <v>906</v>
      </c>
      <c r="B93" s="26">
        <v>278.125</v>
      </c>
      <c r="C93" s="23">
        <f t="shared" si="3"/>
        <v>4.1666666666666666E-3</v>
      </c>
    </row>
    <row r="94" spans="1:3" x14ac:dyDescent="0.35">
      <c r="A94" s="70" t="s">
        <v>907</v>
      </c>
      <c r="B94" s="26">
        <v>289.25</v>
      </c>
      <c r="C94" s="23">
        <f t="shared" si="3"/>
        <v>4.3333333333333331E-3</v>
      </c>
    </row>
    <row r="95" spans="1:3" x14ac:dyDescent="0.35">
      <c r="A95" s="70" t="s">
        <v>908</v>
      </c>
      <c r="B95" s="26">
        <v>267</v>
      </c>
      <c r="C95" s="23">
        <f t="shared" si="3"/>
        <v>4.0000000000000001E-3</v>
      </c>
    </row>
    <row r="96" spans="1:3" x14ac:dyDescent="0.35">
      <c r="A96" s="70" t="s">
        <v>909</v>
      </c>
      <c r="B96" s="26">
        <v>267</v>
      </c>
      <c r="C96" s="23">
        <f t="shared" si="3"/>
        <v>4.0000000000000001E-3</v>
      </c>
    </row>
    <row r="97" spans="1:3" x14ac:dyDescent="0.35">
      <c r="A97" s="70" t="s">
        <v>910</v>
      </c>
      <c r="B97" s="26">
        <v>300.375</v>
      </c>
      <c r="C97" s="23">
        <f t="shared" si="3"/>
        <v>4.4999999999999997E-3</v>
      </c>
    </row>
    <row r="98" spans="1:3" x14ac:dyDescent="0.35">
      <c r="A98" s="70" t="s">
        <v>911</v>
      </c>
      <c r="B98" s="26">
        <v>267</v>
      </c>
      <c r="C98" s="23">
        <f t="shared" si="3"/>
        <v>4.0000000000000001E-3</v>
      </c>
    </row>
    <row r="99" spans="1:3" x14ac:dyDescent="0.35">
      <c r="A99" s="70" t="s">
        <v>912</v>
      </c>
      <c r="B99" s="26">
        <v>267</v>
      </c>
      <c r="C99" s="23">
        <f t="shared" si="3"/>
        <v>4.0000000000000001E-3</v>
      </c>
    </row>
    <row r="100" spans="1:3" x14ac:dyDescent="0.35">
      <c r="A100" s="70" t="s">
        <v>913</v>
      </c>
      <c r="B100" s="26">
        <v>267</v>
      </c>
      <c r="C100" s="23">
        <f t="shared" si="3"/>
        <v>4.0000000000000001E-3</v>
      </c>
    </row>
    <row r="101" spans="1:3" x14ac:dyDescent="0.35">
      <c r="A101" s="70" t="s">
        <v>914</v>
      </c>
      <c r="B101" s="26">
        <v>267</v>
      </c>
      <c r="C101" s="23">
        <f t="shared" si="3"/>
        <v>4.0000000000000001E-3</v>
      </c>
    </row>
    <row r="102" spans="1:3" x14ac:dyDescent="0.35">
      <c r="A102" s="70" t="s">
        <v>915</v>
      </c>
      <c r="B102" s="26">
        <v>267</v>
      </c>
      <c r="C102" s="23">
        <f t="shared" si="3"/>
        <v>4.0000000000000001E-3</v>
      </c>
    </row>
    <row r="103" spans="1:3" x14ac:dyDescent="0.35">
      <c r="A103" s="70" t="s">
        <v>916</v>
      </c>
      <c r="B103" s="26">
        <v>267</v>
      </c>
      <c r="C103" s="23">
        <f t="shared" si="3"/>
        <v>4.0000000000000001E-3</v>
      </c>
    </row>
    <row r="104" spans="1:3" x14ac:dyDescent="0.35">
      <c r="A104" s="70" t="s">
        <v>917</v>
      </c>
      <c r="B104" s="26">
        <v>267</v>
      </c>
      <c r="C104" s="23">
        <f t="shared" si="3"/>
        <v>4.0000000000000001E-3</v>
      </c>
    </row>
    <row r="105" spans="1:3" x14ac:dyDescent="0.35">
      <c r="A105" s="70" t="s">
        <v>918</v>
      </c>
      <c r="B105" s="26">
        <v>267</v>
      </c>
      <c r="C105" s="23">
        <f t="shared" si="3"/>
        <v>4.0000000000000001E-3</v>
      </c>
    </row>
    <row r="106" spans="1:3" x14ac:dyDescent="0.35">
      <c r="A106" s="70" t="s">
        <v>919</v>
      </c>
      <c r="B106" s="26">
        <v>267</v>
      </c>
      <c r="C106" s="23">
        <f t="shared" si="3"/>
        <v>4.0000000000000001E-3</v>
      </c>
    </row>
    <row r="107" spans="1:3" x14ac:dyDescent="0.35">
      <c r="A107" s="70" t="s">
        <v>920</v>
      </c>
      <c r="B107" s="26">
        <v>300.375</v>
      </c>
      <c r="C107" s="23">
        <f t="shared" si="3"/>
        <v>4.4999999999999997E-3</v>
      </c>
    </row>
    <row r="108" spans="1:3" x14ac:dyDescent="0.35">
      <c r="A108" t="s">
        <v>921</v>
      </c>
      <c r="B108" s="26">
        <v>267</v>
      </c>
      <c r="C108" s="23">
        <f>IFERROR(B108/$S$2,"")</f>
        <v>4.0000000000000001E-3</v>
      </c>
    </row>
    <row r="109" spans="1:3" x14ac:dyDescent="0.35">
      <c r="A109" t="s">
        <v>922</v>
      </c>
      <c r="B109" s="26">
        <v>300.375</v>
      </c>
      <c r="C109" s="23">
        <f t="shared" ref="C109:C172" si="4">IFERROR(B109/$S$2,"")</f>
        <v>4.4999999999999997E-3</v>
      </c>
    </row>
    <row r="110" spans="1:3" x14ac:dyDescent="0.35">
      <c r="A110" t="s">
        <v>923</v>
      </c>
      <c r="B110" s="26">
        <v>267</v>
      </c>
      <c r="C110" s="23">
        <f t="shared" si="4"/>
        <v>4.0000000000000001E-3</v>
      </c>
    </row>
    <row r="111" spans="1:3" x14ac:dyDescent="0.35">
      <c r="A111" t="s">
        <v>924</v>
      </c>
      <c r="B111" s="26">
        <v>267</v>
      </c>
      <c r="C111" s="23">
        <f t="shared" si="4"/>
        <v>4.0000000000000001E-3</v>
      </c>
    </row>
    <row r="112" spans="1:3" x14ac:dyDescent="0.35">
      <c r="A112" t="s">
        <v>925</v>
      </c>
      <c r="B112" s="26">
        <v>300.375</v>
      </c>
      <c r="C112" s="23">
        <f t="shared" si="4"/>
        <v>4.4999999999999997E-3</v>
      </c>
    </row>
    <row r="113" spans="1:3" x14ac:dyDescent="0.35">
      <c r="A113" t="s">
        <v>926</v>
      </c>
      <c r="B113" s="26">
        <v>289.25</v>
      </c>
      <c r="C113" s="23">
        <f t="shared" si="4"/>
        <v>4.3333333333333331E-3</v>
      </c>
    </row>
    <row r="114" spans="1:3" x14ac:dyDescent="0.35">
      <c r="A114" t="s">
        <v>927</v>
      </c>
      <c r="B114" s="26">
        <v>289.25</v>
      </c>
      <c r="C114" s="23">
        <f t="shared" si="4"/>
        <v>4.3333333333333331E-3</v>
      </c>
    </row>
    <row r="115" spans="1:3" x14ac:dyDescent="0.35">
      <c r="A115" t="s">
        <v>928</v>
      </c>
      <c r="B115" s="26">
        <v>300.375</v>
      </c>
      <c r="C115" s="23">
        <f t="shared" si="4"/>
        <v>4.4999999999999997E-3</v>
      </c>
    </row>
    <row r="116" spans="1:3" x14ac:dyDescent="0.35">
      <c r="A116" t="s">
        <v>929</v>
      </c>
      <c r="B116" s="26">
        <v>300.375</v>
      </c>
      <c r="C116" s="23">
        <f t="shared" si="4"/>
        <v>4.4999999999999997E-3</v>
      </c>
    </row>
    <row r="117" spans="1:3" x14ac:dyDescent="0.35">
      <c r="A117" t="s">
        <v>930</v>
      </c>
      <c r="B117" s="26">
        <v>267</v>
      </c>
      <c r="C117" s="23">
        <f t="shared" si="4"/>
        <v>4.0000000000000001E-3</v>
      </c>
    </row>
    <row r="118" spans="1:3" x14ac:dyDescent="0.35">
      <c r="A118" t="s">
        <v>931</v>
      </c>
      <c r="B118" s="26">
        <v>267</v>
      </c>
      <c r="C118" s="23">
        <f t="shared" si="4"/>
        <v>4.0000000000000001E-3</v>
      </c>
    </row>
    <row r="119" spans="1:3" x14ac:dyDescent="0.35">
      <c r="A119" t="s">
        <v>932</v>
      </c>
      <c r="B119" s="26">
        <v>267</v>
      </c>
      <c r="C119" s="23">
        <f t="shared" si="4"/>
        <v>4.0000000000000001E-3</v>
      </c>
    </row>
    <row r="120" spans="1:3" x14ac:dyDescent="0.35">
      <c r="A120" t="s">
        <v>933</v>
      </c>
      <c r="B120" s="26">
        <v>300.375</v>
      </c>
      <c r="C120" s="23">
        <f t="shared" si="4"/>
        <v>4.4999999999999997E-3</v>
      </c>
    </row>
    <row r="121" spans="1:3" x14ac:dyDescent="0.35">
      <c r="A121" t="s">
        <v>934</v>
      </c>
      <c r="B121" s="26">
        <v>300.375</v>
      </c>
      <c r="C121" s="23">
        <f t="shared" si="4"/>
        <v>4.4999999999999997E-3</v>
      </c>
    </row>
    <row r="122" spans="1:3" x14ac:dyDescent="0.35">
      <c r="A122" t="s">
        <v>935</v>
      </c>
      <c r="B122" s="26">
        <v>267</v>
      </c>
      <c r="C122" s="23">
        <f t="shared" si="4"/>
        <v>4.0000000000000001E-3</v>
      </c>
    </row>
    <row r="123" spans="1:3" x14ac:dyDescent="0.35">
      <c r="A123" t="s">
        <v>936</v>
      </c>
      <c r="B123" s="26">
        <v>267</v>
      </c>
      <c r="C123" s="23">
        <f t="shared" si="4"/>
        <v>4.0000000000000001E-3</v>
      </c>
    </row>
    <row r="124" spans="1:3" x14ac:dyDescent="0.35">
      <c r="A124" t="s">
        <v>937</v>
      </c>
      <c r="B124" s="26">
        <v>300.375</v>
      </c>
      <c r="C124" s="23">
        <f t="shared" si="4"/>
        <v>4.4999999999999997E-3</v>
      </c>
    </row>
    <row r="125" spans="1:3" x14ac:dyDescent="0.35">
      <c r="A125" t="s">
        <v>938</v>
      </c>
      <c r="B125" s="26">
        <v>300.375</v>
      </c>
      <c r="C125" s="23">
        <f t="shared" si="4"/>
        <v>4.4999999999999997E-3</v>
      </c>
    </row>
    <row r="126" spans="1:3" x14ac:dyDescent="0.35">
      <c r="A126" t="s">
        <v>939</v>
      </c>
      <c r="B126" s="26">
        <v>267</v>
      </c>
      <c r="C126" s="23">
        <f t="shared" si="4"/>
        <v>4.0000000000000001E-3</v>
      </c>
    </row>
    <row r="127" spans="1:3" x14ac:dyDescent="0.35">
      <c r="A127" t="s">
        <v>940</v>
      </c>
      <c r="B127" s="26">
        <v>267</v>
      </c>
      <c r="C127" s="23">
        <f t="shared" si="4"/>
        <v>4.0000000000000001E-3</v>
      </c>
    </row>
    <row r="128" spans="1:3" x14ac:dyDescent="0.35">
      <c r="A128" t="s">
        <v>941</v>
      </c>
      <c r="B128" s="26">
        <v>300.375</v>
      </c>
      <c r="C128" s="23">
        <f t="shared" si="4"/>
        <v>4.4999999999999997E-3</v>
      </c>
    </row>
    <row r="129" spans="1:3" x14ac:dyDescent="0.35">
      <c r="A129" t="s">
        <v>942</v>
      </c>
      <c r="B129" s="26">
        <v>267</v>
      </c>
      <c r="C129" s="23">
        <f t="shared" si="4"/>
        <v>4.0000000000000001E-3</v>
      </c>
    </row>
    <row r="130" spans="1:3" x14ac:dyDescent="0.35">
      <c r="A130" t="s">
        <v>943</v>
      </c>
      <c r="B130" s="26">
        <v>267</v>
      </c>
      <c r="C130" s="23">
        <f t="shared" si="4"/>
        <v>4.0000000000000001E-3</v>
      </c>
    </row>
    <row r="131" spans="1:3" x14ac:dyDescent="0.35">
      <c r="A131" t="s">
        <v>944</v>
      </c>
      <c r="B131" s="26">
        <v>300.375</v>
      </c>
      <c r="C131" s="23">
        <f t="shared" si="4"/>
        <v>4.4999999999999997E-3</v>
      </c>
    </row>
    <row r="132" spans="1:3" x14ac:dyDescent="0.35">
      <c r="A132" t="s">
        <v>945</v>
      </c>
      <c r="B132" s="26">
        <v>300.375</v>
      </c>
      <c r="C132" s="23">
        <f t="shared" si="4"/>
        <v>4.4999999999999997E-3</v>
      </c>
    </row>
    <row r="133" spans="1:3" x14ac:dyDescent="0.35">
      <c r="A133" t="s">
        <v>946</v>
      </c>
      <c r="B133" s="26">
        <v>289.25</v>
      </c>
      <c r="C133" s="23">
        <f t="shared" si="4"/>
        <v>4.3333333333333331E-3</v>
      </c>
    </row>
    <row r="134" spans="1:3" x14ac:dyDescent="0.35">
      <c r="A134" t="s">
        <v>947</v>
      </c>
      <c r="B134" s="26">
        <v>289.25</v>
      </c>
      <c r="C134" s="23">
        <f t="shared" si="4"/>
        <v>4.3333333333333331E-3</v>
      </c>
    </row>
    <row r="135" spans="1:3" x14ac:dyDescent="0.35">
      <c r="A135" t="s">
        <v>948</v>
      </c>
      <c r="B135" s="26">
        <v>289.25</v>
      </c>
      <c r="C135" s="23">
        <f t="shared" si="4"/>
        <v>4.3333333333333331E-3</v>
      </c>
    </row>
    <row r="136" spans="1:3" x14ac:dyDescent="0.35">
      <c r="A136" t="s">
        <v>949</v>
      </c>
      <c r="B136" s="26">
        <v>244.75</v>
      </c>
      <c r="C136" s="23">
        <f t="shared" si="4"/>
        <v>3.6666666666666666E-3</v>
      </c>
    </row>
    <row r="137" spans="1:3" x14ac:dyDescent="0.35">
      <c r="A137" t="s">
        <v>950</v>
      </c>
      <c r="B137" s="26">
        <v>286</v>
      </c>
      <c r="C137" s="23">
        <f t="shared" si="4"/>
        <v>4.2846441947565544E-3</v>
      </c>
    </row>
    <row r="138" spans="1:3" x14ac:dyDescent="0.35">
      <c r="A138" t="s">
        <v>951</v>
      </c>
      <c r="B138" s="26">
        <v>286</v>
      </c>
      <c r="C138" s="23">
        <f t="shared" si="4"/>
        <v>4.2846441947565544E-3</v>
      </c>
    </row>
    <row r="139" spans="1:3" x14ac:dyDescent="0.35">
      <c r="A139" t="s">
        <v>952</v>
      </c>
      <c r="B139" s="26">
        <v>286</v>
      </c>
      <c r="C139" s="23">
        <f t="shared" si="4"/>
        <v>4.2846441947565544E-3</v>
      </c>
    </row>
    <row r="140" spans="1:3" x14ac:dyDescent="0.35">
      <c r="A140" t="s">
        <v>953</v>
      </c>
      <c r="B140" s="26">
        <v>286</v>
      </c>
      <c r="C140" s="23">
        <f t="shared" si="4"/>
        <v>4.2846441947565544E-3</v>
      </c>
    </row>
    <row r="141" spans="1:3" x14ac:dyDescent="0.35">
      <c r="A141" t="s">
        <v>954</v>
      </c>
      <c r="B141" s="26">
        <v>278.125</v>
      </c>
      <c r="C141" s="23">
        <f t="shared" si="4"/>
        <v>4.1666666666666666E-3</v>
      </c>
    </row>
    <row r="142" spans="1:3" x14ac:dyDescent="0.35">
      <c r="A142" t="s">
        <v>955</v>
      </c>
      <c r="B142" s="26">
        <v>267</v>
      </c>
      <c r="C142" s="23">
        <f t="shared" si="4"/>
        <v>4.0000000000000001E-3</v>
      </c>
    </row>
    <row r="143" spans="1:3" x14ac:dyDescent="0.35">
      <c r="A143" t="s">
        <v>956</v>
      </c>
      <c r="B143" s="26">
        <v>289.25</v>
      </c>
      <c r="C143" s="23">
        <f t="shared" si="4"/>
        <v>4.3333333333333331E-3</v>
      </c>
    </row>
    <row r="144" spans="1:3" x14ac:dyDescent="0.35">
      <c r="A144" t="s">
        <v>957</v>
      </c>
      <c r="B144" s="26">
        <v>289.25</v>
      </c>
      <c r="C144" s="23">
        <f t="shared" si="4"/>
        <v>4.3333333333333331E-3</v>
      </c>
    </row>
    <row r="145" spans="1:3" x14ac:dyDescent="0.35">
      <c r="A145" t="s">
        <v>958</v>
      </c>
      <c r="B145" s="26">
        <v>267</v>
      </c>
      <c r="C145" s="23">
        <f t="shared" si="4"/>
        <v>4.0000000000000001E-3</v>
      </c>
    </row>
    <row r="146" spans="1:3" x14ac:dyDescent="0.35">
      <c r="A146" t="s">
        <v>959</v>
      </c>
      <c r="B146" s="26">
        <v>289.25</v>
      </c>
      <c r="C146" s="23">
        <f t="shared" si="4"/>
        <v>4.3333333333333331E-3</v>
      </c>
    </row>
    <row r="147" spans="1:3" x14ac:dyDescent="0.35">
      <c r="A147" t="s">
        <v>960</v>
      </c>
      <c r="B147" s="26">
        <v>267</v>
      </c>
      <c r="C147" s="23">
        <f t="shared" si="4"/>
        <v>4.0000000000000001E-3</v>
      </c>
    </row>
    <row r="148" spans="1:3" x14ac:dyDescent="0.35">
      <c r="A148" t="s">
        <v>961</v>
      </c>
      <c r="B148" s="26">
        <v>289.25</v>
      </c>
      <c r="C148" s="23">
        <f t="shared" si="4"/>
        <v>4.3333333333333331E-3</v>
      </c>
    </row>
    <row r="149" spans="1:3" x14ac:dyDescent="0.35">
      <c r="A149" t="s">
        <v>962</v>
      </c>
      <c r="B149" s="26">
        <v>267</v>
      </c>
      <c r="C149" s="23">
        <f t="shared" si="4"/>
        <v>4.0000000000000001E-3</v>
      </c>
    </row>
    <row r="150" spans="1:3" x14ac:dyDescent="0.35">
      <c r="A150" t="s">
        <v>963</v>
      </c>
      <c r="B150" s="26">
        <v>244.75</v>
      </c>
      <c r="C150" s="23">
        <f t="shared" si="4"/>
        <v>3.6666666666666666E-3</v>
      </c>
    </row>
    <row r="151" spans="1:3" x14ac:dyDescent="0.35">
      <c r="A151" t="s">
        <v>964</v>
      </c>
      <c r="B151" s="26">
        <v>267</v>
      </c>
      <c r="C151" s="23">
        <f t="shared" si="4"/>
        <v>4.0000000000000001E-3</v>
      </c>
    </row>
    <row r="152" spans="1:3" x14ac:dyDescent="0.35">
      <c r="A152" t="s">
        <v>965</v>
      </c>
      <c r="B152" s="26">
        <v>267</v>
      </c>
      <c r="C152" s="23">
        <f t="shared" si="4"/>
        <v>4.0000000000000001E-3</v>
      </c>
    </row>
    <row r="153" spans="1:3" x14ac:dyDescent="0.35">
      <c r="A153" t="s">
        <v>966</v>
      </c>
      <c r="B153" s="26">
        <v>289.25</v>
      </c>
      <c r="C153" s="23">
        <f t="shared" si="4"/>
        <v>4.3333333333333331E-3</v>
      </c>
    </row>
    <row r="154" spans="1:3" x14ac:dyDescent="0.35">
      <c r="A154" t="s">
        <v>967</v>
      </c>
      <c r="B154" s="26">
        <v>267</v>
      </c>
      <c r="C154" s="23">
        <f t="shared" si="4"/>
        <v>4.0000000000000001E-3</v>
      </c>
    </row>
    <row r="155" spans="1:3" x14ac:dyDescent="0.35">
      <c r="A155" t="s">
        <v>968</v>
      </c>
      <c r="B155" s="26">
        <v>300.375</v>
      </c>
      <c r="C155" s="23">
        <f t="shared" si="4"/>
        <v>4.4999999999999997E-3</v>
      </c>
    </row>
    <row r="156" spans="1:3" x14ac:dyDescent="0.35">
      <c r="A156" t="s">
        <v>969</v>
      </c>
      <c r="B156" s="26">
        <v>267</v>
      </c>
      <c r="C156" s="23">
        <f t="shared" si="4"/>
        <v>4.0000000000000001E-3</v>
      </c>
    </row>
    <row r="157" spans="1:3" x14ac:dyDescent="0.35">
      <c r="A157" t="s">
        <v>970</v>
      </c>
      <c r="B157" s="26">
        <v>267</v>
      </c>
      <c r="C157" s="23">
        <f t="shared" si="4"/>
        <v>4.0000000000000001E-3</v>
      </c>
    </row>
    <row r="158" spans="1:3" x14ac:dyDescent="0.35">
      <c r="A158" t="s">
        <v>971</v>
      </c>
      <c r="B158" s="26">
        <v>267</v>
      </c>
      <c r="C158" s="23">
        <f t="shared" si="4"/>
        <v>4.0000000000000001E-3</v>
      </c>
    </row>
    <row r="159" spans="1:3" x14ac:dyDescent="0.35">
      <c r="A159" t="s">
        <v>972</v>
      </c>
      <c r="B159" s="26">
        <v>267</v>
      </c>
      <c r="C159" s="23">
        <f t="shared" si="4"/>
        <v>4.0000000000000001E-3</v>
      </c>
    </row>
    <row r="160" spans="1:3" x14ac:dyDescent="0.35">
      <c r="A160" t="s">
        <v>973</v>
      </c>
      <c r="B160" s="26">
        <v>267</v>
      </c>
      <c r="C160" s="23">
        <f t="shared" si="4"/>
        <v>4.0000000000000001E-3</v>
      </c>
    </row>
    <row r="161" spans="1:3" x14ac:dyDescent="0.35">
      <c r="A161" t="s">
        <v>974</v>
      </c>
      <c r="B161" s="26">
        <v>264</v>
      </c>
      <c r="C161" s="23">
        <f t="shared" si="4"/>
        <v>3.9550561797752808E-3</v>
      </c>
    </row>
    <row r="162" spans="1:3" x14ac:dyDescent="0.35">
      <c r="A162" t="s">
        <v>975</v>
      </c>
      <c r="B162" s="26">
        <v>264</v>
      </c>
      <c r="C162" s="23">
        <f t="shared" si="4"/>
        <v>3.9550561797752808E-3</v>
      </c>
    </row>
    <row r="163" spans="1:3" x14ac:dyDescent="0.35">
      <c r="A163" t="s">
        <v>976</v>
      </c>
      <c r="B163" s="26">
        <v>297</v>
      </c>
      <c r="C163" s="23">
        <f t="shared" si="4"/>
        <v>4.4494382022471912E-3</v>
      </c>
    </row>
    <row r="164" spans="1:3" x14ac:dyDescent="0.35">
      <c r="A164" t="s">
        <v>977</v>
      </c>
      <c r="B164" s="26">
        <v>264</v>
      </c>
      <c r="C164" s="23">
        <f t="shared" si="4"/>
        <v>3.9550561797752808E-3</v>
      </c>
    </row>
    <row r="165" spans="1:3" x14ac:dyDescent="0.35">
      <c r="A165" t="s">
        <v>978</v>
      </c>
      <c r="B165" s="26">
        <v>297</v>
      </c>
      <c r="C165" s="23">
        <f t="shared" si="4"/>
        <v>4.4494382022471912E-3</v>
      </c>
    </row>
    <row r="166" spans="1:3" x14ac:dyDescent="0.35">
      <c r="A166" t="s">
        <v>979</v>
      </c>
      <c r="B166" s="26">
        <v>297</v>
      </c>
      <c r="C166" s="23">
        <f t="shared" si="4"/>
        <v>4.4494382022471912E-3</v>
      </c>
    </row>
    <row r="167" spans="1:3" x14ac:dyDescent="0.35">
      <c r="A167" t="s">
        <v>980</v>
      </c>
      <c r="B167" s="26">
        <v>297</v>
      </c>
      <c r="C167" s="23">
        <f t="shared" si="4"/>
        <v>4.4494382022471912E-3</v>
      </c>
    </row>
    <row r="168" spans="1:3" x14ac:dyDescent="0.35">
      <c r="A168" t="s">
        <v>981</v>
      </c>
      <c r="B168" s="26">
        <v>275</v>
      </c>
      <c r="C168" s="23">
        <f t="shared" si="4"/>
        <v>4.1198501872659176E-3</v>
      </c>
    </row>
    <row r="169" spans="1:3" x14ac:dyDescent="0.35">
      <c r="A169" t="s">
        <v>982</v>
      </c>
      <c r="B169" s="26">
        <v>264</v>
      </c>
      <c r="C169" s="23">
        <f t="shared" si="4"/>
        <v>3.9550561797752808E-3</v>
      </c>
    </row>
    <row r="170" spans="1:3" x14ac:dyDescent="0.35">
      <c r="A170" t="s">
        <v>983</v>
      </c>
      <c r="B170" s="26">
        <v>297</v>
      </c>
      <c r="C170" s="23">
        <f t="shared" si="4"/>
        <v>4.4494382022471912E-3</v>
      </c>
    </row>
    <row r="171" spans="1:3" x14ac:dyDescent="0.35">
      <c r="A171" t="s">
        <v>984</v>
      </c>
      <c r="B171" s="26">
        <v>264</v>
      </c>
      <c r="C171" s="23">
        <f t="shared" si="4"/>
        <v>3.9550561797752808E-3</v>
      </c>
    </row>
    <row r="172" spans="1:3" x14ac:dyDescent="0.35">
      <c r="A172" t="s">
        <v>985</v>
      </c>
      <c r="B172" s="26">
        <v>275</v>
      </c>
      <c r="C172" s="23">
        <f t="shared" si="4"/>
        <v>4.1198501872659176E-3</v>
      </c>
    </row>
    <row r="173" spans="1:3" x14ac:dyDescent="0.35">
      <c r="A173" t="s">
        <v>986</v>
      </c>
      <c r="B173" s="26">
        <v>275</v>
      </c>
      <c r="C173" s="23">
        <f t="shared" ref="C173:C240" si="5">IFERROR(B173/$S$2,"")</f>
        <v>4.1198501872659176E-3</v>
      </c>
    </row>
    <row r="174" spans="1:3" x14ac:dyDescent="0.35">
      <c r="A174" t="s">
        <v>987</v>
      </c>
      <c r="B174" s="26">
        <v>275</v>
      </c>
      <c r="C174" s="23">
        <f t="shared" si="5"/>
        <v>4.1198501872659176E-3</v>
      </c>
    </row>
    <row r="175" spans="1:3" x14ac:dyDescent="0.35">
      <c r="A175" t="s">
        <v>988</v>
      </c>
      <c r="B175" s="26">
        <v>297</v>
      </c>
      <c r="C175" s="23">
        <f t="shared" si="5"/>
        <v>4.4494382022471912E-3</v>
      </c>
    </row>
    <row r="176" spans="1:3" x14ac:dyDescent="0.35">
      <c r="A176" t="s">
        <v>989</v>
      </c>
      <c r="B176" s="26">
        <v>275</v>
      </c>
      <c r="C176" s="23">
        <f t="shared" si="5"/>
        <v>4.1198501872659176E-3</v>
      </c>
    </row>
    <row r="177" spans="1:3" x14ac:dyDescent="0.35">
      <c r="A177" t="s">
        <v>990</v>
      </c>
      <c r="B177" s="26">
        <v>297</v>
      </c>
      <c r="C177" s="23">
        <f t="shared" si="5"/>
        <v>4.4494382022471912E-3</v>
      </c>
    </row>
    <row r="178" spans="1:3" x14ac:dyDescent="0.35">
      <c r="A178" t="s">
        <v>991</v>
      </c>
      <c r="B178" s="26">
        <v>264</v>
      </c>
      <c r="C178" s="23">
        <f t="shared" si="5"/>
        <v>3.9550561797752808E-3</v>
      </c>
    </row>
    <row r="179" spans="1:3" x14ac:dyDescent="0.35">
      <c r="A179" t="s">
        <v>992</v>
      </c>
      <c r="B179" s="26">
        <v>264</v>
      </c>
      <c r="C179" s="23">
        <f t="shared" si="5"/>
        <v>3.9550561797752808E-3</v>
      </c>
    </row>
    <row r="180" spans="1:3" x14ac:dyDescent="0.35">
      <c r="A180" t="s">
        <v>993</v>
      </c>
      <c r="B180" s="26">
        <v>264</v>
      </c>
      <c r="C180" s="23">
        <f t="shared" si="5"/>
        <v>3.9550561797752808E-3</v>
      </c>
    </row>
    <row r="181" spans="1:3" x14ac:dyDescent="0.35">
      <c r="A181" t="s">
        <v>994</v>
      </c>
      <c r="B181" s="26">
        <v>297</v>
      </c>
      <c r="C181" s="23">
        <f t="shared" si="5"/>
        <v>4.4494382022471912E-3</v>
      </c>
    </row>
    <row r="182" spans="1:3" x14ac:dyDescent="0.35">
      <c r="A182" t="s">
        <v>995</v>
      </c>
      <c r="B182" s="26">
        <v>264</v>
      </c>
      <c r="C182" s="23">
        <f t="shared" si="5"/>
        <v>3.9550561797752808E-3</v>
      </c>
    </row>
    <row r="183" spans="1:3" x14ac:dyDescent="0.35">
      <c r="A183" t="s">
        <v>996</v>
      </c>
      <c r="B183" s="26">
        <v>286</v>
      </c>
      <c r="C183" s="23">
        <f t="shared" si="5"/>
        <v>4.2846441947565544E-3</v>
      </c>
    </row>
    <row r="184" spans="1:3" x14ac:dyDescent="0.35">
      <c r="A184" t="s">
        <v>997</v>
      </c>
      <c r="B184" s="26">
        <v>297</v>
      </c>
      <c r="C184" s="23">
        <f t="shared" si="5"/>
        <v>4.4494382022471912E-3</v>
      </c>
    </row>
    <row r="185" spans="1:3" x14ac:dyDescent="0.35">
      <c r="A185" t="s">
        <v>998</v>
      </c>
      <c r="B185" s="26">
        <v>297</v>
      </c>
      <c r="C185" s="23">
        <f t="shared" si="5"/>
        <v>4.4494382022471912E-3</v>
      </c>
    </row>
    <row r="186" spans="1:3" x14ac:dyDescent="0.35">
      <c r="A186" t="s">
        <v>999</v>
      </c>
      <c r="B186" s="26">
        <v>275</v>
      </c>
      <c r="C186" s="23">
        <f t="shared" si="5"/>
        <v>4.1198501872659176E-3</v>
      </c>
    </row>
    <row r="187" spans="1:3" x14ac:dyDescent="0.35">
      <c r="A187" t="s">
        <v>1000</v>
      </c>
      <c r="B187" s="26">
        <v>286</v>
      </c>
      <c r="C187" s="23">
        <f t="shared" si="5"/>
        <v>4.2846441947565544E-3</v>
      </c>
    </row>
    <row r="188" spans="1:3" x14ac:dyDescent="0.35">
      <c r="A188" t="s">
        <v>1001</v>
      </c>
      <c r="B188" s="26">
        <v>297</v>
      </c>
      <c r="C188" s="23">
        <f t="shared" si="5"/>
        <v>4.4494382022471912E-3</v>
      </c>
    </row>
    <row r="189" spans="1:3" x14ac:dyDescent="0.35">
      <c r="A189" t="s">
        <v>1002</v>
      </c>
      <c r="B189" s="26">
        <v>275</v>
      </c>
      <c r="C189" s="23">
        <f t="shared" si="5"/>
        <v>4.1198501872659176E-3</v>
      </c>
    </row>
    <row r="190" spans="1:3" x14ac:dyDescent="0.35">
      <c r="A190" t="s">
        <v>1003</v>
      </c>
      <c r="B190" s="26">
        <v>275</v>
      </c>
      <c r="C190" s="23">
        <f t="shared" si="5"/>
        <v>4.1198501872659176E-3</v>
      </c>
    </row>
    <row r="191" spans="1:3" x14ac:dyDescent="0.35">
      <c r="A191" t="s">
        <v>1004</v>
      </c>
      <c r="B191" s="26">
        <v>275</v>
      </c>
      <c r="C191" s="23">
        <f t="shared" si="5"/>
        <v>4.1198501872659176E-3</v>
      </c>
    </row>
    <row r="192" spans="1:3" x14ac:dyDescent="0.35">
      <c r="A192" t="s">
        <v>1005</v>
      </c>
      <c r="B192" s="26">
        <v>286</v>
      </c>
      <c r="C192" s="23">
        <f t="shared" si="5"/>
        <v>4.2846441947565544E-3</v>
      </c>
    </row>
    <row r="193" spans="1:3" x14ac:dyDescent="0.35">
      <c r="A193" t="s">
        <v>1006</v>
      </c>
      <c r="B193" s="26">
        <v>264</v>
      </c>
      <c r="C193" s="23">
        <f t="shared" si="5"/>
        <v>3.9550561797752808E-3</v>
      </c>
    </row>
    <row r="194" spans="1:3" x14ac:dyDescent="0.35">
      <c r="A194" t="s">
        <v>1007</v>
      </c>
      <c r="B194" s="26">
        <v>264</v>
      </c>
      <c r="C194" s="23">
        <f t="shared" si="5"/>
        <v>3.9550561797752808E-3</v>
      </c>
    </row>
    <row r="195" spans="1:3" x14ac:dyDescent="0.35">
      <c r="A195" t="s">
        <v>1008</v>
      </c>
      <c r="B195" s="26">
        <v>264</v>
      </c>
      <c r="C195" s="23">
        <f t="shared" si="5"/>
        <v>3.9550561797752808E-3</v>
      </c>
    </row>
    <row r="196" spans="1:3" x14ac:dyDescent="0.35">
      <c r="A196" t="s">
        <v>1009</v>
      </c>
      <c r="B196" s="26">
        <v>264</v>
      </c>
      <c r="C196" s="23">
        <f t="shared" si="5"/>
        <v>3.9550561797752808E-3</v>
      </c>
    </row>
    <row r="197" spans="1:3" x14ac:dyDescent="0.35">
      <c r="A197" t="s">
        <v>1010</v>
      </c>
      <c r="B197" s="26">
        <v>264</v>
      </c>
      <c r="C197" s="23">
        <f t="shared" si="5"/>
        <v>3.9550561797752808E-3</v>
      </c>
    </row>
    <row r="198" spans="1:3" x14ac:dyDescent="0.35">
      <c r="A198" t="s">
        <v>1011</v>
      </c>
      <c r="B198" s="26">
        <v>264</v>
      </c>
      <c r="C198" s="23">
        <f t="shared" si="5"/>
        <v>3.9550561797752808E-3</v>
      </c>
    </row>
    <row r="199" spans="1:3" x14ac:dyDescent="0.35">
      <c r="A199" t="s">
        <v>1012</v>
      </c>
      <c r="B199" s="26">
        <v>220</v>
      </c>
      <c r="C199" s="23">
        <f t="shared" si="5"/>
        <v>3.295880149812734E-3</v>
      </c>
    </row>
    <row r="200" spans="1:3" x14ac:dyDescent="0.35">
      <c r="A200" t="s">
        <v>1013</v>
      </c>
      <c r="B200" s="26">
        <v>264</v>
      </c>
      <c r="C200" s="23">
        <f t="shared" si="5"/>
        <v>3.9550561797752808E-3</v>
      </c>
    </row>
    <row r="201" spans="1:3" x14ac:dyDescent="0.35">
      <c r="A201" t="s">
        <v>1014</v>
      </c>
      <c r="B201" s="26">
        <v>257.40000000000003</v>
      </c>
      <c r="C201" s="23">
        <f t="shared" si="5"/>
        <v>3.8561797752808993E-3</v>
      </c>
    </row>
    <row r="202" spans="1:3" x14ac:dyDescent="0.35">
      <c r="A202" t="s">
        <v>1015</v>
      </c>
      <c r="B202" s="26">
        <v>190.35</v>
      </c>
      <c r="C202" s="23">
        <f t="shared" si="5"/>
        <v>2.8516853932584268E-3</v>
      </c>
    </row>
    <row r="203" spans="1:3" x14ac:dyDescent="0.35">
      <c r="A203" t="s">
        <v>1016</v>
      </c>
      <c r="B203" s="26">
        <v>270.60000000000002</v>
      </c>
      <c r="C203" s="23">
        <f t="shared" si="5"/>
        <v>4.0539325842696636E-3</v>
      </c>
    </row>
    <row r="204" spans="1:3" x14ac:dyDescent="0.35">
      <c r="A204" t="s">
        <v>1017</v>
      </c>
      <c r="B204" s="26">
        <v>244.75</v>
      </c>
      <c r="C204" s="23">
        <f t="shared" si="5"/>
        <v>3.6666666666666666E-3</v>
      </c>
    </row>
    <row r="205" spans="1:3" x14ac:dyDescent="0.35">
      <c r="A205" t="s">
        <v>1018</v>
      </c>
      <c r="B205" s="26">
        <v>267</v>
      </c>
      <c r="C205" s="23">
        <f t="shared" si="5"/>
        <v>4.0000000000000001E-3</v>
      </c>
    </row>
    <row r="206" spans="1:3" x14ac:dyDescent="0.35">
      <c r="A206" t="s">
        <v>1019</v>
      </c>
      <c r="B206" s="26">
        <v>267</v>
      </c>
      <c r="C206" s="23">
        <f t="shared" si="5"/>
        <v>4.0000000000000001E-3</v>
      </c>
    </row>
    <row r="207" spans="1:3" x14ac:dyDescent="0.35">
      <c r="A207" t="s">
        <v>1020</v>
      </c>
      <c r="B207" s="26">
        <v>267</v>
      </c>
      <c r="C207" s="23">
        <f t="shared" si="5"/>
        <v>4.0000000000000001E-3</v>
      </c>
    </row>
    <row r="208" spans="1:3" x14ac:dyDescent="0.35">
      <c r="A208" t="s">
        <v>1021</v>
      </c>
      <c r="B208" s="26">
        <v>267</v>
      </c>
      <c r="C208" s="23">
        <f t="shared" si="5"/>
        <v>4.0000000000000001E-3</v>
      </c>
    </row>
    <row r="209" spans="1:3" x14ac:dyDescent="0.35">
      <c r="A209" t="s">
        <v>1022</v>
      </c>
      <c r="B209" s="26">
        <v>267</v>
      </c>
      <c r="C209" s="23">
        <f t="shared" si="5"/>
        <v>4.0000000000000001E-3</v>
      </c>
    </row>
    <row r="210" spans="1:3" x14ac:dyDescent="0.35">
      <c r="A210" t="s">
        <v>1023</v>
      </c>
      <c r="B210" s="26">
        <v>267</v>
      </c>
      <c r="C210" s="23">
        <f t="shared" si="5"/>
        <v>4.0000000000000001E-3</v>
      </c>
    </row>
    <row r="211" spans="1:3" x14ac:dyDescent="0.35">
      <c r="A211" t="s">
        <v>1024</v>
      </c>
      <c r="B211" s="26">
        <v>267</v>
      </c>
      <c r="C211" s="23">
        <f t="shared" si="5"/>
        <v>4.0000000000000001E-3</v>
      </c>
    </row>
    <row r="212" spans="1:3" x14ac:dyDescent="0.35">
      <c r="A212" t="s">
        <v>1025</v>
      </c>
      <c r="B212" s="26">
        <v>267</v>
      </c>
      <c r="C212" s="23">
        <f t="shared" si="5"/>
        <v>4.0000000000000001E-3</v>
      </c>
    </row>
    <row r="213" spans="1:3" x14ac:dyDescent="0.35">
      <c r="A213" t="s">
        <v>1026</v>
      </c>
      <c r="B213" s="26">
        <v>267</v>
      </c>
      <c r="C213" s="23">
        <f t="shared" si="5"/>
        <v>4.0000000000000001E-3</v>
      </c>
    </row>
    <row r="214" spans="1:3" x14ac:dyDescent="0.35">
      <c r="A214" t="s">
        <v>1027</v>
      </c>
      <c r="B214" s="26">
        <v>267</v>
      </c>
      <c r="C214" s="23">
        <f t="shared" si="5"/>
        <v>4.0000000000000001E-3</v>
      </c>
    </row>
    <row r="215" spans="1:3" x14ac:dyDescent="0.35">
      <c r="A215" t="s">
        <v>1028</v>
      </c>
      <c r="B215" s="26">
        <v>267</v>
      </c>
      <c r="C215" s="23">
        <f t="shared" si="5"/>
        <v>4.0000000000000001E-3</v>
      </c>
    </row>
    <row r="216" spans="1:3" x14ac:dyDescent="0.35">
      <c r="A216" t="s">
        <v>1029</v>
      </c>
      <c r="B216" s="26">
        <v>300.375</v>
      </c>
      <c r="C216" s="23">
        <f t="shared" si="5"/>
        <v>4.4999999999999997E-3</v>
      </c>
    </row>
    <row r="217" spans="1:3" x14ac:dyDescent="0.35">
      <c r="A217" t="s">
        <v>1030</v>
      </c>
      <c r="B217" s="26">
        <v>300.375</v>
      </c>
      <c r="C217" s="23">
        <f t="shared" si="5"/>
        <v>4.4999999999999997E-3</v>
      </c>
    </row>
    <row r="218" spans="1:3" x14ac:dyDescent="0.35">
      <c r="A218" t="s">
        <v>1031</v>
      </c>
      <c r="B218" s="26">
        <v>267</v>
      </c>
      <c r="C218" s="23">
        <f t="shared" si="5"/>
        <v>4.0000000000000001E-3</v>
      </c>
    </row>
    <row r="219" spans="1:3" x14ac:dyDescent="0.35">
      <c r="A219" t="s">
        <v>1032</v>
      </c>
      <c r="B219" s="26">
        <v>267</v>
      </c>
      <c r="C219" s="23">
        <f t="shared" si="5"/>
        <v>4.0000000000000001E-3</v>
      </c>
    </row>
    <row r="220" spans="1:3" x14ac:dyDescent="0.35">
      <c r="A220" t="s">
        <v>1033</v>
      </c>
      <c r="B220" s="26">
        <v>267</v>
      </c>
      <c r="C220" s="23">
        <f t="shared" si="5"/>
        <v>4.0000000000000001E-3</v>
      </c>
    </row>
    <row r="221" spans="1:3" x14ac:dyDescent="0.35">
      <c r="A221" t="s">
        <v>1034</v>
      </c>
      <c r="B221" s="26">
        <v>267</v>
      </c>
      <c r="C221" s="23">
        <f t="shared" si="5"/>
        <v>4.0000000000000001E-3</v>
      </c>
    </row>
    <row r="222" spans="1:3" x14ac:dyDescent="0.35">
      <c r="A222" t="s">
        <v>1035</v>
      </c>
      <c r="B222" s="26">
        <v>267</v>
      </c>
      <c r="C222" s="23">
        <f t="shared" si="5"/>
        <v>4.0000000000000001E-3</v>
      </c>
    </row>
    <row r="223" spans="1:3" x14ac:dyDescent="0.35">
      <c r="A223" t="s">
        <v>1248</v>
      </c>
      <c r="B223" s="26">
        <v>159.5</v>
      </c>
      <c r="C223" s="23">
        <f t="shared" ref="C223" si="6">IFERROR(B223/$S$2,"")</f>
        <v>2.3895131086142324E-3</v>
      </c>
    </row>
    <row r="224" spans="1:3" x14ac:dyDescent="0.35">
      <c r="A224" t="s">
        <v>1036</v>
      </c>
      <c r="B224" s="26">
        <v>267</v>
      </c>
      <c r="C224" s="23">
        <f t="shared" si="5"/>
        <v>4.0000000000000001E-3</v>
      </c>
    </row>
    <row r="225" spans="1:3" x14ac:dyDescent="0.35">
      <c r="A225" t="s">
        <v>1037</v>
      </c>
      <c r="B225" s="26">
        <v>198</v>
      </c>
      <c r="C225" s="23">
        <f t="shared" si="5"/>
        <v>2.9662921348314608E-3</v>
      </c>
    </row>
    <row r="226" spans="1:3" x14ac:dyDescent="0.35">
      <c r="A226" t="s">
        <v>1038</v>
      </c>
      <c r="B226" s="26">
        <v>188.1</v>
      </c>
      <c r="C226" s="23">
        <f t="shared" si="5"/>
        <v>2.8179775280898875E-3</v>
      </c>
    </row>
    <row r="227" spans="1:3" x14ac:dyDescent="0.35">
      <c r="A227" t="s">
        <v>1039</v>
      </c>
      <c r="B227" s="26">
        <v>278.125</v>
      </c>
      <c r="C227" s="23">
        <f t="shared" si="5"/>
        <v>4.1666666666666666E-3</v>
      </c>
    </row>
    <row r="228" spans="1:3" x14ac:dyDescent="0.35">
      <c r="A228" t="s">
        <v>1040</v>
      </c>
      <c r="B228" s="26">
        <v>300.375</v>
      </c>
      <c r="C228" s="23">
        <f t="shared" si="5"/>
        <v>4.4999999999999997E-3</v>
      </c>
    </row>
    <row r="229" spans="1:3" x14ac:dyDescent="0.35">
      <c r="A229" t="s">
        <v>1041</v>
      </c>
      <c r="B229" s="26">
        <v>289.25</v>
      </c>
      <c r="C229" s="23">
        <f t="shared" si="5"/>
        <v>4.3333333333333331E-3</v>
      </c>
    </row>
    <row r="230" spans="1:3" x14ac:dyDescent="0.35">
      <c r="A230" t="s">
        <v>1042</v>
      </c>
      <c r="B230" s="26">
        <v>289.25</v>
      </c>
      <c r="C230" s="23">
        <f t="shared" si="5"/>
        <v>4.3333333333333331E-3</v>
      </c>
    </row>
    <row r="231" spans="1:3" x14ac:dyDescent="0.35">
      <c r="A231" t="s">
        <v>1043</v>
      </c>
      <c r="B231" s="26">
        <v>267</v>
      </c>
      <c r="C231" s="23">
        <f t="shared" si="5"/>
        <v>4.0000000000000001E-3</v>
      </c>
    </row>
    <row r="232" spans="1:3" x14ac:dyDescent="0.35">
      <c r="A232" t="s">
        <v>1044</v>
      </c>
      <c r="B232" s="26">
        <v>289.25</v>
      </c>
      <c r="C232" s="23">
        <f t="shared" si="5"/>
        <v>4.3333333333333331E-3</v>
      </c>
    </row>
    <row r="233" spans="1:3" x14ac:dyDescent="0.35">
      <c r="A233" t="s">
        <v>1045</v>
      </c>
      <c r="B233" s="26">
        <v>300.375</v>
      </c>
      <c r="C233" s="23">
        <f t="shared" si="5"/>
        <v>4.4999999999999997E-3</v>
      </c>
    </row>
    <row r="234" spans="1:3" x14ac:dyDescent="0.35">
      <c r="A234" t="s">
        <v>1046</v>
      </c>
      <c r="B234" s="26">
        <v>300.375</v>
      </c>
      <c r="C234" s="23">
        <f t="shared" si="5"/>
        <v>4.4999999999999997E-3</v>
      </c>
    </row>
    <row r="235" spans="1:3" x14ac:dyDescent="0.35">
      <c r="A235" t="s">
        <v>1047</v>
      </c>
      <c r="B235" s="26">
        <v>257.40000000000003</v>
      </c>
      <c r="C235" s="23">
        <f t="shared" si="5"/>
        <v>3.8561797752808993E-3</v>
      </c>
    </row>
    <row r="236" spans="1:3" x14ac:dyDescent="0.35">
      <c r="A236" t="s">
        <v>1048</v>
      </c>
      <c r="B236" s="26">
        <v>277.2</v>
      </c>
      <c r="C236" s="23">
        <f t="shared" si="5"/>
        <v>4.1528089887640446E-3</v>
      </c>
    </row>
    <row r="237" spans="1:3" x14ac:dyDescent="0.35">
      <c r="A237" t="s">
        <v>1049</v>
      </c>
      <c r="B237" s="26">
        <v>257.40000000000003</v>
      </c>
      <c r="C237" s="23">
        <f t="shared" si="5"/>
        <v>3.8561797752808993E-3</v>
      </c>
    </row>
    <row r="238" spans="1:3" x14ac:dyDescent="0.35">
      <c r="A238" t="s">
        <v>1050</v>
      </c>
      <c r="B238" s="26">
        <v>267.29999999999995</v>
      </c>
      <c r="C238" s="23">
        <f t="shared" si="5"/>
        <v>4.0044943820224709E-3</v>
      </c>
    </row>
    <row r="239" spans="1:3" x14ac:dyDescent="0.35">
      <c r="A239" t="s">
        <v>1051</v>
      </c>
      <c r="B239" s="26">
        <v>188.1</v>
      </c>
      <c r="C239" s="23">
        <f t="shared" si="5"/>
        <v>2.8179775280898875E-3</v>
      </c>
    </row>
    <row r="240" spans="1:3" x14ac:dyDescent="0.35">
      <c r="A240" t="s">
        <v>1052</v>
      </c>
      <c r="B240" s="26">
        <v>178</v>
      </c>
      <c r="C240" s="23">
        <f t="shared" si="5"/>
        <v>2.6666666666666666E-3</v>
      </c>
    </row>
    <row r="241" spans="1:3" x14ac:dyDescent="0.35">
      <c r="A241" t="s">
        <v>1053</v>
      </c>
      <c r="B241" s="26">
        <v>222.5</v>
      </c>
      <c r="C241" s="23">
        <f t="shared" ref="C241:C250" si="7">IFERROR(B241/$S$2,"")</f>
        <v>3.3333333333333335E-3</v>
      </c>
    </row>
    <row r="242" spans="1:3" x14ac:dyDescent="0.35">
      <c r="A242" t="s">
        <v>1054</v>
      </c>
      <c r="B242" s="26">
        <v>287.10000000000002</v>
      </c>
      <c r="C242" s="23">
        <f t="shared" si="7"/>
        <v>4.3011235955056184E-3</v>
      </c>
    </row>
    <row r="243" spans="1:3" x14ac:dyDescent="0.35">
      <c r="A243" t="s">
        <v>1055</v>
      </c>
      <c r="B243" s="26">
        <v>257.40000000000003</v>
      </c>
      <c r="C243" s="23">
        <f t="shared" si="7"/>
        <v>3.8561797752808993E-3</v>
      </c>
    </row>
    <row r="244" spans="1:3" x14ac:dyDescent="0.35">
      <c r="A244" t="s">
        <v>1056</v>
      </c>
      <c r="B244" s="26">
        <v>267.29999999999995</v>
      </c>
      <c r="C244" s="23">
        <f t="shared" si="7"/>
        <v>4.0044943820224709E-3</v>
      </c>
    </row>
    <row r="245" spans="1:3" x14ac:dyDescent="0.35">
      <c r="A245" t="s">
        <v>1057</v>
      </c>
      <c r="B245" s="26">
        <v>257.40000000000003</v>
      </c>
      <c r="C245" s="23">
        <f t="shared" si="7"/>
        <v>3.8561797752808993E-3</v>
      </c>
    </row>
    <row r="246" spans="1:3" x14ac:dyDescent="0.35">
      <c r="A246" t="s">
        <v>1058</v>
      </c>
      <c r="B246" s="26">
        <v>271.34999999999997</v>
      </c>
      <c r="C246" s="23">
        <f t="shared" si="7"/>
        <v>4.0651685393258419E-3</v>
      </c>
    </row>
    <row r="247" spans="1:3" x14ac:dyDescent="0.35">
      <c r="A247" t="s">
        <v>1059</v>
      </c>
      <c r="B247" s="26">
        <v>271.34999999999997</v>
      </c>
      <c r="C247" s="23">
        <f t="shared" si="7"/>
        <v>4.0651685393258419E-3</v>
      </c>
    </row>
    <row r="248" spans="1:3" x14ac:dyDescent="0.35">
      <c r="A248" t="s">
        <v>1060</v>
      </c>
      <c r="B248" s="26">
        <v>261.29999999999995</v>
      </c>
      <c r="C248" s="23">
        <f t="shared" si="7"/>
        <v>3.9146067415730332E-3</v>
      </c>
    </row>
    <row r="249" spans="1:3" x14ac:dyDescent="0.35">
      <c r="A249" t="s">
        <v>1061</v>
      </c>
      <c r="B249" s="26">
        <v>271.34999999999997</v>
      </c>
      <c r="C249" s="23">
        <f t="shared" si="7"/>
        <v>4.0651685393258419E-3</v>
      </c>
    </row>
    <row r="250" spans="1:3" x14ac:dyDescent="0.35">
      <c r="A250" t="s">
        <v>1062</v>
      </c>
      <c r="B250" s="26">
        <v>291.45</v>
      </c>
      <c r="C250" s="23">
        <f t="shared" si="7"/>
        <v>4.3662921348314601E-3</v>
      </c>
    </row>
    <row r="251" spans="1:3" x14ac:dyDescent="0.35">
      <c r="A251" t="s">
        <v>1063</v>
      </c>
      <c r="B251" s="1">
        <v>257.40000000000003</v>
      </c>
      <c r="C251" s="23">
        <f t="shared" ref="C251:C259" si="8">IFERROR(B251/$S$2,"")</f>
        <v>3.8561797752808993E-3</v>
      </c>
    </row>
    <row r="252" spans="1:3" x14ac:dyDescent="0.35">
      <c r="A252" t="s">
        <v>1064</v>
      </c>
      <c r="B252" s="1">
        <v>4338.75</v>
      </c>
      <c r="C252" s="23">
        <f t="shared" si="8"/>
        <v>6.5000000000000002E-2</v>
      </c>
    </row>
    <row r="253" spans="1:3" x14ac:dyDescent="0.35">
      <c r="A253" t="s">
        <v>1065</v>
      </c>
      <c r="B253" s="1">
        <v>4605.75</v>
      </c>
      <c r="C253" s="23">
        <f t="shared" si="8"/>
        <v>6.9000000000000006E-2</v>
      </c>
    </row>
    <row r="254" spans="1:3" x14ac:dyDescent="0.35">
      <c r="A254" t="s">
        <v>1066</v>
      </c>
      <c r="B254" s="1">
        <v>4094</v>
      </c>
      <c r="C254" s="23">
        <f t="shared" si="8"/>
        <v>6.133333333333333E-2</v>
      </c>
    </row>
    <row r="255" spans="1:3" x14ac:dyDescent="0.35">
      <c r="A255" t="s">
        <v>1067</v>
      </c>
      <c r="B255" s="1">
        <v>4249.75</v>
      </c>
      <c r="C255" s="23">
        <f t="shared" si="8"/>
        <v>6.3666666666666663E-2</v>
      </c>
    </row>
    <row r="256" spans="1:3" x14ac:dyDescent="0.35">
      <c r="A256" t="s">
        <v>1068</v>
      </c>
      <c r="B256" s="1">
        <v>4483.375</v>
      </c>
      <c r="C256" s="23">
        <f t="shared" si="8"/>
        <v>6.7166666666666666E-2</v>
      </c>
    </row>
    <row r="257" spans="1:3" x14ac:dyDescent="0.35">
      <c r="A257" t="s">
        <v>1069</v>
      </c>
      <c r="B257" s="1">
        <v>4071.75</v>
      </c>
      <c r="C257" s="23">
        <f t="shared" si="8"/>
        <v>6.0999999999999999E-2</v>
      </c>
    </row>
    <row r="258" spans="1:3" x14ac:dyDescent="0.35">
      <c r="A258" t="s">
        <v>1070</v>
      </c>
      <c r="B258" s="1">
        <v>4394.375</v>
      </c>
      <c r="C258" s="23">
        <f t="shared" si="8"/>
        <v>6.5833333333333327E-2</v>
      </c>
    </row>
    <row r="259" spans="1:3" x14ac:dyDescent="0.35">
      <c r="A259" t="s">
        <v>1071</v>
      </c>
      <c r="B259" s="1">
        <v>4260.875</v>
      </c>
      <c r="C259" s="23">
        <f t="shared" si="8"/>
        <v>6.3833333333333339E-2</v>
      </c>
    </row>
    <row r="260" spans="1:3" x14ac:dyDescent="0.35">
      <c r="A260" t="s">
        <v>1072</v>
      </c>
      <c r="B260" s="1">
        <v>4514.875</v>
      </c>
      <c r="C260" s="23">
        <f t="shared" ref="C260:C323" si="9">IFERROR(B260/$S$2,"")</f>
        <v>6.763857677902621E-2</v>
      </c>
    </row>
    <row r="261" spans="1:3" x14ac:dyDescent="0.35">
      <c r="A261" t="s">
        <v>1073</v>
      </c>
      <c r="B261" s="1">
        <v>4349.875</v>
      </c>
      <c r="C261" s="23">
        <f t="shared" si="9"/>
        <v>6.5166666666666664E-2</v>
      </c>
    </row>
    <row r="262" spans="1:3" x14ac:dyDescent="0.35">
      <c r="A262" t="s">
        <v>1074</v>
      </c>
      <c r="B262" s="1">
        <v>4477</v>
      </c>
      <c r="C262" s="23">
        <f t="shared" si="9"/>
        <v>6.707116104868914E-2</v>
      </c>
    </row>
    <row r="263" spans="1:3" x14ac:dyDescent="0.35">
      <c r="A263" t="s">
        <v>1075</v>
      </c>
      <c r="B263" s="1">
        <v>4499</v>
      </c>
      <c r="C263" s="23">
        <f t="shared" si="9"/>
        <v>6.7400749063670412E-2</v>
      </c>
    </row>
    <row r="264" spans="1:3" x14ac:dyDescent="0.35">
      <c r="A264" t="s">
        <v>1076</v>
      </c>
      <c r="B264" s="1">
        <v>3298.1</v>
      </c>
      <c r="C264" s="23">
        <f t="shared" si="9"/>
        <v>4.9409737827715357E-2</v>
      </c>
    </row>
    <row r="265" spans="1:3" x14ac:dyDescent="0.35">
      <c r="A265" t="s">
        <v>1077</v>
      </c>
      <c r="B265" s="1">
        <v>4071.75</v>
      </c>
      <c r="C265" s="23">
        <f t="shared" si="9"/>
        <v>6.0999999999999999E-2</v>
      </c>
    </row>
    <row r="266" spans="1:3" x14ac:dyDescent="0.35">
      <c r="A266" t="s">
        <v>1078</v>
      </c>
      <c r="B266" s="1">
        <v>3947.5</v>
      </c>
      <c r="C266" s="23">
        <f t="shared" si="9"/>
        <v>5.9138576779026217E-2</v>
      </c>
    </row>
    <row r="267" spans="1:3" x14ac:dyDescent="0.35">
      <c r="A267" t="s">
        <v>1079</v>
      </c>
      <c r="B267" s="1">
        <v>3093.9</v>
      </c>
      <c r="C267" s="23">
        <f t="shared" si="9"/>
        <v>4.6350561797752814E-2</v>
      </c>
    </row>
    <row r="268" spans="1:3" x14ac:dyDescent="0.35">
      <c r="A268" t="s">
        <v>1080</v>
      </c>
      <c r="B268" s="92">
        <f>B2+B3</f>
        <v>578.5</v>
      </c>
      <c r="C268" s="23">
        <f t="shared" si="9"/>
        <v>8.6666666666666663E-3</v>
      </c>
    </row>
    <row r="269" spans="1:3" x14ac:dyDescent="0.35">
      <c r="A269" t="s">
        <v>1081</v>
      </c>
      <c r="B269" s="92">
        <v>534</v>
      </c>
      <c r="C269" s="23">
        <f t="shared" si="9"/>
        <v>8.0000000000000002E-3</v>
      </c>
    </row>
    <row r="270" spans="1:3" x14ac:dyDescent="0.35">
      <c r="A270" t="s">
        <v>1082</v>
      </c>
      <c r="B270" s="92">
        <v>556.25</v>
      </c>
      <c r="C270" s="23">
        <f t="shared" si="9"/>
        <v>8.3333333333333332E-3</v>
      </c>
    </row>
    <row r="271" spans="1:3" x14ac:dyDescent="0.35">
      <c r="A271" t="s">
        <v>1083</v>
      </c>
      <c r="B271" s="92">
        <v>534</v>
      </c>
      <c r="C271" s="23">
        <f t="shared" si="9"/>
        <v>8.0000000000000002E-3</v>
      </c>
    </row>
    <row r="272" spans="1:3" x14ac:dyDescent="0.35">
      <c r="A272" t="s">
        <v>1084</v>
      </c>
      <c r="B272" s="92">
        <v>556.25</v>
      </c>
      <c r="C272" s="23">
        <f t="shared" si="9"/>
        <v>8.3333333333333332E-3</v>
      </c>
    </row>
    <row r="273" spans="1:3" x14ac:dyDescent="0.35">
      <c r="A273" t="s">
        <v>1085</v>
      </c>
      <c r="B273" s="92">
        <v>534</v>
      </c>
      <c r="C273" s="23">
        <f t="shared" si="9"/>
        <v>8.0000000000000002E-3</v>
      </c>
    </row>
    <row r="274" spans="1:3" x14ac:dyDescent="0.35">
      <c r="A274" t="s">
        <v>1086</v>
      </c>
      <c r="B274" s="1">
        <v>511.75</v>
      </c>
      <c r="C274" s="23">
        <f t="shared" si="9"/>
        <v>7.6666666666666662E-3</v>
      </c>
    </row>
    <row r="275" spans="1:3" x14ac:dyDescent="0.35">
      <c r="A275" t="s">
        <v>1087</v>
      </c>
      <c r="B275" s="1">
        <v>534</v>
      </c>
      <c r="C275" s="23">
        <f t="shared" si="9"/>
        <v>8.0000000000000002E-3</v>
      </c>
    </row>
    <row r="276" spans="1:3" x14ac:dyDescent="0.35">
      <c r="A276" t="s">
        <v>1088</v>
      </c>
      <c r="B276" s="1">
        <v>534</v>
      </c>
      <c r="C276" s="23">
        <f t="shared" si="9"/>
        <v>8.0000000000000002E-3</v>
      </c>
    </row>
    <row r="277" spans="1:3" x14ac:dyDescent="0.35">
      <c r="A277" t="s">
        <v>1089</v>
      </c>
      <c r="B277" s="1">
        <v>578.5</v>
      </c>
      <c r="C277" s="23">
        <f t="shared" si="9"/>
        <v>8.6666666666666663E-3</v>
      </c>
    </row>
    <row r="278" spans="1:3" x14ac:dyDescent="0.35">
      <c r="A278" t="s">
        <v>1090</v>
      </c>
      <c r="B278" s="1">
        <v>534</v>
      </c>
      <c r="C278" s="23">
        <f t="shared" si="9"/>
        <v>8.0000000000000002E-3</v>
      </c>
    </row>
    <row r="279" spans="1:3" x14ac:dyDescent="0.35">
      <c r="A279" t="s">
        <v>1091</v>
      </c>
      <c r="B279" s="1">
        <v>589.625</v>
      </c>
      <c r="C279" s="23">
        <f t="shared" si="9"/>
        <v>8.8333333333333337E-3</v>
      </c>
    </row>
    <row r="280" spans="1:3" x14ac:dyDescent="0.35">
      <c r="A280" t="s">
        <v>1092</v>
      </c>
      <c r="B280" s="1">
        <v>578.5</v>
      </c>
      <c r="C280" s="23">
        <f t="shared" si="9"/>
        <v>8.6666666666666663E-3</v>
      </c>
    </row>
    <row r="281" spans="1:3" x14ac:dyDescent="0.35">
      <c r="A281" t="s">
        <v>1093</v>
      </c>
      <c r="B281" s="1">
        <v>589.625</v>
      </c>
      <c r="C281" s="23">
        <f t="shared" si="9"/>
        <v>8.8333333333333337E-3</v>
      </c>
    </row>
    <row r="282" spans="1:3" x14ac:dyDescent="0.35">
      <c r="A282" t="s">
        <v>1094</v>
      </c>
      <c r="B282" s="1">
        <v>600.75</v>
      </c>
      <c r="C282" s="23">
        <f t="shared" si="9"/>
        <v>8.9999999999999993E-3</v>
      </c>
    </row>
    <row r="283" spans="1:3" x14ac:dyDescent="0.35">
      <c r="A283" t="s">
        <v>1095</v>
      </c>
      <c r="B283" s="1">
        <v>600.75</v>
      </c>
      <c r="C283" s="23">
        <f t="shared" si="9"/>
        <v>8.9999999999999993E-3</v>
      </c>
    </row>
    <row r="284" spans="1:3" x14ac:dyDescent="0.35">
      <c r="A284" t="s">
        <v>1096</v>
      </c>
      <c r="B284" s="1">
        <v>333.75</v>
      </c>
      <c r="C284" s="23">
        <f t="shared" si="9"/>
        <v>5.0000000000000001E-3</v>
      </c>
    </row>
    <row r="285" spans="1:3" x14ac:dyDescent="0.35">
      <c r="A285" t="s">
        <v>1097</v>
      </c>
      <c r="B285" s="1">
        <v>534</v>
      </c>
      <c r="C285" s="23">
        <f t="shared" si="9"/>
        <v>8.0000000000000002E-3</v>
      </c>
    </row>
    <row r="286" spans="1:3" x14ac:dyDescent="0.35">
      <c r="A286" t="s">
        <v>1098</v>
      </c>
      <c r="B286" s="1">
        <v>534</v>
      </c>
      <c r="C286" s="23">
        <f t="shared" si="9"/>
        <v>8.0000000000000002E-3</v>
      </c>
    </row>
    <row r="287" spans="1:3" x14ac:dyDescent="0.35">
      <c r="A287" t="s">
        <v>1099</v>
      </c>
      <c r="B287" s="1">
        <v>534</v>
      </c>
      <c r="C287" s="23">
        <f t="shared" si="9"/>
        <v>8.0000000000000002E-3</v>
      </c>
    </row>
    <row r="288" spans="1:3" x14ac:dyDescent="0.35">
      <c r="A288" t="s">
        <v>1100</v>
      </c>
      <c r="B288" s="1">
        <v>534</v>
      </c>
      <c r="C288" s="23">
        <f t="shared" si="9"/>
        <v>8.0000000000000002E-3</v>
      </c>
    </row>
    <row r="289" spans="1:3" x14ac:dyDescent="0.35">
      <c r="A289" t="s">
        <v>1101</v>
      </c>
      <c r="B289" s="1">
        <v>534</v>
      </c>
      <c r="C289" s="23">
        <f t="shared" si="9"/>
        <v>8.0000000000000002E-3</v>
      </c>
    </row>
    <row r="290" spans="1:3" x14ac:dyDescent="0.35">
      <c r="A290" t="s">
        <v>1102</v>
      </c>
      <c r="B290" s="1">
        <v>534</v>
      </c>
      <c r="C290" s="23">
        <f t="shared" si="9"/>
        <v>8.0000000000000002E-3</v>
      </c>
    </row>
    <row r="291" spans="1:3" x14ac:dyDescent="0.35">
      <c r="A291" t="s">
        <v>1103</v>
      </c>
      <c r="B291" s="1">
        <v>556.25</v>
      </c>
      <c r="C291" s="23">
        <f t="shared" si="9"/>
        <v>8.3333333333333332E-3</v>
      </c>
    </row>
    <row r="292" spans="1:3" x14ac:dyDescent="0.35">
      <c r="A292" t="s">
        <v>1104</v>
      </c>
      <c r="B292" s="1">
        <v>556.25</v>
      </c>
      <c r="C292" s="23">
        <f t="shared" si="9"/>
        <v>8.3333333333333332E-3</v>
      </c>
    </row>
    <row r="293" spans="1:3" x14ac:dyDescent="0.35">
      <c r="A293" t="s">
        <v>1105</v>
      </c>
      <c r="B293" s="1">
        <v>534</v>
      </c>
      <c r="C293" s="23">
        <f t="shared" si="9"/>
        <v>8.0000000000000002E-3</v>
      </c>
    </row>
    <row r="294" spans="1:3" x14ac:dyDescent="0.35">
      <c r="A294" t="s">
        <v>1106</v>
      </c>
      <c r="B294" s="1">
        <v>600.75</v>
      </c>
      <c r="C294" s="23">
        <f t="shared" si="9"/>
        <v>8.9999999999999993E-3</v>
      </c>
    </row>
    <row r="295" spans="1:3" x14ac:dyDescent="0.35">
      <c r="A295" t="s">
        <v>1107</v>
      </c>
      <c r="B295" s="1">
        <v>589.625</v>
      </c>
      <c r="C295" s="23">
        <f t="shared" si="9"/>
        <v>8.8333333333333337E-3</v>
      </c>
    </row>
    <row r="296" spans="1:3" x14ac:dyDescent="0.35">
      <c r="A296" t="s">
        <v>1108</v>
      </c>
      <c r="B296" s="1">
        <v>567.375</v>
      </c>
      <c r="C296" s="23">
        <f t="shared" si="9"/>
        <v>8.5000000000000006E-3</v>
      </c>
    </row>
    <row r="297" spans="1:3" x14ac:dyDescent="0.35">
      <c r="A297" t="s">
        <v>1109</v>
      </c>
      <c r="B297" s="1">
        <v>600.75</v>
      </c>
      <c r="C297" s="23">
        <f t="shared" si="9"/>
        <v>8.9999999999999993E-3</v>
      </c>
    </row>
    <row r="298" spans="1:3" x14ac:dyDescent="0.35">
      <c r="A298" t="s">
        <v>1110</v>
      </c>
      <c r="B298" s="1">
        <v>534</v>
      </c>
      <c r="C298" s="23">
        <f t="shared" si="9"/>
        <v>8.0000000000000002E-3</v>
      </c>
    </row>
    <row r="299" spans="1:3" x14ac:dyDescent="0.35">
      <c r="A299" t="s">
        <v>1111</v>
      </c>
      <c r="B299" s="1">
        <v>267</v>
      </c>
      <c r="C299" s="23">
        <f t="shared" si="9"/>
        <v>4.0000000000000001E-3</v>
      </c>
    </row>
    <row r="300" spans="1:3" x14ac:dyDescent="0.35">
      <c r="A300" t="s">
        <v>1112</v>
      </c>
      <c r="B300" s="1">
        <v>578.5</v>
      </c>
      <c r="C300" s="23">
        <f t="shared" si="9"/>
        <v>8.6666666666666663E-3</v>
      </c>
    </row>
    <row r="301" spans="1:3" x14ac:dyDescent="0.35">
      <c r="A301" t="s">
        <v>1113</v>
      </c>
      <c r="B301" s="1">
        <v>556.25</v>
      </c>
      <c r="C301" s="23">
        <f t="shared" si="9"/>
        <v>8.3333333333333332E-3</v>
      </c>
    </row>
    <row r="302" spans="1:3" x14ac:dyDescent="0.35">
      <c r="A302" t="s">
        <v>1114</v>
      </c>
      <c r="B302" s="1">
        <v>534</v>
      </c>
      <c r="C302" s="23">
        <f t="shared" si="9"/>
        <v>8.0000000000000002E-3</v>
      </c>
    </row>
    <row r="303" spans="1:3" x14ac:dyDescent="0.35">
      <c r="A303" t="s">
        <v>1115</v>
      </c>
      <c r="B303" s="1">
        <v>534</v>
      </c>
      <c r="C303" s="23">
        <f t="shared" si="9"/>
        <v>8.0000000000000002E-3</v>
      </c>
    </row>
    <row r="304" spans="1:3" x14ac:dyDescent="0.35">
      <c r="A304" t="s">
        <v>1116</v>
      </c>
      <c r="B304" s="1">
        <v>567.375</v>
      </c>
      <c r="C304" s="23">
        <f t="shared" si="9"/>
        <v>8.5000000000000006E-3</v>
      </c>
    </row>
    <row r="305" spans="1:3" x14ac:dyDescent="0.35">
      <c r="A305" t="s">
        <v>1117</v>
      </c>
      <c r="B305" s="1">
        <v>600.75</v>
      </c>
      <c r="C305" s="23">
        <f t="shared" si="9"/>
        <v>8.9999999999999993E-3</v>
      </c>
    </row>
    <row r="306" spans="1:3" x14ac:dyDescent="0.35">
      <c r="A306" t="s">
        <v>1118</v>
      </c>
      <c r="B306" s="1">
        <v>534</v>
      </c>
      <c r="C306" s="23">
        <f t="shared" si="9"/>
        <v>8.0000000000000002E-3</v>
      </c>
    </row>
    <row r="307" spans="1:3" x14ac:dyDescent="0.35">
      <c r="A307" t="s">
        <v>1119</v>
      </c>
      <c r="B307" s="1">
        <v>578.5</v>
      </c>
      <c r="C307" s="23">
        <f t="shared" si="9"/>
        <v>8.6666666666666663E-3</v>
      </c>
    </row>
    <row r="308" spans="1:3" x14ac:dyDescent="0.35">
      <c r="A308" t="s">
        <v>1120</v>
      </c>
      <c r="B308" s="1">
        <v>534</v>
      </c>
      <c r="C308" s="23">
        <f t="shared" si="9"/>
        <v>8.0000000000000002E-3</v>
      </c>
    </row>
    <row r="309" spans="1:3" x14ac:dyDescent="0.35">
      <c r="A309" t="s">
        <v>1121</v>
      </c>
      <c r="B309" s="1">
        <v>534</v>
      </c>
      <c r="C309" s="23">
        <f t="shared" si="9"/>
        <v>8.0000000000000002E-3</v>
      </c>
    </row>
    <row r="310" spans="1:3" x14ac:dyDescent="0.35">
      <c r="A310" t="s">
        <v>1122</v>
      </c>
      <c r="B310" s="1">
        <v>534</v>
      </c>
      <c r="C310" s="23">
        <f t="shared" si="9"/>
        <v>8.0000000000000002E-3</v>
      </c>
    </row>
    <row r="311" spans="1:3" x14ac:dyDescent="0.35">
      <c r="A311" t="s">
        <v>1123</v>
      </c>
      <c r="B311" s="1">
        <v>534</v>
      </c>
      <c r="C311" s="23">
        <f t="shared" si="9"/>
        <v>8.0000000000000002E-3</v>
      </c>
    </row>
    <row r="312" spans="1:3" x14ac:dyDescent="0.35">
      <c r="A312" t="s">
        <v>1124</v>
      </c>
      <c r="B312" s="1">
        <v>545.125</v>
      </c>
      <c r="C312" s="23">
        <f t="shared" si="9"/>
        <v>8.1666666666666658E-3</v>
      </c>
    </row>
    <row r="313" spans="1:3" x14ac:dyDescent="0.35">
      <c r="A313" t="s">
        <v>1125</v>
      </c>
      <c r="B313" s="1">
        <v>556.25</v>
      </c>
      <c r="C313" s="23">
        <f t="shared" si="9"/>
        <v>8.3333333333333332E-3</v>
      </c>
    </row>
    <row r="314" spans="1:3" x14ac:dyDescent="0.35">
      <c r="A314" t="s">
        <v>1126</v>
      </c>
      <c r="B314" s="1">
        <v>567.375</v>
      </c>
      <c r="C314" s="23">
        <f t="shared" si="9"/>
        <v>8.5000000000000006E-3</v>
      </c>
    </row>
    <row r="315" spans="1:3" x14ac:dyDescent="0.35">
      <c r="A315" t="s">
        <v>1127</v>
      </c>
      <c r="B315" s="1">
        <v>267</v>
      </c>
      <c r="C315" s="23">
        <f t="shared" si="9"/>
        <v>4.0000000000000001E-3</v>
      </c>
    </row>
    <row r="316" spans="1:3" x14ac:dyDescent="0.35">
      <c r="A316" t="s">
        <v>1128</v>
      </c>
      <c r="B316" s="1">
        <v>534</v>
      </c>
      <c r="C316" s="23">
        <f t="shared" si="9"/>
        <v>8.0000000000000002E-3</v>
      </c>
    </row>
    <row r="317" spans="1:3" x14ac:dyDescent="0.35">
      <c r="A317" t="s">
        <v>1129</v>
      </c>
      <c r="B317" s="1">
        <v>534</v>
      </c>
      <c r="C317" s="23">
        <f t="shared" si="9"/>
        <v>8.0000000000000002E-3</v>
      </c>
    </row>
    <row r="318" spans="1:3" x14ac:dyDescent="0.35">
      <c r="A318" t="s">
        <v>1130</v>
      </c>
      <c r="B318" s="1">
        <v>534</v>
      </c>
      <c r="C318" s="23">
        <f t="shared" si="9"/>
        <v>8.0000000000000002E-3</v>
      </c>
    </row>
    <row r="319" spans="1:3" x14ac:dyDescent="0.35">
      <c r="A319" t="s">
        <v>1131</v>
      </c>
      <c r="B319" s="1">
        <v>534</v>
      </c>
      <c r="C319" s="23">
        <f t="shared" si="9"/>
        <v>8.0000000000000002E-3</v>
      </c>
    </row>
    <row r="320" spans="1:3" x14ac:dyDescent="0.35">
      <c r="A320" t="s">
        <v>1132</v>
      </c>
      <c r="B320" s="1">
        <v>567.375</v>
      </c>
      <c r="C320" s="23">
        <f t="shared" si="9"/>
        <v>8.5000000000000006E-3</v>
      </c>
    </row>
    <row r="321" spans="1:3" x14ac:dyDescent="0.35">
      <c r="A321" t="s">
        <v>1133</v>
      </c>
      <c r="B321" s="1">
        <v>567.375</v>
      </c>
      <c r="C321" s="23">
        <f t="shared" si="9"/>
        <v>8.5000000000000006E-3</v>
      </c>
    </row>
    <row r="322" spans="1:3" x14ac:dyDescent="0.35">
      <c r="A322" t="s">
        <v>1134</v>
      </c>
      <c r="B322" s="1">
        <v>534</v>
      </c>
      <c r="C322" s="23">
        <f t="shared" si="9"/>
        <v>8.0000000000000002E-3</v>
      </c>
    </row>
    <row r="323" spans="1:3" x14ac:dyDescent="0.35">
      <c r="A323" t="s">
        <v>1135</v>
      </c>
      <c r="B323" s="1">
        <v>589.625</v>
      </c>
      <c r="C323" s="23">
        <f t="shared" si="9"/>
        <v>8.8333333333333337E-3</v>
      </c>
    </row>
    <row r="324" spans="1:3" x14ac:dyDescent="0.35">
      <c r="A324" t="s">
        <v>1136</v>
      </c>
      <c r="B324" s="1">
        <v>589.625</v>
      </c>
      <c r="C324" s="23">
        <f t="shared" ref="C324:C387" si="10">IFERROR(B324/$S$2,"")</f>
        <v>8.8333333333333337E-3</v>
      </c>
    </row>
    <row r="325" spans="1:3" x14ac:dyDescent="0.35">
      <c r="A325" t="s">
        <v>1137</v>
      </c>
      <c r="B325" s="1">
        <v>567.375</v>
      </c>
      <c r="C325" s="23">
        <f t="shared" si="10"/>
        <v>8.5000000000000006E-3</v>
      </c>
    </row>
    <row r="326" spans="1:3" x14ac:dyDescent="0.35">
      <c r="A326" t="s">
        <v>1138</v>
      </c>
      <c r="B326" s="1">
        <v>534</v>
      </c>
      <c r="C326" s="23">
        <f t="shared" si="10"/>
        <v>8.0000000000000002E-3</v>
      </c>
    </row>
    <row r="327" spans="1:3" x14ac:dyDescent="0.35">
      <c r="A327" t="s">
        <v>1139</v>
      </c>
      <c r="B327" s="1">
        <v>600.75</v>
      </c>
      <c r="C327" s="23">
        <f t="shared" si="10"/>
        <v>8.9999999999999993E-3</v>
      </c>
    </row>
    <row r="328" spans="1:3" x14ac:dyDescent="0.35">
      <c r="A328" t="s">
        <v>1140</v>
      </c>
      <c r="B328" s="1">
        <v>534</v>
      </c>
      <c r="C328" s="23">
        <f t="shared" si="10"/>
        <v>8.0000000000000002E-3</v>
      </c>
    </row>
    <row r="329" spans="1:3" x14ac:dyDescent="0.35">
      <c r="A329" t="s">
        <v>1141</v>
      </c>
      <c r="B329" s="1">
        <v>600.75</v>
      </c>
      <c r="C329" s="23">
        <f t="shared" si="10"/>
        <v>8.9999999999999993E-3</v>
      </c>
    </row>
    <row r="330" spans="1:3" x14ac:dyDescent="0.35">
      <c r="A330" t="s">
        <v>1142</v>
      </c>
      <c r="B330" s="1">
        <v>534</v>
      </c>
      <c r="C330" s="23">
        <f t="shared" si="10"/>
        <v>8.0000000000000002E-3</v>
      </c>
    </row>
    <row r="331" spans="1:3" x14ac:dyDescent="0.35">
      <c r="A331" t="s">
        <v>1143</v>
      </c>
      <c r="B331" s="1">
        <v>300.375</v>
      </c>
      <c r="C331" s="23">
        <f t="shared" si="10"/>
        <v>4.4999999999999997E-3</v>
      </c>
    </row>
    <row r="332" spans="1:3" x14ac:dyDescent="0.35">
      <c r="A332" t="s">
        <v>1144</v>
      </c>
      <c r="B332" s="1">
        <v>534</v>
      </c>
      <c r="C332" s="23">
        <f t="shared" si="10"/>
        <v>8.0000000000000002E-3</v>
      </c>
    </row>
    <row r="333" spans="1:3" x14ac:dyDescent="0.35">
      <c r="A333" t="s">
        <v>1145</v>
      </c>
      <c r="B333" s="1">
        <v>600.75</v>
      </c>
      <c r="C333" s="23">
        <f t="shared" si="10"/>
        <v>8.9999999999999993E-3</v>
      </c>
    </row>
    <row r="334" spans="1:3" x14ac:dyDescent="0.35">
      <c r="A334" t="s">
        <v>1146</v>
      </c>
      <c r="B334" s="1">
        <v>578.5</v>
      </c>
      <c r="C334" s="23">
        <f t="shared" si="10"/>
        <v>8.6666666666666663E-3</v>
      </c>
    </row>
    <row r="335" spans="1:3" x14ac:dyDescent="0.35">
      <c r="A335" t="s">
        <v>1147</v>
      </c>
      <c r="B335" s="1">
        <v>534</v>
      </c>
      <c r="C335" s="23">
        <f t="shared" si="10"/>
        <v>8.0000000000000002E-3</v>
      </c>
    </row>
    <row r="336" spans="1:3" x14ac:dyDescent="0.35">
      <c r="A336" t="s">
        <v>1148</v>
      </c>
      <c r="B336" s="1">
        <v>572</v>
      </c>
      <c r="C336" s="23">
        <f t="shared" si="10"/>
        <v>8.5692883895131088E-3</v>
      </c>
    </row>
    <row r="337" spans="1:3" x14ac:dyDescent="0.35">
      <c r="A337" t="s">
        <v>1149</v>
      </c>
      <c r="B337" s="1">
        <v>572</v>
      </c>
      <c r="C337" s="23">
        <f t="shared" si="10"/>
        <v>8.5692883895131088E-3</v>
      </c>
    </row>
    <row r="338" spans="1:3" x14ac:dyDescent="0.35">
      <c r="A338" t="s">
        <v>1150</v>
      </c>
      <c r="B338" s="1">
        <v>545.125</v>
      </c>
      <c r="C338" s="23">
        <f t="shared" si="10"/>
        <v>8.1666666666666658E-3</v>
      </c>
    </row>
    <row r="339" spans="1:3" x14ac:dyDescent="0.35">
      <c r="A339" t="s">
        <v>1151</v>
      </c>
      <c r="B339" s="1">
        <v>578.5</v>
      </c>
      <c r="C339" s="23">
        <f t="shared" si="10"/>
        <v>8.6666666666666663E-3</v>
      </c>
    </row>
    <row r="340" spans="1:3" x14ac:dyDescent="0.35">
      <c r="A340" t="s">
        <v>1152</v>
      </c>
      <c r="B340" s="1">
        <v>556.25</v>
      </c>
      <c r="C340" s="23">
        <f t="shared" si="10"/>
        <v>8.3333333333333332E-3</v>
      </c>
    </row>
    <row r="341" spans="1:3" x14ac:dyDescent="0.35">
      <c r="A341" t="s">
        <v>1153</v>
      </c>
      <c r="B341" s="1">
        <v>556.25</v>
      </c>
      <c r="C341" s="23">
        <f t="shared" si="10"/>
        <v>8.3333333333333332E-3</v>
      </c>
    </row>
    <row r="342" spans="1:3" x14ac:dyDescent="0.35">
      <c r="A342" t="s">
        <v>1154</v>
      </c>
      <c r="B342" s="1">
        <v>511.75</v>
      </c>
      <c r="C342" s="23">
        <f t="shared" si="10"/>
        <v>7.6666666666666662E-3</v>
      </c>
    </row>
    <row r="343" spans="1:3" x14ac:dyDescent="0.35">
      <c r="A343" t="s">
        <v>1155</v>
      </c>
      <c r="B343" s="1">
        <v>534</v>
      </c>
      <c r="C343" s="23">
        <f t="shared" si="10"/>
        <v>8.0000000000000002E-3</v>
      </c>
    </row>
    <row r="344" spans="1:3" x14ac:dyDescent="0.35">
      <c r="A344" t="s">
        <v>1156</v>
      </c>
      <c r="B344" s="1">
        <v>556.25</v>
      </c>
      <c r="C344" s="23">
        <f t="shared" si="10"/>
        <v>8.3333333333333332E-3</v>
      </c>
    </row>
    <row r="345" spans="1:3" x14ac:dyDescent="0.35">
      <c r="A345" t="s">
        <v>1157</v>
      </c>
      <c r="B345" s="1">
        <v>567.375</v>
      </c>
      <c r="C345" s="23">
        <f t="shared" si="10"/>
        <v>8.5000000000000006E-3</v>
      </c>
    </row>
    <row r="346" spans="1:3" x14ac:dyDescent="0.35">
      <c r="A346" t="s">
        <v>1158</v>
      </c>
      <c r="B346" s="1">
        <v>534</v>
      </c>
      <c r="C346" s="23">
        <f t="shared" si="10"/>
        <v>8.0000000000000002E-3</v>
      </c>
    </row>
    <row r="347" spans="1:3" x14ac:dyDescent="0.35">
      <c r="A347" t="s">
        <v>1159</v>
      </c>
      <c r="B347" s="1">
        <v>534</v>
      </c>
      <c r="C347" s="23">
        <f t="shared" si="10"/>
        <v>8.0000000000000002E-3</v>
      </c>
    </row>
    <row r="348" spans="1:3" x14ac:dyDescent="0.35">
      <c r="A348" t="s">
        <v>1160</v>
      </c>
      <c r="B348" s="1">
        <v>528</v>
      </c>
      <c r="C348" s="23">
        <f t="shared" si="10"/>
        <v>7.9101123595505616E-3</v>
      </c>
    </row>
    <row r="349" spans="1:3" x14ac:dyDescent="0.35">
      <c r="A349" t="s">
        <v>1161</v>
      </c>
      <c r="B349" s="1">
        <v>561</v>
      </c>
      <c r="C349" s="23">
        <f t="shared" si="10"/>
        <v>8.4044943820224711E-3</v>
      </c>
    </row>
    <row r="350" spans="1:3" x14ac:dyDescent="0.35">
      <c r="A350" t="s">
        <v>1162</v>
      </c>
      <c r="B350" s="1">
        <v>594</v>
      </c>
      <c r="C350" s="23">
        <f t="shared" si="10"/>
        <v>8.8988764044943824E-3</v>
      </c>
    </row>
    <row r="351" spans="1:3" x14ac:dyDescent="0.35">
      <c r="A351" t="s">
        <v>1163</v>
      </c>
      <c r="B351" s="1">
        <v>572</v>
      </c>
      <c r="C351" s="23">
        <f t="shared" si="10"/>
        <v>8.5692883895131088E-3</v>
      </c>
    </row>
    <row r="352" spans="1:3" x14ac:dyDescent="0.35">
      <c r="A352" t="s">
        <v>1164</v>
      </c>
      <c r="B352" s="1">
        <v>561</v>
      </c>
      <c r="C352" s="23">
        <f t="shared" si="10"/>
        <v>8.4044943820224711E-3</v>
      </c>
    </row>
    <row r="353" spans="1:3" x14ac:dyDescent="0.35">
      <c r="A353" t="s">
        <v>1165</v>
      </c>
      <c r="B353" s="1">
        <v>539</v>
      </c>
      <c r="C353" s="23">
        <f t="shared" si="10"/>
        <v>8.0749063670411993E-3</v>
      </c>
    </row>
    <row r="354" spans="1:3" x14ac:dyDescent="0.35">
      <c r="A354" t="s">
        <v>1166</v>
      </c>
      <c r="B354" s="1">
        <v>550</v>
      </c>
      <c r="C354" s="23">
        <f t="shared" si="10"/>
        <v>8.2397003745318352E-3</v>
      </c>
    </row>
    <row r="355" spans="1:3" x14ac:dyDescent="0.35">
      <c r="A355" t="s">
        <v>1167</v>
      </c>
      <c r="B355" s="1">
        <v>572</v>
      </c>
      <c r="C355" s="23">
        <f t="shared" si="10"/>
        <v>8.5692883895131088E-3</v>
      </c>
    </row>
    <row r="356" spans="1:3" x14ac:dyDescent="0.35">
      <c r="A356" t="s">
        <v>1168</v>
      </c>
      <c r="B356" s="1">
        <v>561</v>
      </c>
      <c r="C356" s="23">
        <f t="shared" si="10"/>
        <v>8.4044943820224711E-3</v>
      </c>
    </row>
    <row r="357" spans="1:3" x14ac:dyDescent="0.35">
      <c r="A357" t="s">
        <v>1169</v>
      </c>
      <c r="B357" s="1">
        <v>528</v>
      </c>
      <c r="C357" s="23">
        <f t="shared" si="10"/>
        <v>7.9101123595505616E-3</v>
      </c>
    </row>
    <row r="358" spans="1:3" x14ac:dyDescent="0.35">
      <c r="A358" t="s">
        <v>1170</v>
      </c>
      <c r="B358" s="1">
        <v>561</v>
      </c>
      <c r="C358" s="23">
        <f t="shared" si="10"/>
        <v>8.4044943820224711E-3</v>
      </c>
    </row>
    <row r="359" spans="1:3" x14ac:dyDescent="0.35">
      <c r="A359" t="s">
        <v>1171</v>
      </c>
      <c r="B359" s="1">
        <v>583</v>
      </c>
      <c r="C359" s="23">
        <f t="shared" si="10"/>
        <v>8.7340823970037448E-3</v>
      </c>
    </row>
    <row r="360" spans="1:3" x14ac:dyDescent="0.35">
      <c r="A360" t="s">
        <v>1172</v>
      </c>
      <c r="B360" s="1">
        <v>572</v>
      </c>
      <c r="C360" s="23">
        <f t="shared" si="10"/>
        <v>8.5692883895131088E-3</v>
      </c>
    </row>
    <row r="361" spans="1:3" x14ac:dyDescent="0.35">
      <c r="A361" t="s">
        <v>1173</v>
      </c>
      <c r="B361" s="1">
        <v>583</v>
      </c>
      <c r="C361" s="23">
        <f t="shared" si="10"/>
        <v>8.7340823970037448E-3</v>
      </c>
    </row>
    <row r="362" spans="1:3" x14ac:dyDescent="0.35">
      <c r="A362" t="s">
        <v>1174</v>
      </c>
      <c r="B362" s="1">
        <v>550</v>
      </c>
      <c r="C362" s="23">
        <f t="shared" si="10"/>
        <v>8.2397003745318352E-3</v>
      </c>
    </row>
    <row r="363" spans="1:3" x14ac:dyDescent="0.35">
      <c r="A363" t="s">
        <v>1175</v>
      </c>
      <c r="B363" s="1">
        <v>561</v>
      </c>
      <c r="C363" s="23">
        <f t="shared" si="10"/>
        <v>8.4044943820224711E-3</v>
      </c>
    </row>
    <row r="364" spans="1:3" x14ac:dyDescent="0.35">
      <c r="A364" t="s">
        <v>1176</v>
      </c>
      <c r="B364" s="1">
        <v>528</v>
      </c>
      <c r="C364" s="23">
        <f t="shared" si="10"/>
        <v>7.9101123595505616E-3</v>
      </c>
    </row>
    <row r="365" spans="1:3" x14ac:dyDescent="0.35">
      <c r="A365" t="s">
        <v>1177</v>
      </c>
      <c r="B365" s="1">
        <v>528</v>
      </c>
      <c r="C365" s="23">
        <f t="shared" si="10"/>
        <v>7.9101123595505616E-3</v>
      </c>
    </row>
    <row r="366" spans="1:3" x14ac:dyDescent="0.35">
      <c r="A366" t="s">
        <v>1178</v>
      </c>
      <c r="B366" s="1">
        <v>528</v>
      </c>
      <c r="C366" s="23">
        <f t="shared" si="10"/>
        <v>7.9101123595505616E-3</v>
      </c>
    </row>
    <row r="367" spans="1:3" x14ac:dyDescent="0.35">
      <c r="A367" t="s">
        <v>1179</v>
      </c>
      <c r="B367" s="1">
        <v>484</v>
      </c>
      <c r="C367" s="23">
        <f t="shared" si="10"/>
        <v>7.2509363295880152E-3</v>
      </c>
    </row>
    <row r="368" spans="1:3" x14ac:dyDescent="0.35">
      <c r="A368" t="s">
        <v>1180</v>
      </c>
      <c r="C368" s="23">
        <f t="shared" si="10"/>
        <v>0</v>
      </c>
    </row>
    <row r="369" spans="1:3" x14ac:dyDescent="0.35">
      <c r="A369" t="s">
        <v>1181</v>
      </c>
      <c r="B369" s="1">
        <v>447.75</v>
      </c>
      <c r="C369" s="23">
        <f t="shared" si="10"/>
        <v>6.7078651685393261E-3</v>
      </c>
    </row>
    <row r="370" spans="1:3" x14ac:dyDescent="0.35">
      <c r="A370" t="s">
        <v>1182</v>
      </c>
      <c r="B370" s="1">
        <v>270.5</v>
      </c>
      <c r="C370" s="23">
        <f t="shared" si="10"/>
        <v>4.0524344569288391E-3</v>
      </c>
    </row>
    <row r="371" spans="1:3" x14ac:dyDescent="0.35">
      <c r="A371" t="s">
        <v>1183</v>
      </c>
      <c r="B371" s="1">
        <v>511.75</v>
      </c>
      <c r="C371" s="23">
        <f t="shared" si="10"/>
        <v>7.6666666666666662E-3</v>
      </c>
    </row>
    <row r="372" spans="1:3" x14ac:dyDescent="0.35">
      <c r="A372" t="s">
        <v>1184</v>
      </c>
      <c r="B372" s="1">
        <v>534</v>
      </c>
      <c r="C372" s="23">
        <f t="shared" si="10"/>
        <v>8.0000000000000002E-3</v>
      </c>
    </row>
    <row r="373" spans="1:3" x14ac:dyDescent="0.35">
      <c r="A373" t="s">
        <v>1185</v>
      </c>
      <c r="B373" s="1">
        <v>534</v>
      </c>
      <c r="C373" s="23">
        <f t="shared" si="10"/>
        <v>8.0000000000000002E-3</v>
      </c>
    </row>
    <row r="374" spans="1:3" x14ac:dyDescent="0.35">
      <c r="A374" t="s">
        <v>1186</v>
      </c>
      <c r="B374" s="1">
        <v>534</v>
      </c>
      <c r="C374" s="23">
        <f t="shared" si="10"/>
        <v>8.0000000000000002E-3</v>
      </c>
    </row>
    <row r="375" spans="1:3" x14ac:dyDescent="0.35">
      <c r="A375" t="s">
        <v>1187</v>
      </c>
      <c r="B375" s="1">
        <v>534</v>
      </c>
      <c r="C375" s="23">
        <f t="shared" si="10"/>
        <v>8.0000000000000002E-3</v>
      </c>
    </row>
    <row r="376" spans="1:3" x14ac:dyDescent="0.35">
      <c r="A376" t="s">
        <v>1188</v>
      </c>
      <c r="B376" s="1">
        <v>534</v>
      </c>
      <c r="C376" s="23">
        <f t="shared" si="10"/>
        <v>8.0000000000000002E-3</v>
      </c>
    </row>
    <row r="377" spans="1:3" x14ac:dyDescent="0.35">
      <c r="A377" t="s">
        <v>1189</v>
      </c>
      <c r="B377" s="1">
        <v>600.75</v>
      </c>
      <c r="C377" s="23">
        <f t="shared" si="10"/>
        <v>8.9999999999999993E-3</v>
      </c>
    </row>
    <row r="378" spans="1:3" x14ac:dyDescent="0.35">
      <c r="A378" t="s">
        <v>1190</v>
      </c>
      <c r="B378" s="1">
        <v>534</v>
      </c>
      <c r="C378" s="23">
        <f t="shared" si="10"/>
        <v>8.0000000000000002E-3</v>
      </c>
    </row>
    <row r="379" spans="1:3" x14ac:dyDescent="0.35">
      <c r="A379" t="s">
        <v>1191</v>
      </c>
      <c r="B379" s="1">
        <v>267</v>
      </c>
      <c r="C379" s="23">
        <f t="shared" si="10"/>
        <v>4.0000000000000001E-3</v>
      </c>
    </row>
    <row r="380" spans="1:3" x14ac:dyDescent="0.35">
      <c r="A380" t="s">
        <v>1192</v>
      </c>
      <c r="B380" s="1">
        <v>386.1</v>
      </c>
      <c r="C380" s="23">
        <f t="shared" si="10"/>
        <v>5.7842696629213488E-3</v>
      </c>
    </row>
    <row r="381" spans="1:3" x14ac:dyDescent="0.35">
      <c r="A381" t="s">
        <v>1193</v>
      </c>
      <c r="B381" s="1">
        <v>578.5</v>
      </c>
      <c r="C381" s="23">
        <f t="shared" si="10"/>
        <v>8.6666666666666663E-3</v>
      </c>
    </row>
    <row r="382" spans="1:3" x14ac:dyDescent="0.35">
      <c r="A382" t="s">
        <v>1194</v>
      </c>
      <c r="B382" s="1">
        <v>578.5</v>
      </c>
      <c r="C382" s="23">
        <f t="shared" si="10"/>
        <v>8.6666666666666663E-3</v>
      </c>
    </row>
    <row r="383" spans="1:3" x14ac:dyDescent="0.35">
      <c r="A383" t="s">
        <v>1195</v>
      </c>
      <c r="B383" s="1">
        <v>556.25</v>
      </c>
      <c r="C383" s="23">
        <f t="shared" si="10"/>
        <v>8.3333333333333332E-3</v>
      </c>
    </row>
    <row r="384" spans="1:3" x14ac:dyDescent="0.35">
      <c r="A384" t="s">
        <v>1196</v>
      </c>
      <c r="B384" s="1">
        <v>600.75</v>
      </c>
      <c r="C384" s="23">
        <f t="shared" si="10"/>
        <v>8.9999999999999993E-3</v>
      </c>
    </row>
    <row r="385" spans="1:3" x14ac:dyDescent="0.35">
      <c r="A385" t="s">
        <v>1197</v>
      </c>
      <c r="B385" s="1">
        <v>534.6</v>
      </c>
      <c r="C385" s="23">
        <f t="shared" si="10"/>
        <v>8.0089887640449435E-3</v>
      </c>
    </row>
    <row r="386" spans="1:3" x14ac:dyDescent="0.35">
      <c r="A386" t="s">
        <v>1198</v>
      </c>
      <c r="B386" s="1">
        <v>524.70000000000005</v>
      </c>
      <c r="C386" s="23">
        <f t="shared" si="10"/>
        <v>7.8606741573033715E-3</v>
      </c>
    </row>
    <row r="387" spans="1:3" x14ac:dyDescent="0.35">
      <c r="A387" t="s">
        <v>1199</v>
      </c>
      <c r="B387" s="1">
        <v>188.1</v>
      </c>
      <c r="C387" s="23">
        <f t="shared" si="10"/>
        <v>2.8179775280898875E-3</v>
      </c>
    </row>
    <row r="388" spans="1:3" x14ac:dyDescent="0.35">
      <c r="A388" t="s">
        <v>1200</v>
      </c>
      <c r="B388" s="1">
        <v>400.5</v>
      </c>
      <c r="C388" s="23">
        <f t="shared" ref="C388:C408" si="11">IFERROR(B388/$S$2,"")</f>
        <v>6.0000000000000001E-3</v>
      </c>
    </row>
    <row r="389" spans="1:3" x14ac:dyDescent="0.35">
      <c r="A389" t="s">
        <v>1201</v>
      </c>
      <c r="B389" s="1">
        <v>544.5</v>
      </c>
      <c r="C389" s="23">
        <f t="shared" si="11"/>
        <v>8.1573033707865172E-3</v>
      </c>
    </row>
    <row r="390" spans="1:3" x14ac:dyDescent="0.35">
      <c r="A390" t="s">
        <v>1202</v>
      </c>
      <c r="B390" s="1">
        <v>524.70000000000005</v>
      </c>
      <c r="C390" s="23">
        <f t="shared" si="11"/>
        <v>7.8606741573033715E-3</v>
      </c>
    </row>
    <row r="391" spans="1:3" x14ac:dyDescent="0.35">
      <c r="A391" t="s">
        <v>1203</v>
      </c>
      <c r="B391" s="1">
        <v>542.70000000000005</v>
      </c>
      <c r="C391" s="23">
        <f t="shared" si="11"/>
        <v>8.1303370786516855E-3</v>
      </c>
    </row>
    <row r="392" spans="1:3" x14ac:dyDescent="0.35">
      <c r="A392" t="s">
        <v>1204</v>
      </c>
      <c r="B392" s="1">
        <v>532.65</v>
      </c>
      <c r="C392" s="23">
        <f t="shared" si="11"/>
        <v>7.9797752808988768E-3</v>
      </c>
    </row>
    <row r="393" spans="1:3" x14ac:dyDescent="0.35">
      <c r="A393" t="s">
        <v>1205</v>
      </c>
      <c r="B393" s="1">
        <v>548.85</v>
      </c>
      <c r="C393" s="23">
        <f t="shared" si="11"/>
        <v>8.222471910112359E-3</v>
      </c>
    </row>
    <row r="394" spans="1:3" x14ac:dyDescent="0.35">
      <c r="A394" t="s">
        <v>1206</v>
      </c>
      <c r="B394" s="1">
        <v>8944.5</v>
      </c>
      <c r="C394" s="23">
        <f t="shared" si="11"/>
        <v>0.13400000000000001</v>
      </c>
    </row>
    <row r="395" spans="1:3" x14ac:dyDescent="0.35">
      <c r="A395" t="s">
        <v>1207</v>
      </c>
      <c r="B395" s="1">
        <v>8343.75</v>
      </c>
      <c r="C395" s="23">
        <f t="shared" si="11"/>
        <v>0.125</v>
      </c>
    </row>
    <row r="396" spans="1:3" x14ac:dyDescent="0.35">
      <c r="A396" t="s">
        <v>1208</v>
      </c>
      <c r="B396" s="1">
        <v>8555.125</v>
      </c>
      <c r="C396" s="23">
        <f t="shared" si="11"/>
        <v>0.12816666666666668</v>
      </c>
    </row>
    <row r="397" spans="1:3" x14ac:dyDescent="0.35">
      <c r="A397" t="s">
        <v>1209</v>
      </c>
      <c r="B397" s="1">
        <v>8655.25</v>
      </c>
      <c r="C397" s="23">
        <f t="shared" si="11"/>
        <v>0.12966666666666668</v>
      </c>
    </row>
    <row r="398" spans="1:3" x14ac:dyDescent="0.35">
      <c r="A398" t="s">
        <v>1210</v>
      </c>
      <c r="B398" s="1">
        <v>8864.75</v>
      </c>
      <c r="C398" s="23">
        <f t="shared" si="11"/>
        <v>0.13280524344569289</v>
      </c>
    </row>
    <row r="399" spans="1:3" x14ac:dyDescent="0.35">
      <c r="A399" t="s">
        <v>1211</v>
      </c>
      <c r="B399" s="1">
        <v>8976</v>
      </c>
      <c r="C399" s="23">
        <f t="shared" si="11"/>
        <v>0.13447191011235954</v>
      </c>
    </row>
    <row r="400" spans="1:3" x14ac:dyDescent="0.35">
      <c r="A400" t="s">
        <v>1212</v>
      </c>
      <c r="B400" s="1">
        <v>7369.85</v>
      </c>
      <c r="C400" s="23">
        <f t="shared" si="11"/>
        <v>0.11040973782771536</v>
      </c>
    </row>
    <row r="401" spans="1:3" x14ac:dyDescent="0.35">
      <c r="A401" t="s">
        <v>1213</v>
      </c>
      <c r="B401" s="1">
        <v>7041.4</v>
      </c>
      <c r="C401" s="23">
        <f t="shared" si="11"/>
        <v>0.10548913857677902</v>
      </c>
    </row>
    <row r="402" spans="1:3" x14ac:dyDescent="0.35">
      <c r="A402" t="s">
        <v>797</v>
      </c>
      <c r="B402" s="1">
        <v>17288.25</v>
      </c>
      <c r="C402" s="23">
        <f t="shared" si="11"/>
        <v>0.25900000000000001</v>
      </c>
    </row>
    <row r="403" spans="1:3" x14ac:dyDescent="0.35">
      <c r="A403" t="s">
        <v>800</v>
      </c>
      <c r="B403" s="1">
        <v>17210.375</v>
      </c>
      <c r="C403" s="23">
        <f t="shared" si="11"/>
        <v>0.25783333333333336</v>
      </c>
    </row>
    <row r="404" spans="1:3" x14ac:dyDescent="0.35">
      <c r="A404" t="s">
        <v>803</v>
      </c>
      <c r="B404" s="1">
        <v>17840.75</v>
      </c>
      <c r="C404" s="23">
        <f t="shared" si="11"/>
        <v>0.26727715355805243</v>
      </c>
    </row>
    <row r="405" spans="1:3" x14ac:dyDescent="0.35">
      <c r="A405" t="s">
        <v>807</v>
      </c>
      <c r="B405" s="1">
        <v>14411.25</v>
      </c>
      <c r="C405" s="23">
        <f t="shared" si="11"/>
        <v>0.21589887640449437</v>
      </c>
    </row>
    <row r="406" spans="1:3" x14ac:dyDescent="0.35">
      <c r="A406" t="s">
        <v>811</v>
      </c>
      <c r="B406" s="1">
        <v>66750.25</v>
      </c>
      <c r="C406" s="23">
        <f t="shared" si="11"/>
        <v>1.0000037453183521</v>
      </c>
    </row>
    <row r="407" spans="1:3" x14ac:dyDescent="0.35">
      <c r="A407" t="s">
        <v>1214</v>
      </c>
      <c r="B407" s="1">
        <v>66750.25</v>
      </c>
      <c r="C407" s="23">
        <f t="shared" si="11"/>
        <v>1.0000037453183521</v>
      </c>
    </row>
    <row r="408" spans="1:3" x14ac:dyDescent="0.35">
      <c r="A408" t="s">
        <v>1215</v>
      </c>
      <c r="B408" s="1">
        <v>66750.25</v>
      </c>
      <c r="C408" s="23">
        <f t="shared" si="11"/>
        <v>1.0000037453183521</v>
      </c>
    </row>
    <row r="409" spans="1:3" x14ac:dyDescent="0.35">
      <c r="A409" t="s">
        <v>817</v>
      </c>
      <c r="B409" s="1">
        <v>66750.25</v>
      </c>
      <c r="C409" s="23">
        <f t="shared" ref="C409:C421" si="12">IFERROR(B409/$S$2,"")</f>
        <v>1.0000037453183521</v>
      </c>
    </row>
    <row r="410" spans="1:3" x14ac:dyDescent="0.35">
      <c r="A410" t="s">
        <v>695</v>
      </c>
      <c r="B410" s="1">
        <f>(445*50)/1000</f>
        <v>22.25</v>
      </c>
      <c r="C410" s="28">
        <f t="shared" si="12"/>
        <v>3.3333333333333332E-4</v>
      </c>
    </row>
    <row r="411" spans="1:3" x14ac:dyDescent="0.35">
      <c r="A411" t="s">
        <v>696</v>
      </c>
      <c r="B411" s="1">
        <f>(330*60)/1000</f>
        <v>19.8</v>
      </c>
      <c r="C411" s="28">
        <f t="shared" si="12"/>
        <v>2.9662921348314606E-4</v>
      </c>
    </row>
    <row r="412" spans="1:3" x14ac:dyDescent="0.35">
      <c r="A412" t="s">
        <v>792</v>
      </c>
      <c r="B412" s="1">
        <f>(335*60)/1000</f>
        <v>20.100000000000001</v>
      </c>
      <c r="C412" s="28">
        <f t="shared" si="12"/>
        <v>3.01123595505618E-4</v>
      </c>
    </row>
    <row r="413" spans="1:3" x14ac:dyDescent="0.35">
      <c r="A413" t="s">
        <v>681</v>
      </c>
      <c r="B413" s="1">
        <f>(440*50)/1000</f>
        <v>22</v>
      </c>
      <c r="C413" s="28">
        <f t="shared" si="12"/>
        <v>3.295880149812734E-4</v>
      </c>
    </row>
    <row r="414" spans="1:3" x14ac:dyDescent="0.35">
      <c r="A414" t="s">
        <v>1216</v>
      </c>
      <c r="B414" s="1">
        <v>8944.5</v>
      </c>
      <c r="C414" s="23">
        <f t="shared" si="12"/>
        <v>0.13400000000000001</v>
      </c>
    </row>
    <row r="415" spans="1:3" x14ac:dyDescent="0.35">
      <c r="A415" t="s">
        <v>1217</v>
      </c>
      <c r="B415" s="1">
        <v>8343.75</v>
      </c>
      <c r="C415" s="23">
        <f t="shared" si="12"/>
        <v>0.125</v>
      </c>
    </row>
    <row r="416" spans="1:3" x14ac:dyDescent="0.35">
      <c r="A416" t="s">
        <v>1218</v>
      </c>
      <c r="B416" s="1">
        <v>8555.125</v>
      </c>
      <c r="C416" s="23">
        <f t="shared" si="12"/>
        <v>0.12816666666666668</v>
      </c>
    </row>
    <row r="417" spans="1:3" x14ac:dyDescent="0.35">
      <c r="A417" t="s">
        <v>1219</v>
      </c>
      <c r="B417" s="1">
        <v>8655.25</v>
      </c>
      <c r="C417" s="23">
        <f t="shared" si="12"/>
        <v>0.12966666666666668</v>
      </c>
    </row>
    <row r="418" spans="1:3" x14ac:dyDescent="0.35">
      <c r="A418" t="s">
        <v>1220</v>
      </c>
      <c r="B418" s="1">
        <v>8864.75</v>
      </c>
      <c r="C418" s="23">
        <f t="shared" si="12"/>
        <v>0.13280524344569289</v>
      </c>
    </row>
    <row r="419" spans="1:3" x14ac:dyDescent="0.35">
      <c r="A419" t="s">
        <v>1221</v>
      </c>
      <c r="B419" s="1">
        <v>8976</v>
      </c>
      <c r="C419" s="23">
        <f t="shared" si="12"/>
        <v>0.13447191011235954</v>
      </c>
    </row>
    <row r="420" spans="1:3" x14ac:dyDescent="0.35">
      <c r="A420" t="s">
        <v>1222</v>
      </c>
      <c r="B420" s="1">
        <v>7369.85</v>
      </c>
      <c r="C420" s="23">
        <f t="shared" si="12"/>
        <v>0.11040973782771536</v>
      </c>
    </row>
    <row r="421" spans="1:3" x14ac:dyDescent="0.35">
      <c r="A421" t="s">
        <v>1223</v>
      </c>
      <c r="B421" s="1">
        <v>7041.4</v>
      </c>
      <c r="C421" s="23">
        <f t="shared" si="12"/>
        <v>0.10548913857677902</v>
      </c>
    </row>
    <row r="422" spans="1:3" x14ac:dyDescent="0.35">
      <c r="A422" t="s">
        <v>1224</v>
      </c>
      <c r="B422" s="1">
        <v>8944.5</v>
      </c>
      <c r="C422" s="23">
        <f t="shared" ref="C422:C430" si="13">IFERROR(B422/$S$2,"")</f>
        <v>0.13400000000000001</v>
      </c>
    </row>
    <row r="423" spans="1:3" x14ac:dyDescent="0.35">
      <c r="A423" t="s">
        <v>1225</v>
      </c>
      <c r="B423" s="1">
        <v>8343.75</v>
      </c>
      <c r="C423" s="23">
        <f t="shared" si="13"/>
        <v>0.125</v>
      </c>
    </row>
    <row r="424" spans="1:3" x14ac:dyDescent="0.35">
      <c r="A424" t="s">
        <v>1226</v>
      </c>
      <c r="B424" s="1">
        <v>8555.125</v>
      </c>
      <c r="C424" s="23">
        <f t="shared" si="13"/>
        <v>0.12816666666666668</v>
      </c>
    </row>
    <row r="425" spans="1:3" x14ac:dyDescent="0.35">
      <c r="A425" t="s">
        <v>1227</v>
      </c>
      <c r="B425" s="1">
        <v>8655.25</v>
      </c>
      <c r="C425" s="23">
        <f t="shared" si="13"/>
        <v>0.12966666666666668</v>
      </c>
    </row>
    <row r="426" spans="1:3" x14ac:dyDescent="0.35">
      <c r="A426" t="s">
        <v>1228</v>
      </c>
      <c r="B426" s="1">
        <v>8864.75</v>
      </c>
      <c r="C426" s="23">
        <f t="shared" si="13"/>
        <v>0.13280524344569289</v>
      </c>
    </row>
    <row r="427" spans="1:3" x14ac:dyDescent="0.35">
      <c r="A427" t="s">
        <v>1229</v>
      </c>
      <c r="B427" s="1">
        <v>8976</v>
      </c>
      <c r="C427" s="23">
        <f t="shared" si="13"/>
        <v>0.13447191011235954</v>
      </c>
    </row>
    <row r="428" spans="1:3" x14ac:dyDescent="0.35">
      <c r="A428" t="s">
        <v>1230</v>
      </c>
      <c r="B428" s="1">
        <v>7369.85</v>
      </c>
      <c r="C428" s="23">
        <f t="shared" si="13"/>
        <v>0.11040973782771536</v>
      </c>
    </row>
    <row r="429" spans="1:3" x14ac:dyDescent="0.35">
      <c r="A429" t="s">
        <v>1231</v>
      </c>
      <c r="B429" s="1">
        <v>7041.4</v>
      </c>
      <c r="C429" s="23">
        <f t="shared" si="13"/>
        <v>0.10548913857677902</v>
      </c>
    </row>
    <row r="430" spans="1:3" x14ac:dyDescent="0.3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1640625" defaultRowHeight="14.5" x14ac:dyDescent="0.35"/>
  <cols>
    <col min="1" max="1" width="0.81640625" customWidth="1"/>
    <col min="3" max="3" width="10.7265625" bestFit="1" customWidth="1"/>
    <col min="4" max="5" width="12.26953125" customWidth="1"/>
    <col min="6" max="6" width="14.1796875" customWidth="1"/>
    <col min="7" max="7" width="13" customWidth="1"/>
    <col min="8" max="8" width="10.7265625" customWidth="1"/>
    <col min="10" max="10" width="11.81640625" customWidth="1"/>
    <col min="11" max="11" width="11.1796875" customWidth="1"/>
    <col min="12" max="12" width="16.1796875" bestFit="1" customWidth="1"/>
    <col min="13" max="13" width="12.26953125" customWidth="1"/>
    <col min="16" max="16" width="30.453125" customWidth="1"/>
    <col min="20" max="20" width="29.453125" bestFit="1" customWidth="1"/>
    <col min="22" max="22" width="9.453125" customWidth="1"/>
  </cols>
  <sheetData>
    <row r="1" spans="2:24" hidden="1" x14ac:dyDescent="0.35"/>
    <row r="2" spans="2:24" hidden="1" x14ac:dyDescent="0.35"/>
    <row r="3" spans="2:24" hidden="1" x14ac:dyDescent="0.3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3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3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3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3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3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3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3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3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581"/>
  <sheetViews>
    <sheetView topLeftCell="A3" zoomScale="80" zoomScaleNormal="80" workbookViewId="0">
      <pane xSplit="2" ySplit="1" topLeftCell="C573" activePane="bottomRight" state="frozen"/>
      <selection pane="topRight" activeCell="C3" sqref="C3"/>
      <selection pane="bottomLeft" activeCell="A4" sqref="A4"/>
      <selection pane="bottomRight" activeCell="L581" sqref="L581"/>
    </sheetView>
  </sheetViews>
  <sheetFormatPr defaultColWidth="8.81640625" defaultRowHeight="14.5" x14ac:dyDescent="0.35"/>
  <cols>
    <col min="1" max="1" width="10.1796875" style="1" bestFit="1" customWidth="1"/>
    <col min="2" max="2" width="13.1796875" customWidth="1"/>
    <col min="3" max="3" width="11.26953125" style="1" customWidth="1"/>
    <col min="4" max="4" width="12.453125" style="1" customWidth="1"/>
    <col min="5" max="5" width="19.26953125" style="1" bestFit="1" customWidth="1"/>
    <col min="6" max="6" width="18.1796875" bestFit="1" customWidth="1"/>
    <col min="7" max="7" width="13" style="1" bestFit="1" customWidth="1"/>
    <col min="8" max="8" width="9.1796875" customWidth="1"/>
    <col min="9" max="9" width="14.81640625" style="1" bestFit="1" customWidth="1"/>
    <col min="10" max="10" width="10.7265625" style="1" customWidth="1"/>
    <col min="11" max="11" width="10.1796875" customWidth="1"/>
    <col min="12" max="13" width="14.453125" customWidth="1"/>
    <col min="14" max="14" width="12.453125" customWidth="1"/>
    <col min="15" max="15" width="12.26953125" customWidth="1"/>
    <col min="16" max="16" width="26.453125" customWidth="1"/>
    <col min="17" max="17" width="14.453125" customWidth="1"/>
    <col min="18" max="18" width="27.1796875" bestFit="1" customWidth="1"/>
    <col min="19" max="19" width="34.1796875" customWidth="1"/>
    <col min="20" max="20" width="23" style="1" customWidth="1"/>
    <col min="21" max="21" width="19.26953125" style="1" customWidth="1"/>
    <col min="22" max="22" width="17.453125" style="1" customWidth="1"/>
    <col min="23" max="23" width="68.54296875" customWidth="1"/>
    <col min="24" max="24" width="15.453125" customWidth="1"/>
    <col min="25" max="25" width="37.1796875" customWidth="1"/>
    <col min="26" max="26" width="18" customWidth="1"/>
    <col min="27" max="27" width="15.1796875" customWidth="1"/>
    <col min="28" max="28" width="11.453125" style="25" customWidth="1"/>
    <col min="29" max="29" width="14.81640625" style="25" customWidth="1"/>
    <col min="30" max="30" width="19.453125" customWidth="1"/>
    <col min="31" max="31" width="13.1796875" customWidth="1"/>
    <col min="32" max="32" width="81" customWidth="1"/>
    <col min="33" max="33" width="14.453125" customWidth="1"/>
    <col min="34" max="34" width="36.7265625" customWidth="1"/>
    <col min="35" max="35" width="32.453125" style="1" customWidth="1"/>
    <col min="36" max="36" width="22.81640625" customWidth="1"/>
    <col min="37" max="37" width="32.1796875" customWidth="1"/>
  </cols>
  <sheetData>
    <row r="1" spans="1:38" hidden="1" x14ac:dyDescent="0.35">
      <c r="Q1" s="1"/>
      <c r="R1" s="1"/>
      <c r="S1" s="1"/>
      <c r="T1"/>
      <c r="U1"/>
      <c r="V1"/>
      <c r="Y1" s="25"/>
      <c r="Z1" s="25"/>
      <c r="AB1"/>
      <c r="AC1"/>
      <c r="AF1" s="1"/>
      <c r="AI1"/>
    </row>
    <row r="2" spans="1:38" hidden="1" x14ac:dyDescent="0.3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3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3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3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3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29" hidden="1" x14ac:dyDescent="0.3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29" hidden="1" x14ac:dyDescent="0.3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3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3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29" hidden="1" x14ac:dyDescent="0.3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29" hidden="1" x14ac:dyDescent="0.3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3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3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3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3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3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3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3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29" hidden="1" x14ac:dyDescent="0.3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29" hidden="1" x14ac:dyDescent="0.3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29" hidden="1" x14ac:dyDescent="0.3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29" hidden="1" x14ac:dyDescent="0.3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3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29" hidden="1" x14ac:dyDescent="0.3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29" hidden="1" x14ac:dyDescent="0.3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29" hidden="1" x14ac:dyDescent="0.3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29" hidden="1" x14ac:dyDescent="0.3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29" hidden="1" x14ac:dyDescent="0.3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29" hidden="1" x14ac:dyDescent="0.3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29" hidden="1" x14ac:dyDescent="0.3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29" hidden="1" x14ac:dyDescent="0.3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29" hidden="1" x14ac:dyDescent="0.3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3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3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3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3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3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3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3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3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3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3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3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3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3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2" hidden="1" x14ac:dyDescent="0.4">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6" hidden="1" x14ac:dyDescent="0.4">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3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6" hidden="1" x14ac:dyDescent="0.4">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3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3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3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3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3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3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3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3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3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3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3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3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3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3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3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3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3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3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3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35">
      <c r="A70" s="229">
        <v>1769</v>
      </c>
      <c r="B70" s="262">
        <v>45781</v>
      </c>
      <c r="C70" s="296"/>
      <c r="D70" s="297">
        <v>2025</v>
      </c>
      <c r="E70" s="298" t="s">
        <v>73</v>
      </c>
      <c r="F70" s="298" t="s">
        <v>73</v>
      </c>
      <c r="G70" s="299">
        <v>45778</v>
      </c>
      <c r="H70" s="300">
        <v>31</v>
      </c>
      <c r="I70" s="301">
        <v>0.22847222222222222</v>
      </c>
      <c r="J70" s="301">
        <v>0.2638888888888889</v>
      </c>
      <c r="K70" s="302">
        <v>11.999999999999998</v>
      </c>
      <c r="L70" s="303" t="s">
        <v>579</v>
      </c>
      <c r="M70" s="303" t="s">
        <v>588</v>
      </c>
      <c r="N70" s="303"/>
      <c r="O70" s="303"/>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3" t="s">
        <v>573</v>
      </c>
      <c r="V70" s="304"/>
      <c r="W70" s="305" t="s">
        <v>635</v>
      </c>
      <c r="X70" s="306">
        <v>0.53472222222222221</v>
      </c>
      <c r="Y70" s="306">
        <v>0.53611111111111109</v>
      </c>
      <c r="Z70" s="306">
        <v>0.54166666666666663</v>
      </c>
      <c r="AA70" s="306">
        <v>0.54166666666666663</v>
      </c>
      <c r="AB70" s="307">
        <v>3.3333333333333215E-2</v>
      </c>
      <c r="AC70" s="307">
        <v>0.16666666666666607</v>
      </c>
      <c r="AD70" s="308">
        <v>0.16666666666666607</v>
      </c>
      <c r="AE70" s="309">
        <v>0.16666666666666607</v>
      </c>
      <c r="AF70" s="310" t="s">
        <v>636</v>
      </c>
      <c r="AG70" s="6" t="s">
        <v>1275</v>
      </c>
      <c r="AH70" s="302">
        <v>0</v>
      </c>
      <c r="AI70" s="303">
        <v>0.122</v>
      </c>
      <c r="AJ70" s="89">
        <f>IFERROR(IF(PA[[#This Row],[Lost PoA(kWh/m2)]]&gt;0,_xlfn.XLOOKUP(G70,'Modelling New'!$D:$D,'Modelling New'!$O:$O)*PA[[#This Row],[Lost PoA(kWh/m2)]]*S70,0),"")</f>
        <v>370.21360456686813</v>
      </c>
    </row>
    <row r="71" spans="1:36" hidden="1" x14ac:dyDescent="0.35">
      <c r="A71" s="229">
        <v>1770</v>
      </c>
      <c r="B71" s="262">
        <v>45781</v>
      </c>
      <c r="C71" s="296"/>
      <c r="D71" s="297">
        <v>2025</v>
      </c>
      <c r="E71" s="298" t="s">
        <v>73</v>
      </c>
      <c r="F71" s="298" t="s">
        <v>73</v>
      </c>
      <c r="G71" s="299">
        <v>45778</v>
      </c>
      <c r="H71" s="300">
        <v>31</v>
      </c>
      <c r="I71" s="301">
        <v>0.22847222222222222</v>
      </c>
      <c r="J71" s="301">
        <v>0.2638888888888889</v>
      </c>
      <c r="K71" s="285">
        <v>11.999999999999998</v>
      </c>
      <c r="L71" s="296" t="s">
        <v>579</v>
      </c>
      <c r="M71" s="296"/>
      <c r="N71" s="296"/>
      <c r="O71" s="296" t="s">
        <v>637</v>
      </c>
      <c r="P71" s="300"/>
      <c r="Q71" s="297"/>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5">
        <v>22.2</v>
      </c>
      <c r="T71" s="132">
        <f>IFERROR(_xlfn.XLOOKUP(PA[[#This Row],[Affected Equipment ]],'Basic Data '!A:A,'Basic Data '!C:C),"")</f>
        <v>4.3662921348314601E-3</v>
      </c>
      <c r="U71" s="296" t="s">
        <v>592</v>
      </c>
      <c r="V71" s="312"/>
      <c r="W71" s="313" t="s">
        <v>638</v>
      </c>
      <c r="X71" s="301">
        <v>0.21944444444444444</v>
      </c>
      <c r="Y71" s="301">
        <v>0.375</v>
      </c>
      <c r="Z71" s="301">
        <v>0.39583333333333331</v>
      </c>
      <c r="AA71" s="301">
        <v>0.40277777777777779</v>
      </c>
      <c r="AB71" s="314">
        <v>3.7333333333333334</v>
      </c>
      <c r="AC71" s="314">
        <v>4.2333333333333325</v>
      </c>
      <c r="AD71" s="315">
        <v>4.4000000000000004</v>
      </c>
      <c r="AE71" s="316">
        <v>4.4000000000000004</v>
      </c>
      <c r="AF71" s="261" t="s">
        <v>639</v>
      </c>
      <c r="AG71" s="6" t="s">
        <v>1275</v>
      </c>
      <c r="AH71" s="285">
        <v>0</v>
      </c>
      <c r="AI71" s="296">
        <v>0.9</v>
      </c>
      <c r="AJ71" s="89">
        <f>IFERROR(IF(PA[[#This Row],[Lost PoA(kWh/m2)]]&gt;0,_xlfn.XLOOKUP(G71,'Modelling New'!$D:$D,'Modelling New'!$O:$O)*PA[[#This Row],[Lost PoA(kWh/m2)]]*S71,0),"")</f>
        <v>15.127261500045044</v>
      </c>
    </row>
    <row r="72" spans="1:36" hidden="1" x14ac:dyDescent="0.35">
      <c r="A72" s="57">
        <v>1771</v>
      </c>
      <c r="B72" s="317">
        <v>45781</v>
      </c>
      <c r="C72" s="318"/>
      <c r="D72" s="319">
        <v>2025</v>
      </c>
      <c r="E72" s="320" t="s">
        <v>73</v>
      </c>
      <c r="F72" s="320" t="s">
        <v>73</v>
      </c>
      <c r="G72" s="321">
        <v>45778</v>
      </c>
      <c r="H72" s="322">
        <v>31</v>
      </c>
      <c r="I72" s="301">
        <v>0.22847222222222222</v>
      </c>
      <c r="J72" s="301">
        <v>0.2638888888888889</v>
      </c>
      <c r="K72" s="291">
        <v>11.999999999999998</v>
      </c>
      <c r="L72" s="318" t="s">
        <v>579</v>
      </c>
      <c r="M72" s="318"/>
      <c r="N72" s="318"/>
      <c r="O72" s="318" t="s">
        <v>612</v>
      </c>
      <c r="P72" s="322"/>
      <c r="Q72" s="319"/>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1">
        <v>22.2</v>
      </c>
      <c r="T72" s="132">
        <f>IFERROR(_xlfn.XLOOKUP(PA[[#This Row],[Affected Equipment ]],'Basic Data '!A:A,'Basic Data '!C:C),"")</f>
        <v>3.8561797752808993E-3</v>
      </c>
      <c r="U72" s="318" t="s">
        <v>592</v>
      </c>
      <c r="V72" s="323"/>
      <c r="W72" s="313" t="s">
        <v>638</v>
      </c>
      <c r="X72" s="324">
        <v>0.21944444444444444</v>
      </c>
      <c r="Y72" s="324">
        <v>0.375</v>
      </c>
      <c r="Z72" s="324">
        <v>0.40972222222222221</v>
      </c>
      <c r="AA72" s="324">
        <v>0.41666666666666669</v>
      </c>
      <c r="AB72" s="325">
        <v>3.7333333333333334</v>
      </c>
      <c r="AC72" s="325">
        <v>4.5666666666666664</v>
      </c>
      <c r="AD72" s="326">
        <v>4.7333333333333343</v>
      </c>
      <c r="AE72" s="327">
        <v>4.7333333333333343</v>
      </c>
      <c r="AF72" s="261" t="s">
        <v>639</v>
      </c>
      <c r="AG72" s="6" t="s">
        <v>1275</v>
      </c>
      <c r="AH72" s="291">
        <v>0</v>
      </c>
      <c r="AI72" s="318">
        <v>0.08</v>
      </c>
      <c r="AJ72" s="89">
        <f>IFERROR(IF(PA[[#This Row],[Lost PoA(kWh/m2)]]&gt;0,_xlfn.XLOOKUP(G72,'Modelling New'!$D:$D,'Modelling New'!$O:$O)*PA[[#This Row],[Lost PoA(kWh/m2)]]*S72,0),"")</f>
        <v>1.3446454666706706</v>
      </c>
    </row>
    <row r="73" spans="1:36" hidden="1" x14ac:dyDescent="0.35">
      <c r="A73" s="57">
        <v>1772</v>
      </c>
      <c r="B73" s="317">
        <v>45781</v>
      </c>
      <c r="C73" s="318"/>
      <c r="D73" s="319">
        <v>2025</v>
      </c>
      <c r="E73" s="320" t="s">
        <v>73</v>
      </c>
      <c r="F73" s="320" t="s">
        <v>73</v>
      </c>
      <c r="G73" s="321">
        <v>45778</v>
      </c>
      <c r="H73" s="322">
        <v>31</v>
      </c>
      <c r="I73" s="301">
        <v>0.22847222222222222</v>
      </c>
      <c r="J73" s="301">
        <v>0.2638888888888889</v>
      </c>
      <c r="K73" s="291">
        <v>11.999999999999998</v>
      </c>
      <c r="L73" s="318" t="s">
        <v>579</v>
      </c>
      <c r="M73" s="318"/>
      <c r="N73" s="318"/>
      <c r="O73" s="318" t="s">
        <v>612</v>
      </c>
      <c r="P73" s="322"/>
      <c r="Q73" s="319"/>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1">
        <v>22.2</v>
      </c>
      <c r="T73" s="132">
        <f>IFERROR(_xlfn.XLOOKUP(PA[[#This Row],[Affected Equipment ]],'Basic Data '!A:A,'Basic Data '!C:C),"")</f>
        <v>3.8561797752808993E-3</v>
      </c>
      <c r="U73" s="318" t="s">
        <v>592</v>
      </c>
      <c r="V73" s="323"/>
      <c r="W73" s="313" t="s">
        <v>638</v>
      </c>
      <c r="X73" s="324">
        <v>0.21944444444444444</v>
      </c>
      <c r="Y73" s="324">
        <v>0.375</v>
      </c>
      <c r="Z73" s="324">
        <v>0.4236111111111111</v>
      </c>
      <c r="AA73" s="324">
        <v>0.42708333333333331</v>
      </c>
      <c r="AB73" s="325">
        <v>3.7333333333333334</v>
      </c>
      <c r="AC73" s="325">
        <v>4.9000000000000004</v>
      </c>
      <c r="AD73" s="326">
        <v>4.9833333333333325</v>
      </c>
      <c r="AE73" s="327">
        <v>4.9833333333333325</v>
      </c>
      <c r="AF73" s="261" t="s">
        <v>640</v>
      </c>
      <c r="AG73" s="6" t="s">
        <v>1275</v>
      </c>
      <c r="AH73" s="291">
        <v>0</v>
      </c>
      <c r="AI73" s="318">
        <v>0.107</v>
      </c>
      <c r="AJ73" s="89">
        <f>IFERROR(IF(PA[[#This Row],[Lost PoA(kWh/m2)]]&gt;0,_xlfn.XLOOKUP(G73,'Modelling New'!$D:$D,'Modelling New'!$O:$O)*PA[[#This Row],[Lost PoA(kWh/m2)]]*S73,0),"")</f>
        <v>1.7984633116720217</v>
      </c>
    </row>
    <row r="74" spans="1:36" hidden="1" x14ac:dyDescent="0.35">
      <c r="A74" s="57">
        <v>1773</v>
      </c>
      <c r="B74" s="317">
        <v>45781</v>
      </c>
      <c r="C74" s="318"/>
      <c r="D74" s="319">
        <v>2025</v>
      </c>
      <c r="E74" s="320" t="s">
        <v>73</v>
      </c>
      <c r="F74" s="320" t="s">
        <v>73</v>
      </c>
      <c r="G74" s="321">
        <v>45778</v>
      </c>
      <c r="H74" s="322">
        <v>31</v>
      </c>
      <c r="I74" s="301">
        <v>0.22847222222222222</v>
      </c>
      <c r="J74" s="301">
        <v>0.2638888888888889</v>
      </c>
      <c r="K74" s="291">
        <v>11.999999999999998</v>
      </c>
      <c r="L74" s="318" t="s">
        <v>579</v>
      </c>
      <c r="M74" s="318"/>
      <c r="N74" s="318"/>
      <c r="O74" s="318" t="s">
        <v>612</v>
      </c>
      <c r="P74" s="322"/>
      <c r="Q74" s="319"/>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1">
        <v>22.2</v>
      </c>
      <c r="T74" s="132">
        <f>IFERROR(_xlfn.XLOOKUP(PA[[#This Row],[Affected Equipment ]],'Basic Data '!A:A,'Basic Data '!C:C),"")</f>
        <v>3.8561797752808993E-3</v>
      </c>
      <c r="U74" s="318" t="s">
        <v>592</v>
      </c>
      <c r="V74" s="323"/>
      <c r="W74" s="313" t="s">
        <v>638</v>
      </c>
      <c r="X74" s="324">
        <v>0.21944444444444444</v>
      </c>
      <c r="Y74" s="324">
        <v>0.375</v>
      </c>
      <c r="Z74" s="324">
        <v>0.43055555555555558</v>
      </c>
      <c r="AA74" s="324">
        <v>0.43402777777777779</v>
      </c>
      <c r="AB74" s="325">
        <v>3.7333333333333334</v>
      </c>
      <c r="AC74" s="325">
        <v>5.0666666666666673</v>
      </c>
      <c r="AD74" s="326">
        <v>5.15</v>
      </c>
      <c r="AE74" s="327">
        <v>5.15</v>
      </c>
      <c r="AF74" s="261" t="s">
        <v>640</v>
      </c>
      <c r="AG74" s="6" t="s">
        <v>1275</v>
      </c>
      <c r="AH74" s="291">
        <v>0</v>
      </c>
      <c r="AI74" s="318">
        <v>0.12</v>
      </c>
      <c r="AJ74" s="89">
        <f>IFERROR(IF(PA[[#This Row],[Lost PoA(kWh/m2)]]&gt;0,_xlfn.XLOOKUP(G74,'Modelling New'!$D:$D,'Modelling New'!$O:$O)*PA[[#This Row],[Lost PoA(kWh/m2)]]*S74,0),"")</f>
        <v>2.0169682000060059</v>
      </c>
    </row>
    <row r="75" spans="1:36" hidden="1" x14ac:dyDescent="0.35">
      <c r="A75" s="57">
        <v>1774</v>
      </c>
      <c r="B75" s="317">
        <v>45781</v>
      </c>
      <c r="C75" s="318"/>
      <c r="D75" s="319">
        <v>2025</v>
      </c>
      <c r="E75" s="320" t="s">
        <v>73</v>
      </c>
      <c r="F75" s="320" t="s">
        <v>73</v>
      </c>
      <c r="G75" s="321">
        <v>45778</v>
      </c>
      <c r="H75" s="322">
        <v>31</v>
      </c>
      <c r="I75" s="301">
        <v>0.22847222222222222</v>
      </c>
      <c r="J75" s="301">
        <v>0.2638888888888889</v>
      </c>
      <c r="K75" s="291">
        <v>11.999999999999998</v>
      </c>
      <c r="L75" s="318" t="s">
        <v>579</v>
      </c>
      <c r="M75" s="318"/>
      <c r="N75" s="318"/>
      <c r="O75" s="318" t="s">
        <v>612</v>
      </c>
      <c r="P75" s="322"/>
      <c r="Q75" s="319"/>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1">
        <v>22.2</v>
      </c>
      <c r="T75" s="132">
        <f>IFERROR(_xlfn.XLOOKUP(PA[[#This Row],[Affected Equipment ]],'Basic Data '!A:A,'Basic Data '!C:C),"")</f>
        <v>3.8561797752808993E-3</v>
      </c>
      <c r="U75" s="318" t="s">
        <v>592</v>
      </c>
      <c r="V75" s="323"/>
      <c r="W75" s="313" t="s">
        <v>638</v>
      </c>
      <c r="X75" s="324">
        <v>0.21944444444444444</v>
      </c>
      <c r="Y75" s="324">
        <v>0.375</v>
      </c>
      <c r="Z75" s="324">
        <v>0.4375</v>
      </c>
      <c r="AA75" s="324">
        <v>0.44444444444444442</v>
      </c>
      <c r="AB75" s="325">
        <v>3.7333333333333334</v>
      </c>
      <c r="AC75" s="325">
        <v>5.2333333333333334</v>
      </c>
      <c r="AD75" s="326">
        <v>5.3999999999999995</v>
      </c>
      <c r="AE75" s="327">
        <v>5.3999999999999995</v>
      </c>
      <c r="AF75" s="261" t="s">
        <v>640</v>
      </c>
      <c r="AG75" s="6" t="s">
        <v>1275</v>
      </c>
      <c r="AH75" s="291">
        <v>0</v>
      </c>
      <c r="AI75" s="318">
        <v>0.11</v>
      </c>
      <c r="AJ75" s="89">
        <f>IFERROR(IF(PA[[#This Row],[Lost PoA(kWh/m2)]]&gt;0,_xlfn.XLOOKUP(G75,'Modelling New'!$D:$D,'Modelling New'!$O:$O)*PA[[#This Row],[Lost PoA(kWh/m2)]]*S75,0),"")</f>
        <v>1.8488875166721719</v>
      </c>
    </row>
    <row r="76" spans="1:36" hidden="1" x14ac:dyDescent="0.35">
      <c r="A76" s="57">
        <v>1775</v>
      </c>
      <c r="B76" s="317">
        <v>45781</v>
      </c>
      <c r="C76" s="318"/>
      <c r="D76" s="319">
        <v>2025</v>
      </c>
      <c r="E76" s="320" t="s">
        <v>73</v>
      </c>
      <c r="F76" s="320" t="s">
        <v>73</v>
      </c>
      <c r="G76" s="321">
        <v>45778</v>
      </c>
      <c r="H76" s="322">
        <v>31</v>
      </c>
      <c r="I76" s="301">
        <v>0.22847222222222222</v>
      </c>
      <c r="J76" s="301">
        <v>0.2638888888888889</v>
      </c>
      <c r="K76" s="291">
        <v>11.999999999999998</v>
      </c>
      <c r="L76" s="318" t="s">
        <v>579</v>
      </c>
      <c r="M76" s="318"/>
      <c r="N76" s="318"/>
      <c r="O76" s="318" t="s">
        <v>612</v>
      </c>
      <c r="P76" s="322"/>
      <c r="Q76" s="319"/>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1">
        <v>22.2</v>
      </c>
      <c r="T76" s="132">
        <f>IFERROR(_xlfn.XLOOKUP(PA[[#This Row],[Affected Equipment ]],'Basic Data '!A:A,'Basic Data '!C:C),"")</f>
        <v>3.8561797752808993E-3</v>
      </c>
      <c r="U76" s="318" t="s">
        <v>592</v>
      </c>
      <c r="V76" s="323"/>
      <c r="W76" s="313" t="s">
        <v>638</v>
      </c>
      <c r="X76" s="324">
        <v>0.21944444444444444</v>
      </c>
      <c r="Y76" s="324">
        <v>0.375</v>
      </c>
      <c r="Z76" s="324">
        <v>0.4513888888888889</v>
      </c>
      <c r="AA76" s="324">
        <v>0.45833333333333331</v>
      </c>
      <c r="AB76" s="325">
        <v>3.7333333333333334</v>
      </c>
      <c r="AC76" s="325">
        <v>5.5666666666666664</v>
      </c>
      <c r="AD76" s="326">
        <v>5.7333333333333325</v>
      </c>
      <c r="AE76" s="327">
        <v>5.7333333333333325</v>
      </c>
      <c r="AF76" s="261" t="s">
        <v>640</v>
      </c>
      <c r="AG76" s="6" t="s">
        <v>1275</v>
      </c>
      <c r="AH76" s="291">
        <v>0</v>
      </c>
      <c r="AI76" s="318">
        <v>0.12</v>
      </c>
      <c r="AJ76" s="89">
        <f>IFERROR(IF(PA[[#This Row],[Lost PoA(kWh/m2)]]&gt;0,_xlfn.XLOOKUP(G76,'Modelling New'!$D:$D,'Modelling New'!$O:$O)*PA[[#This Row],[Lost PoA(kWh/m2)]]*S76,0),"")</f>
        <v>2.0169682000060059</v>
      </c>
    </row>
    <row r="77" spans="1:36" hidden="1" x14ac:dyDescent="0.35">
      <c r="A77" s="57">
        <v>1776</v>
      </c>
      <c r="B77" s="317">
        <v>45781</v>
      </c>
      <c r="C77" s="318"/>
      <c r="D77" s="319">
        <v>2025</v>
      </c>
      <c r="E77" s="320" t="s">
        <v>73</v>
      </c>
      <c r="F77" s="320" t="s">
        <v>73</v>
      </c>
      <c r="G77" s="321">
        <v>45778</v>
      </c>
      <c r="H77" s="322">
        <v>31</v>
      </c>
      <c r="I77" s="301">
        <v>0.22847222222222222</v>
      </c>
      <c r="J77" s="301">
        <v>0.2638888888888889</v>
      </c>
      <c r="K77" s="291">
        <v>11.999999999999998</v>
      </c>
      <c r="L77" s="318" t="s">
        <v>579</v>
      </c>
      <c r="M77" s="318"/>
      <c r="N77" s="318"/>
      <c r="O77" s="318" t="s">
        <v>600</v>
      </c>
      <c r="P77" s="322"/>
      <c r="Q77" s="319"/>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1">
        <v>22.2</v>
      </c>
      <c r="T77" s="132">
        <f>IFERROR(_xlfn.XLOOKUP(PA[[#This Row],[Affected Equipment ]],'Basic Data '!A:A,'Basic Data '!C:C),"")</f>
        <v>2.6666666666666666E-3</v>
      </c>
      <c r="U77" s="318" t="s">
        <v>592</v>
      </c>
      <c r="V77" s="323"/>
      <c r="W77" s="313" t="s">
        <v>638</v>
      </c>
      <c r="X77" s="324">
        <v>0.21944444444444444</v>
      </c>
      <c r="Y77" s="324">
        <v>0.375</v>
      </c>
      <c r="Z77" s="324">
        <v>0.46527777777777779</v>
      </c>
      <c r="AA77" s="324">
        <v>0.47222222222222221</v>
      </c>
      <c r="AB77" s="325">
        <v>3.7333333333333334</v>
      </c>
      <c r="AC77" s="325">
        <v>5.9</v>
      </c>
      <c r="AD77" s="326">
        <v>6.0666666666666664</v>
      </c>
      <c r="AE77" s="327">
        <v>6.0666666666666664</v>
      </c>
      <c r="AF77" s="261" t="s">
        <v>639</v>
      </c>
      <c r="AG77" s="6" t="s">
        <v>1275</v>
      </c>
      <c r="AH77" s="291">
        <v>0</v>
      </c>
      <c r="AI77" s="318">
        <v>0.11</v>
      </c>
      <c r="AJ77" s="89">
        <f>IFERROR(IF(PA[[#This Row],[Lost PoA(kWh/m2)]]&gt;0,_xlfn.XLOOKUP(G77,'Modelling New'!$D:$D,'Modelling New'!$O:$O)*PA[[#This Row],[Lost PoA(kWh/m2)]]*S77,0),"")</f>
        <v>1.8488875166721719</v>
      </c>
    </row>
    <row r="78" spans="1:36" hidden="1" x14ac:dyDescent="0.35">
      <c r="A78" s="57">
        <v>1777</v>
      </c>
      <c r="B78" s="317">
        <v>45781</v>
      </c>
      <c r="C78" s="318"/>
      <c r="D78" s="319">
        <v>2025</v>
      </c>
      <c r="E78" s="320" t="s">
        <v>73</v>
      </c>
      <c r="F78" s="320" t="s">
        <v>73</v>
      </c>
      <c r="G78" s="321">
        <v>45778</v>
      </c>
      <c r="H78" s="322">
        <v>31</v>
      </c>
      <c r="I78" s="301">
        <v>0.22847222222222222</v>
      </c>
      <c r="J78" s="301">
        <v>0.2638888888888889</v>
      </c>
      <c r="K78" s="291">
        <v>11.999999999999998</v>
      </c>
      <c r="L78" s="318" t="s">
        <v>579</v>
      </c>
      <c r="M78" s="318"/>
      <c r="N78" s="318"/>
      <c r="O78" s="318" t="s">
        <v>607</v>
      </c>
      <c r="P78" s="322"/>
      <c r="Q78" s="319"/>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1">
        <v>22.2</v>
      </c>
      <c r="T78" s="132">
        <f>IFERROR(_xlfn.XLOOKUP(PA[[#This Row],[Affected Equipment ]],'Basic Data '!A:A,'Basic Data '!C:C),"")</f>
        <v>2.8179775280898875E-3</v>
      </c>
      <c r="U78" s="318" t="s">
        <v>592</v>
      </c>
      <c r="V78" s="323"/>
      <c r="W78" s="313" t="s">
        <v>638</v>
      </c>
      <c r="X78" s="324">
        <v>0.21944444444444444</v>
      </c>
      <c r="Y78" s="324">
        <v>0.375</v>
      </c>
      <c r="Z78" s="324">
        <v>0.4861111111111111</v>
      </c>
      <c r="AA78" s="324">
        <v>0.49305555555555558</v>
      </c>
      <c r="AB78" s="325">
        <v>3.7333333333333334</v>
      </c>
      <c r="AC78" s="325">
        <v>6.4</v>
      </c>
      <c r="AD78" s="326">
        <v>6.5666666666666673</v>
      </c>
      <c r="AE78" s="327">
        <v>6.5666666666666673</v>
      </c>
      <c r="AF78" s="261" t="s">
        <v>640</v>
      </c>
      <c r="AG78" s="6" t="s">
        <v>1275</v>
      </c>
      <c r="AH78" s="291">
        <v>0</v>
      </c>
      <c r="AI78" s="318">
        <v>0.9</v>
      </c>
      <c r="AJ78" s="89">
        <f>IFERROR(IF(PA[[#This Row],[Lost PoA(kWh/m2)]]&gt;0,_xlfn.XLOOKUP(G78,'Modelling New'!$D:$D,'Modelling New'!$O:$O)*PA[[#This Row],[Lost PoA(kWh/m2)]]*S78,0),"")</f>
        <v>15.127261500045044</v>
      </c>
    </row>
    <row r="79" spans="1:36" hidden="1" x14ac:dyDescent="0.35">
      <c r="A79" s="57">
        <v>1778</v>
      </c>
      <c r="B79" s="317">
        <v>45781</v>
      </c>
      <c r="C79" s="318"/>
      <c r="D79" s="319">
        <v>2025</v>
      </c>
      <c r="E79" s="320" t="s">
        <v>73</v>
      </c>
      <c r="F79" s="320" t="s">
        <v>73</v>
      </c>
      <c r="G79" s="321">
        <v>45778</v>
      </c>
      <c r="H79" s="322">
        <v>31</v>
      </c>
      <c r="I79" s="301">
        <v>0.22847222222222222</v>
      </c>
      <c r="J79" s="301">
        <v>0.2638888888888889</v>
      </c>
      <c r="K79" s="291">
        <v>11.999999999999998</v>
      </c>
      <c r="L79" s="318" t="s">
        <v>579</v>
      </c>
      <c r="M79" s="318"/>
      <c r="N79" s="318"/>
      <c r="O79" s="318" t="s">
        <v>641</v>
      </c>
      <c r="P79" s="322"/>
      <c r="Q79" s="319"/>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1">
        <v>22.2</v>
      </c>
      <c r="T79" s="132">
        <f>IFERROR(_xlfn.XLOOKUP(PA[[#This Row],[Affected Equipment ]],'Basic Data '!A:A,'Basic Data '!C:C),"")</f>
        <v>4.3011235955056184E-3</v>
      </c>
      <c r="U79" s="318" t="s">
        <v>592</v>
      </c>
      <c r="V79" s="323"/>
      <c r="W79" s="313" t="s">
        <v>638</v>
      </c>
      <c r="X79" s="324">
        <v>0.21944444444444444</v>
      </c>
      <c r="Y79" s="324">
        <v>0.375</v>
      </c>
      <c r="Z79" s="324">
        <v>0.5</v>
      </c>
      <c r="AA79" s="324">
        <v>0.50694444444444442</v>
      </c>
      <c r="AB79" s="325">
        <v>3.7333333333333334</v>
      </c>
      <c r="AC79" s="325">
        <v>6.7333333333333334</v>
      </c>
      <c r="AD79" s="326">
        <v>6.8999999999999995</v>
      </c>
      <c r="AE79" s="327">
        <v>6.8999999999999995</v>
      </c>
      <c r="AF79" s="261" t="s">
        <v>642</v>
      </c>
      <c r="AG79" s="6" t="s">
        <v>1275</v>
      </c>
      <c r="AH79" s="291">
        <v>0</v>
      </c>
      <c r="AI79" s="318">
        <v>0.14000000000000001</v>
      </c>
      <c r="AJ79" s="89">
        <f>IFERROR(IF(PA[[#This Row],[Lost PoA(kWh/m2)]]&gt;0,_xlfn.XLOOKUP(G79,'Modelling New'!$D:$D,'Modelling New'!$O:$O)*PA[[#This Row],[Lost PoA(kWh/m2)]]*S79,0),"")</f>
        <v>2.3531295666736733</v>
      </c>
    </row>
    <row r="80" spans="1:36" hidden="1" x14ac:dyDescent="0.35">
      <c r="A80" s="57">
        <v>1779</v>
      </c>
      <c r="B80" s="317">
        <v>45781</v>
      </c>
      <c r="C80" s="318"/>
      <c r="D80" s="319">
        <v>2025</v>
      </c>
      <c r="E80" s="320" t="s">
        <v>73</v>
      </c>
      <c r="F80" s="320" t="s">
        <v>73</v>
      </c>
      <c r="G80" s="321">
        <v>45778</v>
      </c>
      <c r="H80" s="322">
        <v>31</v>
      </c>
      <c r="I80" s="301">
        <v>0.22847222222222222</v>
      </c>
      <c r="J80" s="301">
        <v>0.2638888888888889</v>
      </c>
      <c r="K80" s="291">
        <v>11.999999999999998</v>
      </c>
      <c r="L80" s="318" t="s">
        <v>579</v>
      </c>
      <c r="M80" s="318"/>
      <c r="N80" s="318"/>
      <c r="O80" s="318" t="s">
        <v>641</v>
      </c>
      <c r="P80" s="322"/>
      <c r="Q80" s="319"/>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1">
        <v>22.2</v>
      </c>
      <c r="T80" s="132">
        <f>IFERROR(_xlfn.XLOOKUP(PA[[#This Row],[Affected Equipment ]],'Basic Data '!A:A,'Basic Data '!C:C),"")</f>
        <v>4.3011235955056184E-3</v>
      </c>
      <c r="U80" s="318" t="s">
        <v>592</v>
      </c>
      <c r="V80" s="323"/>
      <c r="W80" s="313" t="s">
        <v>638</v>
      </c>
      <c r="X80" s="324">
        <v>0.21944444444444444</v>
      </c>
      <c r="Y80" s="324">
        <v>0.375</v>
      </c>
      <c r="Z80" s="324">
        <v>0.51388888888888884</v>
      </c>
      <c r="AA80" s="324">
        <v>0.52083333333333337</v>
      </c>
      <c r="AB80" s="325">
        <v>3.7333333333333334</v>
      </c>
      <c r="AC80" s="325">
        <v>7.0666666666666655</v>
      </c>
      <c r="AD80" s="326">
        <v>7.2333333333333343</v>
      </c>
      <c r="AE80" s="327">
        <v>7.2333333333333343</v>
      </c>
      <c r="AF80" s="261" t="s">
        <v>643</v>
      </c>
      <c r="AG80" s="6" t="s">
        <v>1275</v>
      </c>
      <c r="AH80" s="291">
        <v>0</v>
      </c>
      <c r="AI80" s="318">
        <v>0.13</v>
      </c>
      <c r="AJ80" s="89">
        <f>IFERROR(IF(PA[[#This Row],[Lost PoA(kWh/m2)]]&gt;0,_xlfn.XLOOKUP(G80,'Modelling New'!$D:$D,'Modelling New'!$O:$O)*PA[[#This Row],[Lost PoA(kWh/m2)]]*S80,0),"")</f>
        <v>2.1850488833398396</v>
      </c>
    </row>
    <row r="81" spans="1:36" hidden="1" x14ac:dyDescent="0.35">
      <c r="A81" s="57">
        <v>1780</v>
      </c>
      <c r="B81" s="262">
        <v>45781</v>
      </c>
      <c r="C81" s="296"/>
      <c r="D81" s="297">
        <v>2025</v>
      </c>
      <c r="E81" s="298" t="s">
        <v>73</v>
      </c>
      <c r="F81" s="298" t="s">
        <v>73</v>
      </c>
      <c r="G81" s="299">
        <v>45778</v>
      </c>
      <c r="H81" s="300">
        <v>31</v>
      </c>
      <c r="I81" s="301">
        <v>0.22847222222222222</v>
      </c>
      <c r="J81" s="301">
        <v>0.2638888888888889</v>
      </c>
      <c r="K81" s="285">
        <v>11.999999999999998</v>
      </c>
      <c r="L81" s="318" t="s">
        <v>579</v>
      </c>
      <c r="M81" s="296"/>
      <c r="N81" s="296"/>
      <c r="O81" s="296" t="s">
        <v>644</v>
      </c>
      <c r="P81" s="300"/>
      <c r="Q81" s="297"/>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5">
        <v>22.2</v>
      </c>
      <c r="T81" s="132">
        <f>IFERROR(_xlfn.XLOOKUP(PA[[#This Row],[Affected Equipment ]],'Basic Data '!A:A,'Basic Data '!C:C),"")</f>
        <v>4.1666666666666666E-3</v>
      </c>
      <c r="U81" s="296" t="s">
        <v>592</v>
      </c>
      <c r="V81" s="312"/>
      <c r="W81" s="313" t="s">
        <v>638</v>
      </c>
      <c r="X81" s="301">
        <v>0.21944444444444444</v>
      </c>
      <c r="Y81" s="301">
        <v>0.375</v>
      </c>
      <c r="Z81" s="301">
        <v>0.52430555555555558</v>
      </c>
      <c r="AA81" s="301">
        <v>0.52777777777777779</v>
      </c>
      <c r="AB81" s="314">
        <v>3.7333333333333334</v>
      </c>
      <c r="AC81" s="314">
        <v>7.3166666666666673</v>
      </c>
      <c r="AD81" s="315">
        <v>7.4</v>
      </c>
      <c r="AE81" s="316">
        <v>7.4</v>
      </c>
      <c r="AF81" s="261" t="s">
        <v>640</v>
      </c>
      <c r="AG81" s="6" t="s">
        <v>1275</v>
      </c>
      <c r="AH81" s="285">
        <v>0</v>
      </c>
      <c r="AI81" s="296">
        <v>0.13</v>
      </c>
      <c r="AJ81" s="89">
        <f>IFERROR(IF(PA[[#This Row],[Lost PoA(kWh/m2)]]&gt;0,_xlfn.XLOOKUP(G81,'Modelling New'!$D:$D,'Modelling New'!$O:$O)*PA[[#This Row],[Lost PoA(kWh/m2)]]*S81,0),"")</f>
        <v>2.1850488833398396</v>
      </c>
    </row>
    <row r="82" spans="1:36" hidden="1" x14ac:dyDescent="0.35">
      <c r="A82" s="57">
        <v>1781</v>
      </c>
      <c r="B82" s="317">
        <v>45782</v>
      </c>
      <c r="C82" s="318"/>
      <c r="D82" s="319">
        <v>2025</v>
      </c>
      <c r="E82" s="320" t="s">
        <v>73</v>
      </c>
      <c r="F82" s="320" t="s">
        <v>73</v>
      </c>
      <c r="G82" s="321">
        <v>45778</v>
      </c>
      <c r="H82" s="322">
        <v>31</v>
      </c>
      <c r="I82" s="232">
        <v>0.23055555555555554</v>
      </c>
      <c r="J82" s="232">
        <v>0.76180555555555562</v>
      </c>
      <c r="K82" s="291">
        <v>11.999999999999998</v>
      </c>
      <c r="L82" s="318" t="s">
        <v>597</v>
      </c>
      <c r="M82" s="318"/>
      <c r="N82" s="318"/>
      <c r="O82" s="318" t="s">
        <v>598</v>
      </c>
      <c r="P82" s="322"/>
      <c r="Q82" s="319"/>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1">
        <v>267</v>
      </c>
      <c r="T82" s="132">
        <f>IFERROR(_xlfn.XLOOKUP(PA[[#This Row],[Affected Equipment ]],'Basic Data '!A:A,'Basic Data '!C:C),"")</f>
        <v>4.0000000000000001E-3</v>
      </c>
      <c r="U82" s="318" t="s">
        <v>566</v>
      </c>
      <c r="V82" s="323"/>
      <c r="W82" s="328" t="s">
        <v>619</v>
      </c>
      <c r="X82" s="324">
        <v>0.59722222222222221</v>
      </c>
      <c r="Y82" s="324">
        <v>0.59722222222222221</v>
      </c>
      <c r="Z82" s="324">
        <v>0.66666666666666663</v>
      </c>
      <c r="AA82" s="324">
        <v>0.6875</v>
      </c>
      <c r="AB82" s="325">
        <v>0</v>
      </c>
      <c r="AC82" s="325">
        <f>IF(PA[[#This Row],[Work Start time on Fault]]="NA","",(PA[[#This Row],[Work Start time on Fault]]-PA[[#This Row],[Fault Time]])*24)</f>
        <v>1.6666666666666661</v>
      </c>
      <c r="AD82" s="326">
        <v>2.166666666666667</v>
      </c>
      <c r="AE82" s="327">
        <f>IFERROR((PA[[#This Row],[Work Completion time on fault]]-PA[[#This Row],[Fault Time]])*24,"")</f>
        <v>2.166666666666667</v>
      </c>
      <c r="AF82" s="261" t="s">
        <v>620</v>
      </c>
      <c r="AG82" s="6" t="s">
        <v>1275</v>
      </c>
      <c r="AH82" s="291">
        <v>0</v>
      </c>
      <c r="AI82" s="318">
        <v>0.13100000000000001</v>
      </c>
      <c r="AJ82" s="89">
        <f>IFERROR(IF(PA[[#This Row],[Lost PoA(kWh/m2)]]&gt;0,_xlfn.XLOOKUP(G82,'Modelling New'!$D:$D,'Modelling New'!$O:$O)*PA[[#This Row],[Lost PoA(kWh/m2)]]*S82,0),"")</f>
        <v>26.481793067421197</v>
      </c>
    </row>
    <row r="83" spans="1:36" hidden="1" x14ac:dyDescent="0.35">
      <c r="A83" s="57">
        <v>1782</v>
      </c>
      <c r="B83" s="317">
        <v>45782</v>
      </c>
      <c r="C83" s="318"/>
      <c r="D83" s="319">
        <v>2025</v>
      </c>
      <c r="E83" s="320" t="s">
        <v>73</v>
      </c>
      <c r="F83" s="320" t="s">
        <v>73</v>
      </c>
      <c r="G83" s="321">
        <v>45778</v>
      </c>
      <c r="H83" s="322">
        <v>31</v>
      </c>
      <c r="I83" s="232">
        <v>0.23055555555555554</v>
      </c>
      <c r="J83" s="232">
        <v>0.76180555555555562</v>
      </c>
      <c r="K83" s="291">
        <v>11.999999999999998</v>
      </c>
      <c r="L83" s="318" t="s">
        <v>621</v>
      </c>
      <c r="M83" s="318"/>
      <c r="N83" s="318"/>
      <c r="O83" s="318" t="s">
        <v>600</v>
      </c>
      <c r="P83" s="322"/>
      <c r="Q83" s="319"/>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1">
        <v>289.25</v>
      </c>
      <c r="T83" s="132">
        <f>IFERROR(_xlfn.XLOOKUP(PA[[#This Row],[Affected Equipment ]],'Basic Data '!A:A,'Basic Data '!C:C),"")</f>
        <v>4.3333333333333331E-3</v>
      </c>
      <c r="U83" s="318" t="s">
        <v>566</v>
      </c>
      <c r="V83" s="323"/>
      <c r="W83" s="328" t="s">
        <v>619</v>
      </c>
      <c r="X83" s="324">
        <v>0.59722222222222221</v>
      </c>
      <c r="Y83" s="324">
        <v>0.59722222222222221</v>
      </c>
      <c r="Z83" s="324">
        <v>0.65277777777777779</v>
      </c>
      <c r="AA83" s="324">
        <v>0.67361111111111116</v>
      </c>
      <c r="AB83" s="325">
        <v>0</v>
      </c>
      <c r="AC83" s="325">
        <f>IF(PA[[#This Row],[Work Start time on Fault]]="NA","",(PA[[#This Row],[Work Start time on Fault]]-PA[[#This Row],[Fault Time]])*24)</f>
        <v>1.3333333333333339</v>
      </c>
      <c r="AD83" s="326">
        <v>1.8333333333333348</v>
      </c>
      <c r="AE83" s="327">
        <f>IFERROR((PA[[#This Row],[Work Completion time on fault]]-PA[[#This Row],[Fault Time]])*24,"")</f>
        <v>1.8333333333333348</v>
      </c>
      <c r="AF83" s="261" t="s">
        <v>620</v>
      </c>
      <c r="AG83" s="6" t="s">
        <v>1275</v>
      </c>
      <c r="AH83" s="291">
        <v>0</v>
      </c>
      <c r="AI83" s="318">
        <v>0.82279999999999998</v>
      </c>
      <c r="AJ83" s="89">
        <f>IFERROR(IF(PA[[#This Row],[Lost PoA(kWh/m2)]]&gt;0,_xlfn.XLOOKUP(G83,'Modelling New'!$D:$D,'Modelling New'!$O:$O)*PA[[#This Row],[Lost PoA(kWh/m2)]]*S83,0),"")</f>
        <v>180.1907451439975</v>
      </c>
    </row>
    <row r="84" spans="1:36" hidden="1" x14ac:dyDescent="0.35">
      <c r="A84" s="57">
        <v>1783</v>
      </c>
      <c r="B84" s="317">
        <v>45782</v>
      </c>
      <c r="C84" s="318"/>
      <c r="D84" s="319">
        <v>2025</v>
      </c>
      <c r="E84" s="320" t="s">
        <v>73</v>
      </c>
      <c r="F84" s="320" t="s">
        <v>73</v>
      </c>
      <c r="G84" s="321">
        <v>45778</v>
      </c>
      <c r="H84" s="322">
        <v>31</v>
      </c>
      <c r="I84" s="232">
        <v>0.23055555555555554</v>
      </c>
      <c r="J84" s="232">
        <v>0.76180555555555562</v>
      </c>
      <c r="K84" s="291">
        <v>11.999999999999998</v>
      </c>
      <c r="L84" s="318" t="s">
        <v>606</v>
      </c>
      <c r="M84" s="318"/>
      <c r="N84" s="318"/>
      <c r="O84" s="318" t="s">
        <v>578</v>
      </c>
      <c r="P84" s="322"/>
      <c r="Q84" s="319"/>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1">
        <v>190.35</v>
      </c>
      <c r="T84" s="132">
        <f>IFERROR(_xlfn.XLOOKUP(PA[[#This Row],[Affected Equipment ]],'Basic Data '!A:A,'Basic Data '!C:C),"")</f>
        <v>4.0539325842696636E-3</v>
      </c>
      <c r="U84" s="318" t="s">
        <v>566</v>
      </c>
      <c r="V84" s="323"/>
      <c r="W84" s="328" t="s">
        <v>619</v>
      </c>
      <c r="X84" s="324">
        <v>0.59722222222222221</v>
      </c>
      <c r="Y84" s="324">
        <v>0.59722222222222221</v>
      </c>
      <c r="Z84" s="324">
        <v>0.65972222222222221</v>
      </c>
      <c r="AA84" s="324">
        <v>0.68055555555555547</v>
      </c>
      <c r="AB84" s="325">
        <v>0</v>
      </c>
      <c r="AC84" s="325">
        <f>IF(PA[[#This Row],[Work Start time on Fault]]="NA","",(PA[[#This Row],[Work Start time on Fault]]-PA[[#This Row],[Fault Time]])*24)</f>
        <v>1.5</v>
      </c>
      <c r="AD84" s="326">
        <v>1.9999999999999982</v>
      </c>
      <c r="AE84" s="327">
        <f>IFERROR((PA[[#This Row],[Work Completion time on fault]]-PA[[#This Row],[Fault Time]])*24,"")</f>
        <v>1.9999999999999982</v>
      </c>
      <c r="AF84" s="261" t="s">
        <v>645</v>
      </c>
      <c r="AG84" s="6" t="s">
        <v>1275</v>
      </c>
      <c r="AH84" s="291">
        <v>0</v>
      </c>
      <c r="AI84" s="318">
        <v>0.11194</v>
      </c>
      <c r="AJ84" s="89">
        <f>IFERROR(IF(PA[[#This Row],[Lost PoA(kWh/m2)]]&gt;0,_xlfn.XLOOKUP(G84,'Modelling New'!$D:$D,'Modelling New'!$O:$O)*PA[[#This Row],[Lost PoA(kWh/m2)]]*S84,0),"")</f>
        <v>16.132549795704119</v>
      </c>
    </row>
    <row r="85" spans="1:36" hidden="1" x14ac:dyDescent="0.35">
      <c r="A85" s="57">
        <v>1784</v>
      </c>
      <c r="B85" s="317">
        <v>45782</v>
      </c>
      <c r="C85" s="318"/>
      <c r="D85" s="319">
        <v>2025</v>
      </c>
      <c r="E85" s="320" t="s">
        <v>73</v>
      </c>
      <c r="F85" s="320" t="s">
        <v>73</v>
      </c>
      <c r="G85" s="321">
        <v>45778</v>
      </c>
      <c r="H85" s="322">
        <v>31</v>
      </c>
      <c r="I85" s="232">
        <v>0.23055555555555554</v>
      </c>
      <c r="J85" s="232">
        <v>0.76180555555555562</v>
      </c>
      <c r="K85" s="291">
        <v>11.999999999999998</v>
      </c>
      <c r="L85" s="318" t="s">
        <v>615</v>
      </c>
      <c r="M85" s="318"/>
      <c r="N85" s="318"/>
      <c r="O85" s="318" t="s">
        <v>599</v>
      </c>
      <c r="P85" s="322"/>
      <c r="Q85" s="319"/>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1">
        <v>264</v>
      </c>
      <c r="T85" s="132">
        <f>IFERROR(_xlfn.XLOOKUP(PA[[#This Row],[Affected Equipment ]],'Basic Data '!A:A,'Basic Data '!C:C),"")</f>
        <v>3.9550561797752808E-3</v>
      </c>
      <c r="U85" s="318" t="s">
        <v>566</v>
      </c>
      <c r="V85" s="323"/>
      <c r="W85" s="328" t="s">
        <v>619</v>
      </c>
      <c r="X85" s="324">
        <v>0.59722222222222221</v>
      </c>
      <c r="Y85" s="324">
        <v>0.59722222222222221</v>
      </c>
      <c r="Z85" s="324">
        <v>0.64583333333333337</v>
      </c>
      <c r="AA85" s="324">
        <v>0.67361111111111116</v>
      </c>
      <c r="AB85" s="325">
        <v>0</v>
      </c>
      <c r="AC85" s="325">
        <f>IF(PA[[#This Row],[Work Start time on Fault]]="NA","",(PA[[#This Row],[Work Start time on Fault]]-PA[[#This Row],[Fault Time]])*24)</f>
        <v>1.1666666666666679</v>
      </c>
      <c r="AD85" s="326">
        <v>1.8333333333333348</v>
      </c>
      <c r="AE85" s="327">
        <f>IFERROR((PA[[#This Row],[Work Completion time on fault]]-PA[[#This Row],[Fault Time]])*24,"")</f>
        <v>1.8333333333333348</v>
      </c>
      <c r="AF85" s="261" t="s">
        <v>645</v>
      </c>
      <c r="AG85" s="6" t="s">
        <v>1275</v>
      </c>
      <c r="AH85" s="291">
        <v>0</v>
      </c>
      <c r="AI85" s="318">
        <v>0.82269999999999999</v>
      </c>
      <c r="AJ85" s="89">
        <f>IFERROR(IF(PA[[#This Row],[Lost PoA(kWh/m2)]]&gt;0,_xlfn.XLOOKUP(G85,'Modelling New'!$D:$D,'Modelling New'!$O:$O)*PA[[#This Row],[Lost PoA(kWh/m2)]]*S85,0),"")</f>
        <v>164.44105513148065</v>
      </c>
    </row>
    <row r="86" spans="1:36" hidden="1" x14ac:dyDescent="0.35">
      <c r="A86" s="57">
        <v>1785</v>
      </c>
      <c r="B86" s="317">
        <v>45782</v>
      </c>
      <c r="C86" s="318"/>
      <c r="D86" s="319">
        <v>2025</v>
      </c>
      <c r="E86" s="320" t="s">
        <v>73</v>
      </c>
      <c r="F86" s="320" t="s">
        <v>73</v>
      </c>
      <c r="G86" s="321">
        <v>45778</v>
      </c>
      <c r="H86" s="322">
        <v>31</v>
      </c>
      <c r="I86" s="232">
        <v>0.23055555555555554</v>
      </c>
      <c r="J86" s="232">
        <v>0.76180555555555562</v>
      </c>
      <c r="K86" s="291">
        <v>11.999999999999998</v>
      </c>
      <c r="L86" s="318" t="s">
        <v>564</v>
      </c>
      <c r="M86" s="318"/>
      <c r="N86" s="318"/>
      <c r="O86" s="318" t="s">
        <v>637</v>
      </c>
      <c r="P86" s="322"/>
      <c r="Q86" s="319"/>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1">
        <v>300.38</v>
      </c>
      <c r="T86" s="132">
        <f>IFERROR(_xlfn.XLOOKUP(PA[[#This Row],[Affected Equipment ]],'Basic Data '!A:A,'Basic Data '!C:C),"")</f>
        <v>4.0000000000000001E-3</v>
      </c>
      <c r="U86" s="318" t="s">
        <v>566</v>
      </c>
      <c r="V86" s="323"/>
      <c r="W86" s="328" t="s">
        <v>619</v>
      </c>
      <c r="X86" s="324">
        <v>0.59722222222222221</v>
      </c>
      <c r="Y86" s="324">
        <v>0.59722222222222221</v>
      </c>
      <c r="Z86" s="324">
        <v>0.64236111111111105</v>
      </c>
      <c r="AA86" s="324">
        <v>0.67222222222222217</v>
      </c>
      <c r="AB86" s="325">
        <v>0</v>
      </c>
      <c r="AC86" s="325">
        <f>IF(PA[[#This Row],[Work Start time on Fault]]="NA","",(PA[[#This Row],[Work Start time on Fault]]-PA[[#This Row],[Fault Time]])*24)</f>
        <v>1.0833333333333321</v>
      </c>
      <c r="AD86" s="326">
        <v>1.7999999999999989</v>
      </c>
      <c r="AE86" s="327">
        <f>IFERROR((PA[[#This Row],[Work Completion time on fault]]-PA[[#This Row],[Fault Time]])*24,"")</f>
        <v>1.7999999999999989</v>
      </c>
      <c r="AF86" s="261" t="s">
        <v>620</v>
      </c>
      <c r="AG86" s="6" t="s">
        <v>1275</v>
      </c>
      <c r="AH86" s="291">
        <v>0</v>
      </c>
      <c r="AI86" s="318">
        <v>0.75780000000000003</v>
      </c>
      <c r="AJ86" s="89">
        <f>IFERROR(IF(PA[[#This Row],[Lost PoA(kWh/m2)]]&gt;0,_xlfn.XLOOKUP(G86,'Modelling New'!$D:$D,'Modelling New'!$O:$O)*PA[[#This Row],[Lost PoA(kWh/m2)]]*S86,0),"")</f>
        <v>172.34172853607805</v>
      </c>
    </row>
    <row r="87" spans="1:36" hidden="1" x14ac:dyDescent="0.35">
      <c r="A87" s="57">
        <v>1786</v>
      </c>
      <c r="B87" s="317">
        <v>45782</v>
      </c>
      <c r="C87" s="318"/>
      <c r="D87" s="319">
        <v>2025</v>
      </c>
      <c r="E87" s="320" t="s">
        <v>73</v>
      </c>
      <c r="F87" s="320" t="s">
        <v>73</v>
      </c>
      <c r="G87" s="321">
        <v>45778</v>
      </c>
      <c r="H87" s="322">
        <v>31</v>
      </c>
      <c r="I87" s="232">
        <v>0.23055555555555554</v>
      </c>
      <c r="J87" s="232">
        <v>0.76180555555555562</v>
      </c>
      <c r="K87" s="291">
        <v>11.999999999999998</v>
      </c>
      <c r="L87" s="318" t="s">
        <v>564</v>
      </c>
      <c r="M87" s="318"/>
      <c r="N87" s="318"/>
      <c r="O87" s="318" t="s">
        <v>596</v>
      </c>
      <c r="P87" s="322"/>
      <c r="Q87" s="319"/>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1">
        <v>22.25</v>
      </c>
      <c r="T87" s="132">
        <f>IFERROR(_xlfn.XLOOKUP(PA[[#This Row],[Affected Equipment ]],'Basic Data '!A:A,'Basic Data '!C:C),"")</f>
        <v>4.2846441947565544E-3</v>
      </c>
      <c r="U87" s="318" t="s">
        <v>592</v>
      </c>
      <c r="V87" s="323"/>
      <c r="W87" s="313" t="s">
        <v>638</v>
      </c>
      <c r="X87" s="324">
        <v>0.375</v>
      </c>
      <c r="Y87" s="324">
        <v>0.375</v>
      </c>
      <c r="Z87" s="324">
        <v>0.39583333333333331</v>
      </c>
      <c r="AA87" s="324">
        <v>0.40277777777777773</v>
      </c>
      <c r="AB87" s="325">
        <f>IF(PA[[#This Row],[Acknowledgement Time ]]="NA","",(PA[[#This Row],[Acknowledgement Time ]]-PA[[#This Row],[Fault Time]])*24)</f>
        <v>0</v>
      </c>
      <c r="AC87" s="325">
        <f>IF(PA[[#This Row],[Work Start time on Fault]]="NA","",(PA[[#This Row],[Work Start time on Fault]]-PA[[#This Row],[Fault Time]])*24)</f>
        <v>0.49999999999999956</v>
      </c>
      <c r="AD87" s="326">
        <v>0.66666666666666563</v>
      </c>
      <c r="AE87" s="327">
        <f>IFERROR((PA[[#This Row],[Work Completion time on fault]]-PA[[#This Row],[Fault Time]])*24,"")</f>
        <v>0.66666666666666563</v>
      </c>
      <c r="AF87" s="261" t="s">
        <v>640</v>
      </c>
      <c r="AG87" s="6" t="s">
        <v>1275</v>
      </c>
      <c r="AH87" s="291">
        <v>0</v>
      </c>
      <c r="AI87" s="318">
        <v>0.623</v>
      </c>
      <c r="AJ87" s="89">
        <f>IFERROR(IF(PA[[#This Row],[Lost PoA(kWh/m2)]]&gt;0,_xlfn.XLOOKUP(G87,'Modelling New'!$D:$D,'Modelling New'!$O:$O)*PA[[#This Row],[Lost PoA(kWh/m2)]]*S87,0),"")</f>
        <v>10.495010865778248</v>
      </c>
    </row>
    <row r="88" spans="1:36" hidden="1" x14ac:dyDescent="0.35">
      <c r="A88" s="57">
        <v>1787</v>
      </c>
      <c r="B88" s="317">
        <v>45782</v>
      </c>
      <c r="C88" s="318"/>
      <c r="D88" s="319">
        <v>2025</v>
      </c>
      <c r="E88" s="320" t="s">
        <v>73</v>
      </c>
      <c r="F88" s="320" t="s">
        <v>73</v>
      </c>
      <c r="G88" s="321">
        <v>45778</v>
      </c>
      <c r="H88" s="322">
        <v>31</v>
      </c>
      <c r="I88" s="232">
        <v>0.23055555555555554</v>
      </c>
      <c r="J88" s="232">
        <v>0.76180555555555562</v>
      </c>
      <c r="K88" s="291">
        <v>11.999999999999998</v>
      </c>
      <c r="L88" s="318" t="s">
        <v>564</v>
      </c>
      <c r="M88" s="318"/>
      <c r="N88" s="318"/>
      <c r="O88" s="318" t="s">
        <v>600</v>
      </c>
      <c r="P88" s="322"/>
      <c r="Q88" s="319"/>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1">
        <v>22.25</v>
      </c>
      <c r="T88" s="132">
        <f>IFERROR(_xlfn.XLOOKUP(PA[[#This Row],[Affected Equipment ]],'Basic Data '!A:A,'Basic Data '!C:C),"")</f>
        <v>4.3333333333333331E-3</v>
      </c>
      <c r="U88" s="318" t="s">
        <v>592</v>
      </c>
      <c r="V88" s="323"/>
      <c r="W88" s="313" t="s">
        <v>638</v>
      </c>
      <c r="X88" s="324">
        <v>0.375</v>
      </c>
      <c r="Y88" s="324">
        <v>0.375</v>
      </c>
      <c r="Z88" s="324">
        <v>0.40972222222222227</v>
      </c>
      <c r="AA88" s="324">
        <v>0.41666666666666669</v>
      </c>
      <c r="AB88" s="325">
        <f>IF(PA[[#This Row],[Acknowledgement Time ]]="NA","",(PA[[#This Row],[Acknowledgement Time ]]-PA[[#This Row],[Fault Time]])*24)</f>
        <v>0</v>
      </c>
      <c r="AC88" s="325">
        <f>IF(PA[[#This Row],[Work Start time on Fault]]="NA","",(PA[[#This Row],[Work Start time on Fault]]-PA[[#This Row],[Fault Time]])*24)</f>
        <v>0.83333333333333437</v>
      </c>
      <c r="AD88" s="326">
        <v>1.0000000000000004</v>
      </c>
      <c r="AE88" s="327">
        <f>IFERROR((PA[[#This Row],[Work Completion time on fault]]-PA[[#This Row],[Fault Time]])*24,"")</f>
        <v>1.0000000000000004</v>
      </c>
      <c r="AF88" s="261" t="s">
        <v>640</v>
      </c>
      <c r="AG88" s="6" t="s">
        <v>1275</v>
      </c>
      <c r="AH88" s="291">
        <v>0</v>
      </c>
      <c r="AI88" s="318">
        <v>0.65100000000000002</v>
      </c>
      <c r="AJ88" s="89">
        <f>IFERROR(IF(PA[[#This Row],[Lost PoA(kWh/m2)]]&gt;0,_xlfn.XLOOKUP(G88,'Modelling New'!$D:$D,'Modelling New'!$O:$O)*PA[[#This Row],[Lost PoA(kWh/m2)]]*S88,0),"")</f>
        <v>10.96669674738626</v>
      </c>
    </row>
    <row r="89" spans="1:36" hidden="1" x14ac:dyDescent="0.35">
      <c r="A89" s="57">
        <v>1788</v>
      </c>
      <c r="B89" s="317">
        <v>45782</v>
      </c>
      <c r="C89" s="318"/>
      <c r="D89" s="319">
        <v>2025</v>
      </c>
      <c r="E89" s="320" t="s">
        <v>73</v>
      </c>
      <c r="F89" s="320" t="s">
        <v>73</v>
      </c>
      <c r="G89" s="321">
        <v>45778</v>
      </c>
      <c r="H89" s="322">
        <v>31</v>
      </c>
      <c r="I89" s="232">
        <v>0.23055555555555554</v>
      </c>
      <c r="J89" s="232">
        <v>0.76180555555555562</v>
      </c>
      <c r="K89" s="291">
        <v>11.999999999999998</v>
      </c>
      <c r="L89" s="318" t="s">
        <v>564</v>
      </c>
      <c r="M89" s="318"/>
      <c r="N89" s="318"/>
      <c r="O89" s="318" t="s">
        <v>578</v>
      </c>
      <c r="P89" s="322"/>
      <c r="Q89" s="319"/>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1">
        <v>22.25</v>
      </c>
      <c r="T89" s="132">
        <f>IFERROR(_xlfn.XLOOKUP(PA[[#This Row],[Affected Equipment ]],'Basic Data '!A:A,'Basic Data '!C:C),"")</f>
        <v>4.2846441947565544E-3</v>
      </c>
      <c r="U89" s="318" t="s">
        <v>592</v>
      </c>
      <c r="V89" s="323"/>
      <c r="W89" s="313" t="s">
        <v>638</v>
      </c>
      <c r="X89" s="324">
        <v>0.375</v>
      </c>
      <c r="Y89" s="324">
        <v>0.375</v>
      </c>
      <c r="Z89" s="324">
        <v>0.4236111111111111</v>
      </c>
      <c r="AA89" s="324">
        <v>0.43055555555555558</v>
      </c>
      <c r="AB89" s="325">
        <f>IF(PA[[#This Row],[Acknowledgement Time ]]="NA","",(PA[[#This Row],[Acknowledgement Time ]]-PA[[#This Row],[Fault Time]])*24)</f>
        <v>0</v>
      </c>
      <c r="AC89" s="325">
        <f>IF(PA[[#This Row],[Work Start time on Fault]]="NA","",(PA[[#This Row],[Work Start time on Fault]]-PA[[#This Row],[Fault Time]])*24)</f>
        <v>1.1666666666666665</v>
      </c>
      <c r="AD89" s="326">
        <v>1.3333333333333339</v>
      </c>
      <c r="AE89" s="327">
        <f>IFERROR((PA[[#This Row],[Work Completion time on fault]]-PA[[#This Row],[Fault Time]])*24,"")</f>
        <v>1.3333333333333339</v>
      </c>
      <c r="AF89" s="261" t="s">
        <v>639</v>
      </c>
      <c r="AG89" s="6" t="s">
        <v>1275</v>
      </c>
      <c r="AH89" s="291">
        <v>0</v>
      </c>
      <c r="AI89" s="318">
        <v>0.66600000000000004</v>
      </c>
      <c r="AJ89" s="89">
        <f>IFERROR(IF(PA[[#This Row],[Lost PoA(kWh/m2)]]&gt;0,_xlfn.XLOOKUP(G89,'Modelling New'!$D:$D,'Modelling New'!$O:$O)*PA[[#This Row],[Lost PoA(kWh/m2)]]*S89,0),"")</f>
        <v>11.219385612533408</v>
      </c>
    </row>
    <row r="90" spans="1:36" hidden="1" x14ac:dyDescent="0.35">
      <c r="A90" s="57">
        <v>1789</v>
      </c>
      <c r="B90" s="317">
        <v>45782</v>
      </c>
      <c r="C90" s="318"/>
      <c r="D90" s="319">
        <v>2025</v>
      </c>
      <c r="E90" s="320" t="s">
        <v>73</v>
      </c>
      <c r="F90" s="320" t="s">
        <v>73</v>
      </c>
      <c r="G90" s="321">
        <v>45778</v>
      </c>
      <c r="H90" s="322">
        <v>31</v>
      </c>
      <c r="I90" s="232">
        <v>0.23055555555555554</v>
      </c>
      <c r="J90" s="232">
        <v>0.76180555555555562</v>
      </c>
      <c r="K90" s="291">
        <v>11.999999999999998</v>
      </c>
      <c r="L90" s="318" t="s">
        <v>597</v>
      </c>
      <c r="M90" s="318"/>
      <c r="N90" s="318"/>
      <c r="O90" s="318" t="s">
        <v>598</v>
      </c>
      <c r="P90" s="322"/>
      <c r="Q90" s="319"/>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1">
        <v>22.25</v>
      </c>
      <c r="T90" s="132">
        <f>IFERROR(_xlfn.XLOOKUP(PA[[#This Row],[Affected Equipment ]],'Basic Data '!A:A,'Basic Data '!C:C),"")</f>
        <v>4.0000000000000001E-3</v>
      </c>
      <c r="U90" s="318" t="s">
        <v>592</v>
      </c>
      <c r="V90" s="323"/>
      <c r="W90" s="313" t="s">
        <v>638</v>
      </c>
      <c r="X90" s="324">
        <v>0.375</v>
      </c>
      <c r="Y90" s="324">
        <v>0.375</v>
      </c>
      <c r="Z90" s="324">
        <v>0.4375</v>
      </c>
      <c r="AA90" s="324">
        <v>0.44444444444444442</v>
      </c>
      <c r="AB90" s="325">
        <f>IF(PA[[#This Row],[Acknowledgement Time ]]="NA","",(PA[[#This Row],[Acknowledgement Time ]]-PA[[#This Row],[Fault Time]])*24)</f>
        <v>0</v>
      </c>
      <c r="AC90" s="325">
        <f>IF(PA[[#This Row],[Work Start time on Fault]]="NA","",(PA[[#This Row],[Work Start time on Fault]]-PA[[#This Row],[Fault Time]])*24)</f>
        <v>1.5</v>
      </c>
      <c r="AD90" s="326">
        <v>1.6666666666666661</v>
      </c>
      <c r="AE90" s="327">
        <f>IFERROR((PA[[#This Row],[Work Completion time on fault]]-PA[[#This Row],[Fault Time]])*24,"")</f>
        <v>1.6666666666666661</v>
      </c>
      <c r="AF90" s="261" t="s">
        <v>640</v>
      </c>
      <c r="AG90" s="6" t="s">
        <v>1275</v>
      </c>
      <c r="AH90" s="291">
        <v>0</v>
      </c>
      <c r="AI90" s="318">
        <v>0.66300000000000003</v>
      </c>
      <c r="AJ90" s="89">
        <f>IFERROR(IF(PA[[#This Row],[Lost PoA(kWh/m2)]]&gt;0,_xlfn.XLOOKUP(G90,'Modelling New'!$D:$D,'Modelling New'!$O:$O)*PA[[#This Row],[Lost PoA(kWh/m2)]]*S90,0),"")</f>
        <v>11.168847839503979</v>
      </c>
    </row>
    <row r="91" spans="1:36" hidden="1" x14ac:dyDescent="0.35">
      <c r="A91" s="57">
        <v>1790</v>
      </c>
      <c r="B91" s="262">
        <v>45782</v>
      </c>
      <c r="C91" s="296"/>
      <c r="D91" s="297">
        <v>2025</v>
      </c>
      <c r="E91" s="298" t="s">
        <v>73</v>
      </c>
      <c r="F91" s="298" t="s">
        <v>73</v>
      </c>
      <c r="G91" s="299">
        <v>45778</v>
      </c>
      <c r="H91" s="300">
        <v>31</v>
      </c>
      <c r="I91" s="232">
        <v>0.23055555555555554</v>
      </c>
      <c r="J91" s="232">
        <v>0.76180555555555562</v>
      </c>
      <c r="K91" s="285">
        <v>11.999999999999998</v>
      </c>
      <c r="L91" s="296" t="s">
        <v>606</v>
      </c>
      <c r="M91" s="296"/>
      <c r="N91" s="296"/>
      <c r="O91" s="296" t="s">
        <v>612</v>
      </c>
      <c r="P91" s="300"/>
      <c r="Q91" s="297"/>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5">
        <v>22.25</v>
      </c>
      <c r="T91" s="132">
        <f>IFERROR(_xlfn.XLOOKUP(PA[[#This Row],[Affected Equipment ]],'Basic Data '!A:A,'Basic Data '!C:C),"")</f>
        <v>4.0000000000000001E-3</v>
      </c>
      <c r="U91" s="296" t="s">
        <v>592</v>
      </c>
      <c r="V91" s="312"/>
      <c r="W91" s="313" t="s">
        <v>638</v>
      </c>
      <c r="X91" s="301">
        <v>0.375</v>
      </c>
      <c r="Y91" s="301">
        <v>0.375</v>
      </c>
      <c r="Z91" s="301">
        <v>0.4513888888888889</v>
      </c>
      <c r="AA91" s="301">
        <v>0.45833333333333331</v>
      </c>
      <c r="AB91" s="314">
        <f>IF(PA[[#This Row],[Acknowledgement Time ]]="NA","",(PA[[#This Row],[Acknowledgement Time ]]-PA[[#This Row],[Fault Time]])*24)</f>
        <v>0</v>
      </c>
      <c r="AC91" s="314">
        <f>IF(PA[[#This Row],[Work Start time on Fault]]="NA","",(PA[[#This Row],[Work Start time on Fault]]-PA[[#This Row],[Fault Time]])*24)</f>
        <v>1.8333333333333335</v>
      </c>
      <c r="AD91" s="315">
        <v>1.9999999999999996</v>
      </c>
      <c r="AE91" s="316">
        <f>IFERROR((PA[[#This Row],[Work Completion time on fault]]-PA[[#This Row],[Fault Time]])*24,"")</f>
        <v>1.9999999999999996</v>
      </c>
      <c r="AF91" s="261" t="s">
        <v>643</v>
      </c>
      <c r="AG91" s="6" t="s">
        <v>1275</v>
      </c>
      <c r="AH91" s="285">
        <v>0</v>
      </c>
      <c r="AI91" s="296">
        <v>0.69499999999999995</v>
      </c>
      <c r="AJ91" s="89">
        <f>IFERROR(IF(PA[[#This Row],[Lost PoA(kWh/m2)]]&gt;0,_xlfn.XLOOKUP(G91,'Modelling New'!$D:$D,'Modelling New'!$O:$O)*PA[[#This Row],[Lost PoA(kWh/m2)]]*S91,0),"")</f>
        <v>11.707917418484563</v>
      </c>
    </row>
    <row r="92" spans="1:36" hidden="1" x14ac:dyDescent="0.35">
      <c r="A92" s="57">
        <v>1790</v>
      </c>
      <c r="B92" s="262">
        <v>45783</v>
      </c>
      <c r="C92" s="318"/>
      <c r="D92" s="319">
        <f>YEAR(PA[[#This Row],[Date]])</f>
        <v>2025</v>
      </c>
      <c r="E92" s="298" t="s">
        <v>73</v>
      </c>
      <c r="F92" s="298" t="s">
        <v>73</v>
      </c>
      <c r="G92" s="299">
        <v>45778</v>
      </c>
      <c r="H92" s="322">
        <f>DAY(EOMONTH(PA[[#This Row],[Date]], 0))</f>
        <v>31</v>
      </c>
      <c r="I92" s="10">
        <v>0.25625000000000003</v>
      </c>
      <c r="J92" s="10">
        <v>0.76666666666666661</v>
      </c>
      <c r="K92" s="291">
        <f>IFERROR((PA[[#This Row],[Sunset Time (POA&lt;20 W/m2)]]-PA[[#This Row],[Sunrise Time (POA&gt;20 W/m2)]])*24,"")</f>
        <v>12.249999999999996</v>
      </c>
      <c r="L92" s="318" t="s">
        <v>559</v>
      </c>
      <c r="M92" s="318"/>
      <c r="N92" s="318"/>
      <c r="O92" s="318" t="s">
        <v>789</v>
      </c>
      <c r="P92" s="322"/>
      <c r="Q92" s="319"/>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1">
        <v>4349.2</v>
      </c>
      <c r="T92" s="132">
        <f>IFERROR(_xlfn.XLOOKUP(PA[[#This Row],[Affected Equipment ]],'Basic Data '!A:A,'Basic Data '!C:C),"")</f>
        <v>0.125</v>
      </c>
      <c r="U92" s="318" t="s">
        <v>589</v>
      </c>
      <c r="V92" s="323"/>
      <c r="W92" s="328" t="s">
        <v>646</v>
      </c>
      <c r="X92" s="324">
        <v>0.44722222222222219</v>
      </c>
      <c r="Y92" s="324">
        <v>0.44722222222222219</v>
      </c>
      <c r="Z92" s="324">
        <v>0.45416666666666666</v>
      </c>
      <c r="AA92" s="324">
        <v>0.45416666666666666</v>
      </c>
      <c r="AB92" s="325">
        <f>IF(PA[[#This Row],[Acknowledgement Time ]]="NA","",(PA[[#This Row],[Acknowledgement Time ]]-PA[[#This Row],[Fault Time]])*24)</f>
        <v>0</v>
      </c>
      <c r="AC92" s="325">
        <f>IF(PA[[#This Row],[Work Start time on Fault]]="NA","",(PA[[#This Row],[Work Start time on Fault]]-PA[[#This Row],[Fault Time]])*24)</f>
        <v>0.16666666666666741</v>
      </c>
      <c r="AD92" s="326">
        <f>IF(PA[[#This Row],[Status]]="Open","",(PA[[#This Row],[Work Completion time on fault]]-PA[[#This Row],[Fault Time]])*24)</f>
        <v>0.16666666666666741</v>
      </c>
      <c r="AE92" s="327">
        <f>IFERROR((PA[[#This Row],[Work Completion time on fault]]-PA[[#This Row],[Fault Time]])*24,"")</f>
        <v>0.16666666666666741</v>
      </c>
      <c r="AF92" s="261" t="s">
        <v>647</v>
      </c>
      <c r="AG92" s="6" t="s">
        <v>1275</v>
      </c>
      <c r="AH92" s="285">
        <v>0</v>
      </c>
      <c r="AI92" s="318">
        <v>0.14599999999999999</v>
      </c>
      <c r="AJ92" s="89">
        <f>IFERROR(IF(PA[[#This Row],[Lost PoA(kWh/m2)]]&gt;0,_xlfn.XLOOKUP(G92,'Modelling New'!$D:$D,'Modelling New'!$O:$O)*PA[[#This Row],[Lost PoA(kWh/m2)]]*S92,0),"")</f>
        <v>480.7586043311012</v>
      </c>
    </row>
    <row r="93" spans="1:36" hidden="1" x14ac:dyDescent="0.35">
      <c r="A93" s="57">
        <v>1790</v>
      </c>
      <c r="B93" s="262">
        <v>45783</v>
      </c>
      <c r="C93" s="318"/>
      <c r="D93" s="319">
        <f>YEAR(PA[[#This Row],[Date]])</f>
        <v>2025</v>
      </c>
      <c r="E93" s="298" t="s">
        <v>73</v>
      </c>
      <c r="F93" s="298" t="s">
        <v>73</v>
      </c>
      <c r="G93" s="299">
        <v>45778</v>
      </c>
      <c r="H93" s="322">
        <f>DAY(EOMONTH(PA[[#This Row],[Date]], 0))</f>
        <v>31</v>
      </c>
      <c r="I93" s="10">
        <v>0.25625000000000003</v>
      </c>
      <c r="J93" s="10">
        <v>0.76666666666666661</v>
      </c>
      <c r="K93" s="291">
        <f>IFERROR((PA[[#This Row],[Sunset Time (POA&lt;20 W/m2)]]-PA[[#This Row],[Sunrise Time (POA&gt;20 W/m2)]])*24,"")</f>
        <v>12.249999999999996</v>
      </c>
      <c r="L93" s="318" t="s">
        <v>559</v>
      </c>
      <c r="M93" s="318"/>
      <c r="N93" s="318"/>
      <c r="O93" s="318" t="s">
        <v>789</v>
      </c>
      <c r="P93" s="322"/>
      <c r="Q93" s="319"/>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1">
        <v>4489</v>
      </c>
      <c r="T93" s="132">
        <f>IFERROR(_xlfn.XLOOKUP(PA[[#This Row],[Affected Equipment ]],'Basic Data '!A:A,'Basic Data '!C:C),"")</f>
        <v>0.125</v>
      </c>
      <c r="U93" s="318" t="s">
        <v>589</v>
      </c>
      <c r="V93" s="323"/>
      <c r="W93" s="328" t="s">
        <v>646</v>
      </c>
      <c r="X93" s="324">
        <v>0.44722222222222219</v>
      </c>
      <c r="Y93" s="324">
        <v>0.44722222222222219</v>
      </c>
      <c r="Z93" s="324">
        <v>0.45416666666666666</v>
      </c>
      <c r="AA93" s="324">
        <v>0.45416666666666666</v>
      </c>
      <c r="AB93" s="325">
        <f>IF(PA[[#This Row],[Acknowledgement Time ]]="NA","",(PA[[#This Row],[Acknowledgement Time ]]-PA[[#This Row],[Fault Time]])*24)</f>
        <v>0</v>
      </c>
      <c r="AC93" s="325">
        <f>IF(PA[[#This Row],[Work Start time on Fault]]="NA","",(PA[[#This Row],[Work Start time on Fault]]-PA[[#This Row],[Fault Time]])*24)</f>
        <v>0.16666666666666741</v>
      </c>
      <c r="AD93" s="326">
        <f>IF(PA[[#This Row],[Status]]="Open","",(PA[[#This Row],[Work Completion time on fault]]-PA[[#This Row],[Fault Time]])*24)</f>
        <v>0.16666666666666741</v>
      </c>
      <c r="AE93" s="327">
        <f>IFERROR((PA[[#This Row],[Work Completion time on fault]]-PA[[#This Row],[Fault Time]])*24,"")</f>
        <v>0.16666666666666741</v>
      </c>
      <c r="AF93" s="261" t="s">
        <v>647</v>
      </c>
      <c r="AG93" s="6" t="s">
        <v>1275</v>
      </c>
      <c r="AH93" s="285">
        <v>0</v>
      </c>
      <c r="AI93" s="318">
        <v>0.14599999999999999</v>
      </c>
      <c r="AJ93" s="89">
        <f>IFERROR(IF(PA[[#This Row],[Lost PoA(kWh/m2)]]&gt;0,_xlfn.XLOOKUP(G93,'Modelling New'!$D:$D,'Modelling New'!$O:$O)*PA[[#This Row],[Lost PoA(kWh/m2)]]*S93,0),"")</f>
        <v>496.21203321123733</v>
      </c>
    </row>
    <row r="94" spans="1:36" hidden="1" x14ac:dyDescent="0.35">
      <c r="A94" s="57">
        <v>1790</v>
      </c>
      <c r="B94" s="262">
        <v>45783</v>
      </c>
      <c r="C94" s="318"/>
      <c r="D94" s="319">
        <f>YEAR(PA[[#This Row],[Date]])</f>
        <v>2025</v>
      </c>
      <c r="E94" s="298" t="s">
        <v>73</v>
      </c>
      <c r="F94" s="298" t="s">
        <v>73</v>
      </c>
      <c r="G94" s="299">
        <v>45778</v>
      </c>
      <c r="H94" s="322">
        <f>DAY(EOMONTH(PA[[#This Row],[Date]], 0))</f>
        <v>31</v>
      </c>
      <c r="I94" s="10">
        <v>0.25625000000000003</v>
      </c>
      <c r="J94" s="10">
        <v>0.76666666666666661</v>
      </c>
      <c r="K94" s="291">
        <f>IFERROR((PA[[#This Row],[Sunset Time (POA&lt;20 W/m2)]]-PA[[#This Row],[Sunrise Time (POA&gt;20 W/m2)]])*24,"")</f>
        <v>12.249999999999996</v>
      </c>
      <c r="L94" s="318" t="s">
        <v>615</v>
      </c>
      <c r="M94" s="318"/>
      <c r="N94" s="318"/>
      <c r="O94" s="318" t="s">
        <v>644</v>
      </c>
      <c r="P94" s="322"/>
      <c r="Q94" s="319"/>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1">
        <v>22</v>
      </c>
      <c r="T94" s="132">
        <f>IFERROR(_xlfn.XLOOKUP(PA[[#This Row],[Affected Equipment ]],'Basic Data '!A:A,'Basic Data '!C:C),"")</f>
        <v>4.4494382022471912E-3</v>
      </c>
      <c r="U94" s="318" t="s">
        <v>592</v>
      </c>
      <c r="V94" s="323"/>
      <c r="W94" s="313" t="s">
        <v>638</v>
      </c>
      <c r="X94" s="324">
        <v>0.375</v>
      </c>
      <c r="Y94" s="324">
        <v>0.375</v>
      </c>
      <c r="Z94" s="324">
        <v>0.40625</v>
      </c>
      <c r="AA94" s="324">
        <v>0.41319444444444442</v>
      </c>
      <c r="AB94" s="325">
        <f>IF(PA[[#This Row],[Acknowledgement Time ]]="NA","",(PA[[#This Row],[Acknowledgement Time ]]-PA[[#This Row],[Fault Time]])*24)</f>
        <v>0</v>
      </c>
      <c r="AC94" s="325">
        <f>IF(PA[[#This Row],[Work Start time on Fault]]="NA","",(PA[[#This Row],[Work Start time on Fault]]-PA[[#This Row],[Fault Time]])*24)</f>
        <v>0.75</v>
      </c>
      <c r="AD94" s="326">
        <f>IF(PA[[#This Row],[Status]]="Open","",(PA[[#This Row],[Work Completion time on fault]]-PA[[#This Row],[Fault Time]])*24)</f>
        <v>0.91666666666666607</v>
      </c>
      <c r="AE94" s="327">
        <f>IFERROR((PA[[#This Row],[Work Completion time on fault]]-PA[[#This Row],[Fault Time]])*24,"")</f>
        <v>0.91666666666666607</v>
      </c>
      <c r="AF94" s="261" t="s">
        <v>639</v>
      </c>
      <c r="AG94" s="6" t="s">
        <v>1275</v>
      </c>
      <c r="AH94" s="285">
        <v>0</v>
      </c>
      <c r="AI94" s="318">
        <v>5.1200000000000002E-2</v>
      </c>
      <c r="AJ94" s="89">
        <f>IFERROR(IF(PA[[#This Row],[Lost PoA(kWh/m2)]]&gt;0,_xlfn.XLOOKUP(G94,'Modelling New'!$D:$D,'Modelling New'!$O:$O)*PA[[#This Row],[Lost PoA(kWh/m2)]]*S94,0),"")</f>
        <v>0.85282018787040736</v>
      </c>
    </row>
    <row r="95" spans="1:36" hidden="1" x14ac:dyDescent="0.35">
      <c r="A95" s="57">
        <v>1790</v>
      </c>
      <c r="B95" s="262">
        <v>45783</v>
      </c>
      <c r="C95" s="318"/>
      <c r="D95" s="319">
        <f>YEAR(PA[[#This Row],[Date]])</f>
        <v>2025</v>
      </c>
      <c r="E95" s="298" t="s">
        <v>73</v>
      </c>
      <c r="F95" s="298" t="s">
        <v>73</v>
      </c>
      <c r="G95" s="299">
        <v>45778</v>
      </c>
      <c r="H95" s="322">
        <f>DAY(EOMONTH(PA[[#This Row],[Date]], 0))</f>
        <v>31</v>
      </c>
      <c r="I95" s="10">
        <v>0.25625000000000003</v>
      </c>
      <c r="J95" s="10">
        <v>0.76666666666666661</v>
      </c>
      <c r="K95" s="291">
        <f>IFERROR((PA[[#This Row],[Sunset Time (POA&lt;20 W/m2)]]-PA[[#This Row],[Sunrise Time (POA&gt;20 W/m2)]])*24,"")</f>
        <v>12.249999999999996</v>
      </c>
      <c r="L95" s="318" t="s">
        <v>615</v>
      </c>
      <c r="M95" s="318"/>
      <c r="N95" s="318"/>
      <c r="O95" s="318" t="s">
        <v>648</v>
      </c>
      <c r="P95" s="322"/>
      <c r="Q95" s="319"/>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1">
        <v>22</v>
      </c>
      <c r="T95" s="132">
        <f>IFERROR(_xlfn.XLOOKUP(PA[[#This Row],[Affected Equipment ]],'Basic Data '!A:A,'Basic Data '!C:C),"")</f>
        <v>4.1198501872659176E-3</v>
      </c>
      <c r="U95" s="318" t="s">
        <v>592</v>
      </c>
      <c r="V95" s="323"/>
      <c r="W95" s="328" t="s">
        <v>649</v>
      </c>
      <c r="X95" s="324">
        <v>0.375</v>
      </c>
      <c r="Y95" s="324">
        <v>0.375</v>
      </c>
      <c r="Z95" s="324">
        <v>0.41666666666666669</v>
      </c>
      <c r="AA95" s="324">
        <v>0.4236111111111111</v>
      </c>
      <c r="AB95" s="325">
        <f>IF(PA[[#This Row],[Acknowledgement Time ]]="NA","",(PA[[#This Row],[Acknowledgement Time ]]-PA[[#This Row],[Fault Time]])*24)</f>
        <v>0</v>
      </c>
      <c r="AC95" s="325">
        <f>IF(PA[[#This Row],[Work Start time on Fault]]="NA","",(PA[[#This Row],[Work Start time on Fault]]-PA[[#This Row],[Fault Time]])*24)</f>
        <v>1.0000000000000004</v>
      </c>
      <c r="AD95" s="326">
        <f>IF(PA[[#This Row],[Status]]="Open","",(PA[[#This Row],[Work Completion time on fault]]-PA[[#This Row],[Fault Time]])*24)</f>
        <v>1.1666666666666665</v>
      </c>
      <c r="AE95" s="327">
        <f>IFERROR((PA[[#This Row],[Work Completion time on fault]]-PA[[#This Row],[Fault Time]])*24,"")</f>
        <v>1.1666666666666665</v>
      </c>
      <c r="AF95" s="261" t="s">
        <v>640</v>
      </c>
      <c r="AG95" s="6" t="s">
        <v>1275</v>
      </c>
      <c r="AH95" s="285">
        <v>0</v>
      </c>
      <c r="AI95" s="318">
        <v>0.69</v>
      </c>
      <c r="AJ95" s="89">
        <f>IFERROR(IF(PA[[#This Row],[Lost PoA(kWh/m2)]]&gt;0,_xlfn.XLOOKUP(G95,'Modelling New'!$D:$D,'Modelling New'!$O:$O)*PA[[#This Row],[Lost PoA(kWh/m2)]]*S95,0),"")</f>
        <v>11.493084563097286</v>
      </c>
    </row>
    <row r="96" spans="1:36" hidden="1" x14ac:dyDescent="0.35">
      <c r="A96" s="57">
        <v>1790</v>
      </c>
      <c r="B96" s="262">
        <v>45783</v>
      </c>
      <c r="C96" s="318"/>
      <c r="D96" s="319">
        <f>YEAR(PA[[#This Row],[Date]])</f>
        <v>2025</v>
      </c>
      <c r="E96" s="298" t="s">
        <v>73</v>
      </c>
      <c r="F96" s="298" t="s">
        <v>73</v>
      </c>
      <c r="G96" s="299">
        <v>45778</v>
      </c>
      <c r="H96" s="322">
        <f>DAY(EOMONTH(PA[[#This Row],[Date]], 0))</f>
        <v>31</v>
      </c>
      <c r="I96" s="10">
        <v>0.25625000000000003</v>
      </c>
      <c r="J96" s="10">
        <v>0.76666666666666661</v>
      </c>
      <c r="K96" s="291">
        <f>IFERROR((PA[[#This Row],[Sunset Time (POA&lt;20 W/m2)]]-PA[[#This Row],[Sunrise Time (POA&gt;20 W/m2)]])*24,"")</f>
        <v>12.249999999999996</v>
      </c>
      <c r="L96" s="318" t="s">
        <v>615</v>
      </c>
      <c r="M96" s="318"/>
      <c r="N96" s="318"/>
      <c r="O96" s="318" t="s">
        <v>601</v>
      </c>
      <c r="P96" s="322"/>
      <c r="Q96" s="319"/>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1">
        <v>22</v>
      </c>
      <c r="T96" s="132">
        <f>IFERROR(_xlfn.XLOOKUP(PA[[#This Row],[Affected Equipment ]],'Basic Data '!A:A,'Basic Data '!C:C),"")</f>
        <v>4.4494382022471912E-3</v>
      </c>
      <c r="U96" s="318" t="s">
        <v>592</v>
      </c>
      <c r="V96" s="323"/>
      <c r="W96" s="313" t="s">
        <v>638</v>
      </c>
      <c r="X96" s="324">
        <v>0.375</v>
      </c>
      <c r="Y96" s="324">
        <v>0.375</v>
      </c>
      <c r="Z96" s="324">
        <v>0.42708333333333331</v>
      </c>
      <c r="AA96" s="324">
        <v>0.43402777777777773</v>
      </c>
      <c r="AB96" s="325">
        <f>IF(PA[[#This Row],[Acknowledgement Time ]]="NA","",(PA[[#This Row],[Acknowledgement Time ]]-PA[[#This Row],[Fault Time]])*24)</f>
        <v>0</v>
      </c>
      <c r="AC96" s="325">
        <f>IF(PA[[#This Row],[Work Start time on Fault]]="NA","",(PA[[#This Row],[Work Start time on Fault]]-PA[[#This Row],[Fault Time]])*24)</f>
        <v>1.2499999999999996</v>
      </c>
      <c r="AD96" s="326">
        <f>IF(PA[[#This Row],[Status]]="Open","",(PA[[#This Row],[Work Completion time on fault]]-PA[[#This Row],[Fault Time]])*24)</f>
        <v>1.4166666666666656</v>
      </c>
      <c r="AE96" s="327">
        <f>IFERROR((PA[[#This Row],[Work Completion time on fault]]-PA[[#This Row],[Fault Time]])*24,"")</f>
        <v>1.4166666666666656</v>
      </c>
      <c r="AF96" s="261" t="s">
        <v>639</v>
      </c>
      <c r="AG96" s="6" t="s">
        <v>1275</v>
      </c>
      <c r="AH96" s="285">
        <v>0</v>
      </c>
      <c r="AI96" s="318">
        <v>0.82</v>
      </c>
      <c r="AJ96" s="89">
        <f>IFERROR(IF(PA[[#This Row],[Lost PoA(kWh/m2)]]&gt;0,_xlfn.XLOOKUP(G96,'Modelling New'!$D:$D,'Modelling New'!$O:$O)*PA[[#This Row],[Lost PoA(kWh/m2)]]*S96,0),"")</f>
        <v>13.658448321361993</v>
      </c>
    </row>
    <row r="97" spans="1:36" hidden="1" x14ac:dyDescent="0.35">
      <c r="A97" s="57">
        <v>1790</v>
      </c>
      <c r="B97" s="262">
        <v>45783</v>
      </c>
      <c r="C97" s="318"/>
      <c r="D97" s="319">
        <f>YEAR(PA[[#This Row],[Date]])</f>
        <v>2025</v>
      </c>
      <c r="E97" s="298" t="s">
        <v>73</v>
      </c>
      <c r="F97" s="298" t="s">
        <v>73</v>
      </c>
      <c r="G97" s="299">
        <v>45778</v>
      </c>
      <c r="H97" s="322">
        <f>DAY(EOMONTH(PA[[#This Row],[Date]], 0))</f>
        <v>31</v>
      </c>
      <c r="I97" s="10">
        <v>0.25625000000000003</v>
      </c>
      <c r="J97" s="10">
        <v>0.76666666666666661</v>
      </c>
      <c r="K97" s="291">
        <f>IFERROR((PA[[#This Row],[Sunset Time (POA&lt;20 W/m2)]]-PA[[#This Row],[Sunrise Time (POA&gt;20 W/m2)]])*24,"")</f>
        <v>12.249999999999996</v>
      </c>
      <c r="L97" s="318" t="s">
        <v>615</v>
      </c>
      <c r="M97" s="318"/>
      <c r="N97" s="318"/>
      <c r="O97" s="318" t="s">
        <v>599</v>
      </c>
      <c r="P97" s="322"/>
      <c r="Q97" s="319"/>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1">
        <v>22</v>
      </c>
      <c r="T97" s="132">
        <f>IFERROR(_xlfn.XLOOKUP(PA[[#This Row],[Affected Equipment ]],'Basic Data '!A:A,'Basic Data '!C:C),"")</f>
        <v>3.9550561797752808E-3</v>
      </c>
      <c r="U97" s="318" t="s">
        <v>592</v>
      </c>
      <c r="V97" s="323"/>
      <c r="W97" s="328" t="s">
        <v>650</v>
      </c>
      <c r="X97" s="324">
        <v>0.375</v>
      </c>
      <c r="Y97" s="324">
        <v>0.375</v>
      </c>
      <c r="Z97" s="324">
        <v>0.44097222222222227</v>
      </c>
      <c r="AA97" s="324">
        <v>0.44791666666666669</v>
      </c>
      <c r="AB97" s="325">
        <f>IF(PA[[#This Row],[Acknowledgement Time ]]="NA","",(PA[[#This Row],[Acknowledgement Time ]]-PA[[#This Row],[Fault Time]])*24)</f>
        <v>0</v>
      </c>
      <c r="AC97" s="325">
        <f>IF(PA[[#This Row],[Work Start time on Fault]]="NA","",(PA[[#This Row],[Work Start time on Fault]]-PA[[#This Row],[Fault Time]])*24)</f>
        <v>1.5833333333333344</v>
      </c>
      <c r="AD97" s="326">
        <f>IF(PA[[#This Row],[Status]]="Open","",(PA[[#This Row],[Work Completion time on fault]]-PA[[#This Row],[Fault Time]])*24)</f>
        <v>1.7500000000000004</v>
      </c>
      <c r="AE97" s="327">
        <f>IFERROR((PA[[#This Row],[Work Completion time on fault]]-PA[[#This Row],[Fault Time]])*24,"")</f>
        <v>1.7500000000000004</v>
      </c>
      <c r="AF97" s="261" t="s">
        <v>651</v>
      </c>
      <c r="AG97" s="6" t="s">
        <v>1275</v>
      </c>
      <c r="AH97" s="285">
        <v>0</v>
      </c>
      <c r="AI97" s="318">
        <v>0.1</v>
      </c>
      <c r="AJ97" s="89">
        <f>IFERROR(IF(PA[[#This Row],[Lost PoA(kWh/m2)]]&gt;0,_xlfn.XLOOKUP(G97,'Modelling New'!$D:$D,'Modelling New'!$O:$O)*PA[[#This Row],[Lost PoA(kWh/m2)]]*S97,0),"")</f>
        <v>1.6656644294343894</v>
      </c>
    </row>
    <row r="98" spans="1:36" hidden="1" x14ac:dyDescent="0.35">
      <c r="A98" s="57">
        <v>1790</v>
      </c>
      <c r="B98" s="262">
        <v>45783</v>
      </c>
      <c r="C98" s="318"/>
      <c r="D98" s="319">
        <f>YEAR(PA[[#This Row],[Date]])</f>
        <v>2025</v>
      </c>
      <c r="E98" s="298" t="s">
        <v>73</v>
      </c>
      <c r="F98" s="298" t="s">
        <v>73</v>
      </c>
      <c r="G98" s="299">
        <v>45778</v>
      </c>
      <c r="H98" s="322">
        <f>DAY(EOMONTH(PA[[#This Row],[Date]], 0))</f>
        <v>31</v>
      </c>
      <c r="I98" s="10">
        <v>0.25625000000000003</v>
      </c>
      <c r="J98" s="10">
        <v>0.76666666666666661</v>
      </c>
      <c r="K98" s="291">
        <f>IFERROR((PA[[#This Row],[Sunset Time (POA&lt;20 W/m2)]]-PA[[#This Row],[Sunrise Time (POA&gt;20 W/m2)]])*24,"")</f>
        <v>12.249999999999996</v>
      </c>
      <c r="L98" s="318" t="s">
        <v>615</v>
      </c>
      <c r="M98" s="318"/>
      <c r="N98" s="318"/>
      <c r="O98" s="318" t="s">
        <v>575</v>
      </c>
      <c r="P98" s="322"/>
      <c r="Q98" s="319"/>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1">
        <v>22</v>
      </c>
      <c r="T98" s="132">
        <f>IFERROR(_xlfn.XLOOKUP(PA[[#This Row],[Affected Equipment ]],'Basic Data '!A:A,'Basic Data '!C:C),"")</f>
        <v>3.9550561797752808E-3</v>
      </c>
      <c r="U98" s="318" t="s">
        <v>592</v>
      </c>
      <c r="V98" s="323"/>
      <c r="W98" s="328" t="s">
        <v>652</v>
      </c>
      <c r="X98" s="324">
        <v>0.375</v>
      </c>
      <c r="Y98" s="324">
        <v>0.375</v>
      </c>
      <c r="Z98" s="324">
        <v>0.4513888888888889</v>
      </c>
      <c r="AA98" s="324">
        <v>0.45833333333333331</v>
      </c>
      <c r="AB98" s="325">
        <f>IF(PA[[#This Row],[Acknowledgement Time ]]="NA","",(PA[[#This Row],[Acknowledgement Time ]]-PA[[#This Row],[Fault Time]])*24)</f>
        <v>0</v>
      </c>
      <c r="AC98" s="325">
        <f>IF(PA[[#This Row],[Work Start time on Fault]]="NA","",(PA[[#This Row],[Work Start time on Fault]]-PA[[#This Row],[Fault Time]])*24)</f>
        <v>1.8333333333333335</v>
      </c>
      <c r="AD98" s="326">
        <f>IF(PA[[#This Row],[Status]]="Open","",(PA[[#This Row],[Work Completion time on fault]]-PA[[#This Row],[Fault Time]])*24)</f>
        <v>1.9999999999999996</v>
      </c>
      <c r="AE98" s="327">
        <f>IFERROR((PA[[#This Row],[Work Completion time on fault]]-PA[[#This Row],[Fault Time]])*24,"")</f>
        <v>1.9999999999999996</v>
      </c>
      <c r="AF98" s="261" t="s">
        <v>653</v>
      </c>
      <c r="AG98" s="6" t="s">
        <v>1275</v>
      </c>
      <c r="AH98" s="285">
        <v>0</v>
      </c>
      <c r="AI98" s="318">
        <v>1.22</v>
      </c>
      <c r="AJ98" s="89">
        <f>IFERROR(IF(PA[[#This Row],[Lost PoA(kWh/m2)]]&gt;0,_xlfn.XLOOKUP(G98,'Modelling New'!$D:$D,'Modelling New'!$O:$O)*PA[[#This Row],[Lost PoA(kWh/m2)]]*S98,0),"")</f>
        <v>20.321106039099547</v>
      </c>
    </row>
    <row r="99" spans="1:36" hidden="1" x14ac:dyDescent="0.35">
      <c r="A99" s="57">
        <v>1790</v>
      </c>
      <c r="B99" s="262">
        <v>45783</v>
      </c>
      <c r="C99" s="318"/>
      <c r="D99" s="319">
        <f>YEAR(PA[[#This Row],[Date]])</f>
        <v>2025</v>
      </c>
      <c r="E99" s="298" t="s">
        <v>73</v>
      </c>
      <c r="F99" s="298" t="s">
        <v>73</v>
      </c>
      <c r="G99" s="299">
        <v>45778</v>
      </c>
      <c r="H99" s="322">
        <f>DAY(EOMONTH(PA[[#This Row],[Date]], 0))</f>
        <v>31</v>
      </c>
      <c r="I99" s="10">
        <v>0.25625000000000003</v>
      </c>
      <c r="J99" s="10">
        <v>0.76666666666666661</v>
      </c>
      <c r="K99" s="291">
        <f>IFERROR((PA[[#This Row],[Sunset Time (POA&lt;20 W/m2)]]-PA[[#This Row],[Sunrise Time (POA&gt;20 W/m2)]])*24,"")</f>
        <v>12.249999999999996</v>
      </c>
      <c r="L99" s="318" t="s">
        <v>615</v>
      </c>
      <c r="M99" s="318"/>
      <c r="N99" s="318"/>
      <c r="O99" s="318" t="s">
        <v>654</v>
      </c>
      <c r="P99" s="322"/>
      <c r="Q99" s="319"/>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1">
        <v>22</v>
      </c>
      <c r="T99" s="132">
        <f>IFERROR(_xlfn.XLOOKUP(PA[[#This Row],[Affected Equipment ]],'Basic Data '!A:A,'Basic Data '!C:C),"")</f>
        <v>4.4494382022471912E-3</v>
      </c>
      <c r="U99" s="318" t="s">
        <v>592</v>
      </c>
      <c r="V99" s="323"/>
      <c r="W99" s="328" t="s">
        <v>649</v>
      </c>
      <c r="X99" s="324">
        <v>0.375</v>
      </c>
      <c r="Y99" s="324">
        <v>0.375</v>
      </c>
      <c r="Z99" s="324">
        <v>0.46527777777777773</v>
      </c>
      <c r="AA99" s="324">
        <v>0.47222222222222227</v>
      </c>
      <c r="AB99" s="325">
        <f>IF(PA[[#This Row],[Acknowledgement Time ]]="NA","",(PA[[#This Row],[Acknowledgement Time ]]-PA[[#This Row],[Fault Time]])*24)</f>
        <v>0</v>
      </c>
      <c r="AC99" s="325">
        <f>IF(PA[[#This Row],[Work Start time on Fault]]="NA","",(PA[[#This Row],[Work Start time on Fault]]-PA[[#This Row],[Fault Time]])*24)</f>
        <v>2.1666666666666656</v>
      </c>
      <c r="AD99" s="326">
        <f>IF(PA[[#This Row],[Status]]="Open","",(PA[[#This Row],[Work Completion time on fault]]-PA[[#This Row],[Fault Time]])*24)</f>
        <v>2.3333333333333344</v>
      </c>
      <c r="AE99" s="327">
        <f>IFERROR((PA[[#This Row],[Work Completion time on fault]]-PA[[#This Row],[Fault Time]])*24,"")</f>
        <v>2.3333333333333344</v>
      </c>
      <c r="AF99" s="261" t="s">
        <v>655</v>
      </c>
      <c r="AG99" s="6" t="s">
        <v>1275</v>
      </c>
      <c r="AH99" s="285">
        <v>0</v>
      </c>
      <c r="AI99" s="318">
        <v>1.43</v>
      </c>
      <c r="AJ99" s="89">
        <f>IFERROR(IF(PA[[#This Row],[Lost PoA(kWh/m2)]]&gt;0,_xlfn.XLOOKUP(G99,'Modelling New'!$D:$D,'Modelling New'!$O:$O)*PA[[#This Row],[Lost PoA(kWh/m2)]]*S99,0),"")</f>
        <v>23.819001340911765</v>
      </c>
    </row>
    <row r="100" spans="1:36" hidden="1" x14ac:dyDescent="0.35">
      <c r="A100" s="57">
        <v>1790</v>
      </c>
      <c r="B100" s="262">
        <v>45783</v>
      </c>
      <c r="C100" s="318"/>
      <c r="D100" s="319">
        <f>YEAR(PA[[#This Row],[Date]])</f>
        <v>2025</v>
      </c>
      <c r="E100" s="298" t="s">
        <v>73</v>
      </c>
      <c r="F100" s="298" t="s">
        <v>73</v>
      </c>
      <c r="G100" s="299">
        <v>45778</v>
      </c>
      <c r="H100" s="322">
        <f>DAY(EOMONTH(PA[[#This Row],[Date]], 0))</f>
        <v>31</v>
      </c>
      <c r="I100" s="10">
        <v>0.25625000000000003</v>
      </c>
      <c r="J100" s="10">
        <v>0.76666666666666661</v>
      </c>
      <c r="K100" s="291">
        <f>IFERROR((PA[[#This Row],[Sunset Time (POA&lt;20 W/m2)]]-PA[[#This Row],[Sunrise Time (POA&gt;20 W/m2)]])*24,"")</f>
        <v>12.249999999999996</v>
      </c>
      <c r="L100" s="318" t="s">
        <v>615</v>
      </c>
      <c r="M100" s="318"/>
      <c r="N100" s="318"/>
      <c r="O100" s="318" t="s">
        <v>637</v>
      </c>
      <c r="P100" s="322"/>
      <c r="Q100" s="319"/>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1">
        <v>22</v>
      </c>
      <c r="T100" s="132">
        <f>IFERROR(_xlfn.XLOOKUP(PA[[#This Row],[Affected Equipment ]],'Basic Data '!A:A,'Basic Data '!C:C),"")</f>
        <v>4.1198501872659176E-3</v>
      </c>
      <c r="U100" s="318" t="s">
        <v>592</v>
      </c>
      <c r="V100" s="323"/>
      <c r="W100" s="328" t="s">
        <v>650</v>
      </c>
      <c r="X100" s="324">
        <v>0.375</v>
      </c>
      <c r="Y100" s="324">
        <v>0.375</v>
      </c>
      <c r="Z100" s="324">
        <v>0.47569444444444442</v>
      </c>
      <c r="AA100" s="324">
        <v>0.4826388888888889</v>
      </c>
      <c r="AB100" s="325">
        <f>IF(PA[[#This Row],[Acknowledgement Time ]]="NA","",(PA[[#This Row],[Acknowledgement Time ]]-PA[[#This Row],[Fault Time]])*24)</f>
        <v>0</v>
      </c>
      <c r="AC100" s="325">
        <f>IF(PA[[#This Row],[Work Start time on Fault]]="NA","",(PA[[#This Row],[Work Start time on Fault]]-PA[[#This Row],[Fault Time]])*24)</f>
        <v>2.4166666666666661</v>
      </c>
      <c r="AD100" s="326">
        <f>IF(PA[[#This Row],[Status]]="Open","",(PA[[#This Row],[Work Completion time on fault]]-PA[[#This Row],[Fault Time]])*24)</f>
        <v>2.5833333333333335</v>
      </c>
      <c r="AE100" s="327">
        <f>IFERROR((PA[[#This Row],[Work Completion time on fault]]-PA[[#This Row],[Fault Time]])*24,"")</f>
        <v>2.5833333333333335</v>
      </c>
      <c r="AF100" s="261" t="s">
        <v>651</v>
      </c>
      <c r="AG100" s="6" t="s">
        <v>1275</v>
      </c>
      <c r="AH100" s="285">
        <v>0</v>
      </c>
      <c r="AI100" s="318">
        <v>1.65</v>
      </c>
      <c r="AJ100" s="89">
        <f>IFERROR(IF(PA[[#This Row],[Lost PoA(kWh/m2)]]&gt;0,_xlfn.XLOOKUP(G100,'Modelling New'!$D:$D,'Modelling New'!$O:$O)*PA[[#This Row],[Lost PoA(kWh/m2)]]*S100,0),"")</f>
        <v>27.483463085667424</v>
      </c>
    </row>
    <row r="101" spans="1:36" hidden="1" x14ac:dyDescent="0.35">
      <c r="A101" s="57">
        <v>1790</v>
      </c>
      <c r="B101" s="262">
        <v>45783</v>
      </c>
      <c r="C101" s="318"/>
      <c r="D101" s="319">
        <f>YEAR(PA[[#This Row],[Date]])</f>
        <v>2025</v>
      </c>
      <c r="E101" s="298" t="s">
        <v>73</v>
      </c>
      <c r="F101" s="298" t="s">
        <v>73</v>
      </c>
      <c r="G101" s="299">
        <v>45778</v>
      </c>
      <c r="H101" s="322">
        <f>DAY(EOMONTH(PA[[#This Row],[Date]], 0))</f>
        <v>31</v>
      </c>
      <c r="I101" s="10">
        <v>0.25625000000000003</v>
      </c>
      <c r="J101" s="10">
        <v>0.76666666666666661</v>
      </c>
      <c r="K101" s="291">
        <f>IFERROR((PA[[#This Row],[Sunset Time (POA&lt;20 W/m2)]]-PA[[#This Row],[Sunrise Time (POA&gt;20 W/m2)]])*24,"")</f>
        <v>12.249999999999996</v>
      </c>
      <c r="L101" s="318" t="s">
        <v>606</v>
      </c>
      <c r="M101" s="318"/>
      <c r="N101" s="318"/>
      <c r="O101" s="318" t="s">
        <v>644</v>
      </c>
      <c r="P101" s="322"/>
      <c r="Q101" s="319"/>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1">
        <v>22</v>
      </c>
      <c r="T101" s="132">
        <f>IFERROR(_xlfn.XLOOKUP(PA[[#This Row],[Affected Equipment ]],'Basic Data '!A:A,'Basic Data '!C:C),"")</f>
        <v>3.9550561797752808E-3</v>
      </c>
      <c r="U101" s="318" t="s">
        <v>592</v>
      </c>
      <c r="V101" s="323"/>
      <c r="W101" s="328" t="s">
        <v>656</v>
      </c>
      <c r="X101" s="324">
        <v>0.375</v>
      </c>
      <c r="Y101" s="324">
        <v>0.375</v>
      </c>
      <c r="Z101" s="324">
        <v>0.49305555555555558</v>
      </c>
      <c r="AA101" s="324">
        <v>0.5</v>
      </c>
      <c r="AB101" s="325">
        <f>IF(PA[[#This Row],[Acknowledgement Time ]]="NA","",(PA[[#This Row],[Acknowledgement Time ]]-PA[[#This Row],[Fault Time]])*24)</f>
        <v>0</v>
      </c>
      <c r="AC101" s="325">
        <f>IF(PA[[#This Row],[Work Start time on Fault]]="NA","",(PA[[#This Row],[Work Start time on Fault]]-PA[[#This Row],[Fault Time]])*24)</f>
        <v>2.8333333333333339</v>
      </c>
      <c r="AD101" s="326">
        <f>IF(PA[[#This Row],[Status]]="Open","",(PA[[#This Row],[Work Completion time on fault]]-PA[[#This Row],[Fault Time]])*24)</f>
        <v>3</v>
      </c>
      <c r="AE101" s="327">
        <f>IFERROR((PA[[#This Row],[Work Completion time on fault]]-PA[[#This Row],[Fault Time]])*24,"")</f>
        <v>3</v>
      </c>
      <c r="AF101" s="261" t="s">
        <v>655</v>
      </c>
      <c r="AG101" s="6" t="s">
        <v>1275</v>
      </c>
      <c r="AH101" s="285">
        <v>0</v>
      </c>
      <c r="AI101" s="318">
        <v>2.069</v>
      </c>
      <c r="AJ101" s="89">
        <f>IFERROR(IF(PA[[#This Row],[Lost PoA(kWh/m2)]]&gt;0,_xlfn.XLOOKUP(G101,'Modelling New'!$D:$D,'Modelling New'!$O:$O)*PA[[#This Row],[Lost PoA(kWh/m2)]]*S101,0),"")</f>
        <v>34.462597044997516</v>
      </c>
    </row>
    <row r="102" spans="1:36" hidden="1" x14ac:dyDescent="0.35">
      <c r="A102" s="57">
        <v>1790</v>
      </c>
      <c r="B102" s="262">
        <v>45783</v>
      </c>
      <c r="C102" s="318"/>
      <c r="D102" s="319">
        <f>YEAR(PA[[#This Row],[Date]])</f>
        <v>2025</v>
      </c>
      <c r="E102" s="298" t="s">
        <v>73</v>
      </c>
      <c r="F102" s="298" t="s">
        <v>73</v>
      </c>
      <c r="G102" s="299">
        <v>45778</v>
      </c>
      <c r="H102" s="322">
        <f>DAY(EOMONTH(PA[[#This Row],[Date]], 0))</f>
        <v>31</v>
      </c>
      <c r="I102" s="10">
        <v>0.25625000000000003</v>
      </c>
      <c r="J102" s="10">
        <v>0.76666666666666661</v>
      </c>
      <c r="K102" s="291">
        <f>IFERROR((PA[[#This Row],[Sunset Time (POA&lt;20 W/m2)]]-PA[[#This Row],[Sunrise Time (POA&gt;20 W/m2)]])*24,"")</f>
        <v>12.249999999999996</v>
      </c>
      <c r="L102" s="318" t="s">
        <v>606</v>
      </c>
      <c r="M102" s="318"/>
      <c r="N102" s="318"/>
      <c r="O102" s="318" t="s">
        <v>595</v>
      </c>
      <c r="P102" s="322"/>
      <c r="Q102" s="319"/>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1">
        <v>257.39999999999998</v>
      </c>
      <c r="T102" s="132">
        <f>IFERROR(_xlfn.XLOOKUP(PA[[#This Row],[Affected Equipment ]],'Basic Data '!A:A,'Basic Data '!C:C),"")</f>
        <v>2.8516853932584268E-3</v>
      </c>
      <c r="U102" s="318" t="s">
        <v>566</v>
      </c>
      <c r="V102" s="323"/>
      <c r="W102" s="328" t="s">
        <v>657</v>
      </c>
      <c r="X102" s="324">
        <v>0.60416666666666663</v>
      </c>
      <c r="Y102" s="324">
        <v>0.60416666666666663</v>
      </c>
      <c r="Z102" s="324">
        <v>0.61111111111111105</v>
      </c>
      <c r="AA102" s="324">
        <v>0.6430555555555556</v>
      </c>
      <c r="AB102" s="325">
        <f>IF(PA[[#This Row],[Acknowledgement Time ]]="NA","",(PA[[#This Row],[Acknowledgement Time ]]-PA[[#This Row],[Fault Time]])*24)</f>
        <v>0</v>
      </c>
      <c r="AC102" s="325">
        <f>IF(PA[[#This Row],[Work Start time on Fault]]="NA","",(PA[[#This Row],[Work Start time on Fault]]-PA[[#This Row],[Fault Time]])*24)</f>
        <v>0.16666666666666607</v>
      </c>
      <c r="AD102" s="326">
        <f>IF(PA[[#This Row],[Status]]="Open","",(PA[[#This Row],[Work Completion time on fault]]-PA[[#This Row],[Fault Time]])*24)</f>
        <v>0.93333333333333535</v>
      </c>
      <c r="AE102" s="327">
        <f>IFERROR((PA[[#This Row],[Work Completion time on fault]]-PA[[#This Row],[Fault Time]])*24,"")</f>
        <v>0.93333333333333535</v>
      </c>
      <c r="AF102" s="261" t="s">
        <v>658</v>
      </c>
      <c r="AG102" s="6" t="s">
        <v>1275</v>
      </c>
      <c r="AH102" s="285">
        <v>0</v>
      </c>
      <c r="AI102" s="318">
        <v>0.57099999999999995</v>
      </c>
      <c r="AJ102" s="89">
        <f>IFERROR(IF(PA[[#This Row],[Lost PoA(kWh/m2)]]&gt;0,_xlfn.XLOOKUP(G102,'Modelling New'!$D:$D,'Modelling New'!$O:$O)*PA[[#This Row],[Lost PoA(kWh/m2)]]*S102,0),"")</f>
        <v>111.27804353722323</v>
      </c>
    </row>
    <row r="103" spans="1:36" hidden="1" x14ac:dyDescent="0.35">
      <c r="A103" s="229">
        <v>1791</v>
      </c>
      <c r="B103" s="262">
        <v>45783</v>
      </c>
      <c r="C103" s="128"/>
      <c r="D103" s="129">
        <f>YEAR(PA[[#This Row],[Date]])</f>
        <v>2025</v>
      </c>
      <c r="E103" s="298" t="s">
        <v>73</v>
      </c>
      <c r="F103" s="298" t="s">
        <v>73</v>
      </c>
      <c r="G103" s="299">
        <v>45778</v>
      </c>
      <c r="H103" s="130">
        <f>DAY(EOMONTH(PA[[#This Row],[Date]], 0))</f>
        <v>31</v>
      </c>
      <c r="I103" s="10">
        <v>0.25625000000000003</v>
      </c>
      <c r="J103" s="10">
        <v>0.76666666666666661</v>
      </c>
      <c r="K103" s="131">
        <f>IFERROR((PA[[#This Row],[Sunset Time (POA&lt;20 W/m2)]]-PA[[#This Row],[Sunrise Time (POA&gt;20 W/m2)]])*24,"")</f>
        <v>12.249999999999996</v>
      </c>
      <c r="L103" s="318"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18" t="s">
        <v>592</v>
      </c>
      <c r="V103" s="117"/>
      <c r="W103" s="328" t="s">
        <v>656</v>
      </c>
      <c r="X103" s="324">
        <v>0.375</v>
      </c>
      <c r="Y103" s="324">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5">
        <v>0</v>
      </c>
      <c r="AI103" s="128">
        <v>2.3879999999999999</v>
      </c>
      <c r="AJ103" s="89">
        <f>IFERROR(IF(PA[[#This Row],[Lost PoA(kWh/m2)]]&gt;0,_xlfn.XLOOKUP(G103,'Modelling New'!$D:$D,'Modelling New'!$O:$O)*PA[[#This Row],[Lost PoA(kWh/m2)]]*S103,0),"")</f>
        <v>40.228067331426089</v>
      </c>
    </row>
    <row r="104" spans="1:36" ht="29" hidden="1" x14ac:dyDescent="0.35">
      <c r="A104" s="229">
        <v>1792</v>
      </c>
      <c r="B104" s="262">
        <v>45783</v>
      </c>
      <c r="C104" s="128"/>
      <c r="D104" s="129">
        <f>YEAR(PA[[#This Row],[Date]])</f>
        <v>2025</v>
      </c>
      <c r="E104" s="298" t="s">
        <v>73</v>
      </c>
      <c r="F104" s="298" t="s">
        <v>73</v>
      </c>
      <c r="G104" s="299">
        <v>45778</v>
      </c>
      <c r="H104" s="130">
        <f>DAY(EOMONTH(PA[[#This Row],[Date]], 0))</f>
        <v>31</v>
      </c>
      <c r="I104" s="10">
        <v>0.25625000000000003</v>
      </c>
      <c r="J104" s="10">
        <v>0.76666666666666661</v>
      </c>
      <c r="K104" s="131">
        <f>IFERROR((PA[[#This Row],[Sunset Time (POA&lt;20 W/m2)]]-PA[[#This Row],[Sunrise Time (POA&gt;20 W/m2)]])*24,"")</f>
        <v>12.249999999999996</v>
      </c>
      <c r="L104" s="318"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4">
        <v>0.375</v>
      </c>
      <c r="Y104" s="324">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5">
        <v>0</v>
      </c>
      <c r="AI104" s="128">
        <v>0.622</v>
      </c>
      <c r="AJ104" s="89">
        <f>IFERROR(IF(PA[[#This Row],[Lost PoA(kWh/m2)]]&gt;0,_xlfn.XLOOKUP(G104,'Modelling New'!$D:$D,'Modelling New'!$O:$O)*PA[[#This Row],[Lost PoA(kWh/m2)]]*S104,0),"")</f>
        <v>116.55486844967139</v>
      </c>
    </row>
    <row r="105" spans="1:36" hidden="1" x14ac:dyDescent="0.35">
      <c r="A105" s="57">
        <v>1793</v>
      </c>
      <c r="B105" s="262">
        <v>45784</v>
      </c>
      <c r="C105" s="59"/>
      <c r="D105" s="6">
        <v>2025</v>
      </c>
      <c r="E105" s="6" t="s">
        <v>73</v>
      </c>
      <c r="F105" s="56" t="s">
        <v>73</v>
      </c>
      <c r="G105" s="299">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35">
      <c r="A106" s="57">
        <v>1794</v>
      </c>
      <c r="B106" s="262">
        <v>45784</v>
      </c>
      <c r="C106" s="59"/>
      <c r="D106" s="6">
        <v>2025</v>
      </c>
      <c r="E106" s="6" t="s">
        <v>73</v>
      </c>
      <c r="F106" s="56" t="s">
        <v>73</v>
      </c>
      <c r="G106" s="299">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35">
      <c r="A107" s="57">
        <v>1795</v>
      </c>
      <c r="B107" s="262">
        <v>45784</v>
      </c>
      <c r="C107" s="59"/>
      <c r="D107" s="6">
        <v>2025</v>
      </c>
      <c r="E107" s="6" t="s">
        <v>73</v>
      </c>
      <c r="F107" s="56" t="s">
        <v>73</v>
      </c>
      <c r="G107" s="299">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35">
      <c r="A108" s="57">
        <v>1796</v>
      </c>
      <c r="B108" s="262">
        <v>45784</v>
      </c>
      <c r="C108" s="59"/>
      <c r="D108" s="6">
        <v>2025</v>
      </c>
      <c r="E108" s="6" t="s">
        <v>73</v>
      </c>
      <c r="F108" s="56" t="s">
        <v>73</v>
      </c>
      <c r="G108" s="299">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35">
      <c r="A109" s="57">
        <v>1797</v>
      </c>
      <c r="B109" s="262">
        <v>45784</v>
      </c>
      <c r="C109" s="59"/>
      <c r="D109" s="6">
        <v>2025</v>
      </c>
      <c r="E109" s="6" t="s">
        <v>73</v>
      </c>
      <c r="F109" s="56" t="s">
        <v>73</v>
      </c>
      <c r="G109" s="299">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35">
      <c r="A110" s="57">
        <v>1798</v>
      </c>
      <c r="B110" s="262">
        <v>45784</v>
      </c>
      <c r="C110" s="59"/>
      <c r="D110" s="6">
        <v>2025</v>
      </c>
      <c r="E110" s="6" t="s">
        <v>73</v>
      </c>
      <c r="F110" s="56" t="s">
        <v>73</v>
      </c>
      <c r="G110" s="299">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35">
      <c r="A111" s="57">
        <v>1799</v>
      </c>
      <c r="B111" s="262">
        <v>45784</v>
      </c>
      <c r="C111" s="59"/>
      <c r="D111" s="6">
        <v>2025</v>
      </c>
      <c r="E111" s="6" t="s">
        <v>73</v>
      </c>
      <c r="F111" s="56" t="s">
        <v>73</v>
      </c>
      <c r="G111" s="299">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35">
      <c r="A112" s="57">
        <v>1800</v>
      </c>
      <c r="B112" s="262">
        <v>45784</v>
      </c>
      <c r="C112" s="59"/>
      <c r="D112" s="6">
        <v>2025</v>
      </c>
      <c r="E112" s="6" t="s">
        <v>73</v>
      </c>
      <c r="F112" s="56" t="s">
        <v>73</v>
      </c>
      <c r="G112" s="299">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35">
      <c r="A113" s="229">
        <v>1801</v>
      </c>
      <c r="B113" s="262">
        <v>45784</v>
      </c>
      <c r="C113" s="128"/>
      <c r="D113" s="129">
        <v>2025</v>
      </c>
      <c r="E113" s="129" t="s">
        <v>73</v>
      </c>
      <c r="F113" s="130" t="s">
        <v>73</v>
      </c>
      <c r="G113" s="299">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4">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35">
      <c r="A114" s="229">
        <v>1802</v>
      </c>
      <c r="B114" s="262">
        <v>45785</v>
      </c>
      <c r="C114" s="59"/>
      <c r="D114" s="6">
        <f>YEAR(PA[[#This Row],[Date]])</f>
        <v>2025</v>
      </c>
      <c r="E114" s="129" t="s">
        <v>73</v>
      </c>
      <c r="F114" s="130" t="s">
        <v>73</v>
      </c>
      <c r="G114" s="299">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35">
      <c r="A115" s="229">
        <v>1803</v>
      </c>
      <c r="B115" s="262">
        <v>45785</v>
      </c>
      <c r="C115" s="59"/>
      <c r="D115" s="6">
        <f>YEAR(PA[[#This Row],[Date]])</f>
        <v>2025</v>
      </c>
      <c r="E115" s="129" t="s">
        <v>73</v>
      </c>
      <c r="F115" s="130" t="s">
        <v>73</v>
      </c>
      <c r="G115" s="299">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35">
      <c r="A116" s="229">
        <v>1804</v>
      </c>
      <c r="B116" s="262">
        <v>45785</v>
      </c>
      <c r="C116" s="59"/>
      <c r="D116" s="6">
        <f>YEAR(PA[[#This Row],[Date]])</f>
        <v>2025</v>
      </c>
      <c r="E116" s="129" t="s">
        <v>73</v>
      </c>
      <c r="F116" s="130" t="s">
        <v>73</v>
      </c>
      <c r="G116" s="299">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35">
      <c r="A117" s="229">
        <v>1805</v>
      </c>
      <c r="B117" s="262">
        <v>45785</v>
      </c>
      <c r="C117" s="59"/>
      <c r="D117" s="6">
        <f>YEAR(PA[[#This Row],[Date]])</f>
        <v>2025</v>
      </c>
      <c r="E117" s="129" t="s">
        <v>73</v>
      </c>
      <c r="F117" s="130" t="s">
        <v>73</v>
      </c>
      <c r="G117" s="299">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35">
      <c r="A118" s="229">
        <v>1806</v>
      </c>
      <c r="B118" s="262">
        <v>45785</v>
      </c>
      <c r="C118" s="59"/>
      <c r="D118" s="6">
        <f>YEAR(PA[[#This Row],[Date]])</f>
        <v>2025</v>
      </c>
      <c r="E118" s="129" t="s">
        <v>73</v>
      </c>
      <c r="F118" s="130" t="s">
        <v>73</v>
      </c>
      <c r="G118" s="299">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35">
      <c r="A119" s="229">
        <v>1807</v>
      </c>
      <c r="B119" s="262">
        <v>45785</v>
      </c>
      <c r="C119" s="59"/>
      <c r="D119" s="6">
        <f>YEAR(PA[[#This Row],[Date]])</f>
        <v>2025</v>
      </c>
      <c r="E119" s="129" t="s">
        <v>73</v>
      </c>
      <c r="F119" s="130" t="s">
        <v>73</v>
      </c>
      <c r="G119" s="299">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35">
      <c r="A120" s="229">
        <v>1808</v>
      </c>
      <c r="B120" s="262">
        <v>45785</v>
      </c>
      <c r="C120" s="59"/>
      <c r="D120" s="6">
        <f>YEAR(PA[[#This Row],[Date]])</f>
        <v>2025</v>
      </c>
      <c r="E120" s="129" t="s">
        <v>73</v>
      </c>
      <c r="F120" s="130" t="s">
        <v>73</v>
      </c>
      <c r="G120" s="299">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35">
      <c r="A121" s="229">
        <v>1809</v>
      </c>
      <c r="B121" s="262">
        <v>45786</v>
      </c>
      <c r="C121" s="59"/>
      <c r="D121" s="6">
        <f>YEAR(PA[[#This Row],[Date]])</f>
        <v>2025</v>
      </c>
      <c r="E121" s="129" t="s">
        <v>73</v>
      </c>
      <c r="F121" s="130" t="s">
        <v>73</v>
      </c>
      <c r="G121" s="299">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35">
      <c r="A122" s="229">
        <v>1810</v>
      </c>
      <c r="B122" s="262">
        <v>45786</v>
      </c>
      <c r="C122" s="59"/>
      <c r="D122" s="6">
        <f>YEAR(PA[[#This Row],[Date]])</f>
        <v>2025</v>
      </c>
      <c r="E122" s="129" t="s">
        <v>73</v>
      </c>
      <c r="F122" s="130" t="s">
        <v>73</v>
      </c>
      <c r="G122" s="299">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35">
      <c r="A123" s="229">
        <v>1811</v>
      </c>
      <c r="B123" s="262">
        <v>45786</v>
      </c>
      <c r="C123" s="59"/>
      <c r="D123" s="6">
        <f>YEAR(PA[[#This Row],[Date]])</f>
        <v>2025</v>
      </c>
      <c r="E123" s="129" t="s">
        <v>73</v>
      </c>
      <c r="F123" s="130" t="s">
        <v>73</v>
      </c>
      <c r="G123" s="299">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35">
      <c r="A124" s="229">
        <v>1812</v>
      </c>
      <c r="B124" s="262">
        <v>45786</v>
      </c>
      <c r="C124" s="59"/>
      <c r="D124" s="6">
        <f>YEAR(PA[[#This Row],[Date]])</f>
        <v>2025</v>
      </c>
      <c r="E124" s="129" t="s">
        <v>73</v>
      </c>
      <c r="F124" s="130" t="s">
        <v>73</v>
      </c>
      <c r="G124" s="299">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35">
      <c r="A125" s="57">
        <v>1813</v>
      </c>
      <c r="B125" s="262">
        <v>45786</v>
      </c>
      <c r="C125" s="59"/>
      <c r="D125" s="6">
        <f>YEAR(PA[[#This Row],[Date]])</f>
        <v>2025</v>
      </c>
      <c r="E125" s="129" t="s">
        <v>73</v>
      </c>
      <c r="F125" s="130" t="s">
        <v>73</v>
      </c>
      <c r="G125" s="299">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35">
      <c r="A126" s="57">
        <v>1814</v>
      </c>
      <c r="B126" s="262">
        <v>45787</v>
      </c>
      <c r="C126" s="59"/>
      <c r="D126" s="6">
        <f>YEAR(PA[[#This Row],[Date]])</f>
        <v>2025</v>
      </c>
      <c r="E126" s="129" t="s">
        <v>73</v>
      </c>
      <c r="F126" s="130" t="s">
        <v>73</v>
      </c>
      <c r="G126" s="299">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29" hidden="1" x14ac:dyDescent="0.35">
      <c r="A127" s="57">
        <v>1815</v>
      </c>
      <c r="B127" s="262">
        <v>45787</v>
      </c>
      <c r="C127" s="59"/>
      <c r="D127" s="6">
        <f>YEAR(PA[[#This Row],[Date]])</f>
        <v>2025</v>
      </c>
      <c r="E127" s="129" t="s">
        <v>73</v>
      </c>
      <c r="F127" s="130" t="s">
        <v>73</v>
      </c>
      <c r="G127" s="299">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29" hidden="1" x14ac:dyDescent="0.35">
      <c r="A128" s="57">
        <v>1816</v>
      </c>
      <c r="B128" s="262">
        <v>45787</v>
      </c>
      <c r="C128" s="59"/>
      <c r="D128" s="6">
        <f>YEAR(PA[[#This Row],[Date]])</f>
        <v>2025</v>
      </c>
      <c r="E128" s="129" t="s">
        <v>73</v>
      </c>
      <c r="F128" s="130" t="s">
        <v>73</v>
      </c>
      <c r="G128" s="299">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29" hidden="1" x14ac:dyDescent="0.35">
      <c r="A129" s="57">
        <v>1817</v>
      </c>
      <c r="B129" s="262">
        <v>45787</v>
      </c>
      <c r="C129" s="59"/>
      <c r="D129" s="6">
        <f>YEAR(PA[[#This Row],[Date]])</f>
        <v>2025</v>
      </c>
      <c r="E129" s="129" t="s">
        <v>73</v>
      </c>
      <c r="F129" s="130" t="s">
        <v>73</v>
      </c>
      <c r="G129" s="299">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29" hidden="1" x14ac:dyDescent="0.35">
      <c r="A130" s="57">
        <v>1818</v>
      </c>
      <c r="B130" s="262">
        <v>45787</v>
      </c>
      <c r="C130" s="59"/>
      <c r="D130" s="6">
        <f>YEAR(PA[[#This Row],[Date]])</f>
        <v>2025</v>
      </c>
      <c r="E130" s="129" t="s">
        <v>73</v>
      </c>
      <c r="F130" s="130" t="s">
        <v>73</v>
      </c>
      <c r="G130" s="299">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29" hidden="1" x14ac:dyDescent="0.35">
      <c r="A131" s="57">
        <v>1819</v>
      </c>
      <c r="B131" s="262">
        <v>45787</v>
      </c>
      <c r="C131" s="59"/>
      <c r="D131" s="6">
        <f>YEAR(PA[[#This Row],[Date]])</f>
        <v>2025</v>
      </c>
      <c r="E131" s="129" t="s">
        <v>73</v>
      </c>
      <c r="F131" s="130" t="s">
        <v>73</v>
      </c>
      <c r="G131" s="299">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35">
      <c r="A132" s="57">
        <v>1820</v>
      </c>
      <c r="B132" s="262">
        <v>45787</v>
      </c>
      <c r="C132" s="59"/>
      <c r="D132" s="6">
        <f>YEAR(PA[[#This Row],[Date]])</f>
        <v>2025</v>
      </c>
      <c r="E132" s="129" t="s">
        <v>73</v>
      </c>
      <c r="F132" s="130" t="s">
        <v>73</v>
      </c>
      <c r="G132" s="299">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35">
      <c r="A133" s="57">
        <v>1821</v>
      </c>
      <c r="B133" s="262">
        <v>45787</v>
      </c>
      <c r="C133" s="59"/>
      <c r="D133" s="6">
        <f>YEAR(PA[[#This Row],[Date]])</f>
        <v>2025</v>
      </c>
      <c r="E133" s="129" t="s">
        <v>73</v>
      </c>
      <c r="F133" s="130" t="s">
        <v>73</v>
      </c>
      <c r="G133" s="299">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35">
      <c r="A134" s="57">
        <v>1822</v>
      </c>
      <c r="B134" s="262">
        <v>45787</v>
      </c>
      <c r="C134" s="59"/>
      <c r="D134" s="6">
        <f>YEAR(PA[[#This Row],[Date]])</f>
        <v>2025</v>
      </c>
      <c r="E134" s="129" t="s">
        <v>73</v>
      </c>
      <c r="F134" s="130" t="s">
        <v>73</v>
      </c>
      <c r="G134" s="299">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35">
      <c r="A135" s="57">
        <v>1823</v>
      </c>
      <c r="B135" s="262">
        <v>45788</v>
      </c>
      <c r="C135" s="59"/>
      <c r="D135" s="6">
        <f>YEAR(PA[[#This Row],[Date]])</f>
        <v>2025</v>
      </c>
      <c r="E135" s="129" t="s">
        <v>73</v>
      </c>
      <c r="F135" s="130" t="s">
        <v>73</v>
      </c>
      <c r="G135" s="299">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35">
      <c r="A136" s="57">
        <v>1824</v>
      </c>
      <c r="B136" s="262">
        <v>45788</v>
      </c>
      <c r="C136" s="59"/>
      <c r="D136" s="6">
        <f>YEAR(PA[[#This Row],[Date]])</f>
        <v>2025</v>
      </c>
      <c r="E136" s="129" t="s">
        <v>73</v>
      </c>
      <c r="F136" s="130" t="s">
        <v>73</v>
      </c>
      <c r="G136" s="299">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35">
      <c r="A137" s="57">
        <v>1825</v>
      </c>
      <c r="B137" s="262">
        <v>45788</v>
      </c>
      <c r="C137" s="59"/>
      <c r="D137" s="6">
        <f>YEAR(PA[[#This Row],[Date]])</f>
        <v>2025</v>
      </c>
      <c r="E137" s="129" t="s">
        <v>73</v>
      </c>
      <c r="F137" s="130" t="s">
        <v>73</v>
      </c>
      <c r="G137" s="299">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35">
      <c r="A138" s="57">
        <v>1826</v>
      </c>
      <c r="B138" s="262">
        <v>45788</v>
      </c>
      <c r="C138" s="59"/>
      <c r="D138" s="6">
        <f>YEAR(PA[[#This Row],[Date]])</f>
        <v>2025</v>
      </c>
      <c r="E138" s="129" t="s">
        <v>73</v>
      </c>
      <c r="F138" s="130" t="s">
        <v>73</v>
      </c>
      <c r="G138" s="299">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35">
      <c r="A139" s="57">
        <v>1827</v>
      </c>
      <c r="B139" s="262">
        <v>45788</v>
      </c>
      <c r="C139" s="59"/>
      <c r="D139" s="6">
        <f>YEAR(PA[[#This Row],[Date]])</f>
        <v>2025</v>
      </c>
      <c r="E139" s="129" t="s">
        <v>73</v>
      </c>
      <c r="F139" s="130" t="s">
        <v>73</v>
      </c>
      <c r="G139" s="299">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35">
      <c r="A140" s="57">
        <v>1828</v>
      </c>
      <c r="B140" s="262">
        <v>45788</v>
      </c>
      <c r="C140" s="59"/>
      <c r="D140" s="6">
        <f>YEAR(PA[[#This Row],[Date]])</f>
        <v>2025</v>
      </c>
      <c r="E140" s="129" t="s">
        <v>73</v>
      </c>
      <c r="F140" s="130" t="s">
        <v>73</v>
      </c>
      <c r="G140" s="299">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35">
      <c r="A141" s="57">
        <v>1829</v>
      </c>
      <c r="B141" s="262">
        <v>45788</v>
      </c>
      <c r="C141" s="59"/>
      <c r="D141" s="6">
        <f>YEAR(PA[[#This Row],[Date]])</f>
        <v>2025</v>
      </c>
      <c r="E141" s="129" t="s">
        <v>73</v>
      </c>
      <c r="F141" s="130" t="s">
        <v>73</v>
      </c>
      <c r="G141" s="299">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35">
      <c r="A142" s="57">
        <v>1830</v>
      </c>
      <c r="B142" s="262">
        <v>45788</v>
      </c>
      <c r="C142" s="59"/>
      <c r="D142" s="6">
        <f>YEAR(PA[[#This Row],[Date]])</f>
        <v>2025</v>
      </c>
      <c r="E142" s="129" t="s">
        <v>73</v>
      </c>
      <c r="F142" s="130" t="s">
        <v>73</v>
      </c>
      <c r="G142" s="299">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35">
      <c r="A143" s="57">
        <v>1831</v>
      </c>
      <c r="B143" s="262">
        <v>45788</v>
      </c>
      <c r="C143" s="59"/>
      <c r="D143" s="6">
        <f>YEAR(PA[[#This Row],[Date]])</f>
        <v>2025</v>
      </c>
      <c r="E143" s="129" t="s">
        <v>73</v>
      </c>
      <c r="F143" s="130" t="s">
        <v>73</v>
      </c>
      <c r="G143" s="299">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35">
      <c r="A144" s="57">
        <v>1832</v>
      </c>
      <c r="B144" s="262">
        <v>45789</v>
      </c>
      <c r="C144" s="59"/>
      <c r="D144" s="6">
        <f>YEAR(PA[[#This Row],[Date]])</f>
        <v>2025</v>
      </c>
      <c r="E144" s="129" t="s">
        <v>73</v>
      </c>
      <c r="F144" s="130" t="s">
        <v>73</v>
      </c>
      <c r="G144" s="299">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35">
      <c r="A145" s="57">
        <v>1833</v>
      </c>
      <c r="B145" s="262">
        <v>45789</v>
      </c>
      <c r="C145" s="59"/>
      <c r="D145" s="6">
        <f>YEAR(PA[[#This Row],[Date]])</f>
        <v>2025</v>
      </c>
      <c r="E145" s="129" t="s">
        <v>73</v>
      </c>
      <c r="F145" s="130" t="s">
        <v>73</v>
      </c>
      <c r="G145" s="299">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35">
      <c r="A146" s="57">
        <v>1834</v>
      </c>
      <c r="B146" s="262">
        <v>45789</v>
      </c>
      <c r="C146" s="59"/>
      <c r="D146" s="6">
        <f>YEAR(PA[[#This Row],[Date]])</f>
        <v>2025</v>
      </c>
      <c r="E146" s="129" t="s">
        <v>73</v>
      </c>
      <c r="F146" s="130" t="s">
        <v>73</v>
      </c>
      <c r="G146" s="299">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35">
      <c r="A147" s="57">
        <v>1835</v>
      </c>
      <c r="B147" s="262">
        <v>45789</v>
      </c>
      <c r="C147" s="59"/>
      <c r="D147" s="6">
        <f>YEAR(PA[[#This Row],[Date]])</f>
        <v>2025</v>
      </c>
      <c r="E147" s="129" t="s">
        <v>73</v>
      </c>
      <c r="F147" s="130" t="s">
        <v>73</v>
      </c>
      <c r="G147" s="299">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35">
      <c r="A148" s="57">
        <v>1836</v>
      </c>
      <c r="B148" s="262">
        <v>45790</v>
      </c>
      <c r="C148" s="59"/>
      <c r="D148" s="6">
        <f>YEAR(PA[[#This Row],[Date]])</f>
        <v>2025</v>
      </c>
      <c r="E148" s="129" t="s">
        <v>73</v>
      </c>
      <c r="F148" s="130" t="s">
        <v>73</v>
      </c>
      <c r="G148" s="299">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35">
      <c r="A149" s="57">
        <v>1837</v>
      </c>
      <c r="B149" s="262">
        <v>45790</v>
      </c>
      <c r="C149" s="59"/>
      <c r="D149" s="6">
        <f>YEAR(PA[[#This Row],[Date]])</f>
        <v>2025</v>
      </c>
      <c r="E149" s="129" t="s">
        <v>73</v>
      </c>
      <c r="F149" s="130" t="s">
        <v>73</v>
      </c>
      <c r="G149" s="299">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35">
      <c r="A150" s="57">
        <v>1838</v>
      </c>
      <c r="B150" s="262">
        <v>45790</v>
      </c>
      <c r="C150" s="59"/>
      <c r="D150" s="6">
        <f>YEAR(PA[[#This Row],[Date]])</f>
        <v>2025</v>
      </c>
      <c r="E150" s="129" t="s">
        <v>73</v>
      </c>
      <c r="F150" s="130" t="s">
        <v>73</v>
      </c>
      <c r="G150" s="299">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35">
      <c r="A151" s="57">
        <v>1839</v>
      </c>
      <c r="B151" s="262">
        <v>45790</v>
      </c>
      <c r="C151" s="59"/>
      <c r="D151" s="6">
        <f>YEAR(PA[[#This Row],[Date]])</f>
        <v>2025</v>
      </c>
      <c r="E151" s="129" t="s">
        <v>73</v>
      </c>
      <c r="F151" s="130" t="s">
        <v>73</v>
      </c>
      <c r="G151" s="299">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35">
      <c r="A152" s="57">
        <v>1840</v>
      </c>
      <c r="B152" s="262">
        <v>45790</v>
      </c>
      <c r="C152" s="59"/>
      <c r="D152" s="6">
        <f>YEAR(PA[[#This Row],[Date]])</f>
        <v>2025</v>
      </c>
      <c r="E152" s="129" t="s">
        <v>73</v>
      </c>
      <c r="F152" s="130" t="s">
        <v>73</v>
      </c>
      <c r="G152" s="299">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35">
      <c r="A153" s="57">
        <v>1841</v>
      </c>
      <c r="B153" s="262">
        <v>45790</v>
      </c>
      <c r="C153" s="59"/>
      <c r="D153" s="6">
        <f>YEAR(PA[[#This Row],[Date]])</f>
        <v>2025</v>
      </c>
      <c r="E153" s="129" t="s">
        <v>73</v>
      </c>
      <c r="F153" s="130" t="s">
        <v>73</v>
      </c>
      <c r="G153" s="299">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35">
      <c r="A154" s="57">
        <v>1842</v>
      </c>
      <c r="B154" s="262">
        <v>45790</v>
      </c>
      <c r="C154" s="59"/>
      <c r="D154" s="6">
        <f>YEAR(PA[[#This Row],[Date]])</f>
        <v>2025</v>
      </c>
      <c r="E154" s="129" t="s">
        <v>73</v>
      </c>
      <c r="F154" s="130" t="s">
        <v>73</v>
      </c>
      <c r="G154" s="299">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35">
      <c r="A155" s="57">
        <v>1842</v>
      </c>
      <c r="B155" s="262">
        <v>45791</v>
      </c>
      <c r="C155" s="59"/>
      <c r="D155" s="6">
        <f>YEAR(PA[[#This Row],[Date]])</f>
        <v>2025</v>
      </c>
      <c r="E155" s="129" t="s">
        <v>73</v>
      </c>
      <c r="F155" s="130" t="s">
        <v>73</v>
      </c>
      <c r="G155" s="299">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35">
      <c r="A156" s="57">
        <v>1843</v>
      </c>
      <c r="B156" s="262">
        <v>45792</v>
      </c>
      <c r="C156" s="59"/>
      <c r="D156" s="6">
        <f>YEAR(PA[[#This Row],[Date]])</f>
        <v>2025</v>
      </c>
      <c r="E156" s="129" t="s">
        <v>73</v>
      </c>
      <c r="F156" s="130" t="s">
        <v>73</v>
      </c>
      <c r="G156" s="299">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35">
      <c r="A157" s="57">
        <v>1844</v>
      </c>
      <c r="B157" s="262">
        <v>45792</v>
      </c>
      <c r="C157" s="59"/>
      <c r="D157" s="6">
        <f>YEAR(PA[[#This Row],[Date]])</f>
        <v>2025</v>
      </c>
      <c r="E157" s="129" t="s">
        <v>73</v>
      </c>
      <c r="F157" s="130" t="s">
        <v>73</v>
      </c>
      <c r="G157" s="299">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35">
      <c r="A158" s="57">
        <v>1845</v>
      </c>
      <c r="B158" s="262">
        <v>45792</v>
      </c>
      <c r="C158" s="59"/>
      <c r="D158" s="6">
        <f>YEAR(PA[[#This Row],[Date]])</f>
        <v>2025</v>
      </c>
      <c r="E158" s="129" t="s">
        <v>73</v>
      </c>
      <c r="F158" s="130" t="s">
        <v>73</v>
      </c>
      <c r="G158" s="299">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35">
      <c r="A159" s="57">
        <v>1850</v>
      </c>
      <c r="B159" s="262">
        <v>45793</v>
      </c>
      <c r="C159" s="59"/>
      <c r="D159" s="6">
        <f>YEAR(PA[[#This Row],[Date]])</f>
        <v>2025</v>
      </c>
      <c r="E159" s="129" t="s">
        <v>73</v>
      </c>
      <c r="F159" s="130" t="s">
        <v>73</v>
      </c>
      <c r="G159" s="299">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35">
      <c r="A160" s="229" t="s">
        <v>701</v>
      </c>
      <c r="B160" s="262" t="s">
        <v>702</v>
      </c>
      <c r="C160" s="128"/>
      <c r="D160" s="6">
        <f>YEAR(PA[[#This Row],[Date]])</f>
        <v>2025</v>
      </c>
      <c r="E160" s="129" t="s">
        <v>73</v>
      </c>
      <c r="F160" s="130" t="s">
        <v>73</v>
      </c>
      <c r="G160" s="299">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35">
      <c r="A161" s="229">
        <v>1852</v>
      </c>
      <c r="B161" s="233">
        <v>45794</v>
      </c>
      <c r="C161" s="59"/>
      <c r="D161" s="6">
        <f>YEAR(PA[[#This Row],[Date]])</f>
        <v>2025</v>
      </c>
      <c r="E161" s="129" t="s">
        <v>73</v>
      </c>
      <c r="F161" s="130" t="s">
        <v>73</v>
      </c>
      <c r="G161" s="299">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35">
      <c r="A162" s="229">
        <v>1853</v>
      </c>
      <c r="B162" s="233">
        <v>45794</v>
      </c>
      <c r="C162" s="59"/>
      <c r="D162" s="6">
        <f>YEAR(PA[[#This Row],[Date]])</f>
        <v>2025</v>
      </c>
      <c r="E162" s="129" t="s">
        <v>73</v>
      </c>
      <c r="F162" s="130" t="s">
        <v>73</v>
      </c>
      <c r="G162" s="299">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35">
      <c r="A163" s="229">
        <v>1854</v>
      </c>
      <c r="B163" s="233">
        <v>45794</v>
      </c>
      <c r="C163" s="59"/>
      <c r="D163" s="6">
        <f>YEAR(PA[[#This Row],[Date]])</f>
        <v>2025</v>
      </c>
      <c r="E163" s="129" t="s">
        <v>73</v>
      </c>
      <c r="F163" s="130" t="s">
        <v>73</v>
      </c>
      <c r="G163" s="299">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35">
      <c r="A164" s="229"/>
      <c r="B164" s="233">
        <v>45795</v>
      </c>
      <c r="C164" s="59"/>
      <c r="D164" s="6">
        <f>YEAR(PA[[#This Row],[Date]])</f>
        <v>2025</v>
      </c>
      <c r="E164" s="129" t="s">
        <v>73</v>
      </c>
      <c r="F164" s="130" t="s">
        <v>73</v>
      </c>
      <c r="G164" s="299">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29" hidden="1" x14ac:dyDescent="0.35">
      <c r="A165" s="229">
        <v>1856</v>
      </c>
      <c r="B165" s="233">
        <v>45795</v>
      </c>
      <c r="C165" s="59"/>
      <c r="D165" s="6">
        <f>YEAR(PA[[#This Row],[Date]])</f>
        <v>2025</v>
      </c>
      <c r="E165" s="129" t="s">
        <v>73</v>
      </c>
      <c r="F165" s="130" t="s">
        <v>73</v>
      </c>
      <c r="G165" s="299">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35">
      <c r="A166" s="229">
        <v>1857</v>
      </c>
      <c r="B166" s="233">
        <v>45795</v>
      </c>
      <c r="C166" s="59"/>
      <c r="D166" s="6">
        <f>YEAR(PA[[#This Row],[Date]])</f>
        <v>2025</v>
      </c>
      <c r="E166" s="129" t="s">
        <v>73</v>
      </c>
      <c r="F166" s="130" t="s">
        <v>73</v>
      </c>
      <c r="G166" s="299">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35">
      <c r="A167" s="57">
        <v>1842</v>
      </c>
      <c r="B167" s="262">
        <v>45795</v>
      </c>
      <c r="C167" s="59"/>
      <c r="D167" s="6">
        <f>YEAR(PA[[#This Row],[Date]])</f>
        <v>2025</v>
      </c>
      <c r="E167" s="129" t="s">
        <v>73</v>
      </c>
      <c r="F167" s="130" t="s">
        <v>73</v>
      </c>
      <c r="G167" s="299">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35">
      <c r="A168" s="229">
        <v>1859</v>
      </c>
      <c r="B168" s="233">
        <v>45796</v>
      </c>
      <c r="C168" s="59"/>
      <c r="D168" s="6">
        <f>YEAR(PA[[#This Row],[Date]])</f>
        <v>2025</v>
      </c>
      <c r="E168" s="129" t="s">
        <v>73</v>
      </c>
      <c r="F168" s="130" t="s">
        <v>73</v>
      </c>
      <c r="G168" s="299">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35">
      <c r="A169" s="229">
        <v>1860</v>
      </c>
      <c r="B169" s="233">
        <v>45796</v>
      </c>
      <c r="C169" s="59"/>
      <c r="D169" s="6">
        <f>YEAR(PA[[#This Row],[Date]])</f>
        <v>2025</v>
      </c>
      <c r="E169" s="129" t="s">
        <v>73</v>
      </c>
      <c r="F169" s="130" t="s">
        <v>73</v>
      </c>
      <c r="G169" s="299">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35">
      <c r="A170" s="229">
        <v>1861</v>
      </c>
      <c r="B170" s="233">
        <v>45796</v>
      </c>
      <c r="C170" s="59"/>
      <c r="D170" s="6">
        <f>YEAR(PA[[#This Row],[Date]])</f>
        <v>2025</v>
      </c>
      <c r="E170" s="129" t="s">
        <v>73</v>
      </c>
      <c r="F170" s="130" t="s">
        <v>73</v>
      </c>
      <c r="G170" s="299">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35">
      <c r="A171" s="229">
        <v>1862</v>
      </c>
      <c r="B171" s="233">
        <v>45796</v>
      </c>
      <c r="C171" s="59"/>
      <c r="D171" s="6">
        <f>YEAR(PA[[#This Row],[Date]])</f>
        <v>2025</v>
      </c>
      <c r="E171" s="129" t="s">
        <v>73</v>
      </c>
      <c r="F171" s="130" t="s">
        <v>73</v>
      </c>
      <c r="G171" s="299">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35">
      <c r="A172" s="229" t="s">
        <v>707</v>
      </c>
      <c r="B172" s="233">
        <v>45796</v>
      </c>
      <c r="C172" s="59"/>
      <c r="D172" s="6">
        <f>YEAR(PA[[#This Row],[Date]])</f>
        <v>2025</v>
      </c>
      <c r="E172" s="129" t="s">
        <v>73</v>
      </c>
      <c r="F172" s="130" t="s">
        <v>73</v>
      </c>
      <c r="G172" s="299">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35">
      <c r="A173" s="229">
        <v>1864</v>
      </c>
      <c r="B173" s="233">
        <v>45796</v>
      </c>
      <c r="C173" s="59"/>
      <c r="D173" s="6">
        <f>YEAR(PA[[#This Row],[Date]])</f>
        <v>2025</v>
      </c>
      <c r="E173" s="129" t="s">
        <v>73</v>
      </c>
      <c r="F173" s="130" t="s">
        <v>73</v>
      </c>
      <c r="G173" s="299">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35">
      <c r="A174" s="229">
        <v>1865</v>
      </c>
      <c r="B174" s="233">
        <v>45796</v>
      </c>
      <c r="C174" s="59"/>
      <c r="D174" s="6">
        <f>YEAR(PA[[#This Row],[Date]])</f>
        <v>2025</v>
      </c>
      <c r="E174" s="129" t="s">
        <v>73</v>
      </c>
      <c r="F174" s="130" t="s">
        <v>73</v>
      </c>
      <c r="G174" s="299">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35">
      <c r="A175" s="229">
        <v>1866</v>
      </c>
      <c r="B175" s="233">
        <v>45796</v>
      </c>
      <c r="C175" s="59"/>
      <c r="D175" s="6">
        <f>YEAR(PA[[#This Row],[Date]])</f>
        <v>2025</v>
      </c>
      <c r="E175" s="129" t="s">
        <v>73</v>
      </c>
      <c r="F175" s="130" t="s">
        <v>73</v>
      </c>
      <c r="G175" s="299">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35">
      <c r="A176" s="229">
        <v>1867</v>
      </c>
      <c r="B176" s="233">
        <v>45797</v>
      </c>
      <c r="C176" s="59"/>
      <c r="D176" s="6">
        <f>YEAR(PA[[#This Row],[Date]])</f>
        <v>2025</v>
      </c>
      <c r="E176" s="129" t="s">
        <v>73</v>
      </c>
      <c r="F176" s="130" t="s">
        <v>73</v>
      </c>
      <c r="G176" s="299">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35">
      <c r="A177" s="229">
        <v>1868</v>
      </c>
      <c r="B177" s="233">
        <v>45797</v>
      </c>
      <c r="C177" s="59"/>
      <c r="D177" s="6">
        <f>YEAR(PA[[#This Row],[Date]])</f>
        <v>2025</v>
      </c>
      <c r="E177" s="129" t="s">
        <v>73</v>
      </c>
      <c r="F177" s="130" t="s">
        <v>73</v>
      </c>
      <c r="G177" s="299">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35">
      <c r="A178" s="229">
        <v>1869</v>
      </c>
      <c r="B178" s="233">
        <v>45797</v>
      </c>
      <c r="C178" s="59"/>
      <c r="D178" s="6">
        <f>YEAR(PA[[#This Row],[Date]])</f>
        <v>2025</v>
      </c>
      <c r="E178" s="129" t="s">
        <v>73</v>
      </c>
      <c r="F178" s="130" t="s">
        <v>73</v>
      </c>
      <c r="G178" s="299">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35">
      <c r="A179" s="229">
        <v>1870</v>
      </c>
      <c r="B179" s="233">
        <v>45797</v>
      </c>
      <c r="C179" s="59"/>
      <c r="D179" s="6">
        <f>YEAR(PA[[#This Row],[Date]])</f>
        <v>2025</v>
      </c>
      <c r="E179" s="129" t="s">
        <v>73</v>
      </c>
      <c r="F179" s="130" t="s">
        <v>73</v>
      </c>
      <c r="G179" s="299">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35">
      <c r="A180" s="229">
        <v>1871</v>
      </c>
      <c r="B180" s="233">
        <v>45798</v>
      </c>
      <c r="C180" s="59"/>
      <c r="D180" s="6">
        <f>YEAR(PA[[#This Row],[Date]])</f>
        <v>2025</v>
      </c>
      <c r="E180" s="129" t="s">
        <v>73</v>
      </c>
      <c r="F180" s="130" t="s">
        <v>73</v>
      </c>
      <c r="G180" s="299">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35">
      <c r="A181" s="229">
        <v>1872</v>
      </c>
      <c r="B181" s="233">
        <v>45799</v>
      </c>
      <c r="C181" s="59"/>
      <c r="D181" s="6">
        <f>YEAR(PA[[#This Row],[Date]])</f>
        <v>2025</v>
      </c>
      <c r="E181" s="129" t="s">
        <v>73</v>
      </c>
      <c r="F181" s="130" t="s">
        <v>73</v>
      </c>
      <c r="G181" s="299">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35">
      <c r="A182" s="229">
        <v>1873</v>
      </c>
      <c r="B182" s="233">
        <v>45799</v>
      </c>
      <c r="C182" s="59"/>
      <c r="D182" s="6">
        <f>YEAR(PA[[#This Row],[Date]])</f>
        <v>2025</v>
      </c>
      <c r="E182" s="129" t="s">
        <v>73</v>
      </c>
      <c r="F182" s="130" t="s">
        <v>73</v>
      </c>
      <c r="G182" s="299">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35">
      <c r="A183" s="229">
        <v>1874</v>
      </c>
      <c r="B183" s="233">
        <v>45799</v>
      </c>
      <c r="C183" s="59"/>
      <c r="D183" s="6">
        <f>YEAR(PA[[#This Row],[Date]])</f>
        <v>2025</v>
      </c>
      <c r="E183" s="129" t="s">
        <v>73</v>
      </c>
      <c r="F183" s="130" t="s">
        <v>73</v>
      </c>
      <c r="G183" s="299">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35">
      <c r="A184" s="229">
        <v>1875</v>
      </c>
      <c r="B184" s="233">
        <v>45799</v>
      </c>
      <c r="C184" s="59"/>
      <c r="D184" s="6">
        <f>YEAR(PA[[#This Row],[Date]])</f>
        <v>2025</v>
      </c>
      <c r="E184" s="129" t="s">
        <v>73</v>
      </c>
      <c r="F184" s="130" t="s">
        <v>73</v>
      </c>
      <c r="G184" s="299">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35">
      <c r="A185" s="229">
        <v>1876</v>
      </c>
      <c r="B185" s="233">
        <v>45799</v>
      </c>
      <c r="C185" s="59"/>
      <c r="D185" s="6">
        <f>YEAR(PA[[#This Row],[Date]])</f>
        <v>2025</v>
      </c>
      <c r="E185" s="129" t="s">
        <v>73</v>
      </c>
      <c r="F185" s="130" t="s">
        <v>73</v>
      </c>
      <c r="G185" s="299">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35">
      <c r="A186" s="229">
        <v>1877</v>
      </c>
      <c r="B186" s="233">
        <v>45799</v>
      </c>
      <c r="C186" s="59"/>
      <c r="D186" s="6">
        <f>YEAR(PA[[#This Row],[Date]])</f>
        <v>2025</v>
      </c>
      <c r="E186" s="129" t="s">
        <v>73</v>
      </c>
      <c r="F186" s="130" t="s">
        <v>73</v>
      </c>
      <c r="G186" s="299">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35">
      <c r="A187" s="229">
        <v>1878</v>
      </c>
      <c r="B187" s="233">
        <v>45799</v>
      </c>
      <c r="C187" s="59"/>
      <c r="D187" s="6">
        <f>YEAR(PA[[#This Row],[Date]])</f>
        <v>2025</v>
      </c>
      <c r="E187" s="129" t="s">
        <v>73</v>
      </c>
      <c r="F187" s="130" t="s">
        <v>73</v>
      </c>
      <c r="G187" s="299">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35">
      <c r="A188" s="229">
        <v>1879</v>
      </c>
      <c r="B188" s="233">
        <v>45799</v>
      </c>
      <c r="C188" s="59"/>
      <c r="D188" s="6">
        <f>YEAR(PA[[#This Row],[Date]])</f>
        <v>2025</v>
      </c>
      <c r="E188" s="129" t="s">
        <v>73</v>
      </c>
      <c r="F188" s="130" t="s">
        <v>73</v>
      </c>
      <c r="G188" s="299">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35">
      <c r="A189" s="229">
        <v>1880</v>
      </c>
      <c r="B189" s="233">
        <v>45799</v>
      </c>
      <c r="C189" s="59"/>
      <c r="D189" s="6">
        <f>YEAR(PA[[#This Row],[Date]])</f>
        <v>2025</v>
      </c>
      <c r="E189" s="129" t="s">
        <v>73</v>
      </c>
      <c r="F189" s="130" t="s">
        <v>73</v>
      </c>
      <c r="G189" s="299">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35">
      <c r="A190" s="229">
        <v>1881</v>
      </c>
      <c r="B190" s="233">
        <v>45799</v>
      </c>
      <c r="C190" s="59"/>
      <c r="D190" s="6">
        <f>YEAR(PA[[#This Row],[Date]])</f>
        <v>2025</v>
      </c>
      <c r="E190" s="129" t="s">
        <v>73</v>
      </c>
      <c r="F190" s="130" t="s">
        <v>73</v>
      </c>
      <c r="G190" s="299">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35">
      <c r="A191" s="229">
        <v>1882</v>
      </c>
      <c r="B191" s="233">
        <v>45799</v>
      </c>
      <c r="C191" s="59"/>
      <c r="D191" s="6">
        <f>YEAR(PA[[#This Row],[Date]])</f>
        <v>2025</v>
      </c>
      <c r="E191" s="129" t="s">
        <v>73</v>
      </c>
      <c r="F191" s="130" t="s">
        <v>73</v>
      </c>
      <c r="G191" s="299">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35">
      <c r="A192" s="229">
        <v>1883</v>
      </c>
      <c r="B192" s="233">
        <v>45799</v>
      </c>
      <c r="C192" s="59"/>
      <c r="D192" s="6">
        <f>YEAR(PA[[#This Row],[Date]])</f>
        <v>2025</v>
      </c>
      <c r="E192" s="129" t="s">
        <v>73</v>
      </c>
      <c r="F192" s="130" t="s">
        <v>73</v>
      </c>
      <c r="G192" s="299">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35">
      <c r="A193" s="229">
        <v>1884</v>
      </c>
      <c r="B193" s="233">
        <v>45799</v>
      </c>
      <c r="C193" s="59"/>
      <c r="D193" s="6">
        <f>YEAR(PA[[#This Row],[Date]])</f>
        <v>2025</v>
      </c>
      <c r="E193" s="129" t="s">
        <v>73</v>
      </c>
      <c r="F193" s="130" t="s">
        <v>73</v>
      </c>
      <c r="G193" s="299">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35">
      <c r="A194" s="229">
        <v>1885</v>
      </c>
      <c r="B194" s="233">
        <v>45799</v>
      </c>
      <c r="C194" s="59"/>
      <c r="D194" s="6">
        <f>YEAR(PA[[#This Row],[Date]])</f>
        <v>2025</v>
      </c>
      <c r="E194" s="129" t="s">
        <v>73</v>
      </c>
      <c r="F194" s="130" t="s">
        <v>73</v>
      </c>
      <c r="G194" s="299">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35">
      <c r="A195" s="229">
        <v>1886</v>
      </c>
      <c r="B195" s="233">
        <v>45799</v>
      </c>
      <c r="C195" s="59"/>
      <c r="D195" s="6">
        <f>YEAR(PA[[#This Row],[Date]])</f>
        <v>2025</v>
      </c>
      <c r="E195" s="129" t="s">
        <v>73</v>
      </c>
      <c r="F195" s="130" t="s">
        <v>73</v>
      </c>
      <c r="G195" s="299">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35">
      <c r="A196" s="229">
        <v>1887</v>
      </c>
      <c r="B196" s="233">
        <v>45799</v>
      </c>
      <c r="C196" s="59"/>
      <c r="D196" s="6">
        <f>YEAR(PA[[#This Row],[Date]])</f>
        <v>2025</v>
      </c>
      <c r="E196" s="129" t="s">
        <v>73</v>
      </c>
      <c r="F196" s="130" t="s">
        <v>73</v>
      </c>
      <c r="G196" s="299">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35">
      <c r="A197" s="229">
        <v>1888</v>
      </c>
      <c r="B197" s="233">
        <v>45800</v>
      </c>
      <c r="C197" s="59"/>
      <c r="D197" s="6">
        <f>YEAR(PA[[#This Row],[Date]])</f>
        <v>2025</v>
      </c>
      <c r="E197" s="129" t="s">
        <v>73</v>
      </c>
      <c r="F197" s="130" t="s">
        <v>73</v>
      </c>
      <c r="G197" s="299">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35">
      <c r="A198" s="229">
        <v>1889</v>
      </c>
      <c r="B198" s="233">
        <v>45800</v>
      </c>
      <c r="C198" s="59"/>
      <c r="D198" s="6">
        <f>YEAR(PA[[#This Row],[Date]])</f>
        <v>2025</v>
      </c>
      <c r="E198" s="129" t="s">
        <v>73</v>
      </c>
      <c r="F198" s="130" t="s">
        <v>73</v>
      </c>
      <c r="G198" s="299">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35">
      <c r="A199" s="229">
        <v>1890</v>
      </c>
      <c r="B199" s="233">
        <v>45800</v>
      </c>
      <c r="C199" s="59"/>
      <c r="D199" s="6">
        <f>YEAR(PA[[#This Row],[Date]])</f>
        <v>2025</v>
      </c>
      <c r="E199" s="129" t="s">
        <v>73</v>
      </c>
      <c r="F199" s="130" t="s">
        <v>73</v>
      </c>
      <c r="G199" s="299">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35">
      <c r="A200" s="229">
        <v>1891</v>
      </c>
      <c r="B200" s="233">
        <v>45800</v>
      </c>
      <c r="C200" s="59"/>
      <c r="D200" s="6">
        <f>YEAR(PA[[#This Row],[Date]])</f>
        <v>2025</v>
      </c>
      <c r="E200" s="129" t="s">
        <v>73</v>
      </c>
      <c r="F200" s="130" t="s">
        <v>73</v>
      </c>
      <c r="G200" s="299">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35">
      <c r="A201" s="229">
        <v>1892</v>
      </c>
      <c r="B201" s="233">
        <v>45800</v>
      </c>
      <c r="C201" s="59"/>
      <c r="D201" s="6">
        <f>YEAR(PA[[#This Row],[Date]])</f>
        <v>2025</v>
      </c>
      <c r="E201" s="129" t="s">
        <v>73</v>
      </c>
      <c r="F201" s="130" t="s">
        <v>73</v>
      </c>
      <c r="G201" s="299">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35">
      <c r="A202" s="229">
        <v>1893</v>
      </c>
      <c r="B202" s="233">
        <v>45800</v>
      </c>
      <c r="C202" s="59"/>
      <c r="D202" s="6">
        <f>YEAR(PA[[#This Row],[Date]])</f>
        <v>2025</v>
      </c>
      <c r="E202" s="129" t="s">
        <v>73</v>
      </c>
      <c r="F202" s="130" t="s">
        <v>73</v>
      </c>
      <c r="G202" s="299">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35">
      <c r="A203" s="229">
        <v>1894</v>
      </c>
      <c r="B203" s="233">
        <v>45800</v>
      </c>
      <c r="C203" s="59"/>
      <c r="D203" s="6">
        <f>YEAR(PA[[#This Row],[Date]])</f>
        <v>2025</v>
      </c>
      <c r="E203" s="129" t="s">
        <v>73</v>
      </c>
      <c r="F203" s="130" t="s">
        <v>73</v>
      </c>
      <c r="G203" s="299">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35">
      <c r="A204" s="329">
        <v>1895</v>
      </c>
      <c r="B204" s="330">
        <v>45801</v>
      </c>
      <c r="C204" s="331">
        <v>2025</v>
      </c>
      <c r="D204" s="311">
        <f>YEAR(PA!$B204)</f>
        <v>2025</v>
      </c>
      <c r="E204" s="332" t="s">
        <v>73</v>
      </c>
      <c r="F204" s="333" t="s">
        <v>73</v>
      </c>
      <c r="G204" s="334">
        <v>45778</v>
      </c>
      <c r="H204" s="335">
        <f>DAY(EOMONTH(PA!$B204, 0))</f>
        <v>31</v>
      </c>
      <c r="I204" s="336">
        <v>0.21875</v>
      </c>
      <c r="J204" s="336">
        <v>0.77013888888888893</v>
      </c>
      <c r="K204" s="302">
        <f>IFERROR((PA!$J204-PA!$I204)*24,"")</f>
        <v>13.233333333333334</v>
      </c>
      <c r="L204" s="337" t="s">
        <v>615</v>
      </c>
      <c r="M204" s="337"/>
      <c r="N204" s="337"/>
      <c r="O204" s="337" t="s">
        <v>654</v>
      </c>
      <c r="P204" s="335"/>
      <c r="Q204" s="311"/>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7" t="s">
        <v>718</v>
      </c>
      <c r="V204" s="338"/>
      <c r="W204" s="339" t="s">
        <v>719</v>
      </c>
      <c r="X204" s="336">
        <v>0.21875</v>
      </c>
      <c r="Y204" s="336">
        <v>0.21875</v>
      </c>
      <c r="Z204" s="336">
        <v>0.44444444444444442</v>
      </c>
      <c r="AA204" s="340">
        <v>0.49027777777777776</v>
      </c>
      <c r="AB204" s="307">
        <f>IF(PA!$Y204="NA","",(PA!$Y204-PA!$X204)*24)</f>
        <v>0</v>
      </c>
      <c r="AC204" s="307">
        <f>IF(PA!$Z204="NA","",(PA!$Z204-PA!$X204)*24)</f>
        <v>5.4166666666666661</v>
      </c>
      <c r="AD204" s="308">
        <f>IF(PA!$AG204="Open","",(PA!$AA204-PA!$X204)*24)</f>
        <v>6.5166666666666657</v>
      </c>
      <c r="AE204" s="309">
        <f>IFERROR((PA!$AA204-PA!$X204)*24,"")</f>
        <v>6.5166666666666657</v>
      </c>
      <c r="AF204" s="339" t="s">
        <v>719</v>
      </c>
      <c r="AG204" s="6" t="s">
        <v>1275</v>
      </c>
      <c r="AH204" s="302">
        <f>IFERROR(PA!$AE204*PA!$T204,"")</f>
        <v>2.8995505617977525E-2</v>
      </c>
      <c r="AI204" s="341">
        <v>2.16</v>
      </c>
      <c r="AJ204" s="89">
        <f>IFERROR(IF(PA[[#This Row],[Lost PoA(kWh/m2)]]&gt;0,_xlfn.XLOOKUP(G204,'Modelling New'!$D:$D,'Modelling New'!$O:$O)*PA[[#This Row],[Lost PoA(kWh/m2)]]*S204,0),"")</f>
        <v>36.387196581189428</v>
      </c>
    </row>
    <row r="205" spans="1:36" hidden="1" x14ac:dyDescent="0.35">
      <c r="A205" s="329">
        <v>1896</v>
      </c>
      <c r="B205" s="330">
        <v>45801</v>
      </c>
      <c r="C205" s="331">
        <v>2025</v>
      </c>
      <c r="D205" s="311">
        <f>YEAR(PA!$B205)</f>
        <v>2025</v>
      </c>
      <c r="E205" s="332" t="s">
        <v>73</v>
      </c>
      <c r="F205" s="333" t="s">
        <v>73</v>
      </c>
      <c r="G205" s="334">
        <v>45778</v>
      </c>
      <c r="H205" s="335">
        <f>DAY(EOMONTH(PA!$B205, 0))</f>
        <v>31</v>
      </c>
      <c r="I205" s="336">
        <v>0.21875</v>
      </c>
      <c r="J205" s="336">
        <v>0.77013888888888893</v>
      </c>
      <c r="K205" s="302">
        <f>IFERROR((PA!$J205-PA!$I205)*24,"")</f>
        <v>13.233333333333334</v>
      </c>
      <c r="L205" s="337" t="s">
        <v>615</v>
      </c>
      <c r="M205" s="337"/>
      <c r="N205" s="337"/>
      <c r="O205" s="337" t="s">
        <v>661</v>
      </c>
      <c r="P205" s="335"/>
      <c r="Q205" s="311"/>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7" t="s">
        <v>718</v>
      </c>
      <c r="V205" s="338"/>
      <c r="W205" s="342" t="s">
        <v>720</v>
      </c>
      <c r="X205" s="336">
        <v>0.21875</v>
      </c>
      <c r="Y205" s="336">
        <v>0.44305555555555554</v>
      </c>
      <c r="Z205" s="336">
        <v>0.44305555555555554</v>
      </c>
      <c r="AA205" s="343">
        <v>0.4861111111111111</v>
      </c>
      <c r="AB205" s="307">
        <f>IF(PA!$Y205="NA","",(PA!$Y205-PA!$X205)*24)</f>
        <v>5.3833333333333329</v>
      </c>
      <c r="AC205" s="307">
        <f>IF(PA!$Z205="NA","",(PA!$Z205-PA!$X205)*24)</f>
        <v>5.3833333333333329</v>
      </c>
      <c r="AD205" s="308">
        <f>IF(PA!$AG205="Open","",(PA!$AA205-PA!$X205)*24)</f>
        <v>6.4166666666666661</v>
      </c>
      <c r="AE205" s="309">
        <f>IFERROR((PA!$AA205-PA!$X205)*24,"")</f>
        <v>6.4166666666666661</v>
      </c>
      <c r="AF205" s="342" t="s">
        <v>720</v>
      </c>
      <c r="AG205" s="6" t="s">
        <v>1275</v>
      </c>
      <c r="AH205" s="302">
        <f>IFERROR(PA!$AE205*PA!$T205,"")</f>
        <v>2.8550561797752807E-2</v>
      </c>
      <c r="AI205" s="344">
        <v>0.60799999999999998</v>
      </c>
      <c r="AJ205" s="89">
        <f>IFERROR(IF(PA[[#This Row],[Lost PoA(kWh/m2)]]&gt;0,_xlfn.XLOOKUP(G205,'Modelling New'!$D:$D,'Modelling New'!$O:$O)*PA[[#This Row],[Lost PoA(kWh/m2)]]*S205,0),"")</f>
        <v>10.2423220006311</v>
      </c>
    </row>
    <row r="206" spans="1:36" hidden="1" x14ac:dyDescent="0.35">
      <c r="A206" s="329">
        <v>1897</v>
      </c>
      <c r="B206" s="330">
        <v>45801</v>
      </c>
      <c r="C206" s="331">
        <v>2025</v>
      </c>
      <c r="D206" s="311">
        <f>YEAR(PA!$B206)</f>
        <v>2025</v>
      </c>
      <c r="E206" s="332" t="s">
        <v>73</v>
      </c>
      <c r="F206" s="333" t="s">
        <v>73</v>
      </c>
      <c r="G206" s="334">
        <v>45778</v>
      </c>
      <c r="H206" s="335">
        <f>DAY(EOMONTH(PA!$B206, 0))</f>
        <v>31</v>
      </c>
      <c r="I206" s="336">
        <v>0.21875</v>
      </c>
      <c r="J206" s="336">
        <v>0.77013888888888893</v>
      </c>
      <c r="K206" s="302">
        <f>IFERROR((PA!$J206-PA!$I206)*24,"")</f>
        <v>13.233333333333334</v>
      </c>
      <c r="L206" s="337" t="s">
        <v>597</v>
      </c>
      <c r="M206" s="337"/>
      <c r="N206" s="337"/>
      <c r="O206" s="337" t="s">
        <v>721</v>
      </c>
      <c r="P206" s="335"/>
      <c r="Q206" s="311"/>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2">
        <v>22.25</v>
      </c>
      <c r="T206" s="90">
        <f>IFERROR(_xlfn.XLOOKUP(PA[[#This Row],[Affected Equipment ]],'Basic Data '!A:A,'Basic Data '!C:C),"")</f>
        <v>4.3333333333333331E-3</v>
      </c>
      <c r="U206" s="337" t="s">
        <v>697</v>
      </c>
      <c r="V206" s="338"/>
      <c r="W206" s="266" t="s">
        <v>722</v>
      </c>
      <c r="X206" s="336">
        <v>0.21875</v>
      </c>
      <c r="Y206" s="336">
        <v>0.375</v>
      </c>
      <c r="Z206" s="336">
        <v>0.63541666666666663</v>
      </c>
      <c r="AA206" s="343">
        <v>0.64444444444444449</v>
      </c>
      <c r="AB206" s="307">
        <f>IF(PA!$Y206="NA","",(PA!$Y206-PA!$X206)*24)</f>
        <v>3.75</v>
      </c>
      <c r="AC206" s="307">
        <f>IF(PA!$Z206="NA","",(PA!$Z206-PA!$X206)*24)</f>
        <v>10</v>
      </c>
      <c r="AD206" s="308">
        <f>IF(PA!$AG206="Open","",(PA!$AA206-PA!$X206)*24)</f>
        <v>10.216666666666669</v>
      </c>
      <c r="AE206" s="309">
        <f>IFERROR((PA!$AA206-PA!$X206)*24,"")</f>
        <v>10.216666666666669</v>
      </c>
      <c r="AF206" s="266" t="s">
        <v>722</v>
      </c>
      <c r="AG206" s="6" t="s">
        <v>1275</v>
      </c>
      <c r="AH206" s="302">
        <f>IFERROR(PA!$AE206*PA!$T206,"")</f>
        <v>4.4272222222222227E-2</v>
      </c>
      <c r="AI206" s="344">
        <v>4.9870000000000001</v>
      </c>
      <c r="AJ206" s="89">
        <f>IFERROR(IF(PA[[#This Row],[Lost PoA(kWh/m2)]]&gt;0,_xlfn.XLOOKUP(G206,'Modelling New'!$D:$D,'Modelling New'!$O:$O)*PA[[#This Row],[Lost PoA(kWh/m2)]]*S206,0),"")</f>
        <v>84.010624699255416</v>
      </c>
    </row>
    <row r="207" spans="1:36" hidden="1" x14ac:dyDescent="0.35">
      <c r="A207" s="329">
        <v>1898</v>
      </c>
      <c r="B207" s="330">
        <v>45801</v>
      </c>
      <c r="C207" s="331">
        <v>2025</v>
      </c>
      <c r="D207" s="311">
        <f>YEAR(PA!$B207)</f>
        <v>2025</v>
      </c>
      <c r="E207" s="332" t="s">
        <v>73</v>
      </c>
      <c r="F207" s="333" t="s">
        <v>73</v>
      </c>
      <c r="G207" s="334">
        <v>45778</v>
      </c>
      <c r="H207" s="335">
        <f>DAY(EOMONTH(PA!$B207, 0))</f>
        <v>31</v>
      </c>
      <c r="I207" s="336">
        <v>0.21875</v>
      </c>
      <c r="J207" s="336">
        <v>0.77013888888888893</v>
      </c>
      <c r="K207" s="302">
        <f>IFERROR((PA!$J207-PA!$I207)*24,"")</f>
        <v>13.233333333333334</v>
      </c>
      <c r="L207" s="337" t="s">
        <v>597</v>
      </c>
      <c r="M207" s="337"/>
      <c r="N207" s="337"/>
      <c r="O207" s="337" t="s">
        <v>610</v>
      </c>
      <c r="P207" s="335"/>
      <c r="Q207" s="311"/>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2">
        <v>22.25</v>
      </c>
      <c r="T207" s="90">
        <f>IFERROR(_xlfn.XLOOKUP(PA[[#This Row],[Affected Equipment ]],'Basic Data '!A:A,'Basic Data '!C:C),"")</f>
        <v>4.0000000000000001E-3</v>
      </c>
      <c r="U207" s="337" t="s">
        <v>697</v>
      </c>
      <c r="V207" s="338"/>
      <c r="W207" s="266" t="s">
        <v>722</v>
      </c>
      <c r="X207" s="336">
        <v>0.21875</v>
      </c>
      <c r="Y207" s="336">
        <v>0.375</v>
      </c>
      <c r="Z207" s="336">
        <v>0.63541666666666663</v>
      </c>
      <c r="AA207" s="343">
        <v>0.64722222222222225</v>
      </c>
      <c r="AB207" s="307">
        <f>IF(PA!$Y207="NA","",(PA!$Y207-PA!$X207)*24)</f>
        <v>3.75</v>
      </c>
      <c r="AC207" s="307">
        <f>IF(PA!$Z207="NA","",(PA!$Z207-PA!$X207)*24)</f>
        <v>10</v>
      </c>
      <c r="AD207" s="308">
        <f>IF(PA!$AG207="Open","",(PA!$AA207-PA!$X207)*24)</f>
        <v>10.283333333333335</v>
      </c>
      <c r="AE207" s="309">
        <f>IFERROR((PA!$AA207-PA!$X207)*24,"")</f>
        <v>10.283333333333335</v>
      </c>
      <c r="AF207" s="266" t="s">
        <v>722</v>
      </c>
      <c r="AG207" s="6" t="s">
        <v>1275</v>
      </c>
      <c r="AH207" s="302">
        <f>IFERROR(PA!$AE207*PA!$T207,"")</f>
        <v>4.1133333333333341E-2</v>
      </c>
      <c r="AI207" s="344">
        <v>5.0810000000000004</v>
      </c>
      <c r="AJ207" s="89">
        <f>IFERROR(IF(PA[[#This Row],[Lost PoA(kWh/m2)]]&gt;0,_xlfn.XLOOKUP(G207,'Modelling New'!$D:$D,'Modelling New'!$O:$O)*PA[[#This Row],[Lost PoA(kWh/m2)]]*S207,0),"")</f>
        <v>85.59414158751089</v>
      </c>
    </row>
    <row r="208" spans="1:36" hidden="1" x14ac:dyDescent="0.35">
      <c r="A208" s="329">
        <v>1899</v>
      </c>
      <c r="B208" s="330">
        <v>45801</v>
      </c>
      <c r="C208" s="331">
        <v>2025</v>
      </c>
      <c r="D208" s="311">
        <f>YEAR(PA!$B208)</f>
        <v>2025</v>
      </c>
      <c r="E208" s="332" t="s">
        <v>73</v>
      </c>
      <c r="F208" s="333" t="s">
        <v>73</v>
      </c>
      <c r="G208" s="334">
        <v>45778</v>
      </c>
      <c r="H208" s="335">
        <f>DAY(EOMONTH(PA!$B208, 0))</f>
        <v>31</v>
      </c>
      <c r="I208" s="336">
        <v>0.21875</v>
      </c>
      <c r="J208" s="336">
        <v>0.77013888888888893</v>
      </c>
      <c r="K208" s="302">
        <f>IFERROR((PA!$J208-PA!$I208)*24,"")</f>
        <v>13.233333333333334</v>
      </c>
      <c r="L208" s="337" t="s">
        <v>559</v>
      </c>
      <c r="M208" s="337"/>
      <c r="N208" s="337"/>
      <c r="O208" s="337" t="s">
        <v>610</v>
      </c>
      <c r="P208" s="335"/>
      <c r="Q208" s="311"/>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2">
        <v>22.25</v>
      </c>
      <c r="T208" s="90">
        <f>IFERROR(_xlfn.XLOOKUP(PA[[#This Row],[Affected Equipment ]],'Basic Data '!A:A,'Basic Data '!C:C),"")</f>
        <v>4.3333333333333331E-3</v>
      </c>
      <c r="U208" s="337" t="s">
        <v>697</v>
      </c>
      <c r="V208" s="338"/>
      <c r="W208" s="266" t="s">
        <v>723</v>
      </c>
      <c r="X208" s="336">
        <v>0.21875</v>
      </c>
      <c r="Y208" s="336">
        <v>0.375</v>
      </c>
      <c r="Z208" s="336">
        <v>0.64583333333333337</v>
      </c>
      <c r="AA208" s="343">
        <v>0.66180555555555554</v>
      </c>
      <c r="AB208" s="307">
        <f>IF(PA!$Y208="NA","",(PA!$Y208-PA!$X208)*24)</f>
        <v>3.75</v>
      </c>
      <c r="AC208" s="307">
        <f>IF(PA!$Z208="NA","",(PA!$Z208-PA!$X208)*24)</f>
        <v>10.25</v>
      </c>
      <c r="AD208" s="308">
        <f>IF(PA!$AG208="Open","",(PA!$AA208-PA!$X208)*24)</f>
        <v>10.633333333333333</v>
      </c>
      <c r="AE208" s="309">
        <f>IFERROR((PA!$AA208-PA!$X208)*24,"")</f>
        <v>10.633333333333333</v>
      </c>
      <c r="AF208" s="266" t="s">
        <v>723</v>
      </c>
      <c r="AG208" s="6" t="s">
        <v>1275</v>
      </c>
      <c r="AH208" s="302">
        <f>IFERROR(PA!$AE208*PA!$T208,"")</f>
        <v>4.6077777777777773E-2</v>
      </c>
      <c r="AI208" s="344">
        <v>5.1230000000000002</v>
      </c>
      <c r="AJ208" s="89">
        <f>IFERROR(IF(PA[[#This Row],[Lost PoA(kWh/m2)]]&gt;0,_xlfn.XLOOKUP(G208,'Modelling New'!$D:$D,'Modelling New'!$O:$O)*PA[[#This Row],[Lost PoA(kWh/m2)]]*S208,0),"")</f>
        <v>86.301670409922906</v>
      </c>
    </row>
    <row r="209" spans="1:36" hidden="1" x14ac:dyDescent="0.35">
      <c r="A209" s="329">
        <v>1900</v>
      </c>
      <c r="B209" s="330">
        <v>45801</v>
      </c>
      <c r="C209" s="331">
        <v>2025</v>
      </c>
      <c r="D209" s="311">
        <f>YEAR(PA!$B209)</f>
        <v>2025</v>
      </c>
      <c r="E209" s="332" t="s">
        <v>73</v>
      </c>
      <c r="F209" s="333" t="s">
        <v>73</v>
      </c>
      <c r="G209" s="334">
        <v>45778</v>
      </c>
      <c r="H209" s="335">
        <f>DAY(EOMONTH(PA!$B209, 0))</f>
        <v>31</v>
      </c>
      <c r="I209" s="336">
        <v>0.21875</v>
      </c>
      <c r="J209" s="336">
        <v>0.77013888888888893</v>
      </c>
      <c r="K209" s="302">
        <f>IFERROR((PA!$J209-PA!$I209)*24,"")</f>
        <v>13.233333333333334</v>
      </c>
      <c r="L209" s="337" t="s">
        <v>606</v>
      </c>
      <c r="M209" s="337"/>
      <c r="N209" s="337"/>
      <c r="O209" s="337" t="s">
        <v>591</v>
      </c>
      <c r="P209" s="335"/>
      <c r="Q209" s="311"/>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2">
        <v>22.25</v>
      </c>
      <c r="T209" s="90">
        <f>IFERROR(_xlfn.XLOOKUP(PA[[#This Row],[Affected Equipment ]],'Basic Data '!A:A,'Basic Data '!C:C),"")</f>
        <v>3.9550561797752808E-3</v>
      </c>
      <c r="U209" s="337" t="s">
        <v>697</v>
      </c>
      <c r="V209" s="338"/>
      <c r="W209" s="266" t="s">
        <v>722</v>
      </c>
      <c r="X209" s="336">
        <v>0.21875</v>
      </c>
      <c r="Y209" s="336">
        <v>0.375</v>
      </c>
      <c r="Z209" s="336">
        <v>0.68402777777777779</v>
      </c>
      <c r="AA209" s="343">
        <v>0.69444444444444442</v>
      </c>
      <c r="AB209" s="307">
        <f>IF(PA!$Y209="NA","",(PA!$Y209-PA!$X209)*24)</f>
        <v>3.75</v>
      </c>
      <c r="AC209" s="307">
        <f>IF(PA!$Z209="NA","",(PA!$Z209-PA!$X209)*24)</f>
        <v>11.166666666666668</v>
      </c>
      <c r="AD209" s="308">
        <f>IF(PA!$AG209="Open","",(PA!$AA209-PA!$X209)*24)</f>
        <v>11.416666666666666</v>
      </c>
      <c r="AE209" s="309">
        <f>IFERROR((PA!$AA209-PA!$X209)*24,"")</f>
        <v>11.416666666666666</v>
      </c>
      <c r="AF209" s="266" t="s">
        <v>722</v>
      </c>
      <c r="AG209" s="6" t="s">
        <v>1275</v>
      </c>
      <c r="AH209" s="302">
        <f>IFERROR(PA!$AE209*PA!$T209,"")</f>
        <v>4.5153558052434456E-2</v>
      </c>
      <c r="AI209" s="345">
        <v>5.3250000000000002</v>
      </c>
      <c r="AJ209" s="89">
        <f>IFERROR(IF(PA[[#This Row],[Lost PoA(kWh/m2)]]&gt;0,_xlfn.XLOOKUP(G209,'Modelling New'!$D:$D,'Modelling New'!$O:$O)*PA[[#This Row],[Lost PoA(kWh/m2)]]*S209,0),"")</f>
        <v>89.704547127237845</v>
      </c>
    </row>
    <row r="210" spans="1:36" hidden="1" x14ac:dyDescent="0.35">
      <c r="A210" s="329">
        <v>1901</v>
      </c>
      <c r="B210" s="330">
        <v>45801</v>
      </c>
      <c r="C210" s="331">
        <v>2025</v>
      </c>
      <c r="D210" s="311">
        <f>YEAR(PA!$B210)</f>
        <v>2025</v>
      </c>
      <c r="E210" s="332" t="s">
        <v>73</v>
      </c>
      <c r="F210" s="333" t="s">
        <v>73</v>
      </c>
      <c r="G210" s="334">
        <v>45778</v>
      </c>
      <c r="H210" s="335">
        <f>DAY(EOMONTH(PA!$B210, 0))</f>
        <v>31</v>
      </c>
      <c r="I210" s="336">
        <v>0.21875</v>
      </c>
      <c r="J210" s="336">
        <v>0.77013888888888893</v>
      </c>
      <c r="K210" s="302">
        <f>IFERROR((PA!$J210-PA!$I210)*24,"")</f>
        <v>13.233333333333334</v>
      </c>
      <c r="L210" s="337" t="s">
        <v>606</v>
      </c>
      <c r="M210" s="337"/>
      <c r="N210" s="337"/>
      <c r="O210" s="337" t="s">
        <v>571</v>
      </c>
      <c r="P210" s="335"/>
      <c r="Q210" s="311"/>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2">
        <v>22.25</v>
      </c>
      <c r="T210" s="90">
        <f>IFERROR(_xlfn.XLOOKUP(PA[[#This Row],[Affected Equipment ]],'Basic Data '!A:A,'Basic Data '!C:C),"")</f>
        <v>3.9550561797752808E-3</v>
      </c>
      <c r="U210" s="337" t="s">
        <v>697</v>
      </c>
      <c r="V210" s="338"/>
      <c r="W210" s="266" t="s">
        <v>722</v>
      </c>
      <c r="X210" s="336">
        <v>0.21875</v>
      </c>
      <c r="Y210" s="336">
        <v>0.375</v>
      </c>
      <c r="Z210" s="336">
        <v>0.68055555555555558</v>
      </c>
      <c r="AA210" s="343">
        <v>0.69930555555555551</v>
      </c>
      <c r="AB210" s="307">
        <f>IF(PA!$Y210="NA","",(PA!$Y210-PA!$X210)*24)</f>
        <v>3.75</v>
      </c>
      <c r="AC210" s="307">
        <f>IF(PA!$Z210="NA","",(PA!$Z210-PA!$X210)*24)</f>
        <v>11.083333333333334</v>
      </c>
      <c r="AD210" s="308">
        <f>IF(PA!$AG210="Open","",(PA!$AA210-PA!$X210)*24)</f>
        <v>11.533333333333331</v>
      </c>
      <c r="AE210" s="309">
        <f>IFERROR((PA!$AA210-PA!$X210)*24,"")</f>
        <v>11.533333333333331</v>
      </c>
      <c r="AF210" s="266" t="s">
        <v>722</v>
      </c>
      <c r="AG210" s="6" t="s">
        <v>1275</v>
      </c>
      <c r="AH210" s="302">
        <f>IFERROR(PA!$AE210*PA!$T210,"")</f>
        <v>4.5614981273408232E-2</v>
      </c>
      <c r="AI210" s="345">
        <v>5.4160000000000004</v>
      </c>
      <c r="AJ210" s="89">
        <f>IFERROR(IF(PA[[#This Row],[Lost PoA(kWh/m2)]]&gt;0,_xlfn.XLOOKUP(G210,'Modelling New'!$D:$D,'Modelling New'!$O:$O)*PA[[#This Row],[Lost PoA(kWh/m2)]]*S210,0),"")</f>
        <v>91.237526242463872</v>
      </c>
    </row>
    <row r="211" spans="1:36" hidden="1" x14ac:dyDescent="0.35">
      <c r="A211" s="329">
        <v>1902</v>
      </c>
      <c r="B211" s="330">
        <v>45801</v>
      </c>
      <c r="C211" s="331">
        <v>2025</v>
      </c>
      <c r="D211" s="311">
        <f>YEAR(PA!$B211)</f>
        <v>2025</v>
      </c>
      <c r="E211" s="332" t="s">
        <v>73</v>
      </c>
      <c r="F211" s="333" t="s">
        <v>73</v>
      </c>
      <c r="G211" s="334">
        <v>45778</v>
      </c>
      <c r="H211" s="335">
        <f>DAY(EOMONTH(PA!$B211, 0))</f>
        <v>31</v>
      </c>
      <c r="I211" s="336">
        <v>0.21875</v>
      </c>
      <c r="J211" s="336">
        <v>0.77013888888888893</v>
      </c>
      <c r="K211" s="302">
        <f>IFERROR((PA!$J211-PA!$I211)*24,"")</f>
        <v>13.233333333333334</v>
      </c>
      <c r="L211" s="337" t="s">
        <v>621</v>
      </c>
      <c r="M211" s="337"/>
      <c r="N211" s="337"/>
      <c r="O211" s="337" t="s">
        <v>612</v>
      </c>
      <c r="P211" s="335"/>
      <c r="Q211" s="311"/>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2">
        <v>22.25</v>
      </c>
      <c r="T211" s="90">
        <f>IFERROR(_xlfn.XLOOKUP(PA[[#This Row],[Affected Equipment ]],'Basic Data '!A:A,'Basic Data '!C:C),"")</f>
        <v>4.4999999999999997E-3</v>
      </c>
      <c r="U211" s="337" t="s">
        <v>697</v>
      </c>
      <c r="V211" s="338"/>
      <c r="W211" s="266" t="s">
        <v>723</v>
      </c>
      <c r="X211" s="336">
        <v>0.21875</v>
      </c>
      <c r="Y211" s="336">
        <v>0.375</v>
      </c>
      <c r="Z211" s="336">
        <v>0.70138888888888884</v>
      </c>
      <c r="AA211" s="343">
        <v>0.71666666666666667</v>
      </c>
      <c r="AB211" s="307">
        <f>IF(PA!$Y211="NA","",(PA!$Y211-PA!$X211)*24)</f>
        <v>3.75</v>
      </c>
      <c r="AC211" s="307">
        <f>IF(PA!$Z211="NA","",(PA!$Z211-PA!$X211)*24)</f>
        <v>11.583333333333332</v>
      </c>
      <c r="AD211" s="308">
        <f>IF(PA!$AG211="Open","",(PA!$AA211-PA!$X211)*24)</f>
        <v>11.95</v>
      </c>
      <c r="AE211" s="309">
        <f>IFERROR((PA!$AA211-PA!$X211)*24,"")</f>
        <v>11.95</v>
      </c>
      <c r="AF211" s="266" t="s">
        <v>723</v>
      </c>
      <c r="AG211" s="6" t="s">
        <v>1275</v>
      </c>
      <c r="AH211" s="302">
        <f>IFERROR(PA!$AE211*PA!$T211,"")</f>
        <v>5.3774999999999989E-2</v>
      </c>
      <c r="AI211" s="345">
        <v>5.44</v>
      </c>
      <c r="AJ211" s="89">
        <f>IFERROR(IF(PA[[#This Row],[Lost PoA(kWh/m2)]]&gt;0,_xlfn.XLOOKUP(G211,'Modelling New'!$D:$D,'Modelling New'!$O:$O)*PA[[#This Row],[Lost PoA(kWh/m2)]]*S211,0),"")</f>
        <v>91.64182842669932</v>
      </c>
    </row>
    <row r="212" spans="1:36" hidden="1" x14ac:dyDescent="0.35">
      <c r="A212" s="329">
        <v>1903</v>
      </c>
      <c r="B212" s="330">
        <v>45801</v>
      </c>
      <c r="C212" s="331">
        <v>2025</v>
      </c>
      <c r="D212" s="311">
        <f>YEAR(PA!$B212)</f>
        <v>2025</v>
      </c>
      <c r="E212" s="332" t="s">
        <v>73</v>
      </c>
      <c r="F212" s="333" t="s">
        <v>73</v>
      </c>
      <c r="G212" s="334">
        <v>45778</v>
      </c>
      <c r="H212" s="335">
        <f>DAY(EOMONTH(PA!$B212, 0))</f>
        <v>31</v>
      </c>
      <c r="I212" s="336">
        <v>0.21875</v>
      </c>
      <c r="J212" s="336">
        <v>0.77013888888888893</v>
      </c>
      <c r="K212" s="302">
        <f>IFERROR((PA!$J212-PA!$I212)*24,"")</f>
        <v>13.233333333333334</v>
      </c>
      <c r="L212" s="337" t="s">
        <v>621</v>
      </c>
      <c r="M212" s="337"/>
      <c r="N212" s="337"/>
      <c r="O212" s="337" t="s">
        <v>580</v>
      </c>
      <c r="P212" s="335"/>
      <c r="Q212" s="311"/>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2">
        <v>22.25</v>
      </c>
      <c r="T212" s="90">
        <f>IFERROR(_xlfn.XLOOKUP(PA[[#This Row],[Affected Equipment ]],'Basic Data '!A:A,'Basic Data '!C:C),"")</f>
        <v>4.0000000000000001E-3</v>
      </c>
      <c r="U212" s="337" t="s">
        <v>697</v>
      </c>
      <c r="V212" s="338"/>
      <c r="W212" s="266" t="s">
        <v>723</v>
      </c>
      <c r="X212" s="336">
        <v>0.21875</v>
      </c>
      <c r="Y212" s="336">
        <v>0.375</v>
      </c>
      <c r="Z212" s="336">
        <v>0.71875</v>
      </c>
      <c r="AA212" s="343">
        <v>0.73263888888888884</v>
      </c>
      <c r="AB212" s="307">
        <f>IF(PA!$Y212="NA","",(PA!$Y212-PA!$X212)*24)</f>
        <v>3.75</v>
      </c>
      <c r="AC212" s="307">
        <f>IF(PA!$Z212="NA","",(PA!$Z212-PA!$X212)*24)</f>
        <v>12</v>
      </c>
      <c r="AD212" s="308">
        <f>IF(PA!$AG212="Open","",(PA!$AA212-PA!$X212)*24)</f>
        <v>12.333333333333332</v>
      </c>
      <c r="AE212" s="309">
        <f>IFERROR((PA!$AA212-PA!$X212)*24,"")</f>
        <v>12.333333333333332</v>
      </c>
      <c r="AF212" s="266" t="s">
        <v>723</v>
      </c>
      <c r="AG212" s="6" t="s">
        <v>1275</v>
      </c>
      <c r="AH212" s="302">
        <f>IFERROR(PA!$AE212*PA!$T212,"")</f>
        <v>4.9333333333333326E-2</v>
      </c>
      <c r="AI212" s="345">
        <v>5.61</v>
      </c>
      <c r="AJ212" s="89">
        <f>IFERROR(IF(PA[[#This Row],[Lost PoA(kWh/m2)]]&gt;0,_xlfn.XLOOKUP(G212,'Modelling New'!$D:$D,'Modelling New'!$O:$O)*PA[[#This Row],[Lost PoA(kWh/m2)]]*S212,0),"")</f>
        <v>94.505635565033657</v>
      </c>
    </row>
    <row r="213" spans="1:36" hidden="1" x14ac:dyDescent="0.35">
      <c r="A213" s="329">
        <v>1904</v>
      </c>
      <c r="B213" s="330">
        <v>45802</v>
      </c>
      <c r="C213" s="331">
        <v>2025</v>
      </c>
      <c r="D213" s="6">
        <f>YEAR(PA[[#This Row],[Date]])</f>
        <v>2025</v>
      </c>
      <c r="E213" s="332" t="s">
        <v>73</v>
      </c>
      <c r="F213" s="333" t="s">
        <v>73</v>
      </c>
      <c r="G213" s="334">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7" t="s">
        <v>697</v>
      </c>
      <c r="V213" s="88"/>
      <c r="W213" s="114" t="s">
        <v>724</v>
      </c>
      <c r="X213" s="60">
        <v>0.23958333333333334</v>
      </c>
      <c r="Y213" s="336">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35">
      <c r="A214" s="329">
        <v>1905</v>
      </c>
      <c r="B214" s="330">
        <v>45802</v>
      </c>
      <c r="C214" s="331">
        <v>2025</v>
      </c>
      <c r="D214" s="6">
        <f>YEAR(PA[[#This Row],[Date]])</f>
        <v>2025</v>
      </c>
      <c r="E214" s="332" t="s">
        <v>73</v>
      </c>
      <c r="F214" s="333" t="s">
        <v>73</v>
      </c>
      <c r="G214" s="334">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7" t="s">
        <v>697</v>
      </c>
      <c r="V214" s="88"/>
      <c r="W214" s="114" t="s">
        <v>724</v>
      </c>
      <c r="X214" s="60">
        <v>0.23958333333333334</v>
      </c>
      <c r="Y214" s="336">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35">
      <c r="A215" s="329">
        <v>1906</v>
      </c>
      <c r="B215" s="330">
        <v>45802</v>
      </c>
      <c r="C215" s="331">
        <v>2025</v>
      </c>
      <c r="D215" s="6">
        <f>YEAR(PA[[#This Row],[Date]])</f>
        <v>2025</v>
      </c>
      <c r="E215" s="332" t="s">
        <v>73</v>
      </c>
      <c r="F215" s="333" t="s">
        <v>73</v>
      </c>
      <c r="G215" s="334">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7" t="s">
        <v>697</v>
      </c>
      <c r="V215" s="88"/>
      <c r="W215" s="114" t="s">
        <v>724</v>
      </c>
      <c r="X215" s="60">
        <v>0.23958333333333334</v>
      </c>
      <c r="Y215" s="336">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35">
      <c r="A216" s="329">
        <v>1907</v>
      </c>
      <c r="B216" s="330">
        <v>45802</v>
      </c>
      <c r="C216" s="331">
        <v>2025</v>
      </c>
      <c r="D216" s="6">
        <f>YEAR(PA[[#This Row],[Date]])</f>
        <v>2025</v>
      </c>
      <c r="E216" s="332" t="s">
        <v>73</v>
      </c>
      <c r="F216" s="333" t="s">
        <v>73</v>
      </c>
      <c r="G216" s="334">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7" t="s">
        <v>697</v>
      </c>
      <c r="V216" s="88"/>
      <c r="W216" s="114" t="s">
        <v>727</v>
      </c>
      <c r="X216" s="60">
        <v>0.23958333333333334</v>
      </c>
      <c r="Y216" s="336">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35">
      <c r="A217" s="329">
        <v>1908</v>
      </c>
      <c r="B217" s="330">
        <v>45802</v>
      </c>
      <c r="C217" s="331">
        <v>2025</v>
      </c>
      <c r="D217" s="6">
        <f>YEAR(PA[[#This Row],[Date]])</f>
        <v>2025</v>
      </c>
      <c r="E217" s="332" t="s">
        <v>73</v>
      </c>
      <c r="F217" s="333" t="s">
        <v>73</v>
      </c>
      <c r="G217" s="334">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7" t="s">
        <v>697</v>
      </c>
      <c r="V217" s="88"/>
      <c r="W217" s="114" t="s">
        <v>727</v>
      </c>
      <c r="X217" s="60">
        <v>0.23958333333333334</v>
      </c>
      <c r="Y217" s="336">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35">
      <c r="A218" s="329">
        <v>1909</v>
      </c>
      <c r="B218" s="330">
        <v>45802</v>
      </c>
      <c r="C218" s="331">
        <v>2025</v>
      </c>
      <c r="D218" s="6">
        <f>YEAR(PA[[#This Row],[Date]])</f>
        <v>2025</v>
      </c>
      <c r="E218" s="332" t="s">
        <v>73</v>
      </c>
      <c r="F218" s="333" t="s">
        <v>73</v>
      </c>
      <c r="G218" s="334">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7" t="s">
        <v>697</v>
      </c>
      <c r="V218" s="88"/>
      <c r="W218" s="114" t="s">
        <v>727</v>
      </c>
      <c r="X218" s="60">
        <v>0.23958333333333334</v>
      </c>
      <c r="Y218" s="336">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35">
      <c r="A219" s="329">
        <v>1910</v>
      </c>
      <c r="B219" s="330">
        <v>45802</v>
      </c>
      <c r="C219" s="331">
        <v>2025</v>
      </c>
      <c r="D219" s="6">
        <f>YEAR(PA[[#This Row],[Date]])</f>
        <v>2025</v>
      </c>
      <c r="E219" s="332" t="s">
        <v>73</v>
      </c>
      <c r="F219" s="333" t="s">
        <v>73</v>
      </c>
      <c r="G219" s="334">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7" t="s">
        <v>697</v>
      </c>
      <c r="V219" s="88"/>
      <c r="W219" s="114" t="s">
        <v>727</v>
      </c>
      <c r="X219" s="60">
        <v>0.23958333333333334</v>
      </c>
      <c r="Y219" s="336">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35">
      <c r="A220" s="329">
        <v>1911</v>
      </c>
      <c r="B220" s="330">
        <v>45802</v>
      </c>
      <c r="C220" s="331">
        <v>2025</v>
      </c>
      <c r="D220" s="6">
        <f>YEAR(PA[[#This Row],[Date]])</f>
        <v>2025</v>
      </c>
      <c r="E220" s="332" t="s">
        <v>73</v>
      </c>
      <c r="F220" s="333" t="s">
        <v>73</v>
      </c>
      <c r="G220" s="334">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6">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35">
      <c r="A221" s="329">
        <v>1912</v>
      </c>
      <c r="B221" s="330">
        <v>45802</v>
      </c>
      <c r="C221" s="331">
        <v>2025</v>
      </c>
      <c r="D221" s="6">
        <f>YEAR(PA[[#This Row],[Date]])</f>
        <v>2025</v>
      </c>
      <c r="E221" s="332" t="s">
        <v>73</v>
      </c>
      <c r="F221" s="333" t="s">
        <v>73</v>
      </c>
      <c r="G221" s="334">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6">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35">
      <c r="A222" s="329">
        <v>1913</v>
      </c>
      <c r="B222" s="330">
        <v>45803</v>
      </c>
      <c r="C222" s="331">
        <v>2025</v>
      </c>
      <c r="D222" s="6">
        <f>YEAR(PA[[#This Row],[Date]])</f>
        <v>2025</v>
      </c>
      <c r="E222" s="332" t="s">
        <v>73</v>
      </c>
      <c r="F222" s="333" t="s">
        <v>73</v>
      </c>
      <c r="G222" s="334">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35">
      <c r="A223" s="329">
        <v>1914</v>
      </c>
      <c r="B223" s="330">
        <v>45803</v>
      </c>
      <c r="C223" s="331">
        <v>2025</v>
      </c>
      <c r="D223" s="6">
        <f>YEAR(PA[[#This Row],[Date]])</f>
        <v>2025</v>
      </c>
      <c r="E223" s="332" t="s">
        <v>73</v>
      </c>
      <c r="F223" s="333" t="s">
        <v>73</v>
      </c>
      <c r="G223" s="334">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35">
      <c r="A224" s="329">
        <v>1915</v>
      </c>
      <c r="B224" s="330">
        <v>45803</v>
      </c>
      <c r="C224" s="331">
        <v>2025</v>
      </c>
      <c r="D224" s="6">
        <f>YEAR(PA[[#This Row],[Date]])</f>
        <v>2025</v>
      </c>
      <c r="E224" s="332" t="s">
        <v>73</v>
      </c>
      <c r="F224" s="333" t="s">
        <v>73</v>
      </c>
      <c r="G224" s="334">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7"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35">
      <c r="A225" s="329">
        <v>1916</v>
      </c>
      <c r="B225" s="330">
        <v>45803</v>
      </c>
      <c r="C225" s="331">
        <v>2025</v>
      </c>
      <c r="D225" s="6">
        <f>YEAR(PA[[#This Row],[Date]])</f>
        <v>2025</v>
      </c>
      <c r="E225" s="332" t="s">
        <v>73</v>
      </c>
      <c r="F225" s="333" t="s">
        <v>73</v>
      </c>
      <c r="G225" s="334">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7"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35">
      <c r="A226" s="329">
        <v>1917</v>
      </c>
      <c r="B226" s="330">
        <v>45803</v>
      </c>
      <c r="C226" s="331">
        <v>2025</v>
      </c>
      <c r="D226" s="6">
        <f>YEAR(PA[[#This Row],[Date]])</f>
        <v>2025</v>
      </c>
      <c r="E226" s="332" t="s">
        <v>73</v>
      </c>
      <c r="F226" s="333" t="s">
        <v>73</v>
      </c>
      <c r="G226" s="334">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35">
      <c r="A227" s="329">
        <v>1918</v>
      </c>
      <c r="B227" s="330">
        <v>45804</v>
      </c>
      <c r="C227" s="331">
        <v>2025</v>
      </c>
      <c r="D227" s="6">
        <f>YEAR(PA[[#This Row],[Date]])</f>
        <v>2025</v>
      </c>
      <c r="E227" s="332" t="s">
        <v>73</v>
      </c>
      <c r="F227" s="333" t="s">
        <v>73</v>
      </c>
      <c r="G227" s="334">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7"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35">
      <c r="A228" s="329">
        <v>1919</v>
      </c>
      <c r="B228" s="330">
        <v>45804</v>
      </c>
      <c r="C228" s="331">
        <v>2025</v>
      </c>
      <c r="D228" s="6">
        <f>YEAR(PA[[#This Row],[Date]])</f>
        <v>2025</v>
      </c>
      <c r="E228" s="332" t="s">
        <v>73</v>
      </c>
      <c r="F228" s="333" t="s">
        <v>73</v>
      </c>
      <c r="G228" s="334">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7"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35">
      <c r="A229" s="329">
        <v>1920</v>
      </c>
      <c r="B229" s="330">
        <v>45804</v>
      </c>
      <c r="C229" s="331">
        <v>2025</v>
      </c>
      <c r="D229" s="6">
        <f>YEAR(PA[[#This Row],[Date]])</f>
        <v>2025</v>
      </c>
      <c r="E229" s="332" t="s">
        <v>73</v>
      </c>
      <c r="F229" s="333" t="s">
        <v>73</v>
      </c>
      <c r="G229" s="334">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7"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58" hidden="1" x14ac:dyDescent="0.35">
      <c r="A230" s="329">
        <v>1921</v>
      </c>
      <c r="B230" s="330">
        <v>45805</v>
      </c>
      <c r="C230" s="331">
        <v>2025</v>
      </c>
      <c r="D230" s="6">
        <f>YEAR(PA[[#This Row],[Date]])</f>
        <v>2025</v>
      </c>
      <c r="E230" s="332" t="s">
        <v>73</v>
      </c>
      <c r="F230" s="333" t="s">
        <v>73</v>
      </c>
      <c r="G230" s="334">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58" hidden="1" x14ac:dyDescent="0.35">
      <c r="A231" s="329">
        <v>1922</v>
      </c>
      <c r="B231" s="330">
        <v>45805</v>
      </c>
      <c r="C231" s="331">
        <v>2025</v>
      </c>
      <c r="D231" s="6">
        <f>YEAR(PA[[#This Row],[Date]])</f>
        <v>2025</v>
      </c>
      <c r="E231" s="332" t="s">
        <v>73</v>
      </c>
      <c r="F231" s="333" t="s">
        <v>73</v>
      </c>
      <c r="G231" s="334">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58" hidden="1" x14ac:dyDescent="0.35">
      <c r="A232" s="329">
        <v>1923</v>
      </c>
      <c r="B232" s="330">
        <v>45805</v>
      </c>
      <c r="C232" s="331">
        <v>2025</v>
      </c>
      <c r="D232" s="6">
        <f>YEAR(PA[[#This Row],[Date]])</f>
        <v>2025</v>
      </c>
      <c r="E232" s="332" t="s">
        <v>73</v>
      </c>
      <c r="F232" s="333" t="s">
        <v>73</v>
      </c>
      <c r="G232" s="334">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58" hidden="1" x14ac:dyDescent="0.35">
      <c r="A233" s="229" t="s">
        <v>736</v>
      </c>
      <c r="B233" s="330">
        <v>45805</v>
      </c>
      <c r="C233" s="331">
        <v>2025</v>
      </c>
      <c r="D233" s="6">
        <f>YEAR(PA[[#This Row],[Date]])</f>
        <v>2025</v>
      </c>
      <c r="E233" s="332" t="s">
        <v>73</v>
      </c>
      <c r="F233" s="333" t="s">
        <v>73</v>
      </c>
      <c r="G233" s="334">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58" hidden="1" x14ac:dyDescent="0.35">
      <c r="A234" s="229">
        <v>1925</v>
      </c>
      <c r="B234" s="330">
        <v>45805</v>
      </c>
      <c r="C234" s="331">
        <v>2025</v>
      </c>
      <c r="D234" s="6">
        <f>YEAR(PA[[#This Row],[Date]])</f>
        <v>2025</v>
      </c>
      <c r="E234" s="332" t="s">
        <v>73</v>
      </c>
      <c r="F234" s="333" t="s">
        <v>73</v>
      </c>
      <c r="G234" s="334">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58" hidden="1" x14ac:dyDescent="0.35">
      <c r="A235" s="229">
        <v>1926</v>
      </c>
      <c r="B235" s="330">
        <v>45805</v>
      </c>
      <c r="C235" s="331">
        <v>2025</v>
      </c>
      <c r="D235" s="6">
        <f>YEAR(PA[[#This Row],[Date]])</f>
        <v>2025</v>
      </c>
      <c r="E235" s="332" t="s">
        <v>73</v>
      </c>
      <c r="F235" s="333" t="s">
        <v>73</v>
      </c>
      <c r="G235" s="334">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58" hidden="1" x14ac:dyDescent="0.35">
      <c r="A236" s="229">
        <v>1927</v>
      </c>
      <c r="B236" s="330">
        <v>45805</v>
      </c>
      <c r="C236" s="331">
        <v>2025</v>
      </c>
      <c r="D236" s="6">
        <f>YEAR(PA[[#This Row],[Date]])</f>
        <v>2025</v>
      </c>
      <c r="E236" s="332" t="s">
        <v>73</v>
      </c>
      <c r="F236" s="333" t="s">
        <v>73</v>
      </c>
      <c r="G236" s="334">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58" hidden="1" x14ac:dyDescent="0.35">
      <c r="A237" s="229">
        <v>1928</v>
      </c>
      <c r="B237" s="330">
        <v>45805</v>
      </c>
      <c r="C237" s="331">
        <v>2025</v>
      </c>
      <c r="D237" s="6">
        <f>YEAR(PA[[#This Row],[Date]])</f>
        <v>2025</v>
      </c>
      <c r="E237" s="332" t="s">
        <v>73</v>
      </c>
      <c r="F237" s="333" t="s">
        <v>73</v>
      </c>
      <c r="G237" s="334">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58" hidden="1" x14ac:dyDescent="0.35">
      <c r="A238" s="229">
        <v>1929</v>
      </c>
      <c r="B238" s="330">
        <v>45805</v>
      </c>
      <c r="C238" s="331">
        <v>2025</v>
      </c>
      <c r="D238" s="6">
        <f>YEAR(PA[[#This Row],[Date]])</f>
        <v>2025</v>
      </c>
      <c r="E238" s="332" t="s">
        <v>73</v>
      </c>
      <c r="F238" s="333" t="s">
        <v>73</v>
      </c>
      <c r="G238" s="334">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58" hidden="1" x14ac:dyDescent="0.35">
      <c r="A239" s="229">
        <v>1930</v>
      </c>
      <c r="B239" s="330">
        <v>45805</v>
      </c>
      <c r="C239" s="331">
        <v>2025</v>
      </c>
      <c r="D239" s="6">
        <f>YEAR(PA[[#This Row],[Date]])</f>
        <v>2025</v>
      </c>
      <c r="E239" s="332" t="s">
        <v>73</v>
      </c>
      <c r="F239" s="333" t="s">
        <v>73</v>
      </c>
      <c r="G239" s="334">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58" hidden="1" x14ac:dyDescent="0.35">
      <c r="A240" s="229">
        <v>1931</v>
      </c>
      <c r="B240" s="330">
        <v>45805</v>
      </c>
      <c r="C240" s="331">
        <v>2025</v>
      </c>
      <c r="D240" s="6">
        <f>YEAR(PA[[#This Row],[Date]])</f>
        <v>2025</v>
      </c>
      <c r="E240" s="332" t="s">
        <v>73</v>
      </c>
      <c r="F240" s="333" t="s">
        <v>73</v>
      </c>
      <c r="G240" s="334">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58" hidden="1" x14ac:dyDescent="0.35">
      <c r="A241" s="229">
        <v>1932</v>
      </c>
      <c r="B241" s="330">
        <v>45805</v>
      </c>
      <c r="C241" s="331">
        <v>2025</v>
      </c>
      <c r="D241" s="6">
        <f>YEAR(PA[[#This Row],[Date]])</f>
        <v>2025</v>
      </c>
      <c r="E241" s="332" t="s">
        <v>73</v>
      </c>
      <c r="F241" s="333" t="s">
        <v>73</v>
      </c>
      <c r="G241" s="334">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58" hidden="1" x14ac:dyDescent="0.35">
      <c r="A242" s="229">
        <v>1933</v>
      </c>
      <c r="B242" s="330">
        <v>45805</v>
      </c>
      <c r="C242" s="331">
        <v>2025</v>
      </c>
      <c r="D242" s="6">
        <f>YEAR(PA[[#This Row],[Date]])</f>
        <v>2025</v>
      </c>
      <c r="E242" s="332" t="s">
        <v>73</v>
      </c>
      <c r="F242" s="333" t="s">
        <v>73</v>
      </c>
      <c r="G242" s="334">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58" hidden="1" x14ac:dyDescent="0.35">
      <c r="A243" s="229">
        <v>1934</v>
      </c>
      <c r="B243" s="330">
        <v>45805</v>
      </c>
      <c r="C243" s="331">
        <v>2025</v>
      </c>
      <c r="D243" s="6">
        <f>YEAR(PA[[#This Row],[Date]])</f>
        <v>2025</v>
      </c>
      <c r="E243" s="332" t="s">
        <v>73</v>
      </c>
      <c r="F243" s="333" t="s">
        <v>73</v>
      </c>
      <c r="G243" s="334">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58" hidden="1" x14ac:dyDescent="0.35">
      <c r="A244" s="229">
        <v>1935</v>
      </c>
      <c r="B244" s="330">
        <v>45805</v>
      </c>
      <c r="C244" s="331">
        <v>2025</v>
      </c>
      <c r="D244" s="6">
        <f>YEAR(PA[[#This Row],[Date]])</f>
        <v>2025</v>
      </c>
      <c r="E244" s="332" t="s">
        <v>73</v>
      </c>
      <c r="F244" s="333" t="s">
        <v>73</v>
      </c>
      <c r="G244" s="334">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58" hidden="1" x14ac:dyDescent="0.35">
      <c r="A245" s="229">
        <v>1936</v>
      </c>
      <c r="B245" s="330">
        <v>45805</v>
      </c>
      <c r="C245" s="331">
        <v>2025</v>
      </c>
      <c r="D245" s="6">
        <f>YEAR(PA[[#This Row],[Date]])</f>
        <v>2025</v>
      </c>
      <c r="E245" s="332" t="s">
        <v>73</v>
      </c>
      <c r="F245" s="333" t="s">
        <v>73</v>
      </c>
      <c r="G245" s="334">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3.5" hidden="1" x14ac:dyDescent="0.35">
      <c r="A246" s="229">
        <v>1937</v>
      </c>
      <c r="B246" s="330">
        <v>45805</v>
      </c>
      <c r="C246" s="331">
        <v>2025</v>
      </c>
      <c r="D246" s="6">
        <f>YEAR(PA[[#This Row],[Date]])</f>
        <v>2025</v>
      </c>
      <c r="E246" s="332" t="s">
        <v>73</v>
      </c>
      <c r="F246" s="333" t="s">
        <v>73</v>
      </c>
      <c r="G246" s="334">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29" hidden="1" x14ac:dyDescent="0.35">
      <c r="A247" s="229">
        <v>1938</v>
      </c>
      <c r="B247" s="330">
        <v>45806</v>
      </c>
      <c r="C247" s="331">
        <v>2025</v>
      </c>
      <c r="D247" s="6">
        <f>YEAR(PA[[#This Row],[Date]])</f>
        <v>2025</v>
      </c>
      <c r="E247" s="332" t="s">
        <v>73</v>
      </c>
      <c r="F247" s="333" t="s">
        <v>73</v>
      </c>
      <c r="G247" s="334">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29" hidden="1" x14ac:dyDescent="0.35">
      <c r="A248" s="229">
        <v>1939</v>
      </c>
      <c r="B248" s="330">
        <v>45806</v>
      </c>
      <c r="C248" s="331">
        <v>2025</v>
      </c>
      <c r="D248" s="6">
        <f>YEAR(PA[[#This Row],[Date]])</f>
        <v>2025</v>
      </c>
      <c r="E248" s="332" t="s">
        <v>73</v>
      </c>
      <c r="F248" s="333" t="s">
        <v>73</v>
      </c>
      <c r="G248" s="334">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35">
      <c r="A249" s="229">
        <v>1940</v>
      </c>
      <c r="B249" s="330">
        <v>45806</v>
      </c>
      <c r="C249" s="331">
        <v>2025</v>
      </c>
      <c r="D249" s="6">
        <f>YEAR(PA[[#This Row],[Date]])</f>
        <v>2025</v>
      </c>
      <c r="E249" s="332" t="s">
        <v>73</v>
      </c>
      <c r="F249" s="333" t="s">
        <v>73</v>
      </c>
      <c r="G249" s="334">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35">
      <c r="A250" s="229">
        <v>1941</v>
      </c>
      <c r="B250" s="330">
        <v>45806</v>
      </c>
      <c r="C250" s="331">
        <v>2025</v>
      </c>
      <c r="D250" s="6">
        <f>YEAR(PA[[#This Row],[Date]])</f>
        <v>2025</v>
      </c>
      <c r="E250" s="332" t="s">
        <v>73</v>
      </c>
      <c r="F250" s="333" t="s">
        <v>73</v>
      </c>
      <c r="G250" s="334">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35">
      <c r="A251" s="229">
        <v>1942</v>
      </c>
      <c r="B251" s="330">
        <v>45806</v>
      </c>
      <c r="C251" s="331">
        <v>2025</v>
      </c>
      <c r="D251" s="6">
        <f>YEAR(PA[[#This Row],[Date]])</f>
        <v>2025</v>
      </c>
      <c r="E251" s="332" t="s">
        <v>73</v>
      </c>
      <c r="F251" s="333" t="s">
        <v>73</v>
      </c>
      <c r="G251" s="334">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35">
      <c r="A252" s="229">
        <v>1943</v>
      </c>
      <c r="B252" s="233">
        <v>45808</v>
      </c>
      <c r="C252" s="331">
        <v>2025</v>
      </c>
      <c r="D252" s="6">
        <f>YEAR(PA[[#This Row],[Date]])</f>
        <v>2025</v>
      </c>
      <c r="E252" s="332" t="s">
        <v>73</v>
      </c>
      <c r="F252" s="333" t="s">
        <v>73</v>
      </c>
      <c r="G252" s="334">
        <v>45778</v>
      </c>
      <c r="H252" s="56">
        <f>DAY(EOMONTH(PA[[#This Row],[Date]], 0))</f>
        <v>31</v>
      </c>
      <c r="I252" s="10" t="s">
        <v>747</v>
      </c>
      <c r="J252" s="10" t="s">
        <v>748</v>
      </c>
      <c r="K252" s="53">
        <f>IFERROR((PA[[#This Row],[Sunset Time (POA&lt;20 W/m2)]]-PA[[#This Row],[Sunrise Time (POA&gt;20 W/m2)]])*24,"")</f>
        <v>13.183333333333332</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35">
      <c r="A253" s="229">
        <v>1944</v>
      </c>
      <c r="B253" s="233">
        <v>45808</v>
      </c>
      <c r="C253" s="331">
        <v>2025</v>
      </c>
      <c r="D253" s="6">
        <f>YEAR(PA[[#This Row],[Date]])</f>
        <v>2025</v>
      </c>
      <c r="E253" s="332" t="s">
        <v>73</v>
      </c>
      <c r="F253" s="333" t="s">
        <v>73</v>
      </c>
      <c r="G253" s="334">
        <v>45778</v>
      </c>
      <c r="H253" s="56">
        <f>DAY(EOMONTH(PA[[#This Row],[Date]], 0))</f>
        <v>31</v>
      </c>
      <c r="I253" s="10" t="s">
        <v>747</v>
      </c>
      <c r="J253" s="10" t="s">
        <v>748</v>
      </c>
      <c r="K253" s="53">
        <f>IFERROR((PA[[#This Row],[Sunset Time (POA&lt;20 W/m2)]]-PA[[#This Row],[Sunrise Time (POA&gt;20 W/m2)]])*24,"")</f>
        <v>13.183333333333332</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35">
      <c r="A254" s="229">
        <v>1945</v>
      </c>
      <c r="B254" s="233">
        <v>45808</v>
      </c>
      <c r="C254" s="331">
        <v>2025</v>
      </c>
      <c r="D254" s="6">
        <f>YEAR(PA[[#This Row],[Date]])</f>
        <v>2025</v>
      </c>
      <c r="E254" s="332" t="s">
        <v>73</v>
      </c>
      <c r="F254" s="333" t="s">
        <v>73</v>
      </c>
      <c r="G254" s="334">
        <v>45778</v>
      </c>
      <c r="H254" s="56">
        <f>DAY(EOMONTH(PA[[#This Row],[Date]], 0))</f>
        <v>31</v>
      </c>
      <c r="I254" s="10" t="s">
        <v>747</v>
      </c>
      <c r="J254" s="10" t="s">
        <v>748</v>
      </c>
      <c r="K254" s="53">
        <f>IFERROR((PA[[#This Row],[Sunset Time (POA&lt;20 W/m2)]]-PA[[#This Row],[Sunrise Time (POA&gt;20 W/m2)]])*24,"")</f>
        <v>13.183333333333332</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35">
      <c r="A255" s="229">
        <v>1946</v>
      </c>
      <c r="B255" s="233">
        <v>45808</v>
      </c>
      <c r="C255" s="331">
        <v>2025</v>
      </c>
      <c r="D255" s="6">
        <f>YEAR(PA[[#This Row],[Date]])</f>
        <v>2025</v>
      </c>
      <c r="E255" s="332" t="s">
        <v>73</v>
      </c>
      <c r="F255" s="333" t="s">
        <v>73</v>
      </c>
      <c r="G255" s="334">
        <v>45778</v>
      </c>
      <c r="H255" s="56">
        <f>DAY(EOMONTH(PA[[#This Row],[Date]], 0))</f>
        <v>31</v>
      </c>
      <c r="I255" s="10" t="s">
        <v>747</v>
      </c>
      <c r="J255" s="10" t="s">
        <v>748</v>
      </c>
      <c r="K255" s="53">
        <f>IFERROR((PA[[#This Row],[Sunset Time (POA&lt;20 W/m2)]]-PA[[#This Row],[Sunrise Time (POA&gt;20 W/m2)]])*24,"")</f>
        <v>13.183333333333332</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35">
      <c r="A256" s="229">
        <v>1947</v>
      </c>
      <c r="B256" s="233">
        <v>45808</v>
      </c>
      <c r="C256" s="331">
        <v>2025</v>
      </c>
      <c r="D256" s="6">
        <f>YEAR(PA[[#This Row],[Date]])</f>
        <v>2025</v>
      </c>
      <c r="E256" s="332" t="s">
        <v>73</v>
      </c>
      <c r="F256" s="333" t="s">
        <v>73</v>
      </c>
      <c r="G256" s="334">
        <v>45778</v>
      </c>
      <c r="H256" s="56">
        <f>DAY(EOMONTH(PA[[#This Row],[Date]], 0))</f>
        <v>31</v>
      </c>
      <c r="I256" s="10" t="s">
        <v>747</v>
      </c>
      <c r="J256" s="10" t="s">
        <v>748</v>
      </c>
      <c r="K256" s="53">
        <f>IFERROR((PA[[#This Row],[Sunset Time (POA&lt;20 W/m2)]]-PA[[#This Row],[Sunrise Time (POA&gt;20 W/m2)]])*24,"")</f>
        <v>13.183333333333332</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35">
      <c r="A257" s="229">
        <v>1948</v>
      </c>
      <c r="B257" s="233">
        <v>45808</v>
      </c>
      <c r="C257" s="331">
        <v>2025</v>
      </c>
      <c r="D257" s="6">
        <f>YEAR(PA[[#This Row],[Date]])</f>
        <v>2025</v>
      </c>
      <c r="E257" s="332" t="s">
        <v>73</v>
      </c>
      <c r="F257" s="333" t="s">
        <v>73</v>
      </c>
      <c r="G257" s="334">
        <v>45778</v>
      </c>
      <c r="H257" s="56">
        <f>DAY(EOMONTH(PA[[#This Row],[Date]], 0))</f>
        <v>31</v>
      </c>
      <c r="I257" s="10" t="s">
        <v>747</v>
      </c>
      <c r="J257" s="10" t="s">
        <v>748</v>
      </c>
      <c r="K257" s="53">
        <f>IFERROR((PA[[#This Row],[Sunset Time (POA&lt;20 W/m2)]]-PA[[#This Row],[Sunrise Time (POA&gt;20 W/m2)]])*24,"")</f>
        <v>13.183333333333332</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35">
      <c r="A258" s="229">
        <v>1949</v>
      </c>
      <c r="B258" s="233">
        <v>45808</v>
      </c>
      <c r="C258" s="331">
        <v>2025</v>
      </c>
      <c r="D258" s="6">
        <f>YEAR(PA[[#This Row],[Date]])</f>
        <v>2025</v>
      </c>
      <c r="E258" s="332" t="s">
        <v>73</v>
      </c>
      <c r="F258" s="333" t="s">
        <v>73</v>
      </c>
      <c r="G258" s="334">
        <v>45778</v>
      </c>
      <c r="H258" s="56">
        <f>DAY(EOMONTH(PA[[#This Row],[Date]], 0))</f>
        <v>31</v>
      </c>
      <c r="I258" s="10" t="s">
        <v>747</v>
      </c>
      <c r="J258" s="10" t="s">
        <v>748</v>
      </c>
      <c r="K258" s="53">
        <f>IFERROR((PA[[#This Row],[Sunset Time (POA&lt;20 W/m2)]]-PA[[#This Row],[Sunrise Time (POA&gt;20 W/m2)]])*24,"")</f>
        <v>13.183333333333332</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29" hidden="1" x14ac:dyDescent="0.35">
      <c r="A259" s="229">
        <v>1950</v>
      </c>
      <c r="B259" s="233">
        <v>45808</v>
      </c>
      <c r="C259" s="331">
        <v>2025</v>
      </c>
      <c r="D259" s="6">
        <f>YEAR(PA[[#This Row],[Date]])</f>
        <v>2025</v>
      </c>
      <c r="E259" s="332" t="s">
        <v>73</v>
      </c>
      <c r="F259" s="333" t="s">
        <v>73</v>
      </c>
      <c r="G259" s="334">
        <v>45778</v>
      </c>
      <c r="H259" s="56">
        <f>DAY(EOMONTH(PA[[#This Row],[Date]], 0))</f>
        <v>31</v>
      </c>
      <c r="I259" s="10" t="s">
        <v>747</v>
      </c>
      <c r="J259" s="10" t="s">
        <v>748</v>
      </c>
      <c r="K259" s="53">
        <f>IFERROR((PA[[#This Row],[Sunset Time (POA&lt;20 W/m2)]]-PA[[#This Row],[Sunrise Time (POA&gt;20 W/m2)]])*24,"")</f>
        <v>13.183333333333332</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35">
      <c r="A260" s="229">
        <v>1951</v>
      </c>
      <c r="B260" s="233">
        <v>45809</v>
      </c>
      <c r="C260" s="331">
        <v>2025</v>
      </c>
      <c r="D260" s="6">
        <f>YEAR(PA[[#This Row],[Date]])</f>
        <v>2025</v>
      </c>
      <c r="E260" s="332" t="s">
        <v>73</v>
      </c>
      <c r="F260" s="333" t="s">
        <v>73</v>
      </c>
      <c r="G260" s="321">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35">
      <c r="A261" s="229">
        <v>1952</v>
      </c>
      <c r="B261" s="233">
        <v>45809</v>
      </c>
      <c r="C261" s="331">
        <v>2025</v>
      </c>
      <c r="D261" s="6">
        <f>YEAR(PA[[#This Row],[Date]])</f>
        <v>2025</v>
      </c>
      <c r="E261" s="332" t="s">
        <v>73</v>
      </c>
      <c r="F261" s="333" t="s">
        <v>73</v>
      </c>
      <c r="G261" s="321">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35">
      <c r="A262" s="229">
        <v>1953</v>
      </c>
      <c r="B262" s="233">
        <v>45809</v>
      </c>
      <c r="C262" s="331">
        <v>2025</v>
      </c>
      <c r="D262" s="6">
        <f>YEAR(PA[[#This Row],[Date]])</f>
        <v>2025</v>
      </c>
      <c r="E262" s="332" t="s">
        <v>73</v>
      </c>
      <c r="F262" s="333" t="s">
        <v>73</v>
      </c>
      <c r="G262" s="321">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35">
      <c r="A263" s="229">
        <v>1954</v>
      </c>
      <c r="B263" s="233">
        <v>45809</v>
      </c>
      <c r="C263" s="331">
        <v>2025</v>
      </c>
      <c r="D263" s="6">
        <f>YEAR(PA[[#This Row],[Date]])</f>
        <v>2025</v>
      </c>
      <c r="E263" s="332" t="s">
        <v>73</v>
      </c>
      <c r="F263" s="333" t="s">
        <v>73</v>
      </c>
      <c r="G263" s="321">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35">
      <c r="A264" s="229">
        <v>1955</v>
      </c>
      <c r="B264" s="233">
        <v>45809</v>
      </c>
      <c r="C264" s="331">
        <v>2025</v>
      </c>
      <c r="D264" s="6">
        <f>YEAR(PA[[#This Row],[Date]])</f>
        <v>2025</v>
      </c>
      <c r="E264" s="332" t="s">
        <v>73</v>
      </c>
      <c r="F264" s="333" t="s">
        <v>73</v>
      </c>
      <c r="G264" s="321">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29" hidden="1" x14ac:dyDescent="0.35">
      <c r="A265" s="229">
        <v>1956</v>
      </c>
      <c r="B265" s="233">
        <v>45810</v>
      </c>
      <c r="C265" s="331">
        <v>2025</v>
      </c>
      <c r="D265" s="6">
        <f>YEAR(PA[[#This Row],[Date]])</f>
        <v>2025</v>
      </c>
      <c r="E265" s="332" t="s">
        <v>73</v>
      </c>
      <c r="F265" s="333" t="s">
        <v>73</v>
      </c>
      <c r="G265" s="321">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29" hidden="1" x14ac:dyDescent="0.35">
      <c r="A266" s="229">
        <v>1957</v>
      </c>
      <c r="B266" s="233">
        <v>45810</v>
      </c>
      <c r="C266" s="331">
        <v>2025</v>
      </c>
      <c r="D266" s="6">
        <f>YEAR(PA[[#This Row],[Date]])</f>
        <v>2025</v>
      </c>
      <c r="E266" s="332" t="s">
        <v>73</v>
      </c>
      <c r="F266" s="333" t="s">
        <v>73</v>
      </c>
      <c r="G266" s="321">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29" hidden="1" x14ac:dyDescent="0.35">
      <c r="A267" s="229">
        <v>1958</v>
      </c>
      <c r="B267" s="233">
        <v>45810</v>
      </c>
      <c r="C267" s="331">
        <v>2025</v>
      </c>
      <c r="D267" s="6">
        <f>YEAR(PA[[#This Row],[Date]])</f>
        <v>2025</v>
      </c>
      <c r="E267" s="332" t="s">
        <v>73</v>
      </c>
      <c r="F267" s="333" t="s">
        <v>73</v>
      </c>
      <c r="G267" s="321">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29" hidden="1" x14ac:dyDescent="0.35">
      <c r="A268" s="229">
        <v>1959</v>
      </c>
      <c r="B268" s="233">
        <v>45810</v>
      </c>
      <c r="C268" s="331">
        <v>2025</v>
      </c>
      <c r="D268" s="6">
        <f>YEAR(PA[[#This Row],[Date]])</f>
        <v>2025</v>
      </c>
      <c r="E268" s="332" t="s">
        <v>73</v>
      </c>
      <c r="F268" s="333" t="s">
        <v>73</v>
      </c>
      <c r="G268" s="321">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29" hidden="1" x14ac:dyDescent="0.35">
      <c r="A269" s="229">
        <v>1960</v>
      </c>
      <c r="B269" s="233">
        <v>45810</v>
      </c>
      <c r="C269" s="331">
        <v>2025</v>
      </c>
      <c r="D269" s="6">
        <f>YEAR(PA[[#This Row],[Date]])</f>
        <v>2025</v>
      </c>
      <c r="E269" s="332" t="s">
        <v>73</v>
      </c>
      <c r="F269" s="333" t="s">
        <v>73</v>
      </c>
      <c r="G269" s="321">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29" hidden="1" x14ac:dyDescent="0.35">
      <c r="A270" s="229">
        <v>1961</v>
      </c>
      <c r="B270" s="233">
        <v>45810</v>
      </c>
      <c r="C270" s="331">
        <v>2025</v>
      </c>
      <c r="D270" s="6">
        <f>YEAR(PA[[#This Row],[Date]])</f>
        <v>2025</v>
      </c>
      <c r="E270" s="332" t="s">
        <v>73</v>
      </c>
      <c r="F270" s="333" t="s">
        <v>73</v>
      </c>
      <c r="G270" s="321">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29" hidden="1" x14ac:dyDescent="0.35">
      <c r="A271" s="229">
        <v>1963</v>
      </c>
      <c r="B271" s="233">
        <v>45810</v>
      </c>
      <c r="C271" s="331">
        <v>2025</v>
      </c>
      <c r="D271" s="6">
        <f>YEAR(PA[[#This Row],[Date]])</f>
        <v>2025</v>
      </c>
      <c r="E271" s="332" t="s">
        <v>73</v>
      </c>
      <c r="F271" s="333" t="s">
        <v>73</v>
      </c>
      <c r="G271" s="321">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29" hidden="1" x14ac:dyDescent="0.35">
      <c r="A272" s="229">
        <v>1964</v>
      </c>
      <c r="B272" s="233">
        <v>45810</v>
      </c>
      <c r="C272" s="331">
        <v>2025</v>
      </c>
      <c r="D272" s="6">
        <f>YEAR(PA[[#This Row],[Date]])</f>
        <v>2025</v>
      </c>
      <c r="E272" s="332" t="s">
        <v>73</v>
      </c>
      <c r="F272" s="333" t="s">
        <v>73</v>
      </c>
      <c r="G272" s="321">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35">
      <c r="A273" s="229">
        <v>1965</v>
      </c>
      <c r="B273" s="233">
        <v>45810</v>
      </c>
      <c r="C273" s="331">
        <v>2025</v>
      </c>
      <c r="D273" s="6">
        <f>YEAR(PA[[#This Row],[Date]])</f>
        <v>2025</v>
      </c>
      <c r="E273" s="332" t="s">
        <v>73</v>
      </c>
      <c r="F273" s="333" t="s">
        <v>73</v>
      </c>
      <c r="G273" s="321">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29" hidden="1" x14ac:dyDescent="0.35">
      <c r="A274" s="229">
        <v>1966</v>
      </c>
      <c r="B274" s="233">
        <v>45811</v>
      </c>
      <c r="C274" s="331">
        <v>2025</v>
      </c>
      <c r="D274" s="6">
        <f>YEAR(PA[[#This Row],[Date]])</f>
        <v>2025</v>
      </c>
      <c r="E274" s="332" t="s">
        <v>73</v>
      </c>
      <c r="F274" s="333" t="s">
        <v>73</v>
      </c>
      <c r="G274" s="321">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29" hidden="1" x14ac:dyDescent="0.35">
      <c r="A275" s="229">
        <v>1967</v>
      </c>
      <c r="B275" s="233">
        <v>45811</v>
      </c>
      <c r="C275" s="331">
        <v>2025</v>
      </c>
      <c r="D275" s="6">
        <f>YEAR(PA[[#This Row],[Date]])</f>
        <v>2025</v>
      </c>
      <c r="E275" s="332" t="s">
        <v>73</v>
      </c>
      <c r="F275" s="333" t="s">
        <v>73</v>
      </c>
      <c r="G275" s="321">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29" hidden="1" x14ac:dyDescent="0.35">
      <c r="A276" s="229">
        <v>1968</v>
      </c>
      <c r="B276" s="233">
        <v>45811</v>
      </c>
      <c r="C276" s="331">
        <v>2025</v>
      </c>
      <c r="D276" s="6">
        <f>YEAR(PA[[#This Row],[Date]])</f>
        <v>2025</v>
      </c>
      <c r="E276" s="332" t="s">
        <v>73</v>
      </c>
      <c r="F276" s="333" t="s">
        <v>73</v>
      </c>
      <c r="G276" s="321">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29" hidden="1" x14ac:dyDescent="0.35">
      <c r="A277" s="229">
        <v>1969</v>
      </c>
      <c r="B277" s="233">
        <v>45811</v>
      </c>
      <c r="C277" s="331">
        <v>2025</v>
      </c>
      <c r="D277" s="6">
        <f>YEAR(PA[[#This Row],[Date]])</f>
        <v>2025</v>
      </c>
      <c r="E277" s="332" t="s">
        <v>73</v>
      </c>
      <c r="F277" s="333" t="s">
        <v>73</v>
      </c>
      <c r="G277" s="321">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29" hidden="1" x14ac:dyDescent="0.35">
      <c r="A278" s="229">
        <v>1970</v>
      </c>
      <c r="B278" s="233">
        <v>45811</v>
      </c>
      <c r="C278" s="331">
        <v>2025</v>
      </c>
      <c r="D278" s="6">
        <f>YEAR(PA[[#This Row],[Date]])</f>
        <v>2025</v>
      </c>
      <c r="E278" s="332" t="s">
        <v>73</v>
      </c>
      <c r="F278" s="333" t="s">
        <v>73</v>
      </c>
      <c r="G278" s="321">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29" hidden="1" x14ac:dyDescent="0.35">
      <c r="A279" s="229">
        <v>1971</v>
      </c>
      <c r="B279" s="233">
        <v>45811</v>
      </c>
      <c r="C279" s="331">
        <v>2025</v>
      </c>
      <c r="D279" s="6">
        <f>YEAR(PA[[#This Row],[Date]])</f>
        <v>2025</v>
      </c>
      <c r="E279" s="332" t="s">
        <v>73</v>
      </c>
      <c r="F279" s="333" t="s">
        <v>73</v>
      </c>
      <c r="G279" s="321">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29" hidden="1" x14ac:dyDescent="0.35">
      <c r="A280" s="229">
        <v>1972</v>
      </c>
      <c r="B280" s="233">
        <v>45811</v>
      </c>
      <c r="C280" s="331">
        <v>2025</v>
      </c>
      <c r="D280" s="6">
        <f>YEAR(PA[[#This Row],[Date]])</f>
        <v>2025</v>
      </c>
      <c r="E280" s="332" t="s">
        <v>73</v>
      </c>
      <c r="F280" s="333" t="s">
        <v>73</v>
      </c>
      <c r="G280" s="321">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29" hidden="1" x14ac:dyDescent="0.35">
      <c r="A281" s="229">
        <v>1973</v>
      </c>
      <c r="B281" s="233">
        <v>45811</v>
      </c>
      <c r="C281" s="331">
        <v>2025</v>
      </c>
      <c r="D281" s="6">
        <f>YEAR(PA[[#This Row],[Date]])</f>
        <v>2025</v>
      </c>
      <c r="E281" s="332" t="s">
        <v>73</v>
      </c>
      <c r="F281" s="333" t="s">
        <v>73</v>
      </c>
      <c r="G281" s="321">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29" hidden="1" x14ac:dyDescent="0.35">
      <c r="A282" s="229">
        <v>1974</v>
      </c>
      <c r="B282" s="233">
        <v>45811</v>
      </c>
      <c r="C282" s="331">
        <v>2025</v>
      </c>
      <c r="D282" s="6">
        <f>YEAR(PA[[#This Row],[Date]])</f>
        <v>2025</v>
      </c>
      <c r="E282" s="332" t="s">
        <v>73</v>
      </c>
      <c r="F282" s="333" t="s">
        <v>73</v>
      </c>
      <c r="G282" s="321">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29" hidden="1" x14ac:dyDescent="0.35">
      <c r="A283" s="229">
        <v>1975</v>
      </c>
      <c r="B283" s="233">
        <v>45811</v>
      </c>
      <c r="C283" s="331">
        <v>2025</v>
      </c>
      <c r="D283" s="6">
        <f>YEAR(PA[[#This Row],[Date]])</f>
        <v>2025</v>
      </c>
      <c r="E283" s="332" t="s">
        <v>73</v>
      </c>
      <c r="F283" s="333" t="s">
        <v>73</v>
      </c>
      <c r="G283" s="321">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29" hidden="1" x14ac:dyDescent="0.35">
      <c r="A284" s="229">
        <v>1976</v>
      </c>
      <c r="B284" s="233">
        <v>45811</v>
      </c>
      <c r="C284" s="331">
        <v>2025</v>
      </c>
      <c r="D284" s="6">
        <f>YEAR(PA[[#This Row],[Date]])</f>
        <v>2025</v>
      </c>
      <c r="E284" s="332" t="s">
        <v>73</v>
      </c>
      <c r="F284" s="333" t="s">
        <v>73</v>
      </c>
      <c r="G284" s="321">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29" hidden="1" x14ac:dyDescent="0.35">
      <c r="A285" s="229">
        <v>1977</v>
      </c>
      <c r="B285" s="233">
        <v>45811</v>
      </c>
      <c r="C285" s="331">
        <v>2025</v>
      </c>
      <c r="D285" s="6">
        <f>YEAR(PA[[#This Row],[Date]])</f>
        <v>2025</v>
      </c>
      <c r="E285" s="332" t="s">
        <v>73</v>
      </c>
      <c r="F285" s="333" t="s">
        <v>73</v>
      </c>
      <c r="G285" s="321">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29" hidden="1" x14ac:dyDescent="0.35">
      <c r="A286" s="229">
        <v>1978</v>
      </c>
      <c r="B286" s="233">
        <v>45811</v>
      </c>
      <c r="C286" s="331">
        <v>2025</v>
      </c>
      <c r="D286" s="6">
        <f>YEAR(PA[[#This Row],[Date]])</f>
        <v>2025</v>
      </c>
      <c r="E286" s="332" t="s">
        <v>73</v>
      </c>
      <c r="F286" s="333" t="s">
        <v>73</v>
      </c>
      <c r="G286" s="321">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29" hidden="1" x14ac:dyDescent="0.35">
      <c r="A287" s="229">
        <v>1979</v>
      </c>
      <c r="B287" s="233">
        <v>45811</v>
      </c>
      <c r="C287" s="331">
        <v>2025</v>
      </c>
      <c r="D287" s="6">
        <f>YEAR(PA[[#This Row],[Date]])</f>
        <v>2025</v>
      </c>
      <c r="E287" s="332" t="s">
        <v>73</v>
      </c>
      <c r="F287" s="333" t="s">
        <v>73</v>
      </c>
      <c r="G287" s="321">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29" hidden="1" x14ac:dyDescent="0.35">
      <c r="A288" s="229">
        <v>1980</v>
      </c>
      <c r="B288" s="233">
        <v>45811</v>
      </c>
      <c r="C288" s="331">
        <v>2025</v>
      </c>
      <c r="D288" s="6">
        <f>YEAR(PA[[#This Row],[Date]])</f>
        <v>2025</v>
      </c>
      <c r="E288" s="332" t="s">
        <v>73</v>
      </c>
      <c r="F288" s="333" t="s">
        <v>73</v>
      </c>
      <c r="G288" s="321">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29" hidden="1" x14ac:dyDescent="0.35">
      <c r="A289" s="229">
        <v>1981</v>
      </c>
      <c r="B289" s="233">
        <v>45811</v>
      </c>
      <c r="C289" s="331">
        <v>2025</v>
      </c>
      <c r="D289" s="6">
        <f>YEAR(PA[[#This Row],[Date]])</f>
        <v>2025</v>
      </c>
      <c r="E289" s="332" t="s">
        <v>73</v>
      </c>
      <c r="F289" s="333" t="s">
        <v>73</v>
      </c>
      <c r="G289" s="321">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29" hidden="1" x14ac:dyDescent="0.35">
      <c r="A290" s="229">
        <v>1982</v>
      </c>
      <c r="B290" s="233">
        <v>45811</v>
      </c>
      <c r="C290" s="331">
        <v>2025</v>
      </c>
      <c r="D290" s="6">
        <f>YEAR(PA[[#This Row],[Date]])</f>
        <v>2025</v>
      </c>
      <c r="E290" s="332" t="s">
        <v>73</v>
      </c>
      <c r="F290" s="333" t="s">
        <v>73</v>
      </c>
      <c r="G290" s="321">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29" hidden="1" x14ac:dyDescent="0.35">
      <c r="A291" s="229">
        <v>1983</v>
      </c>
      <c r="B291" s="233">
        <v>45811</v>
      </c>
      <c r="C291" s="331">
        <v>2025</v>
      </c>
      <c r="D291" s="6">
        <f>YEAR(PA[[#This Row],[Date]])</f>
        <v>2025</v>
      </c>
      <c r="E291" s="332" t="s">
        <v>73</v>
      </c>
      <c r="F291" s="333" t="s">
        <v>73</v>
      </c>
      <c r="G291" s="321">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35">
      <c r="A292" s="229">
        <v>1984</v>
      </c>
      <c r="B292" s="233">
        <v>45811</v>
      </c>
      <c r="C292" s="331">
        <v>2025</v>
      </c>
      <c r="D292" s="6">
        <f>YEAR(PA[[#This Row],[Date]])</f>
        <v>2025</v>
      </c>
      <c r="E292" s="332" t="s">
        <v>73</v>
      </c>
      <c r="F292" s="333" t="s">
        <v>73</v>
      </c>
      <c r="G292" s="321">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35">
      <c r="A293" s="229">
        <v>1985</v>
      </c>
      <c r="B293" s="233">
        <v>45811</v>
      </c>
      <c r="C293" s="331">
        <v>2025</v>
      </c>
      <c r="D293" s="6">
        <f>YEAR(PA[[#This Row],[Date]])</f>
        <v>2025</v>
      </c>
      <c r="E293" s="332" t="s">
        <v>73</v>
      </c>
      <c r="F293" s="333" t="s">
        <v>73</v>
      </c>
      <c r="G293" s="321">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35">
      <c r="A294" s="229">
        <v>1986</v>
      </c>
      <c r="B294" s="233">
        <v>45811</v>
      </c>
      <c r="C294" s="331">
        <v>2025</v>
      </c>
      <c r="D294" s="6">
        <f>YEAR(PA[[#This Row],[Date]])</f>
        <v>2025</v>
      </c>
      <c r="E294" s="332" t="s">
        <v>73</v>
      </c>
      <c r="F294" s="333" t="s">
        <v>73</v>
      </c>
      <c r="G294" s="321">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35">
      <c r="A295" s="229">
        <v>1987</v>
      </c>
      <c r="B295" s="233">
        <v>45811</v>
      </c>
      <c r="C295" s="331">
        <v>2025</v>
      </c>
      <c r="D295" s="6">
        <f>YEAR(PA[[#This Row],[Date]])</f>
        <v>2025</v>
      </c>
      <c r="E295" s="332" t="s">
        <v>73</v>
      </c>
      <c r="F295" s="333" t="s">
        <v>73</v>
      </c>
      <c r="G295" s="321">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35">
      <c r="A296" s="229">
        <v>1988</v>
      </c>
      <c r="B296" s="233">
        <v>45811</v>
      </c>
      <c r="C296" s="331">
        <v>2025</v>
      </c>
      <c r="D296" s="6">
        <f>YEAR(PA[[#This Row],[Date]])</f>
        <v>2025</v>
      </c>
      <c r="E296" s="332" t="s">
        <v>73</v>
      </c>
      <c r="F296" s="333" t="s">
        <v>73</v>
      </c>
      <c r="G296" s="321">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35">
      <c r="A297" s="229">
        <v>1989</v>
      </c>
      <c r="B297" s="233">
        <v>45811</v>
      </c>
      <c r="C297" s="331">
        <v>2025</v>
      </c>
      <c r="D297" s="6">
        <f>YEAR(PA[[#This Row],[Date]])</f>
        <v>2025</v>
      </c>
      <c r="E297" s="332" t="s">
        <v>73</v>
      </c>
      <c r="F297" s="333" t="s">
        <v>73</v>
      </c>
      <c r="G297" s="321">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35">
      <c r="A298" s="229">
        <v>1990</v>
      </c>
      <c r="B298" s="233">
        <v>45811</v>
      </c>
      <c r="C298" s="331">
        <v>2025</v>
      </c>
      <c r="D298" s="6">
        <f>YEAR(PA[[#This Row],[Date]])</f>
        <v>2025</v>
      </c>
      <c r="E298" s="332" t="s">
        <v>73</v>
      </c>
      <c r="F298" s="333" t="s">
        <v>73</v>
      </c>
      <c r="G298" s="321">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35">
      <c r="A299" s="229">
        <v>1991</v>
      </c>
      <c r="B299" s="233">
        <v>45811</v>
      </c>
      <c r="C299" s="331">
        <v>2025</v>
      </c>
      <c r="D299" s="6">
        <f>YEAR(PA[[#This Row],[Date]])</f>
        <v>2025</v>
      </c>
      <c r="E299" s="332" t="s">
        <v>73</v>
      </c>
      <c r="F299" s="333" t="s">
        <v>73</v>
      </c>
      <c r="G299" s="321">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35">
      <c r="A300" s="229">
        <v>1992</v>
      </c>
      <c r="B300" s="233">
        <v>45811</v>
      </c>
      <c r="C300" s="331">
        <v>2025</v>
      </c>
      <c r="D300" s="6">
        <f>YEAR(PA[[#This Row],[Date]])</f>
        <v>2025</v>
      </c>
      <c r="E300" s="332" t="s">
        <v>73</v>
      </c>
      <c r="F300" s="333" t="s">
        <v>73</v>
      </c>
      <c r="G300" s="321">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35">
      <c r="A301" s="229">
        <v>1993</v>
      </c>
      <c r="B301" s="233">
        <v>45811</v>
      </c>
      <c r="C301" s="331">
        <v>2025</v>
      </c>
      <c r="D301" s="6">
        <f>YEAR(PA[[#This Row],[Date]])</f>
        <v>2025</v>
      </c>
      <c r="E301" s="332" t="s">
        <v>73</v>
      </c>
      <c r="F301" s="333" t="s">
        <v>73</v>
      </c>
      <c r="G301" s="321">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35">
      <c r="A302" s="229">
        <v>1994</v>
      </c>
      <c r="B302" s="233">
        <v>45811</v>
      </c>
      <c r="C302" s="331">
        <v>2025</v>
      </c>
      <c r="D302" s="6">
        <f>YEAR(PA[[#This Row],[Date]])</f>
        <v>2025</v>
      </c>
      <c r="E302" s="332" t="s">
        <v>73</v>
      </c>
      <c r="F302" s="333" t="s">
        <v>73</v>
      </c>
      <c r="G302" s="321">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29" hidden="1" x14ac:dyDescent="0.35">
      <c r="A303" s="229">
        <v>1995</v>
      </c>
      <c r="B303" s="233">
        <v>45812</v>
      </c>
      <c r="C303" s="331">
        <v>2025</v>
      </c>
      <c r="D303" s="6">
        <f>YEAR(PA[[#This Row],[Date]])</f>
        <v>2025</v>
      </c>
      <c r="E303" s="332" t="s">
        <v>73</v>
      </c>
      <c r="F303" s="333" t="s">
        <v>73</v>
      </c>
      <c r="G303" s="321">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29" hidden="1" x14ac:dyDescent="0.35">
      <c r="A304" s="229">
        <v>1996</v>
      </c>
      <c r="B304" s="233">
        <v>45812</v>
      </c>
      <c r="C304" s="331">
        <v>2025</v>
      </c>
      <c r="D304" s="6">
        <f>YEAR(PA[[#This Row],[Date]])</f>
        <v>2025</v>
      </c>
      <c r="E304" s="332" t="s">
        <v>73</v>
      </c>
      <c r="F304" s="333" t="s">
        <v>73</v>
      </c>
      <c r="G304" s="321">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35">
      <c r="A305" s="229">
        <v>1997</v>
      </c>
      <c r="B305" s="233">
        <v>45812</v>
      </c>
      <c r="C305" s="331">
        <v>2025</v>
      </c>
      <c r="D305" s="6">
        <f>YEAR(PA[[#This Row],[Date]])</f>
        <v>2025</v>
      </c>
      <c r="E305" s="332" t="s">
        <v>73</v>
      </c>
      <c r="F305" s="333" t="s">
        <v>73</v>
      </c>
      <c r="G305" s="321">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35">
      <c r="A306" s="229">
        <v>1998</v>
      </c>
      <c r="B306" s="233">
        <v>45812</v>
      </c>
      <c r="C306" s="331">
        <v>2025</v>
      </c>
      <c r="D306" s="6">
        <f>YEAR(PA[[#This Row],[Date]])</f>
        <v>2025</v>
      </c>
      <c r="E306" s="332" t="s">
        <v>73</v>
      </c>
      <c r="F306" s="333" t="s">
        <v>73</v>
      </c>
      <c r="G306" s="321">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35">
      <c r="A307" s="229">
        <v>1999</v>
      </c>
      <c r="B307" s="233">
        <v>45812</v>
      </c>
      <c r="C307" s="331">
        <v>2025</v>
      </c>
      <c r="D307" s="6">
        <f>YEAR(PA[[#This Row],[Date]])</f>
        <v>2025</v>
      </c>
      <c r="E307" s="332" t="s">
        <v>73</v>
      </c>
      <c r="F307" s="333" t="s">
        <v>73</v>
      </c>
      <c r="G307" s="321">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35">
      <c r="A308" s="229">
        <v>2000</v>
      </c>
      <c r="B308" s="233">
        <v>45812</v>
      </c>
      <c r="C308" s="331">
        <v>2025</v>
      </c>
      <c r="D308" s="6">
        <f>YEAR(PA[[#This Row],[Date]])</f>
        <v>2025</v>
      </c>
      <c r="E308" s="332" t="s">
        <v>73</v>
      </c>
      <c r="F308" s="333" t="s">
        <v>73</v>
      </c>
      <c r="G308" s="321">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35">
      <c r="A309" s="229">
        <v>2001</v>
      </c>
      <c r="B309" s="233">
        <v>45812</v>
      </c>
      <c r="C309" s="331">
        <v>2025</v>
      </c>
      <c r="D309" s="6">
        <f>YEAR(PA[[#This Row],[Date]])</f>
        <v>2025</v>
      </c>
      <c r="E309" s="332" t="s">
        <v>73</v>
      </c>
      <c r="F309" s="333" t="s">
        <v>73</v>
      </c>
      <c r="G309" s="321">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35">
      <c r="A310" s="229">
        <v>2002</v>
      </c>
      <c r="B310" s="233">
        <v>45812</v>
      </c>
      <c r="C310" s="331">
        <v>2025</v>
      </c>
      <c r="D310" s="6">
        <f>YEAR(PA[[#This Row],[Date]])</f>
        <v>2025</v>
      </c>
      <c r="E310" s="332" t="s">
        <v>73</v>
      </c>
      <c r="F310" s="333" t="s">
        <v>73</v>
      </c>
      <c r="G310" s="321">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35">
      <c r="A311" s="229">
        <v>2003</v>
      </c>
      <c r="B311" s="233">
        <v>45812</v>
      </c>
      <c r="C311" s="331">
        <v>2025</v>
      </c>
      <c r="D311" s="6">
        <f>YEAR(PA[[#This Row],[Date]])</f>
        <v>2025</v>
      </c>
      <c r="E311" s="332" t="s">
        <v>73</v>
      </c>
      <c r="F311" s="333" t="s">
        <v>73</v>
      </c>
      <c r="G311" s="321">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29" hidden="1" x14ac:dyDescent="0.35">
      <c r="A312" s="229">
        <v>2004</v>
      </c>
      <c r="B312" s="233">
        <v>45812</v>
      </c>
      <c r="C312" s="331">
        <v>2025</v>
      </c>
      <c r="D312" s="6">
        <f>YEAR(PA[[#This Row],[Date]])</f>
        <v>2025</v>
      </c>
      <c r="E312" s="332" t="s">
        <v>73</v>
      </c>
      <c r="F312" s="333" t="s">
        <v>73</v>
      </c>
      <c r="G312" s="321">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29" hidden="1" x14ac:dyDescent="0.35">
      <c r="A313" s="229">
        <v>2005</v>
      </c>
      <c r="B313" s="233">
        <v>45813</v>
      </c>
      <c r="C313" s="331">
        <v>2025</v>
      </c>
      <c r="D313" s="6">
        <f>YEAR(PA[[#This Row],[Date]])</f>
        <v>2025</v>
      </c>
      <c r="E313" s="332" t="s">
        <v>73</v>
      </c>
      <c r="F313" s="333" t="s">
        <v>73</v>
      </c>
      <c r="G313" s="321">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29" hidden="1" x14ac:dyDescent="0.35">
      <c r="A314" s="229">
        <v>2006</v>
      </c>
      <c r="B314" s="233">
        <v>45813</v>
      </c>
      <c r="C314" s="331">
        <v>2025</v>
      </c>
      <c r="D314" s="6">
        <f>YEAR(PA[[#This Row],[Date]])</f>
        <v>2025</v>
      </c>
      <c r="E314" s="332" t="s">
        <v>73</v>
      </c>
      <c r="F314" s="333" t="s">
        <v>73</v>
      </c>
      <c r="G314" s="321">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29" hidden="1" x14ac:dyDescent="0.35">
      <c r="A315" s="229">
        <v>2007</v>
      </c>
      <c r="B315" s="233">
        <v>45813</v>
      </c>
      <c r="C315" s="331">
        <v>2025</v>
      </c>
      <c r="D315" s="6">
        <f>YEAR(PA[[#This Row],[Date]])</f>
        <v>2025</v>
      </c>
      <c r="E315" s="332" t="s">
        <v>73</v>
      </c>
      <c r="F315" s="333" t="s">
        <v>73</v>
      </c>
      <c r="G315" s="321">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29" hidden="1" x14ac:dyDescent="0.35">
      <c r="A316" s="229">
        <v>2008</v>
      </c>
      <c r="B316" s="233">
        <v>45813</v>
      </c>
      <c r="C316" s="331">
        <v>2025</v>
      </c>
      <c r="D316" s="6">
        <f>YEAR(PA[[#This Row],[Date]])</f>
        <v>2025</v>
      </c>
      <c r="E316" s="332" t="s">
        <v>73</v>
      </c>
      <c r="F316" s="333" t="s">
        <v>73</v>
      </c>
      <c r="G316" s="321">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29" hidden="1" x14ac:dyDescent="0.35">
      <c r="A317" s="229">
        <v>2009</v>
      </c>
      <c r="B317" s="233">
        <v>45813</v>
      </c>
      <c r="C317" s="331">
        <v>2025</v>
      </c>
      <c r="D317" s="6">
        <f>YEAR(PA[[#This Row],[Date]])</f>
        <v>2025</v>
      </c>
      <c r="E317" s="332" t="s">
        <v>73</v>
      </c>
      <c r="F317" s="333" t="s">
        <v>73</v>
      </c>
      <c r="G317" s="321">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29" hidden="1" x14ac:dyDescent="0.35">
      <c r="A318" s="229">
        <v>2010</v>
      </c>
      <c r="B318" s="233">
        <v>45813</v>
      </c>
      <c r="C318" s="331">
        <v>2025</v>
      </c>
      <c r="D318" s="6">
        <f>YEAR(PA[[#This Row],[Date]])</f>
        <v>2025</v>
      </c>
      <c r="E318" s="332" t="s">
        <v>73</v>
      </c>
      <c r="F318" s="333" t="s">
        <v>73</v>
      </c>
      <c r="G318" s="321">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29" hidden="1" x14ac:dyDescent="0.35">
      <c r="A319" s="229">
        <v>2011</v>
      </c>
      <c r="B319" s="233">
        <v>45813</v>
      </c>
      <c r="C319" s="331">
        <v>2025</v>
      </c>
      <c r="D319" s="6">
        <f>YEAR(PA[[#This Row],[Date]])</f>
        <v>2025</v>
      </c>
      <c r="E319" s="332" t="s">
        <v>73</v>
      </c>
      <c r="F319" s="333" t="s">
        <v>73</v>
      </c>
      <c r="G319" s="321">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29" hidden="1" x14ac:dyDescent="0.35">
      <c r="A320" s="229">
        <v>2012</v>
      </c>
      <c r="B320" s="233">
        <v>45813</v>
      </c>
      <c r="C320" s="331">
        <v>2025</v>
      </c>
      <c r="D320" s="6">
        <f>YEAR(PA[[#This Row],[Date]])</f>
        <v>2025</v>
      </c>
      <c r="E320" s="332" t="s">
        <v>73</v>
      </c>
      <c r="F320" s="333" t="s">
        <v>73</v>
      </c>
      <c r="G320" s="321">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29" hidden="1" x14ac:dyDescent="0.35">
      <c r="A321" s="229">
        <v>2013</v>
      </c>
      <c r="B321" s="233">
        <v>45813</v>
      </c>
      <c r="C321" s="331">
        <v>2025</v>
      </c>
      <c r="D321" s="6">
        <f>YEAR(PA[[#This Row],[Date]])</f>
        <v>2025</v>
      </c>
      <c r="E321" s="332" t="s">
        <v>73</v>
      </c>
      <c r="F321" s="333" t="s">
        <v>73</v>
      </c>
      <c r="G321" s="321">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29" hidden="1" x14ac:dyDescent="0.35">
      <c r="A322" s="229">
        <v>2014</v>
      </c>
      <c r="B322" s="233">
        <v>45813</v>
      </c>
      <c r="C322" s="331">
        <v>2025</v>
      </c>
      <c r="D322" s="6">
        <f>YEAR(PA[[#This Row],[Date]])</f>
        <v>2025</v>
      </c>
      <c r="E322" s="332" t="s">
        <v>73</v>
      </c>
      <c r="F322" s="333" t="s">
        <v>73</v>
      </c>
      <c r="G322" s="321">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35">
      <c r="A323" s="229">
        <v>2015</v>
      </c>
      <c r="B323" s="233">
        <v>45813</v>
      </c>
      <c r="C323" s="331">
        <v>2025</v>
      </c>
      <c r="D323" s="6">
        <f>YEAR(PA[[#This Row],[Date]])</f>
        <v>2025</v>
      </c>
      <c r="E323" s="332" t="s">
        <v>73</v>
      </c>
      <c r="F323" s="333" t="s">
        <v>73</v>
      </c>
      <c r="G323" s="321">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35">
      <c r="A324" s="229">
        <v>2016</v>
      </c>
      <c r="B324" s="233">
        <v>45813</v>
      </c>
      <c r="C324" s="331">
        <v>2025</v>
      </c>
      <c r="D324" s="6">
        <f>YEAR(PA[[#This Row],[Date]])</f>
        <v>2025</v>
      </c>
      <c r="E324" s="332" t="s">
        <v>73</v>
      </c>
      <c r="F324" s="333" t="s">
        <v>73</v>
      </c>
      <c r="G324" s="321">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35">
      <c r="A325" s="229">
        <v>2017</v>
      </c>
      <c r="B325" s="233">
        <v>45813</v>
      </c>
      <c r="C325" s="331">
        <v>2025</v>
      </c>
      <c r="D325" s="6">
        <f>YEAR(PA[[#This Row],[Date]])</f>
        <v>2025</v>
      </c>
      <c r="E325" s="332" t="s">
        <v>73</v>
      </c>
      <c r="F325" s="333" t="s">
        <v>73</v>
      </c>
      <c r="G325" s="321">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35">
      <c r="A326" s="229">
        <v>2018</v>
      </c>
      <c r="B326" s="233">
        <v>45813</v>
      </c>
      <c r="C326" s="331">
        <v>2025</v>
      </c>
      <c r="D326" s="6">
        <f>YEAR(PA[[#This Row],[Date]])</f>
        <v>2025</v>
      </c>
      <c r="E326" s="332" t="s">
        <v>73</v>
      </c>
      <c r="F326" s="333" t="s">
        <v>73</v>
      </c>
      <c r="G326" s="321">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35">
      <c r="A327" s="229">
        <v>2019</v>
      </c>
      <c r="B327" s="233">
        <v>45815</v>
      </c>
      <c r="C327" s="331">
        <v>2025</v>
      </c>
      <c r="D327" s="6">
        <f>YEAR(PA[[#This Row],[Date]])</f>
        <v>2025</v>
      </c>
      <c r="E327" s="332" t="s">
        <v>73</v>
      </c>
      <c r="F327" s="333" t="s">
        <v>73</v>
      </c>
      <c r="G327" s="321">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35">
      <c r="A328" s="229">
        <v>2020</v>
      </c>
      <c r="B328" s="233">
        <v>45815</v>
      </c>
      <c r="C328" s="331">
        <v>2025</v>
      </c>
      <c r="D328" s="6">
        <f>YEAR(PA[[#This Row],[Date]])</f>
        <v>2025</v>
      </c>
      <c r="E328" s="332" t="s">
        <v>73</v>
      </c>
      <c r="F328" s="333" t="s">
        <v>73</v>
      </c>
      <c r="G328" s="321">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35">
      <c r="A329" s="229">
        <v>2021</v>
      </c>
      <c r="B329" s="233">
        <v>45815</v>
      </c>
      <c r="C329" s="331">
        <v>2025</v>
      </c>
      <c r="D329" s="6">
        <f>YEAR(PA[[#This Row],[Date]])</f>
        <v>2025</v>
      </c>
      <c r="E329" s="332" t="s">
        <v>73</v>
      </c>
      <c r="F329" s="333" t="s">
        <v>73</v>
      </c>
      <c r="G329" s="321">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35">
      <c r="A330" s="229">
        <v>2022</v>
      </c>
      <c r="B330" s="233">
        <v>45815</v>
      </c>
      <c r="C330" s="331">
        <v>2025</v>
      </c>
      <c r="D330" s="6">
        <f>YEAR(PA[[#This Row],[Date]])</f>
        <v>2025</v>
      </c>
      <c r="E330" s="332" t="s">
        <v>73</v>
      </c>
      <c r="F330" s="333" t="s">
        <v>73</v>
      </c>
      <c r="G330" s="321">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35">
      <c r="A331" s="229">
        <v>2023</v>
      </c>
      <c r="B331" s="233">
        <v>45815</v>
      </c>
      <c r="C331" s="331">
        <v>2025</v>
      </c>
      <c r="D331" s="6">
        <f>YEAR(PA[[#This Row],[Date]])</f>
        <v>2025</v>
      </c>
      <c r="E331" s="332" t="s">
        <v>73</v>
      </c>
      <c r="F331" s="333" t="s">
        <v>73</v>
      </c>
      <c r="G331" s="321">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35">
      <c r="A332" s="229">
        <v>2024</v>
      </c>
      <c r="B332" s="233">
        <v>45815</v>
      </c>
      <c r="C332" s="331">
        <v>2025</v>
      </c>
      <c r="D332" s="6">
        <f>YEAR(PA[[#This Row],[Date]])</f>
        <v>2025</v>
      </c>
      <c r="E332" s="332" t="s">
        <v>73</v>
      </c>
      <c r="F332" s="333" t="s">
        <v>73</v>
      </c>
      <c r="G332" s="321">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35">
      <c r="A333" s="229">
        <v>2025</v>
      </c>
      <c r="B333" s="233">
        <v>45815</v>
      </c>
      <c r="C333" s="331">
        <v>2025</v>
      </c>
      <c r="D333" s="6">
        <f>YEAR(PA[[#This Row],[Date]])</f>
        <v>2025</v>
      </c>
      <c r="E333" s="332" t="s">
        <v>73</v>
      </c>
      <c r="F333" s="333" t="s">
        <v>73</v>
      </c>
      <c r="G333" s="321">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35">
      <c r="A334" s="229">
        <v>2026</v>
      </c>
      <c r="B334" s="233">
        <v>45815</v>
      </c>
      <c r="C334" s="331">
        <v>2025</v>
      </c>
      <c r="D334" s="6">
        <f>YEAR(PA[[#This Row],[Date]])</f>
        <v>2025</v>
      </c>
      <c r="E334" s="332" t="s">
        <v>73</v>
      </c>
      <c r="F334" s="333" t="s">
        <v>73</v>
      </c>
      <c r="G334" s="321">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273"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35">
      <c r="A335" s="229">
        <v>2027</v>
      </c>
      <c r="B335" s="233">
        <v>45815</v>
      </c>
      <c r="C335" s="331">
        <v>2025</v>
      </c>
      <c r="D335" s="6">
        <f>YEAR(PA[[#This Row],[Date]])</f>
        <v>2025</v>
      </c>
      <c r="E335" s="332" t="s">
        <v>73</v>
      </c>
      <c r="F335" s="333" t="s">
        <v>73</v>
      </c>
      <c r="G335" s="321">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273"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35">
      <c r="A336" s="229">
        <v>2028</v>
      </c>
      <c r="B336" s="233">
        <v>45816</v>
      </c>
      <c r="C336" s="331">
        <v>2025</v>
      </c>
      <c r="D336" s="6">
        <f>YEAR(PA[[#This Row],[Date]])</f>
        <v>2025</v>
      </c>
      <c r="E336" s="332" t="s">
        <v>73</v>
      </c>
      <c r="F336" s="333" t="s">
        <v>73</v>
      </c>
      <c r="G336" s="321">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273" t="s">
        <v>767</v>
      </c>
      <c r="X336" s="346">
        <v>0.21388888888888888</v>
      </c>
      <c r="Y336" s="60">
        <v>0.42430555555555555</v>
      </c>
      <c r="Z336" s="60">
        <v>0.42430555555555555</v>
      </c>
      <c r="AA336" s="268">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273"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6" hidden="1" x14ac:dyDescent="0.35">
      <c r="A337" s="229">
        <v>2029</v>
      </c>
      <c r="B337" s="233">
        <v>45816</v>
      </c>
      <c r="C337" s="331">
        <v>2025</v>
      </c>
      <c r="D337" s="6">
        <f>YEAR(PA[[#This Row],[Date]])</f>
        <v>2025</v>
      </c>
      <c r="E337" s="332" t="s">
        <v>73</v>
      </c>
      <c r="F337" s="333" t="s">
        <v>73</v>
      </c>
      <c r="G337" s="321">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273" t="s">
        <v>767</v>
      </c>
      <c r="X337" s="268">
        <v>0.21388888888888888</v>
      </c>
      <c r="Y337" s="60">
        <v>0.43055555555555558</v>
      </c>
      <c r="Z337" s="60">
        <v>0.43055555555555558</v>
      </c>
      <c r="AA337" s="268">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273"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6" hidden="1" x14ac:dyDescent="0.35">
      <c r="A338" s="229">
        <v>2030</v>
      </c>
      <c r="B338" s="233">
        <v>45816</v>
      </c>
      <c r="C338" s="331">
        <v>2025</v>
      </c>
      <c r="D338" s="6">
        <f>YEAR(PA[[#This Row],[Date]])</f>
        <v>2025</v>
      </c>
      <c r="E338" s="332" t="s">
        <v>73</v>
      </c>
      <c r="F338" s="333" t="s">
        <v>73</v>
      </c>
      <c r="G338" s="321">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273" t="s">
        <v>767</v>
      </c>
      <c r="X338" s="268">
        <v>0.21388888888888888</v>
      </c>
      <c r="Y338" s="60">
        <v>0.4597222222222222</v>
      </c>
      <c r="Z338" s="60">
        <v>0.4597222222222222</v>
      </c>
      <c r="AA338" s="268">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273"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6" hidden="1" x14ac:dyDescent="0.35">
      <c r="A339" s="229">
        <v>2031</v>
      </c>
      <c r="B339" s="233">
        <v>45816</v>
      </c>
      <c r="C339" s="331">
        <v>2025</v>
      </c>
      <c r="D339" s="6">
        <f>YEAR(PA[[#This Row],[Date]])</f>
        <v>2025</v>
      </c>
      <c r="E339" s="332" t="s">
        <v>73</v>
      </c>
      <c r="F339" s="333" t="s">
        <v>73</v>
      </c>
      <c r="G339" s="321">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273" t="s">
        <v>767</v>
      </c>
      <c r="X339" s="268">
        <v>0.21388888888888888</v>
      </c>
      <c r="Y339" s="60">
        <v>0.4597222222222222</v>
      </c>
      <c r="Z339" s="60">
        <v>0.4597222222222222</v>
      </c>
      <c r="AA339" s="268">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273"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6" hidden="1" x14ac:dyDescent="0.35">
      <c r="A340" s="229">
        <v>2032</v>
      </c>
      <c r="B340" s="233">
        <v>45816</v>
      </c>
      <c r="C340" s="331">
        <v>2025</v>
      </c>
      <c r="D340" s="6">
        <f>YEAR(PA[[#This Row],[Date]])</f>
        <v>2025</v>
      </c>
      <c r="E340" s="332" t="s">
        <v>73</v>
      </c>
      <c r="F340" s="333" t="s">
        <v>73</v>
      </c>
      <c r="G340" s="321">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270" t="s">
        <v>760</v>
      </c>
      <c r="X340" s="268">
        <v>0.21388888888888888</v>
      </c>
      <c r="Y340" s="60">
        <v>0.49652777777777773</v>
      </c>
      <c r="Z340" s="60">
        <v>0.49652777777777773</v>
      </c>
      <c r="AA340" s="268">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270"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6" hidden="1" x14ac:dyDescent="0.35">
      <c r="A341" s="229">
        <v>2033</v>
      </c>
      <c r="B341" s="233">
        <v>45816</v>
      </c>
      <c r="C341" s="331">
        <v>2025</v>
      </c>
      <c r="D341" s="6">
        <f>YEAR(PA[[#This Row],[Date]])</f>
        <v>2025</v>
      </c>
      <c r="E341" s="332" t="s">
        <v>73</v>
      </c>
      <c r="F341" s="333" t="s">
        <v>73</v>
      </c>
      <c r="G341" s="321">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270" t="s">
        <v>760</v>
      </c>
      <c r="X341" s="268">
        <v>0.21388888888888888</v>
      </c>
      <c r="Y341" s="60">
        <v>0.49652777777777773</v>
      </c>
      <c r="Z341" s="60">
        <v>0.49652777777777773</v>
      </c>
      <c r="AA341" s="268">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270"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6" hidden="1" x14ac:dyDescent="0.35">
      <c r="A342" s="229">
        <v>2034</v>
      </c>
      <c r="B342" s="233">
        <v>45816</v>
      </c>
      <c r="C342" s="331">
        <v>2025</v>
      </c>
      <c r="D342" s="6">
        <f>YEAR(PA[[#This Row],[Date]])</f>
        <v>2025</v>
      </c>
      <c r="E342" s="332" t="s">
        <v>73</v>
      </c>
      <c r="F342" s="333" t="s">
        <v>73</v>
      </c>
      <c r="G342" s="321">
        <v>45809</v>
      </c>
      <c r="H342">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273" t="s">
        <v>767</v>
      </c>
      <c r="X342" s="268">
        <v>0.21388888888888888</v>
      </c>
      <c r="Y342" s="60">
        <v>0.375</v>
      </c>
      <c r="Z342" s="60">
        <v>0.67361111111111116</v>
      </c>
      <c r="AA342" s="60">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row>
    <row r="343" spans="1:36" hidden="1" x14ac:dyDescent="0.35">
      <c r="A343" s="229">
        <v>2035</v>
      </c>
      <c r="B343" s="233">
        <v>45816</v>
      </c>
      <c r="C343" s="331">
        <v>2025</v>
      </c>
      <c r="D343" s="6">
        <f>YEAR(PA[[#This Row],[Date]])</f>
        <v>2025</v>
      </c>
      <c r="E343" s="332" t="s">
        <v>73</v>
      </c>
      <c r="F343" s="333" t="s">
        <v>73</v>
      </c>
      <c r="G343" s="321">
        <v>45809</v>
      </c>
      <c r="H343">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273" t="s">
        <v>767</v>
      </c>
      <c r="X343" s="268">
        <v>0.21388888888888888</v>
      </c>
      <c r="Y343" s="60">
        <v>0.375</v>
      </c>
      <c r="Z343" s="60">
        <v>0.69444444444444453</v>
      </c>
      <c r="AA343" s="60">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row>
    <row r="344" spans="1:36" hidden="1" x14ac:dyDescent="0.35">
      <c r="A344" s="229">
        <v>2036</v>
      </c>
      <c r="B344" s="233">
        <v>45817</v>
      </c>
      <c r="C344" s="331">
        <v>2025</v>
      </c>
      <c r="D344" s="6">
        <f>YEAR(PA[[#This Row],[Date]])</f>
        <v>2025</v>
      </c>
      <c r="E344" s="332" t="s">
        <v>73</v>
      </c>
      <c r="F344" s="333" t="s">
        <v>73</v>
      </c>
      <c r="G344" s="321">
        <v>45809</v>
      </c>
      <c r="H34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268">
        <v>0.21388888888888888</v>
      </c>
      <c r="Y344" s="60">
        <v>0.375</v>
      </c>
      <c r="Z344" s="60">
        <v>0.375</v>
      </c>
      <c r="AA344" s="268">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row>
    <row r="345" spans="1:36" hidden="1" x14ac:dyDescent="0.35">
      <c r="A345" s="229">
        <v>2037</v>
      </c>
      <c r="B345" s="233">
        <v>45817</v>
      </c>
      <c r="C345" s="331">
        <v>2025</v>
      </c>
      <c r="D345" s="6">
        <f>YEAR(PA[[#This Row],[Date]])</f>
        <v>2025</v>
      </c>
      <c r="E345" s="332" t="s">
        <v>73</v>
      </c>
      <c r="F345" s="333" t="s">
        <v>73</v>
      </c>
      <c r="G345" s="321">
        <v>45809</v>
      </c>
      <c r="H345">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268">
        <v>0.21388888888888888</v>
      </c>
      <c r="Y345" s="60">
        <v>0.3888888888888889</v>
      </c>
      <c r="Z345" s="60">
        <v>0.3888888888888889</v>
      </c>
      <c r="AA345" s="268">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row>
    <row r="346" spans="1:36" hidden="1" x14ac:dyDescent="0.35">
      <c r="A346" s="229">
        <v>2038</v>
      </c>
      <c r="B346" s="233">
        <v>45817</v>
      </c>
      <c r="C346" s="331">
        <v>2025</v>
      </c>
      <c r="D346" s="6">
        <f>YEAR(PA[[#This Row],[Date]])</f>
        <v>2025</v>
      </c>
      <c r="E346" s="332" t="s">
        <v>73</v>
      </c>
      <c r="F346" s="333" t="s">
        <v>73</v>
      </c>
      <c r="G346" s="321">
        <v>45809</v>
      </c>
      <c r="H346">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268">
        <v>0.21388888888888888</v>
      </c>
      <c r="Y346" s="60">
        <v>0.41666666666666669</v>
      </c>
      <c r="Z346" s="60">
        <v>0.41666666666666669</v>
      </c>
      <c r="AA346" s="268">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row>
    <row r="347" spans="1:36" hidden="1" x14ac:dyDescent="0.35">
      <c r="A347" s="229">
        <v>2039</v>
      </c>
      <c r="B347" s="233">
        <v>45817</v>
      </c>
      <c r="C347" s="331">
        <v>2025</v>
      </c>
      <c r="D347" s="6">
        <f>YEAR(PA[[#This Row],[Date]])</f>
        <v>2025</v>
      </c>
      <c r="E347" s="332" t="s">
        <v>73</v>
      </c>
      <c r="F347" s="333" t="s">
        <v>73</v>
      </c>
      <c r="G347" s="321">
        <v>45809</v>
      </c>
      <c r="H347">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268">
        <v>0.21388888888888888</v>
      </c>
      <c r="Y347" s="60">
        <v>0.4236111111111111</v>
      </c>
      <c r="Z347" s="60">
        <v>0.4236111111111111</v>
      </c>
      <c r="AA347" s="268">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row>
    <row r="348" spans="1:36" hidden="1" x14ac:dyDescent="0.35">
      <c r="A348" s="229">
        <v>2040</v>
      </c>
      <c r="B348" s="233">
        <v>45817</v>
      </c>
      <c r="C348" s="331">
        <v>2025</v>
      </c>
      <c r="D348" s="6">
        <f>YEAR(PA[[#This Row],[Date]])</f>
        <v>2025</v>
      </c>
      <c r="E348" s="332" t="s">
        <v>73</v>
      </c>
      <c r="F348" s="333" t="s">
        <v>73</v>
      </c>
      <c r="G348" s="321">
        <v>45809</v>
      </c>
      <c r="H348">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268">
        <v>0.21388888888888888</v>
      </c>
      <c r="Y348" s="60">
        <v>0.45833333333333331</v>
      </c>
      <c r="Z348" s="60">
        <v>0.45833333333333331</v>
      </c>
      <c r="AA348" s="268">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row>
    <row r="349" spans="1:36" ht="29" hidden="1" x14ac:dyDescent="0.35">
      <c r="A349" s="229">
        <v>2041</v>
      </c>
      <c r="B349" s="233">
        <v>45817</v>
      </c>
      <c r="C349" s="331">
        <v>2025</v>
      </c>
      <c r="D349" s="6">
        <f>YEAR(PA[[#This Row],[Date]])</f>
        <v>2025</v>
      </c>
      <c r="E349" s="332" t="s">
        <v>73</v>
      </c>
      <c r="F349" s="333" t="s">
        <v>73</v>
      </c>
      <c r="G349" s="321">
        <v>45809</v>
      </c>
      <c r="H349">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47" t="s">
        <v>1238</v>
      </c>
      <c r="X349" s="268">
        <v>0.21388888888888888</v>
      </c>
      <c r="Y349" s="60">
        <v>0.50347222222222221</v>
      </c>
      <c r="Z349" s="60">
        <v>0.50347222222222221</v>
      </c>
      <c r="AA349" s="268">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47"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row>
    <row r="350" spans="1:36" hidden="1" x14ac:dyDescent="0.35">
      <c r="A350" s="229">
        <v>2042</v>
      </c>
      <c r="B350" s="233">
        <v>45817</v>
      </c>
      <c r="C350" s="331">
        <v>2025</v>
      </c>
      <c r="D350" s="6">
        <f>YEAR(PA[[#This Row],[Date]])</f>
        <v>2025</v>
      </c>
      <c r="E350" s="332" t="s">
        <v>73</v>
      </c>
      <c r="F350" s="333" t="s">
        <v>73</v>
      </c>
      <c r="G350" s="321">
        <v>45809</v>
      </c>
      <c r="H350">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268">
        <v>0.21388888888888888</v>
      </c>
      <c r="Y350" s="60">
        <v>0.62847222222222221</v>
      </c>
      <c r="Z350" s="60">
        <v>0.62847222222222221</v>
      </c>
      <c r="AA350" s="268">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row>
    <row r="351" spans="1:36" hidden="1" x14ac:dyDescent="0.35">
      <c r="A351" s="229">
        <v>2043</v>
      </c>
      <c r="B351" s="233">
        <v>45817</v>
      </c>
      <c r="C351" s="331">
        <v>2025</v>
      </c>
      <c r="D351" s="6">
        <f>YEAR(PA[[#This Row],[Date]])</f>
        <v>2025</v>
      </c>
      <c r="E351" s="332" t="s">
        <v>73</v>
      </c>
      <c r="F351" s="333" t="s">
        <v>73</v>
      </c>
      <c r="G351" s="321">
        <v>45809</v>
      </c>
      <c r="H351">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270" t="s">
        <v>1240</v>
      </c>
      <c r="X351" s="268">
        <v>0.21388888888888888</v>
      </c>
      <c r="Y351" s="60">
        <v>0.63194444444444442</v>
      </c>
      <c r="Z351" s="60">
        <v>0.63194444444444442</v>
      </c>
      <c r="AA351" s="268">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270"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row>
    <row r="352" spans="1:36" hidden="1" x14ac:dyDescent="0.35">
      <c r="A352" s="229">
        <v>2044</v>
      </c>
      <c r="B352" s="233">
        <v>45817</v>
      </c>
      <c r="C352" s="331">
        <v>2025</v>
      </c>
      <c r="D352" s="6">
        <f>YEAR(PA[[#This Row],[Date]])</f>
        <v>2025</v>
      </c>
      <c r="E352" s="332" t="s">
        <v>73</v>
      </c>
      <c r="F352" s="333" t="s">
        <v>73</v>
      </c>
      <c r="G352" s="321">
        <v>45809</v>
      </c>
      <c r="H352">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268">
        <v>0.21388888888888888</v>
      </c>
      <c r="Y352" s="60">
        <v>0.63888888888888895</v>
      </c>
      <c r="Z352" s="60">
        <v>0.63888888888888895</v>
      </c>
      <c r="AA352" s="268">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row>
    <row r="353" spans="1:36" hidden="1" x14ac:dyDescent="0.35">
      <c r="A353" s="229">
        <v>2045</v>
      </c>
      <c r="B353" s="233">
        <v>45818</v>
      </c>
      <c r="C353" s="331">
        <v>2025</v>
      </c>
      <c r="D353" s="6">
        <f>YEAR(PA[[#This Row],[Date]])</f>
        <v>2025</v>
      </c>
      <c r="E353" s="332" t="s">
        <v>73</v>
      </c>
      <c r="F353" s="333" t="s">
        <v>73</v>
      </c>
      <c r="G353" s="321">
        <v>45809</v>
      </c>
      <c r="H353">
        <f>DAY(EOMONTH(PA[[#This Row],[Date]], 0))</f>
        <v>30</v>
      </c>
      <c r="I353" s="272">
        <v>0.21458333333333335</v>
      </c>
      <c r="J353" s="272">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48" t="s">
        <v>1242</v>
      </c>
      <c r="X353" s="60">
        <v>0.37152777777777773</v>
      </c>
      <c r="Y353" s="60">
        <v>0.375</v>
      </c>
      <c r="Z353" s="60">
        <v>0.39930555555555558</v>
      </c>
      <c r="AA353" s="60">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row>
    <row r="354" spans="1:36" ht="29" hidden="1" x14ac:dyDescent="0.35">
      <c r="A354" s="229">
        <v>2046</v>
      </c>
      <c r="B354" s="233">
        <v>45822</v>
      </c>
      <c r="C354" s="331">
        <v>2025</v>
      </c>
      <c r="D354" s="6">
        <f>YEAR(PA[[#This Row],[Date]])</f>
        <v>2025</v>
      </c>
      <c r="E354" s="332" t="s">
        <v>73</v>
      </c>
      <c r="F354" s="333" t="s">
        <v>73</v>
      </c>
      <c r="G354" s="321">
        <v>45809</v>
      </c>
      <c r="H354">
        <f>DAY(EOMONTH(PA[[#This Row],[Date]], 0))</f>
        <v>30</v>
      </c>
      <c r="I354" s="272">
        <v>0.21388888888888891</v>
      </c>
      <c r="J354" s="272">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48" t="s">
        <v>1347</v>
      </c>
      <c r="X354" s="60">
        <v>0.32291666666666669</v>
      </c>
      <c r="Y354" s="60">
        <v>0.3263888888888889</v>
      </c>
      <c r="Z354" s="60">
        <v>0.33680555555555558</v>
      </c>
      <c r="AA354" s="60">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row>
    <row r="355" spans="1:36" ht="29" hidden="1" x14ac:dyDescent="0.35">
      <c r="A355" s="229">
        <v>2047</v>
      </c>
      <c r="B355" s="233">
        <v>45823</v>
      </c>
      <c r="C355" s="331">
        <v>2025</v>
      </c>
      <c r="D355" s="129">
        <f>YEAR(PA[[#This Row],[Date]])</f>
        <v>2025</v>
      </c>
      <c r="E355" s="332" t="s">
        <v>73</v>
      </c>
      <c r="F355" s="333" t="s">
        <v>73</v>
      </c>
      <c r="G355" s="321">
        <v>45809</v>
      </c>
      <c r="H355">
        <f>DAY(EOMONTH(PA[[#This Row],[Date]], 0))</f>
        <v>30</v>
      </c>
      <c r="I355" s="272">
        <v>0.21875</v>
      </c>
      <c r="J355" s="272">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273" t="s">
        <v>754</v>
      </c>
      <c r="X355" s="120">
        <v>0.51736111111111105</v>
      </c>
      <c r="Y355" s="120">
        <v>0.51736111111111105</v>
      </c>
      <c r="Z355" s="120">
        <v>0.51874999999999993</v>
      </c>
      <c r="AA355" s="120">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row>
    <row r="356" spans="1:36" ht="29" hidden="1" x14ac:dyDescent="0.35">
      <c r="A356" s="229">
        <v>2048</v>
      </c>
      <c r="B356" s="233">
        <v>45823</v>
      </c>
      <c r="C356" s="331">
        <v>2025</v>
      </c>
      <c r="D356" s="129">
        <f>YEAR(PA[[#This Row],[Date]])</f>
        <v>2025</v>
      </c>
      <c r="E356" s="332" t="s">
        <v>73</v>
      </c>
      <c r="F356" s="333" t="s">
        <v>73</v>
      </c>
      <c r="G356" s="321">
        <v>45809</v>
      </c>
      <c r="H356">
        <f>DAY(EOMONTH(PA[[#This Row],[Date]], 0))</f>
        <v>30</v>
      </c>
      <c r="I356" s="272">
        <v>0.21875</v>
      </c>
      <c r="J356" s="272">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273" t="s">
        <v>752</v>
      </c>
      <c r="X356" s="120">
        <v>0.51666666666666672</v>
      </c>
      <c r="Y356" s="120">
        <v>0.51666666666666672</v>
      </c>
      <c r="Z356" s="120">
        <v>0.51944444444444449</v>
      </c>
      <c r="AA356" s="120">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row>
    <row r="357" spans="1:36" ht="29" hidden="1" x14ac:dyDescent="0.35">
      <c r="A357" s="229">
        <v>2049</v>
      </c>
      <c r="B357" s="233">
        <v>45824</v>
      </c>
      <c r="C357" s="331">
        <v>2025</v>
      </c>
      <c r="D357" s="6">
        <f>YEAR(PA[[#This Row],[Date]])</f>
        <v>2025</v>
      </c>
      <c r="E357" s="332" t="s">
        <v>73</v>
      </c>
      <c r="F357" s="333" t="s">
        <v>73</v>
      </c>
      <c r="G357" s="321">
        <v>45809</v>
      </c>
      <c r="H357">
        <f>DAY(EOMONTH(PA[[#This Row],[Date]], 0))</f>
        <v>30</v>
      </c>
      <c r="I357" s="272">
        <v>0.2590277777777778</v>
      </c>
      <c r="J357" s="272">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273" t="s">
        <v>754</v>
      </c>
      <c r="X357" s="60">
        <v>0.53611111111111109</v>
      </c>
      <c r="Y357" s="60">
        <v>0.53611111111111109</v>
      </c>
      <c r="Z357" s="60">
        <v>0.53888888888888886</v>
      </c>
      <c r="AA357" s="60">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row>
    <row r="358" spans="1:36" ht="29" hidden="1" x14ac:dyDescent="0.35">
      <c r="A358" s="229">
        <v>2050</v>
      </c>
      <c r="B358" s="233">
        <v>45824</v>
      </c>
      <c r="C358" s="331">
        <v>2025</v>
      </c>
      <c r="D358" s="6">
        <f>YEAR(PA[[#This Row],[Date]])</f>
        <v>2025</v>
      </c>
      <c r="E358" s="332" t="s">
        <v>73</v>
      </c>
      <c r="F358" s="333" t="s">
        <v>73</v>
      </c>
      <c r="G358" s="321">
        <v>45809</v>
      </c>
      <c r="H358">
        <f>DAY(EOMONTH(PA[[#This Row],[Date]], 0))</f>
        <v>30</v>
      </c>
      <c r="I358" s="272">
        <v>0.21875</v>
      </c>
      <c r="J358" s="272">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273" t="s">
        <v>752</v>
      </c>
      <c r="X358" s="60">
        <v>0.49652777777777773</v>
      </c>
      <c r="Y358" s="60">
        <v>0.49652777777777773</v>
      </c>
      <c r="Z358" s="60">
        <v>0.49861111111111112</v>
      </c>
      <c r="AA358" s="60">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row>
    <row r="359" spans="1:36" ht="29" hidden="1" x14ac:dyDescent="0.35">
      <c r="A359" s="229">
        <v>2051</v>
      </c>
      <c r="B359" s="233">
        <v>45826</v>
      </c>
      <c r="C359" s="331">
        <v>2025</v>
      </c>
      <c r="D359" s="6">
        <f>YEAR(PA[[#This Row],[Date]])</f>
        <v>2025</v>
      </c>
      <c r="E359" s="332" t="s">
        <v>73</v>
      </c>
      <c r="F359" s="333" t="s">
        <v>73</v>
      </c>
      <c r="G359" s="321">
        <v>45809</v>
      </c>
      <c r="H359">
        <f>DAY(EOMONTH(PA[[#This Row],[Date]], 0))</f>
        <v>30</v>
      </c>
      <c r="I359" s="272">
        <v>0.21249999999999999</v>
      </c>
      <c r="J359" s="272">
        <v>0.77361111111111114</v>
      </c>
      <c r="K359" s="53">
        <f>IFERROR((PA[[#This Row],[Sunset Time (POA&lt;20 W/m2)]]-PA[[#This Row],[Sunrise Time (POA&gt;20 W/m2)]])*24,"")</f>
        <v>13.466666666666667</v>
      </c>
      <c r="L359" s="128" t="s">
        <v>559</v>
      </c>
      <c r="M359" s="59"/>
      <c r="N359" s="59"/>
      <c r="O359" s="128" t="s">
        <v>789</v>
      </c>
      <c r="P359" s="56"/>
      <c r="Q359" s="6"/>
      <c r="R3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273" t="s">
        <v>754</v>
      </c>
      <c r="X359" s="60">
        <v>0.4909722222222222</v>
      </c>
      <c r="Y359" s="60">
        <v>0.4909722222222222</v>
      </c>
      <c r="Z359" s="60">
        <v>0.49444444444444446</v>
      </c>
      <c r="AA359" s="60">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row>
    <row r="360" spans="1:36" ht="29" hidden="1" x14ac:dyDescent="0.35">
      <c r="A360" s="229">
        <v>2052</v>
      </c>
      <c r="B360" s="233">
        <v>45826</v>
      </c>
      <c r="C360" s="331">
        <v>2025</v>
      </c>
      <c r="D360" s="6">
        <f>YEAR(PA[[#This Row],[Date]])</f>
        <v>2025</v>
      </c>
      <c r="E360" s="332" t="s">
        <v>73</v>
      </c>
      <c r="F360" s="333" t="s">
        <v>73</v>
      </c>
      <c r="G360" s="321">
        <v>45809</v>
      </c>
      <c r="H360">
        <f>DAY(EOMONTH(PA[[#This Row],[Date]], 0))</f>
        <v>30</v>
      </c>
      <c r="I360" s="272">
        <v>0.21249999999999999</v>
      </c>
      <c r="J360" s="272">
        <v>0.77361111111111114</v>
      </c>
      <c r="K360" s="53">
        <f>IFERROR((PA[[#This Row],[Sunset Time (POA&lt;20 W/m2)]]-PA[[#This Row],[Sunrise Time (POA&gt;20 W/m2)]])*24,"")</f>
        <v>13.466666666666667</v>
      </c>
      <c r="L360" s="128" t="s">
        <v>564</v>
      </c>
      <c r="M360" s="59"/>
      <c r="N360" s="59"/>
      <c r="O360" s="128" t="s">
        <v>789</v>
      </c>
      <c r="P360" s="56"/>
      <c r="Q360" s="6"/>
      <c r="R3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273" t="s">
        <v>752</v>
      </c>
      <c r="X360" s="60">
        <v>0.53749999999999998</v>
      </c>
      <c r="Y360" s="60">
        <v>0.53749999999999998</v>
      </c>
      <c r="Z360" s="60">
        <v>0.54027777777777775</v>
      </c>
      <c r="AA360" s="60">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row>
    <row r="361" spans="1:36" ht="29" hidden="1" x14ac:dyDescent="0.35">
      <c r="A361" s="229">
        <v>2053</v>
      </c>
      <c r="B361" s="233">
        <v>45826</v>
      </c>
      <c r="C361" s="331">
        <v>2025</v>
      </c>
      <c r="D361" s="6">
        <f>YEAR(PA[[#This Row],[Date]])</f>
        <v>2025</v>
      </c>
      <c r="E361" s="332" t="s">
        <v>73</v>
      </c>
      <c r="F361" s="333" t="s">
        <v>73</v>
      </c>
      <c r="G361" s="321">
        <v>45809</v>
      </c>
      <c r="H361">
        <f>DAY(EOMONTH(PA[[#This Row],[Date]], 0))</f>
        <v>30</v>
      </c>
      <c r="I361" s="272">
        <v>0.21249999999999999</v>
      </c>
      <c r="J361" s="272">
        <v>0.77361111111111114</v>
      </c>
      <c r="K361" s="53">
        <f>IFERROR((PA[[#This Row],[Sunset Time (POA&lt;20 W/m2)]]-PA[[#This Row],[Sunrise Time (POA&gt;20 W/m2)]])*24,"")</f>
        <v>13.466666666666667</v>
      </c>
      <c r="L361" s="59" t="s">
        <v>559</v>
      </c>
      <c r="M361" s="59"/>
      <c r="N361" s="59"/>
      <c r="O361" s="59" t="s">
        <v>571</v>
      </c>
      <c r="P361" s="56"/>
      <c r="Q361" s="6"/>
      <c r="R3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60">
        <v>0.49444444444444446</v>
      </c>
      <c r="Y361" s="60">
        <v>0.49444444444444446</v>
      </c>
      <c r="Z361" s="60">
        <v>0.5</v>
      </c>
      <c r="AA361" s="60">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row>
    <row r="362" spans="1:36" ht="43.5" hidden="1" x14ac:dyDescent="0.35">
      <c r="A362" s="229">
        <v>2054</v>
      </c>
      <c r="B362" s="233">
        <v>45826</v>
      </c>
      <c r="C362" s="331">
        <v>2025</v>
      </c>
      <c r="D362" s="6">
        <f>YEAR(PA[[#This Row],[Date]])</f>
        <v>2025</v>
      </c>
      <c r="E362" s="332" t="s">
        <v>73</v>
      </c>
      <c r="F362" s="333" t="s">
        <v>73</v>
      </c>
      <c r="G362" s="321">
        <v>45809</v>
      </c>
      <c r="H362">
        <f>DAY(EOMONTH(PA[[#This Row],[Date]], 0))</f>
        <v>30</v>
      </c>
      <c r="I362" s="272">
        <v>0.21249999999999999</v>
      </c>
      <c r="J362" s="272">
        <v>0.77361111111111114</v>
      </c>
      <c r="K362" s="53">
        <f>IFERROR((PA[[#This Row],[Sunset Time (POA&lt;20 W/m2)]]-PA[[#This Row],[Sunrise Time (POA&gt;20 W/m2)]])*24,"")</f>
        <v>13.466666666666667</v>
      </c>
      <c r="L362" s="59" t="s">
        <v>606</v>
      </c>
      <c r="M362" s="59"/>
      <c r="N362" s="59"/>
      <c r="O362" s="59" t="s">
        <v>601</v>
      </c>
      <c r="P362" s="56"/>
      <c r="Q362" s="6"/>
      <c r="R3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60">
        <v>0.41666666666666669</v>
      </c>
      <c r="Y362" s="60">
        <v>0.41805555555555557</v>
      </c>
      <c r="Z362" s="60">
        <v>0.4236111111111111</v>
      </c>
      <c r="AA362" s="60">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row>
    <row r="363" spans="1:36" ht="43.5" hidden="1" x14ac:dyDescent="0.35">
      <c r="A363" s="229">
        <v>2055</v>
      </c>
      <c r="B363" s="233">
        <v>45827</v>
      </c>
      <c r="C363" s="331">
        <v>2025</v>
      </c>
      <c r="D363" s="6">
        <f>YEAR(PA[[#This Row],[Date]])</f>
        <v>2025</v>
      </c>
      <c r="E363" s="332" t="s">
        <v>73</v>
      </c>
      <c r="F363" s="333" t="s">
        <v>73</v>
      </c>
      <c r="G363" s="321">
        <v>45809</v>
      </c>
      <c r="H363">
        <f>DAY(EOMONTH(PA[[#This Row],[Date]], 0))</f>
        <v>30</v>
      </c>
      <c r="I363" s="272">
        <v>0.22500000000000001</v>
      </c>
      <c r="J363" s="272">
        <v>0.74305555555555547</v>
      </c>
      <c r="K363" s="53">
        <f>IFERROR((PA[[#This Row],[Sunset Time (POA&lt;20 W/m2)]]-PA[[#This Row],[Sunrise Time (POA&gt;20 W/m2)]])*24,"")</f>
        <v>12.433333333333332</v>
      </c>
      <c r="L363" s="59" t="s">
        <v>606</v>
      </c>
      <c r="M363" s="59"/>
      <c r="N363" s="59"/>
      <c r="O363" s="59" t="s">
        <v>601</v>
      </c>
      <c r="P363" s="56"/>
      <c r="Q363" s="6"/>
      <c r="R3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60">
        <v>0.33888888888888885</v>
      </c>
      <c r="Y363" s="60">
        <v>0.34027777777777773</v>
      </c>
      <c r="Z363" s="60">
        <v>0.34722222222222227</v>
      </c>
      <c r="AA363" s="60">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row>
    <row r="364" spans="1:36" hidden="1" x14ac:dyDescent="0.35">
      <c r="A364" s="229">
        <v>2056</v>
      </c>
      <c r="B364" s="233">
        <v>45827</v>
      </c>
      <c r="C364" s="331">
        <v>2025</v>
      </c>
      <c r="D364" s="6">
        <f>YEAR(PA[[#This Row],[Date]])</f>
        <v>2025</v>
      </c>
      <c r="E364" s="332" t="s">
        <v>73</v>
      </c>
      <c r="F364" s="333" t="s">
        <v>73</v>
      </c>
      <c r="G364" s="321">
        <v>45809</v>
      </c>
      <c r="H364">
        <f>DAY(EOMONTH(PA[[#This Row],[Date]], 0))</f>
        <v>30</v>
      </c>
      <c r="I364" s="272">
        <v>0.22500000000000001</v>
      </c>
      <c r="J364" s="272">
        <v>0.74305555555555547</v>
      </c>
      <c r="K364" s="53">
        <f>IFERROR((PA[[#This Row],[Sunset Time (POA&lt;20 W/m2)]]-PA[[#This Row],[Sunrise Time (POA&gt;20 W/m2)]])*24,"")</f>
        <v>12.433333333333332</v>
      </c>
      <c r="L364" s="59" t="s">
        <v>621</v>
      </c>
      <c r="M364" s="59"/>
      <c r="N364" s="59"/>
      <c r="O364" s="59" t="s">
        <v>789</v>
      </c>
      <c r="P364" s="56"/>
      <c r="Q364" s="6"/>
      <c r="R3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60">
        <v>0.71111111111111114</v>
      </c>
      <c r="Y364" s="60">
        <v>0.71111111111111114</v>
      </c>
      <c r="Z364" s="60">
        <v>0.34722222222222227</v>
      </c>
      <c r="AA364" s="60">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row>
    <row r="365" spans="1:36" hidden="1" x14ac:dyDescent="0.35">
      <c r="A365" s="229">
        <v>2057</v>
      </c>
      <c r="B365" s="233">
        <v>45827</v>
      </c>
      <c r="C365" s="331">
        <v>2025</v>
      </c>
      <c r="D365" s="6">
        <f>YEAR(PA[[#This Row],[Date]])</f>
        <v>2025</v>
      </c>
      <c r="E365" s="332" t="s">
        <v>73</v>
      </c>
      <c r="F365" s="333" t="s">
        <v>73</v>
      </c>
      <c r="G365" s="321">
        <v>45809</v>
      </c>
      <c r="H365">
        <f>DAY(EOMONTH(PA[[#This Row],[Date]], 0))</f>
        <v>30</v>
      </c>
      <c r="I365" s="272">
        <v>0.22500000000000001</v>
      </c>
      <c r="J365" s="272">
        <v>0.74305555555555547</v>
      </c>
      <c r="K365" s="53">
        <f>IFERROR((PA[[#This Row],[Sunset Time (POA&lt;20 W/m2)]]-PA[[#This Row],[Sunrise Time (POA&gt;20 W/m2)]])*24,"")</f>
        <v>12.433333333333332</v>
      </c>
      <c r="L365" s="59" t="s">
        <v>621</v>
      </c>
      <c r="M365" s="59" t="s">
        <v>588</v>
      </c>
      <c r="N365" s="59" t="s">
        <v>785</v>
      </c>
      <c r="O365" s="59"/>
      <c r="P365" s="56"/>
      <c r="Q365" s="6"/>
      <c r="R3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60">
        <v>0.71111111111111114</v>
      </c>
      <c r="Y365" s="60">
        <v>0.71111111111111114</v>
      </c>
      <c r="Z365" s="60">
        <v>0.34722222222222227</v>
      </c>
      <c r="AA365" s="60"/>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row>
    <row r="366" spans="1:36" ht="29" hidden="1" x14ac:dyDescent="0.35">
      <c r="A366" s="229">
        <v>2058</v>
      </c>
      <c r="B366" s="233">
        <v>45827</v>
      </c>
      <c r="C366" s="331">
        <v>2025</v>
      </c>
      <c r="D366" s="6">
        <f>YEAR(PA[[#This Row],[Date]])</f>
        <v>2025</v>
      </c>
      <c r="E366" s="332" t="s">
        <v>73</v>
      </c>
      <c r="F366" s="333" t="s">
        <v>73</v>
      </c>
      <c r="G366" s="321">
        <v>45809</v>
      </c>
      <c r="H366">
        <f>DAY(EOMONTH(PA[[#This Row],[Date]], 0))</f>
        <v>30</v>
      </c>
      <c r="I366" s="272">
        <v>0.22500000000000001</v>
      </c>
      <c r="J366" s="272">
        <v>0.74305555555555547</v>
      </c>
      <c r="K366" s="53">
        <f>IFERROR((PA[[#This Row],[Sunset Time (POA&lt;20 W/m2)]]-PA[[#This Row],[Sunrise Time (POA&gt;20 W/m2)]])*24,"")</f>
        <v>12.433333333333332</v>
      </c>
      <c r="L366" s="59" t="s">
        <v>621</v>
      </c>
      <c r="M366" s="59" t="s">
        <v>588</v>
      </c>
      <c r="N366" s="59" t="s">
        <v>788</v>
      </c>
      <c r="O366" s="59"/>
      <c r="P366" s="56"/>
      <c r="Q366" s="6"/>
      <c r="R3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60">
        <v>0.71111111111111114</v>
      </c>
      <c r="Y366" s="60">
        <v>0.71111111111111114</v>
      </c>
      <c r="Z366" s="60">
        <v>0.34722222222222227</v>
      </c>
      <c r="AA366" s="60">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row>
    <row r="367" spans="1:36" hidden="1" x14ac:dyDescent="0.35">
      <c r="A367" s="229">
        <v>2059</v>
      </c>
      <c r="B367" s="233">
        <v>45827</v>
      </c>
      <c r="C367" s="331">
        <v>2025</v>
      </c>
      <c r="D367" s="6">
        <f>YEAR(PA[[#This Row],[Date]])</f>
        <v>2025</v>
      </c>
      <c r="E367" s="332" t="s">
        <v>73</v>
      </c>
      <c r="F367" s="333" t="s">
        <v>73</v>
      </c>
      <c r="G367" s="321">
        <v>45809</v>
      </c>
      <c r="H367">
        <f>DAY(EOMONTH(PA[[#This Row],[Date]], 0))</f>
        <v>30</v>
      </c>
      <c r="I367" s="272">
        <v>0.22500000000000001</v>
      </c>
      <c r="J367" s="272">
        <v>0.74305555555555547</v>
      </c>
      <c r="K367" s="53">
        <f>IFERROR((PA[[#This Row],[Sunset Time (POA&lt;20 W/m2)]]-PA[[#This Row],[Sunrise Time (POA&gt;20 W/m2)]])*24,"")</f>
        <v>12.433333333333332</v>
      </c>
      <c r="L367" s="59" t="s">
        <v>621</v>
      </c>
      <c r="M367" s="59" t="s">
        <v>588</v>
      </c>
      <c r="N367" s="59" t="s">
        <v>799</v>
      </c>
      <c r="O367" s="59"/>
      <c r="P367" s="56"/>
      <c r="Q367" s="6"/>
      <c r="R3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60">
        <v>0.71111111111111114</v>
      </c>
      <c r="Y367" s="60">
        <v>0.71111111111111114</v>
      </c>
      <c r="Z367" s="60">
        <v>0.34722222222222227</v>
      </c>
      <c r="AA367" s="60">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row>
    <row r="368" spans="1:36" ht="29" hidden="1" x14ac:dyDescent="0.35">
      <c r="A368" s="229">
        <v>2060</v>
      </c>
      <c r="B368" s="233">
        <v>45827</v>
      </c>
      <c r="C368" s="331">
        <v>2025</v>
      </c>
      <c r="D368" s="6">
        <f>YEAR(PA[[#This Row],[Date]])</f>
        <v>2025</v>
      </c>
      <c r="E368" s="332" t="s">
        <v>73</v>
      </c>
      <c r="F368" s="333" t="s">
        <v>73</v>
      </c>
      <c r="G368" s="321">
        <v>45809</v>
      </c>
      <c r="H368">
        <f>DAY(EOMONTH(PA[[#This Row],[Date]], 0))</f>
        <v>30</v>
      </c>
      <c r="I368" s="272">
        <v>0.22500000000000001</v>
      </c>
      <c r="J368" s="272">
        <v>0.74305555555555547</v>
      </c>
      <c r="K368" s="53">
        <f>IFERROR((PA[[#This Row],[Sunset Time (POA&lt;20 W/m2)]]-PA[[#This Row],[Sunrise Time (POA&gt;20 W/m2)]])*24,"")</f>
        <v>12.433333333333332</v>
      </c>
      <c r="L368" s="59" t="s">
        <v>621</v>
      </c>
      <c r="M368" s="59" t="s">
        <v>588</v>
      </c>
      <c r="N368" s="59" t="s">
        <v>802</v>
      </c>
      <c r="O368" s="59"/>
      <c r="P368" s="56"/>
      <c r="Q368" s="6"/>
      <c r="R3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60">
        <v>0.71111111111111114</v>
      </c>
      <c r="Y368" s="60">
        <v>0.71111111111111114</v>
      </c>
      <c r="Z368" s="60">
        <v>0.34722222222222227</v>
      </c>
      <c r="AA368" s="60">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row>
    <row r="369" spans="1:36" ht="29" hidden="1" x14ac:dyDescent="0.35">
      <c r="A369" s="229">
        <v>2061</v>
      </c>
      <c r="B369" s="233">
        <v>45828</v>
      </c>
      <c r="C369" s="331">
        <v>2025</v>
      </c>
      <c r="D369" s="6">
        <f>YEAR(PA[[#This Row],[Date]])</f>
        <v>2025</v>
      </c>
      <c r="E369" s="332" t="s">
        <v>73</v>
      </c>
      <c r="F369" s="333" t="s">
        <v>73</v>
      </c>
      <c r="G369" s="321">
        <v>45809</v>
      </c>
      <c r="H369">
        <f>DAY(EOMONTH(PA[[#This Row],[Date]], 0))</f>
        <v>30</v>
      </c>
      <c r="I369" s="272">
        <v>0.22708333333333333</v>
      </c>
      <c r="J369" s="272">
        <v>0.77916666666666667</v>
      </c>
      <c r="K369" s="53">
        <f>IFERROR((PA[[#This Row],[Sunset Time (POA&lt;20 W/m2)]]-PA[[#This Row],[Sunrise Time (POA&gt;20 W/m2)]])*24,"")</f>
        <v>13.25</v>
      </c>
      <c r="L369" s="59" t="s">
        <v>621</v>
      </c>
      <c r="M369" s="59"/>
      <c r="N369" s="59"/>
      <c r="O369" s="59" t="s">
        <v>565</v>
      </c>
      <c r="P369" s="56"/>
      <c r="Q369" s="6"/>
      <c r="R3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273" t="s">
        <v>1261</v>
      </c>
      <c r="X369" s="60">
        <v>0.23958333333333334</v>
      </c>
      <c r="Y369" s="60">
        <v>0.23958333333333334</v>
      </c>
      <c r="Z369" s="60">
        <v>0.78125</v>
      </c>
      <c r="AA369" s="60">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row>
    <row r="370" spans="1:36" ht="29" hidden="1" x14ac:dyDescent="0.35">
      <c r="A370" s="229">
        <v>2062</v>
      </c>
      <c r="B370" s="233">
        <v>45828</v>
      </c>
      <c r="C370" s="331">
        <v>2025</v>
      </c>
      <c r="D370" s="6">
        <f>YEAR(PA[[#This Row],[Date]])</f>
        <v>2025</v>
      </c>
      <c r="E370" s="332" t="s">
        <v>73</v>
      </c>
      <c r="F370" s="333" t="s">
        <v>73</v>
      </c>
      <c r="G370" s="321">
        <v>45809</v>
      </c>
      <c r="H370">
        <f>DAY(EOMONTH(PA[[#This Row],[Date]], 0))</f>
        <v>30</v>
      </c>
      <c r="I370" s="272">
        <v>0.22708333333333333</v>
      </c>
      <c r="J370" s="272">
        <v>0.77916666666666667</v>
      </c>
      <c r="K370" s="53">
        <f>IFERROR((PA[[#This Row],[Sunset Time (POA&lt;20 W/m2)]]-PA[[#This Row],[Sunrise Time (POA&gt;20 W/m2)]])*24,"")</f>
        <v>13.25</v>
      </c>
      <c r="L370" s="59" t="s">
        <v>621</v>
      </c>
      <c r="M370" s="59"/>
      <c r="N370" s="59"/>
      <c r="O370" s="59" t="s">
        <v>571</v>
      </c>
      <c r="P370" s="56"/>
      <c r="Q370" s="6"/>
      <c r="R3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273" t="s">
        <v>1261</v>
      </c>
      <c r="X370" s="60">
        <v>0.23958333333333334</v>
      </c>
      <c r="Y370" s="60">
        <v>0.23958333333333334</v>
      </c>
      <c r="Z370" s="60">
        <v>0.78125</v>
      </c>
      <c r="AA370" s="60">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row>
    <row r="371" spans="1:36" ht="29" hidden="1" x14ac:dyDescent="0.35">
      <c r="A371" s="229">
        <v>2063</v>
      </c>
      <c r="B371" s="233">
        <v>45828</v>
      </c>
      <c r="C371" s="331">
        <v>2025</v>
      </c>
      <c r="D371" s="6">
        <f>YEAR(PA[[#This Row],[Date]])</f>
        <v>2025</v>
      </c>
      <c r="E371" s="332" t="s">
        <v>73</v>
      </c>
      <c r="F371" s="333" t="s">
        <v>73</v>
      </c>
      <c r="G371" s="321">
        <v>45809</v>
      </c>
      <c r="H371">
        <f>DAY(EOMONTH(PA[[#This Row],[Date]], 0))</f>
        <v>30</v>
      </c>
      <c r="I371" s="272">
        <v>0.22708333333333333</v>
      </c>
      <c r="J371" s="272">
        <v>0.77916666666666667</v>
      </c>
      <c r="K371" s="53">
        <f>IFERROR((PA[[#This Row],[Sunset Time (POA&lt;20 W/m2)]]-PA[[#This Row],[Sunrise Time (POA&gt;20 W/m2)]])*24,"")</f>
        <v>13.25</v>
      </c>
      <c r="L371" s="59" t="s">
        <v>621</v>
      </c>
      <c r="M371" s="59"/>
      <c r="N371" s="59"/>
      <c r="O371" s="59" t="s">
        <v>595</v>
      </c>
      <c r="P371" s="56"/>
      <c r="Q371" s="6"/>
      <c r="R3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273" t="s">
        <v>1263</v>
      </c>
      <c r="X371" s="60">
        <v>0.23958333333333334</v>
      </c>
      <c r="Y371" s="60">
        <v>0.23958333333333334</v>
      </c>
      <c r="Z371" s="60"/>
      <c r="AA371" s="60"/>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row>
    <row r="372" spans="1:36" ht="29" hidden="1" x14ac:dyDescent="0.35">
      <c r="A372" s="229">
        <v>2064</v>
      </c>
      <c r="B372" s="233">
        <v>45828</v>
      </c>
      <c r="C372" s="331">
        <v>2025</v>
      </c>
      <c r="D372" s="6">
        <f>YEAR(PA[[#This Row],[Date]])</f>
        <v>2025</v>
      </c>
      <c r="E372" s="332" t="s">
        <v>73</v>
      </c>
      <c r="F372" s="333" t="s">
        <v>73</v>
      </c>
      <c r="G372" s="321">
        <v>45809</v>
      </c>
      <c r="H372">
        <f>DAY(EOMONTH(PA[[#This Row],[Date]], 0))</f>
        <v>30</v>
      </c>
      <c r="I372" s="272">
        <v>0.22708333333333333</v>
      </c>
      <c r="J372" s="272">
        <v>0.77916666666666667</v>
      </c>
      <c r="K372" s="53">
        <f>IFERROR((PA[[#This Row],[Sunset Time (POA&lt;20 W/m2)]]-PA[[#This Row],[Sunrise Time (POA&gt;20 W/m2)]])*24,"")</f>
        <v>13.25</v>
      </c>
      <c r="L372" s="59" t="s">
        <v>621</v>
      </c>
      <c r="M372" s="59"/>
      <c r="N372" s="59"/>
      <c r="O372" s="59" t="s">
        <v>578</v>
      </c>
      <c r="P372" s="56"/>
      <c r="Q372" s="6"/>
      <c r="R3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273" t="s">
        <v>1261</v>
      </c>
      <c r="X372" s="60">
        <v>0.23958333333333334</v>
      </c>
      <c r="Y372" s="60">
        <v>0.23958333333333334</v>
      </c>
      <c r="Z372" s="60"/>
      <c r="AA372" s="60"/>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row>
    <row r="373" spans="1:36" ht="29" hidden="1" x14ac:dyDescent="0.35">
      <c r="A373" s="229">
        <v>2065</v>
      </c>
      <c r="B373" s="233">
        <v>45828</v>
      </c>
      <c r="C373" s="331">
        <v>2025</v>
      </c>
      <c r="D373" s="6">
        <f>YEAR(PA[[#This Row],[Date]])</f>
        <v>2025</v>
      </c>
      <c r="E373" s="332" t="s">
        <v>73</v>
      </c>
      <c r="F373" s="333" t="s">
        <v>73</v>
      </c>
      <c r="G373" s="321">
        <v>45809</v>
      </c>
      <c r="H373">
        <f>DAY(EOMONTH(PA[[#This Row],[Date]], 0))</f>
        <v>30</v>
      </c>
      <c r="I373" s="272">
        <v>0.22708333333333333</v>
      </c>
      <c r="J373" s="272">
        <v>0.77916666666666667</v>
      </c>
      <c r="K373" s="53">
        <f>IFERROR((PA[[#This Row],[Sunset Time (POA&lt;20 W/m2)]]-PA[[#This Row],[Sunrise Time (POA&gt;20 W/m2)]])*24,"")</f>
        <v>13.25</v>
      </c>
      <c r="L373" s="59" t="s">
        <v>621</v>
      </c>
      <c r="M373" s="59"/>
      <c r="N373" s="59"/>
      <c r="O373" s="59" t="s">
        <v>637</v>
      </c>
      <c r="P373" s="56"/>
      <c r="Q373" s="6"/>
      <c r="R3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60">
        <v>0.23958333333333334</v>
      </c>
      <c r="Y373" s="60">
        <v>0.31597222222222221</v>
      </c>
      <c r="Z373" s="60">
        <v>0.4375</v>
      </c>
      <c r="AA373" s="60">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row>
    <row r="374" spans="1:36" ht="29" hidden="1" x14ac:dyDescent="0.35">
      <c r="A374" s="229">
        <v>2066</v>
      </c>
      <c r="B374" s="233">
        <v>45828</v>
      </c>
      <c r="C374" s="331">
        <v>2025</v>
      </c>
      <c r="D374" s="6">
        <f>YEAR(PA[[#This Row],[Date]])</f>
        <v>2025</v>
      </c>
      <c r="E374" s="332" t="s">
        <v>73</v>
      </c>
      <c r="F374" s="333" t="s">
        <v>73</v>
      </c>
      <c r="G374" s="321">
        <v>45809</v>
      </c>
      <c r="H374">
        <f>DAY(EOMONTH(PA[[#This Row],[Date]], 0))</f>
        <v>30</v>
      </c>
      <c r="I374" s="272">
        <v>0.22708333333333333</v>
      </c>
      <c r="J374" s="272">
        <v>0.77916666666666667</v>
      </c>
      <c r="K374" s="53">
        <f>IFERROR((PA[[#This Row],[Sunset Time (POA&lt;20 W/m2)]]-PA[[#This Row],[Sunrise Time (POA&gt;20 W/m2)]])*24,"")</f>
        <v>13.25</v>
      </c>
      <c r="L374" s="59" t="s">
        <v>621</v>
      </c>
      <c r="M374" s="59"/>
      <c r="N374" s="59"/>
      <c r="O374" s="59" t="s">
        <v>612</v>
      </c>
      <c r="P374" s="56"/>
      <c r="Q374" s="6"/>
      <c r="R3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60">
        <v>0.23958333333333334</v>
      </c>
      <c r="Y374" s="60">
        <v>0.31597222222222221</v>
      </c>
      <c r="Z374" s="60">
        <v>0.4513888888888889</v>
      </c>
      <c r="AA374" s="60">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row>
    <row r="375" spans="1:36" ht="29" hidden="1" x14ac:dyDescent="0.35">
      <c r="A375" s="229">
        <v>2067</v>
      </c>
      <c r="B375" s="233">
        <v>45828</v>
      </c>
      <c r="C375" s="331">
        <v>2025</v>
      </c>
      <c r="D375" s="6">
        <f>YEAR(PA[[#This Row],[Date]])</f>
        <v>2025</v>
      </c>
      <c r="E375" s="332" t="s">
        <v>73</v>
      </c>
      <c r="F375" s="333" t="s">
        <v>73</v>
      </c>
      <c r="G375" s="321">
        <v>45809</v>
      </c>
      <c r="H375">
        <f>DAY(EOMONTH(PA[[#This Row],[Date]], 0))</f>
        <v>30</v>
      </c>
      <c r="I375" s="272">
        <v>0.22708333333333333</v>
      </c>
      <c r="J375" s="272">
        <v>0.77916666666666667</v>
      </c>
      <c r="K375" s="53">
        <f>IFERROR((PA[[#This Row],[Sunset Time (POA&lt;20 W/m2)]]-PA[[#This Row],[Sunrise Time (POA&gt;20 W/m2)]])*24,"")</f>
        <v>13.25</v>
      </c>
      <c r="L375" s="59" t="s">
        <v>587</v>
      </c>
      <c r="M375" s="59"/>
      <c r="N375" s="59"/>
      <c r="O375" s="59" t="s">
        <v>634</v>
      </c>
      <c r="P375" s="56"/>
      <c r="Q375" s="6"/>
      <c r="R3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60">
        <v>0.23958333333333334</v>
      </c>
      <c r="Y375" s="60">
        <v>0.31597222222222221</v>
      </c>
      <c r="Z375" s="60">
        <v>0.48958333333333331</v>
      </c>
      <c r="AA375" s="60">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row>
    <row r="376" spans="1:36" ht="43.5" hidden="1" x14ac:dyDescent="0.35">
      <c r="A376" s="229">
        <v>2068</v>
      </c>
      <c r="B376" s="233">
        <v>45828</v>
      </c>
      <c r="C376" s="331">
        <v>2025</v>
      </c>
      <c r="D376" s="6">
        <f>YEAR(PA[[#This Row],[Date]])</f>
        <v>2025</v>
      </c>
      <c r="E376" s="332" t="s">
        <v>73</v>
      </c>
      <c r="F376" s="333" t="s">
        <v>73</v>
      </c>
      <c r="G376" s="321">
        <v>45809</v>
      </c>
      <c r="H376">
        <f>DAY(EOMONTH(PA[[#This Row],[Date]], 0))</f>
        <v>30</v>
      </c>
      <c r="I376" s="272">
        <v>0.22708333333333333</v>
      </c>
      <c r="J376" s="272">
        <v>0.77916666666666667</v>
      </c>
      <c r="K376" s="53">
        <f>IFERROR((PA[[#This Row],[Sunset Time (POA&lt;20 W/m2)]]-PA[[#This Row],[Sunrise Time (POA&gt;20 W/m2)]])*24,"")</f>
        <v>13.25</v>
      </c>
      <c r="L376" s="59" t="s">
        <v>587</v>
      </c>
      <c r="M376" s="59"/>
      <c r="N376" s="59"/>
      <c r="O376" s="59" t="s">
        <v>601</v>
      </c>
      <c r="P376" s="56"/>
      <c r="Q376" s="6"/>
      <c r="R3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60">
        <v>0.23958333333333334</v>
      </c>
      <c r="Y376" s="60">
        <v>0.31597222222222221</v>
      </c>
      <c r="Z376" s="60">
        <v>0.37152777777777773</v>
      </c>
      <c r="AA376" s="60">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row>
    <row r="377" spans="1:36" ht="29" hidden="1" x14ac:dyDescent="0.35">
      <c r="A377" s="229">
        <v>2069</v>
      </c>
      <c r="B377" s="233">
        <v>45828</v>
      </c>
      <c r="C377" s="331">
        <v>2025</v>
      </c>
      <c r="D377" s="6">
        <f>YEAR(PA[[#This Row],[Date]])</f>
        <v>2025</v>
      </c>
      <c r="E377" s="332" t="s">
        <v>73</v>
      </c>
      <c r="F377" s="333" t="s">
        <v>73</v>
      </c>
      <c r="G377" s="321">
        <v>45809</v>
      </c>
      <c r="H377">
        <f>DAY(EOMONTH(PA[[#This Row],[Date]], 0))</f>
        <v>30</v>
      </c>
      <c r="I377" s="272">
        <v>0.22708333333333333</v>
      </c>
      <c r="J377" s="272">
        <v>0.77916666666666667</v>
      </c>
      <c r="K377" s="53">
        <f>IFERROR((PA[[#This Row],[Sunset Time (POA&lt;20 W/m2)]]-PA[[#This Row],[Sunrise Time (POA&gt;20 W/m2)]])*24,"")</f>
        <v>13.25</v>
      </c>
      <c r="L377" s="59" t="s">
        <v>587</v>
      </c>
      <c r="M377" s="59"/>
      <c r="N377" s="59"/>
      <c r="O377" s="59" t="s">
        <v>581</v>
      </c>
      <c r="P377" s="56"/>
      <c r="Q377" s="6"/>
      <c r="R3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60">
        <v>0.23958333333333334</v>
      </c>
      <c r="Y377" s="60">
        <v>0.31597222222222221</v>
      </c>
      <c r="Z377" s="60">
        <v>0.46875</v>
      </c>
      <c r="AA377" s="60">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row>
    <row r="378" spans="1:36" ht="29" hidden="1" x14ac:dyDescent="0.35">
      <c r="A378" s="229">
        <v>2070</v>
      </c>
      <c r="B378" s="233">
        <v>45828</v>
      </c>
      <c r="C378" s="331">
        <v>2025</v>
      </c>
      <c r="D378" s="6">
        <f>YEAR(PA[[#This Row],[Date]])</f>
        <v>2025</v>
      </c>
      <c r="E378" s="332" t="s">
        <v>73</v>
      </c>
      <c r="F378" s="333" t="s">
        <v>73</v>
      </c>
      <c r="G378" s="321">
        <v>45809</v>
      </c>
      <c r="H378">
        <f>DAY(EOMONTH(PA[[#This Row],[Date]], 0))</f>
        <v>30</v>
      </c>
      <c r="I378" s="272">
        <v>0.22708333333333333</v>
      </c>
      <c r="J378" s="272">
        <v>0.77916666666666667</v>
      </c>
      <c r="K378" s="53">
        <f>IFERROR((PA[[#This Row],[Sunset Time (POA&lt;20 W/m2)]]-PA[[#This Row],[Sunrise Time (POA&gt;20 W/m2)]])*24,"")</f>
        <v>13.25</v>
      </c>
      <c r="L378" s="59" t="s">
        <v>559</v>
      </c>
      <c r="M378" s="59"/>
      <c r="N378" s="59"/>
      <c r="O378" s="59" t="s">
        <v>571</v>
      </c>
      <c r="P378" s="56"/>
      <c r="Q378" s="6"/>
      <c r="R3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60">
        <v>0.23958333333333334</v>
      </c>
      <c r="Y378" s="60">
        <v>0.31597222222222221</v>
      </c>
      <c r="Z378" s="60">
        <v>0.47916666666666669</v>
      </c>
      <c r="AA378" s="60">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row>
    <row r="379" spans="1:36" ht="43.5" hidden="1" x14ac:dyDescent="0.35">
      <c r="A379" s="229">
        <v>2071</v>
      </c>
      <c r="B379" s="233">
        <v>45828</v>
      </c>
      <c r="C379" s="331">
        <v>2025</v>
      </c>
      <c r="D379" s="6">
        <f>YEAR(PA[[#This Row],[Date]])</f>
        <v>2025</v>
      </c>
      <c r="E379" s="332" t="s">
        <v>73</v>
      </c>
      <c r="F379" s="333" t="s">
        <v>73</v>
      </c>
      <c r="G379" s="321">
        <v>45809</v>
      </c>
      <c r="H379">
        <f>DAY(EOMONTH(PA[[#This Row],[Date]], 0))</f>
        <v>30</v>
      </c>
      <c r="I379" s="272">
        <v>0.22708333333333333</v>
      </c>
      <c r="J379" s="272">
        <v>0.77916666666666667</v>
      </c>
      <c r="K379" s="53">
        <f>IFERROR((PA[[#This Row],[Sunset Time (POA&lt;20 W/m2)]]-PA[[#This Row],[Sunrise Time (POA&gt;20 W/m2)]])*24,"")</f>
        <v>13.25</v>
      </c>
      <c r="L379" s="59" t="s">
        <v>559</v>
      </c>
      <c r="M379" s="59"/>
      <c r="N379" s="59"/>
      <c r="O379" s="59" t="s">
        <v>634</v>
      </c>
      <c r="P379" s="56"/>
      <c r="Q379" s="6"/>
      <c r="R3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60">
        <v>0.23958333333333334</v>
      </c>
      <c r="Y379" s="60">
        <v>0.31597222222222221</v>
      </c>
      <c r="Z379" s="60">
        <v>0.375</v>
      </c>
      <c r="AA379" s="60">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row>
    <row r="380" spans="1:36" ht="43.5" hidden="1" x14ac:dyDescent="0.35">
      <c r="A380" s="229">
        <v>2072</v>
      </c>
      <c r="B380" s="233">
        <v>45828</v>
      </c>
      <c r="C380" s="331">
        <v>2025</v>
      </c>
      <c r="D380" s="6">
        <f>YEAR(PA[[#This Row],[Date]])</f>
        <v>2025</v>
      </c>
      <c r="E380" s="332" t="s">
        <v>73</v>
      </c>
      <c r="F380" s="333" t="s">
        <v>73</v>
      </c>
      <c r="G380" s="321">
        <v>45809</v>
      </c>
      <c r="H380">
        <f>DAY(EOMONTH(PA[[#This Row],[Date]], 0))</f>
        <v>30</v>
      </c>
      <c r="I380" s="272">
        <v>0.22708333333333333</v>
      </c>
      <c r="J380" s="272">
        <v>0.77916666666666667</v>
      </c>
      <c r="K380" s="53">
        <f>IFERROR((PA[[#This Row],[Sunset Time (POA&lt;20 W/m2)]]-PA[[#This Row],[Sunrise Time (POA&gt;20 W/m2)]])*24,"")</f>
        <v>13.25</v>
      </c>
      <c r="L380" s="59" t="s">
        <v>559</v>
      </c>
      <c r="M380" s="59"/>
      <c r="N380" s="59"/>
      <c r="O380" s="59" t="s">
        <v>618</v>
      </c>
      <c r="P380" s="56"/>
      <c r="Q380" s="6"/>
      <c r="R3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60">
        <v>0.23958333333333334</v>
      </c>
      <c r="Y380" s="60">
        <v>0.31597222222222221</v>
      </c>
      <c r="Z380" s="60">
        <v>0.3611111111111111</v>
      </c>
      <c r="AA380" s="60">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row>
    <row r="381" spans="1:36" ht="43.5" hidden="1" x14ac:dyDescent="0.35">
      <c r="A381" s="229">
        <v>2073</v>
      </c>
      <c r="B381" s="233">
        <v>45828</v>
      </c>
      <c r="C381" s="331">
        <v>2025</v>
      </c>
      <c r="D381" s="6">
        <f>YEAR(PA[[#This Row],[Date]])</f>
        <v>2025</v>
      </c>
      <c r="E381" s="332" t="s">
        <v>73</v>
      </c>
      <c r="F381" s="333" t="s">
        <v>73</v>
      </c>
      <c r="G381" s="321">
        <v>45809</v>
      </c>
      <c r="H381">
        <f>DAY(EOMONTH(PA[[#This Row],[Date]], 0))</f>
        <v>30</v>
      </c>
      <c r="I381" s="272">
        <v>0.22708333333333333</v>
      </c>
      <c r="J381" s="272">
        <v>0.77916666666666667</v>
      </c>
      <c r="K381" s="53">
        <f>IFERROR((PA[[#This Row],[Sunset Time (POA&lt;20 W/m2)]]-PA[[#This Row],[Sunrise Time (POA&gt;20 W/m2)]])*24,"")</f>
        <v>13.25</v>
      </c>
      <c r="L381" s="59" t="s">
        <v>559</v>
      </c>
      <c r="M381" s="59"/>
      <c r="N381" s="59"/>
      <c r="O381" s="59" t="s">
        <v>601</v>
      </c>
      <c r="P381" s="56"/>
      <c r="Q381" s="6"/>
      <c r="R3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60">
        <v>0.23958333333333334</v>
      </c>
      <c r="Y381" s="60">
        <v>0.31597222222222221</v>
      </c>
      <c r="Z381" s="60">
        <v>0.44097222222222227</v>
      </c>
      <c r="AA381" s="60">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row>
    <row r="382" spans="1:36" ht="43.5" hidden="1" x14ac:dyDescent="0.35">
      <c r="A382" s="229">
        <v>2074</v>
      </c>
      <c r="B382" s="233">
        <v>45828</v>
      </c>
      <c r="C382" s="331">
        <v>2025</v>
      </c>
      <c r="D382" s="6">
        <f>YEAR(PA[[#This Row],[Date]])</f>
        <v>2025</v>
      </c>
      <c r="E382" s="332" t="s">
        <v>73</v>
      </c>
      <c r="F382" s="333" t="s">
        <v>73</v>
      </c>
      <c r="G382" s="321">
        <v>45809</v>
      </c>
      <c r="H382">
        <f>DAY(EOMONTH(PA[[#This Row],[Date]], 0))</f>
        <v>30</v>
      </c>
      <c r="I382" s="272">
        <v>0.22708333333333333</v>
      </c>
      <c r="J382" s="272">
        <v>0.77916666666666667</v>
      </c>
      <c r="K382" s="53">
        <f>IFERROR((PA[[#This Row],[Sunset Time (POA&lt;20 W/m2)]]-PA[[#This Row],[Sunrise Time (POA&gt;20 W/m2)]])*24,"")</f>
        <v>13.25</v>
      </c>
      <c r="L382" s="59" t="s">
        <v>559</v>
      </c>
      <c r="M382" s="59"/>
      <c r="N382" s="59"/>
      <c r="O382" s="59" t="s">
        <v>581</v>
      </c>
      <c r="P382" s="56"/>
      <c r="Q382" s="6"/>
      <c r="R3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60">
        <v>0.23958333333333334</v>
      </c>
      <c r="Y382" s="60">
        <v>0.31597222222222221</v>
      </c>
      <c r="Z382" s="60">
        <v>0.36805555555555558</v>
      </c>
      <c r="AA382" s="60">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row>
    <row r="383" spans="1:36" ht="43.5" hidden="1" x14ac:dyDescent="0.35">
      <c r="A383" s="229">
        <v>2075</v>
      </c>
      <c r="B383" s="233">
        <v>45828</v>
      </c>
      <c r="C383" s="331">
        <v>2025</v>
      </c>
      <c r="D383" s="6">
        <f>YEAR(PA[[#This Row],[Date]])</f>
        <v>2025</v>
      </c>
      <c r="E383" s="332" t="s">
        <v>73</v>
      </c>
      <c r="F383" s="333" t="s">
        <v>73</v>
      </c>
      <c r="G383" s="321">
        <v>45809</v>
      </c>
      <c r="H383">
        <f>DAY(EOMONTH(PA[[#This Row],[Date]], 0))</f>
        <v>30</v>
      </c>
      <c r="I383" s="272">
        <v>0.22708333333333333</v>
      </c>
      <c r="J383" s="272">
        <v>0.77916666666666667</v>
      </c>
      <c r="K383" s="53">
        <f>IFERROR((PA[[#This Row],[Sunset Time (POA&lt;20 W/m2)]]-PA[[#This Row],[Sunrise Time (POA&gt;20 W/m2)]])*24,"")</f>
        <v>13.25</v>
      </c>
      <c r="L383" s="59" t="s">
        <v>597</v>
      </c>
      <c r="M383" s="59"/>
      <c r="N383" s="59"/>
      <c r="O383" s="59" t="s">
        <v>601</v>
      </c>
      <c r="P383" s="56"/>
      <c r="Q383" s="6"/>
      <c r="R3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60">
        <v>0.23958333333333334</v>
      </c>
      <c r="Y383" s="60">
        <v>0.31597222222222221</v>
      </c>
      <c r="Z383" s="60">
        <v>0.37847222222222227</v>
      </c>
      <c r="AA383" s="60">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row>
    <row r="384" spans="1:36" ht="43.5" hidden="1" x14ac:dyDescent="0.35">
      <c r="A384" s="229">
        <v>2076</v>
      </c>
      <c r="B384" s="233">
        <v>45828</v>
      </c>
      <c r="C384" s="331">
        <v>2025</v>
      </c>
      <c r="D384" s="6">
        <f>YEAR(PA[[#This Row],[Date]])</f>
        <v>2025</v>
      </c>
      <c r="E384" s="332" t="s">
        <v>73</v>
      </c>
      <c r="F384" s="333" t="s">
        <v>73</v>
      </c>
      <c r="G384" s="321">
        <v>45809</v>
      </c>
      <c r="H384">
        <f>DAY(EOMONTH(PA[[#This Row],[Date]], 0))</f>
        <v>30</v>
      </c>
      <c r="I384" s="272">
        <v>0.22708333333333333</v>
      </c>
      <c r="J384" s="272">
        <v>0.77916666666666667</v>
      </c>
      <c r="K384" s="53">
        <f>IFERROR((PA[[#This Row],[Sunset Time (POA&lt;20 W/m2)]]-PA[[#This Row],[Sunrise Time (POA&gt;20 W/m2)]])*24,"")</f>
        <v>13.25</v>
      </c>
      <c r="L384" s="59" t="s">
        <v>564</v>
      </c>
      <c r="M384" s="59"/>
      <c r="N384" s="59"/>
      <c r="O384" s="59" t="s">
        <v>644</v>
      </c>
      <c r="P384" s="56"/>
      <c r="Q384" s="6"/>
      <c r="R3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60">
        <v>0.23958333333333334</v>
      </c>
      <c r="Y384" s="60">
        <v>0.31597222222222221</v>
      </c>
      <c r="Z384" s="60">
        <v>0.46875</v>
      </c>
      <c r="AA384" s="60">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row>
    <row r="385" spans="1:36" ht="43.5" hidden="1" x14ac:dyDescent="0.35">
      <c r="A385" s="229">
        <v>2077</v>
      </c>
      <c r="B385" s="233">
        <v>45828</v>
      </c>
      <c r="C385" s="331">
        <v>2025</v>
      </c>
      <c r="D385" s="6">
        <f>YEAR(PA[[#This Row],[Date]])</f>
        <v>2025</v>
      </c>
      <c r="E385" s="332" t="s">
        <v>73</v>
      </c>
      <c r="F385" s="333" t="s">
        <v>73</v>
      </c>
      <c r="G385" s="321">
        <v>45809</v>
      </c>
      <c r="H385">
        <f>DAY(EOMONTH(PA[[#This Row],[Date]], 0))</f>
        <v>30</v>
      </c>
      <c r="I385" s="272">
        <v>0.22708333333333333</v>
      </c>
      <c r="J385" s="272">
        <v>0.77916666666666667</v>
      </c>
      <c r="K385" s="53">
        <f>IFERROR((PA[[#This Row],[Sunset Time (POA&lt;20 W/m2)]]-PA[[#This Row],[Sunrise Time (POA&gt;20 W/m2)]])*24,"")</f>
        <v>13.25</v>
      </c>
      <c r="L385" s="59" t="s">
        <v>564</v>
      </c>
      <c r="M385" s="59"/>
      <c r="N385" s="59"/>
      <c r="O385" s="59" t="s">
        <v>654</v>
      </c>
      <c r="P385" s="56"/>
      <c r="Q385" s="6"/>
      <c r="R3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60">
        <v>0.23958333333333334</v>
      </c>
      <c r="Y385" s="60">
        <v>0.31597222222222221</v>
      </c>
      <c r="Z385" s="60">
        <v>0.3888888888888889</v>
      </c>
      <c r="AA385" s="60">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row>
    <row r="386" spans="1:36" ht="43.5" hidden="1" x14ac:dyDescent="0.35">
      <c r="A386" s="229">
        <v>2078</v>
      </c>
      <c r="B386" s="233">
        <v>45828</v>
      </c>
      <c r="C386" s="331">
        <v>2025</v>
      </c>
      <c r="D386" s="6">
        <f>YEAR(PA[[#This Row],[Date]])</f>
        <v>2025</v>
      </c>
      <c r="E386" s="332" t="s">
        <v>73</v>
      </c>
      <c r="F386" s="333" t="s">
        <v>73</v>
      </c>
      <c r="G386" s="321">
        <v>45809</v>
      </c>
      <c r="H386">
        <f>DAY(EOMONTH(PA[[#This Row],[Date]], 0))</f>
        <v>30</v>
      </c>
      <c r="I386" s="272">
        <v>0.22708333333333333</v>
      </c>
      <c r="J386" s="272">
        <v>0.77916666666666667</v>
      </c>
      <c r="K386" s="53">
        <f>IFERROR((PA[[#This Row],[Sunset Time (POA&lt;20 W/m2)]]-PA[[#This Row],[Sunrise Time (POA&gt;20 W/m2)]])*24,"")</f>
        <v>13.25</v>
      </c>
      <c r="L386" s="59" t="s">
        <v>615</v>
      </c>
      <c r="M386" s="59"/>
      <c r="N386" s="59"/>
      <c r="O386" s="59" t="s">
        <v>598</v>
      </c>
      <c r="P386" s="56"/>
      <c r="Q386" s="6"/>
      <c r="R3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60">
        <v>0.23958333333333334</v>
      </c>
      <c r="Y386" s="60">
        <v>0.31597222222222221</v>
      </c>
      <c r="Z386" s="60">
        <v>0.3576388888888889</v>
      </c>
      <c r="AA386" s="60">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row>
    <row r="387" spans="1:36" ht="43.5" hidden="1" x14ac:dyDescent="0.35">
      <c r="A387" s="229">
        <v>2079</v>
      </c>
      <c r="B387" s="233">
        <v>45828</v>
      </c>
      <c r="C387" s="331">
        <v>2025</v>
      </c>
      <c r="D387" s="6">
        <f>YEAR(PA[[#This Row],[Date]])</f>
        <v>2025</v>
      </c>
      <c r="E387" s="332" t="s">
        <v>73</v>
      </c>
      <c r="F387" s="333" t="s">
        <v>73</v>
      </c>
      <c r="G387" s="321">
        <v>45809</v>
      </c>
      <c r="H387">
        <f>DAY(EOMONTH(PA[[#This Row],[Date]], 0))</f>
        <v>30</v>
      </c>
      <c r="I387" s="272">
        <v>0.22708333333333333</v>
      </c>
      <c r="J387" s="272">
        <v>0.77916666666666667</v>
      </c>
      <c r="K387" s="53">
        <f>IFERROR((PA[[#This Row],[Sunset Time (POA&lt;20 W/m2)]]-PA[[#This Row],[Sunrise Time (POA&gt;20 W/m2)]])*24,"")</f>
        <v>13.25</v>
      </c>
      <c r="L387" s="59" t="s">
        <v>615</v>
      </c>
      <c r="M387" s="59"/>
      <c r="N387" s="59"/>
      <c r="O387" s="59" t="s">
        <v>634</v>
      </c>
      <c r="P387" s="56"/>
      <c r="Q387" s="6"/>
      <c r="R3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60">
        <v>0.23958333333333334</v>
      </c>
      <c r="Y387" s="60">
        <v>0.31597222222222221</v>
      </c>
      <c r="Z387" s="60">
        <v>0.37847222222222227</v>
      </c>
      <c r="AA387" s="60">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row>
    <row r="388" spans="1:36" ht="43.5" hidden="1" x14ac:dyDescent="0.35">
      <c r="A388" s="229">
        <v>2080</v>
      </c>
      <c r="B388" s="233">
        <v>45828</v>
      </c>
      <c r="C388" s="331">
        <v>2025</v>
      </c>
      <c r="D388" s="6">
        <f>YEAR(PA[[#This Row],[Date]])</f>
        <v>2025</v>
      </c>
      <c r="E388" s="332" t="s">
        <v>73</v>
      </c>
      <c r="F388" s="333" t="s">
        <v>73</v>
      </c>
      <c r="G388" s="321">
        <v>45809</v>
      </c>
      <c r="H388">
        <f>DAY(EOMONTH(PA[[#This Row],[Date]], 0))</f>
        <v>30</v>
      </c>
      <c r="I388" s="272">
        <v>0.22708333333333333</v>
      </c>
      <c r="J388" s="272">
        <v>0.77916666666666667</v>
      </c>
      <c r="K388" s="53">
        <f>IFERROR((PA[[#This Row],[Sunset Time (POA&lt;20 W/m2)]]-PA[[#This Row],[Sunrise Time (POA&gt;20 W/m2)]])*24,"")</f>
        <v>13.25</v>
      </c>
      <c r="L388" s="59" t="s">
        <v>615</v>
      </c>
      <c r="M388" s="59"/>
      <c r="N388" s="59"/>
      <c r="O388" s="59" t="s">
        <v>594</v>
      </c>
      <c r="P388" s="56"/>
      <c r="Q388" s="6"/>
      <c r="R3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60">
        <v>0.23958333333333334</v>
      </c>
      <c r="Y388" s="60">
        <v>0.31597222222222221</v>
      </c>
      <c r="Z388" s="60">
        <v>0.39583333333333331</v>
      </c>
      <c r="AA388" s="60">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row>
    <row r="389" spans="1:36" ht="43.5" hidden="1" x14ac:dyDescent="0.35">
      <c r="A389" s="229">
        <v>2081</v>
      </c>
      <c r="B389" s="233">
        <v>45828</v>
      </c>
      <c r="C389" s="331">
        <v>2025</v>
      </c>
      <c r="D389" s="6">
        <f>YEAR(PA[[#This Row],[Date]])</f>
        <v>2025</v>
      </c>
      <c r="E389" s="332" t="s">
        <v>73</v>
      </c>
      <c r="F389" s="333" t="s">
        <v>73</v>
      </c>
      <c r="G389" s="321">
        <v>45809</v>
      </c>
      <c r="H389">
        <f>DAY(EOMONTH(PA[[#This Row],[Date]], 0))</f>
        <v>30</v>
      </c>
      <c r="I389" s="272">
        <v>0.22708333333333333</v>
      </c>
      <c r="J389" s="272">
        <v>0.77916666666666667</v>
      </c>
      <c r="K389" s="53">
        <f>IFERROR((PA[[#This Row],[Sunset Time (POA&lt;20 W/m2)]]-PA[[#This Row],[Sunrise Time (POA&gt;20 W/m2)]])*24,"")</f>
        <v>13.25</v>
      </c>
      <c r="L389" s="59" t="s">
        <v>615</v>
      </c>
      <c r="M389" s="59"/>
      <c r="N389" s="59"/>
      <c r="O389" s="59" t="s">
        <v>595</v>
      </c>
      <c r="P389" s="56"/>
      <c r="Q389" s="6"/>
      <c r="R3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60">
        <v>0.23958333333333334</v>
      </c>
      <c r="Y389" s="60">
        <v>0.31597222222222221</v>
      </c>
      <c r="Z389" s="60">
        <v>0.41666666666666669</v>
      </c>
      <c r="AA389" s="60">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row>
    <row r="390" spans="1:36" ht="43.5" hidden="1" x14ac:dyDescent="0.35">
      <c r="A390" s="229">
        <v>2082</v>
      </c>
      <c r="B390" s="233">
        <v>45828</v>
      </c>
      <c r="C390" s="331">
        <v>2025</v>
      </c>
      <c r="D390" s="6">
        <f>YEAR(PA[[#This Row],[Date]])</f>
        <v>2025</v>
      </c>
      <c r="E390" s="332" t="s">
        <v>73</v>
      </c>
      <c r="F390" s="333" t="s">
        <v>73</v>
      </c>
      <c r="G390" s="321">
        <v>45809</v>
      </c>
      <c r="H390">
        <f>DAY(EOMONTH(PA[[#This Row],[Date]], 0))</f>
        <v>30</v>
      </c>
      <c r="I390" s="272">
        <v>0.22708333333333333</v>
      </c>
      <c r="J390" s="272">
        <v>0.77916666666666667</v>
      </c>
      <c r="K390" s="53">
        <f>IFERROR((PA[[#This Row],[Sunset Time (POA&lt;20 W/m2)]]-PA[[#This Row],[Sunrise Time (POA&gt;20 W/m2)]])*24,"")</f>
        <v>13.25</v>
      </c>
      <c r="L390" s="59" t="s">
        <v>615</v>
      </c>
      <c r="M390" s="59"/>
      <c r="N390" s="59"/>
      <c r="O390" s="59" t="s">
        <v>618</v>
      </c>
      <c r="P390" s="56"/>
      <c r="Q390" s="6"/>
      <c r="R3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60">
        <v>0.23958333333333334</v>
      </c>
      <c r="Y390" s="60">
        <v>0.31597222222222221</v>
      </c>
      <c r="Z390" s="60">
        <v>0.44444444444444442</v>
      </c>
      <c r="AA390" s="60">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row>
    <row r="391" spans="1:36" ht="43.5" hidden="1" x14ac:dyDescent="0.35">
      <c r="A391" s="229">
        <v>2083</v>
      </c>
      <c r="B391" s="233">
        <v>45828</v>
      </c>
      <c r="C391" s="331">
        <v>2025</v>
      </c>
      <c r="D391" s="6">
        <f>YEAR(PA[[#This Row],[Date]])</f>
        <v>2025</v>
      </c>
      <c r="E391" s="332" t="s">
        <v>73</v>
      </c>
      <c r="F391" s="333" t="s">
        <v>73</v>
      </c>
      <c r="G391" s="321">
        <v>45809</v>
      </c>
      <c r="H391">
        <f>DAY(EOMONTH(PA[[#This Row],[Date]], 0))</f>
        <v>30</v>
      </c>
      <c r="I391" s="272">
        <v>0.22708333333333333</v>
      </c>
      <c r="J391" s="272">
        <v>0.77916666666666667</v>
      </c>
      <c r="K391" s="53">
        <f>IFERROR((PA[[#This Row],[Sunset Time (POA&lt;20 W/m2)]]-PA[[#This Row],[Sunrise Time (POA&gt;20 W/m2)]])*24,"")</f>
        <v>13.25</v>
      </c>
      <c r="L391" s="59" t="s">
        <v>615</v>
      </c>
      <c r="M391" s="59"/>
      <c r="N391" s="59"/>
      <c r="O391" s="59" t="s">
        <v>663</v>
      </c>
      <c r="P391" s="56"/>
      <c r="Q391" s="6"/>
      <c r="R3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60">
        <v>0.23958333333333334</v>
      </c>
      <c r="Y391" s="60">
        <v>0.31597222222222221</v>
      </c>
      <c r="Z391" s="60">
        <v>0.4375</v>
      </c>
      <c r="AA391" s="60">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row>
    <row r="392" spans="1:36" ht="43.5" hidden="1" x14ac:dyDescent="0.35">
      <c r="A392" s="229">
        <v>2084</v>
      </c>
      <c r="B392" s="233">
        <v>45828</v>
      </c>
      <c r="C392" s="331">
        <v>2025</v>
      </c>
      <c r="D392" s="6">
        <f>YEAR(PA[[#This Row],[Date]])</f>
        <v>2025</v>
      </c>
      <c r="E392" s="332" t="s">
        <v>73</v>
      </c>
      <c r="F392" s="333" t="s">
        <v>73</v>
      </c>
      <c r="G392" s="321">
        <v>45809</v>
      </c>
      <c r="H392">
        <f>DAY(EOMONTH(PA[[#This Row],[Date]], 0))</f>
        <v>30</v>
      </c>
      <c r="I392" s="272">
        <v>0.22708333333333333</v>
      </c>
      <c r="J392" s="272">
        <v>0.77916666666666667</v>
      </c>
      <c r="K392" s="53">
        <f>IFERROR((PA[[#This Row],[Sunset Time (POA&lt;20 W/m2)]]-PA[[#This Row],[Sunrise Time (POA&gt;20 W/m2)]])*24,"")</f>
        <v>13.25</v>
      </c>
      <c r="L392" s="59" t="s">
        <v>615</v>
      </c>
      <c r="M392" s="59"/>
      <c r="N392" s="59"/>
      <c r="O392" s="59" t="s">
        <v>575</v>
      </c>
      <c r="P392" s="56"/>
      <c r="Q392" s="6"/>
      <c r="R3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60">
        <v>0.23958333333333334</v>
      </c>
      <c r="Y392" s="60">
        <v>0.31597222222222221</v>
      </c>
      <c r="Z392" s="60">
        <v>0.39583333333333331</v>
      </c>
      <c r="AA392" s="60">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row>
    <row r="393" spans="1:36" ht="43.5" hidden="1" x14ac:dyDescent="0.35">
      <c r="A393" s="229">
        <v>2085</v>
      </c>
      <c r="B393" s="233">
        <v>45828</v>
      </c>
      <c r="C393" s="331">
        <v>2025</v>
      </c>
      <c r="D393" s="6">
        <f>YEAR(PA[[#This Row],[Date]])</f>
        <v>2025</v>
      </c>
      <c r="E393" s="332" t="s">
        <v>73</v>
      </c>
      <c r="F393" s="333" t="s">
        <v>73</v>
      </c>
      <c r="G393" s="321">
        <v>45809</v>
      </c>
      <c r="H393">
        <f>DAY(EOMONTH(PA[[#This Row],[Date]], 0))</f>
        <v>30</v>
      </c>
      <c r="I393" s="272">
        <v>0.22708333333333333</v>
      </c>
      <c r="J393" s="272">
        <v>0.77916666666666667</v>
      </c>
      <c r="K393" s="53">
        <f>IFERROR((PA[[#This Row],[Sunset Time (POA&lt;20 W/m2)]]-PA[[#This Row],[Sunrise Time (POA&gt;20 W/m2)]])*24,"")</f>
        <v>13.25</v>
      </c>
      <c r="L393" s="59" t="s">
        <v>615</v>
      </c>
      <c r="M393" s="59"/>
      <c r="N393" s="59"/>
      <c r="O393" s="59" t="s">
        <v>610</v>
      </c>
      <c r="P393" s="56"/>
      <c r="Q393" s="6"/>
      <c r="R3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60">
        <v>0.23958333333333334</v>
      </c>
      <c r="Y393" s="60">
        <v>0.31597222222222221</v>
      </c>
      <c r="Z393" s="60">
        <v>0.40625</v>
      </c>
      <c r="AA393" s="60">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row>
    <row r="394" spans="1:36" ht="43.5" hidden="1" x14ac:dyDescent="0.35">
      <c r="A394" s="229">
        <v>2086</v>
      </c>
      <c r="B394" s="233">
        <v>45828</v>
      </c>
      <c r="C394" s="331">
        <v>2025</v>
      </c>
      <c r="D394" s="6">
        <f>YEAR(PA[[#This Row],[Date]])</f>
        <v>2025</v>
      </c>
      <c r="E394" s="332" t="s">
        <v>73</v>
      </c>
      <c r="F394" s="333" t="s">
        <v>73</v>
      </c>
      <c r="G394" s="321">
        <v>45809</v>
      </c>
      <c r="H394">
        <f>DAY(EOMONTH(PA[[#This Row],[Date]], 0))</f>
        <v>30</v>
      </c>
      <c r="I394" s="272">
        <v>0.22708333333333333</v>
      </c>
      <c r="J394" s="272">
        <v>0.77916666666666667</v>
      </c>
      <c r="K394" s="53">
        <f>IFERROR((PA[[#This Row],[Sunset Time (POA&lt;20 W/m2)]]-PA[[#This Row],[Sunrise Time (POA&gt;20 W/m2)]])*24,"")</f>
        <v>13.25</v>
      </c>
      <c r="L394" s="59" t="s">
        <v>615</v>
      </c>
      <c r="M394" s="59"/>
      <c r="N394" s="59"/>
      <c r="O394" s="59" t="s">
        <v>580</v>
      </c>
      <c r="P394" s="56"/>
      <c r="Q394" s="6"/>
      <c r="R3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60">
        <v>0.23958333333333334</v>
      </c>
      <c r="Y394" s="60">
        <v>0.31597222222222221</v>
      </c>
      <c r="Z394" s="60">
        <v>0.39583333333333331</v>
      </c>
      <c r="AA394" s="60">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row>
    <row r="395" spans="1:36" ht="43.5" hidden="1" x14ac:dyDescent="0.35">
      <c r="A395" s="229">
        <v>2087</v>
      </c>
      <c r="B395" s="233">
        <v>45828</v>
      </c>
      <c r="C395" s="331">
        <v>2025</v>
      </c>
      <c r="D395" s="6">
        <f>YEAR(PA[[#This Row],[Date]])</f>
        <v>2025</v>
      </c>
      <c r="E395" s="332" t="s">
        <v>73</v>
      </c>
      <c r="F395" s="333" t="s">
        <v>73</v>
      </c>
      <c r="G395" s="321">
        <v>45809</v>
      </c>
      <c r="H395">
        <f>DAY(EOMONTH(PA[[#This Row],[Date]], 0))</f>
        <v>30</v>
      </c>
      <c r="I395" s="272">
        <v>0.22708333333333333</v>
      </c>
      <c r="J395" s="272">
        <v>0.77916666666666667</v>
      </c>
      <c r="K395" s="53">
        <f>IFERROR((PA[[#This Row],[Sunset Time (POA&lt;20 W/m2)]]-PA[[#This Row],[Sunrise Time (POA&gt;20 W/m2)]])*24,"")</f>
        <v>13.25</v>
      </c>
      <c r="L395" s="59" t="s">
        <v>615</v>
      </c>
      <c r="M395" s="59"/>
      <c r="N395" s="59"/>
      <c r="O395" s="59" t="s">
        <v>581</v>
      </c>
      <c r="P395" s="56"/>
      <c r="Q395" s="6"/>
      <c r="R39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60">
        <v>0.23958333333333334</v>
      </c>
      <c r="Y395" s="60">
        <v>0.31597222222222221</v>
      </c>
      <c r="Z395" s="60">
        <v>0.39861111111111108</v>
      </c>
      <c r="AA395" s="60">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row>
    <row r="396" spans="1:36" ht="43.5" hidden="1" x14ac:dyDescent="0.35">
      <c r="A396" s="229">
        <v>2088</v>
      </c>
      <c r="B396" s="233">
        <v>45828</v>
      </c>
      <c r="C396" s="331">
        <v>2025</v>
      </c>
      <c r="D396" s="6">
        <f>YEAR(PA[[#This Row],[Date]])</f>
        <v>2025</v>
      </c>
      <c r="E396" s="332" t="s">
        <v>73</v>
      </c>
      <c r="F396" s="333" t="s">
        <v>73</v>
      </c>
      <c r="G396" s="321">
        <v>45809</v>
      </c>
      <c r="H396">
        <f>DAY(EOMONTH(PA[[#This Row],[Date]], 0))</f>
        <v>30</v>
      </c>
      <c r="I396" s="272">
        <v>0.22708333333333333</v>
      </c>
      <c r="J396" s="272">
        <v>0.77916666666666667</v>
      </c>
      <c r="K396" s="53">
        <f>IFERROR((PA[[#This Row],[Sunset Time (POA&lt;20 W/m2)]]-PA[[#This Row],[Sunrise Time (POA&gt;20 W/m2)]])*24,"")</f>
        <v>13.25</v>
      </c>
      <c r="L396" s="59" t="s">
        <v>606</v>
      </c>
      <c r="M396" s="59"/>
      <c r="N396" s="59"/>
      <c r="O396" s="59" t="s">
        <v>598</v>
      </c>
      <c r="P396" s="56"/>
      <c r="Q396" s="6"/>
      <c r="R3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60">
        <v>0.23958333333333334</v>
      </c>
      <c r="Y396" s="60">
        <v>0.31597222222222221</v>
      </c>
      <c r="Z396" s="60">
        <v>0.41666666666666669</v>
      </c>
      <c r="AA396" s="60">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row>
    <row r="397" spans="1:36" ht="29" hidden="1" x14ac:dyDescent="0.35">
      <c r="A397" s="229">
        <v>2089</v>
      </c>
      <c r="B397" s="233">
        <v>45828</v>
      </c>
      <c r="C397" s="331">
        <v>2025</v>
      </c>
      <c r="D397" s="6">
        <f>YEAR(PA[[#This Row],[Date]])</f>
        <v>2025</v>
      </c>
      <c r="E397" s="332" t="s">
        <v>73</v>
      </c>
      <c r="F397" s="333" t="s">
        <v>73</v>
      </c>
      <c r="G397" s="321">
        <v>45809</v>
      </c>
      <c r="H397">
        <f>DAY(EOMONTH(PA[[#This Row],[Date]], 0))</f>
        <v>30</v>
      </c>
      <c r="I397" s="272">
        <v>0.22708333333333333</v>
      </c>
      <c r="J397" s="272">
        <v>0.77916666666666667</v>
      </c>
      <c r="K397" s="53">
        <f>IFERROR((PA[[#This Row],[Sunset Time (POA&lt;20 W/m2)]]-PA[[#This Row],[Sunrise Time (POA&gt;20 W/m2)]])*24,"")</f>
        <v>13.25</v>
      </c>
      <c r="L397" s="59" t="s">
        <v>606</v>
      </c>
      <c r="M397" s="59"/>
      <c r="N397" s="59"/>
      <c r="O397" s="59" t="s">
        <v>654</v>
      </c>
      <c r="P397" s="56"/>
      <c r="Q397" s="6"/>
      <c r="R3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273" t="s">
        <v>1268</v>
      </c>
      <c r="X397" s="60">
        <v>0.23958333333333334</v>
      </c>
      <c r="Y397" s="60">
        <v>0.31597222222222221</v>
      </c>
      <c r="Z397" s="60">
        <v>0.44791666666666669</v>
      </c>
      <c r="AA397" s="60">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row>
    <row r="398" spans="1:36" hidden="1" x14ac:dyDescent="0.35">
      <c r="A398" s="229">
        <v>2090</v>
      </c>
      <c r="B398" s="233">
        <v>45828</v>
      </c>
      <c r="C398" s="331">
        <v>2025</v>
      </c>
      <c r="D398" s="6">
        <f>YEAR(PA[[#This Row],[Date]])</f>
        <v>2025</v>
      </c>
      <c r="E398" s="332" t="s">
        <v>73</v>
      </c>
      <c r="F398" s="333" t="s">
        <v>73</v>
      </c>
      <c r="G398" s="321">
        <v>45809</v>
      </c>
      <c r="H398">
        <f>DAY(EOMONTH(PA[[#This Row],[Date]], 0))</f>
        <v>30</v>
      </c>
      <c r="I398" s="272">
        <v>0.22708333333333333</v>
      </c>
      <c r="J398" s="272">
        <v>0.77916666666666667</v>
      </c>
      <c r="K398" s="53">
        <f>IFERROR((PA[[#This Row],[Sunset Time (POA&lt;20 W/m2)]]-PA[[#This Row],[Sunrise Time (POA&gt;20 W/m2)]])*24,"")</f>
        <v>13.25</v>
      </c>
      <c r="L398" s="59" t="s">
        <v>621</v>
      </c>
      <c r="M398" s="59"/>
      <c r="N398" s="59"/>
      <c r="O398" s="59" t="s">
        <v>637</v>
      </c>
      <c r="P398" s="56"/>
      <c r="Q398" s="6"/>
      <c r="R3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60">
        <v>0.23958333333333334</v>
      </c>
      <c r="Y398" s="60">
        <v>0.31597222222222221</v>
      </c>
      <c r="Z398" s="60"/>
      <c r="AA398" s="60">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row>
    <row r="399" spans="1:36" hidden="1" x14ac:dyDescent="0.35">
      <c r="A399" s="229">
        <v>2091</v>
      </c>
      <c r="B399" s="233">
        <v>45828</v>
      </c>
      <c r="C399" s="331">
        <v>2025</v>
      </c>
      <c r="D399" s="6">
        <f>YEAR(PA[[#This Row],[Date]])</f>
        <v>2025</v>
      </c>
      <c r="E399" s="332" t="s">
        <v>73</v>
      </c>
      <c r="F399" s="333" t="s">
        <v>73</v>
      </c>
      <c r="G399" s="321">
        <v>45809</v>
      </c>
      <c r="H399">
        <f>DAY(EOMONTH(PA[[#This Row],[Date]], 0))</f>
        <v>30</v>
      </c>
      <c r="I399" s="272">
        <v>0.22708333333333333</v>
      </c>
      <c r="J399" s="272">
        <v>0.77916666666666667</v>
      </c>
      <c r="K399" s="53">
        <f>IFERROR((PA[[#This Row],[Sunset Time (POA&lt;20 W/m2)]]-PA[[#This Row],[Sunrise Time (POA&gt;20 W/m2)]])*24,"")</f>
        <v>13.25</v>
      </c>
      <c r="L399" s="59" t="s">
        <v>621</v>
      </c>
      <c r="M399" s="59"/>
      <c r="N399" s="59"/>
      <c r="O399" s="59" t="s">
        <v>612</v>
      </c>
      <c r="P399" s="56"/>
      <c r="Q399" s="6"/>
      <c r="R3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60">
        <v>0.23958333333333334</v>
      </c>
      <c r="Y399" s="60">
        <v>0.31597222222222221</v>
      </c>
      <c r="Z399" s="60"/>
      <c r="AA399" s="60">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row>
    <row r="400" spans="1:36" hidden="1" x14ac:dyDescent="0.35">
      <c r="A400" s="229">
        <v>2092</v>
      </c>
      <c r="B400" s="233">
        <v>45828</v>
      </c>
      <c r="C400" s="331">
        <v>2025</v>
      </c>
      <c r="D400" s="6">
        <f>YEAR(PA[[#This Row],[Date]])</f>
        <v>2025</v>
      </c>
      <c r="E400" s="332" t="s">
        <v>73</v>
      </c>
      <c r="F400" s="333" t="s">
        <v>73</v>
      </c>
      <c r="G400" s="321">
        <v>45809</v>
      </c>
      <c r="H400">
        <f>DAY(EOMONTH(PA[[#This Row],[Date]], 0))</f>
        <v>30</v>
      </c>
      <c r="I400" s="272">
        <v>0.22708333333333333</v>
      </c>
      <c r="J400" s="272">
        <v>0.77916666666666667</v>
      </c>
      <c r="K400" s="53">
        <f>IFERROR((PA[[#This Row],[Sunset Time (POA&lt;20 W/m2)]]-PA[[#This Row],[Sunrise Time (POA&gt;20 W/m2)]])*24,"")</f>
        <v>13.25</v>
      </c>
      <c r="L400" s="59" t="s">
        <v>587</v>
      </c>
      <c r="M400" s="59"/>
      <c r="N400" s="59"/>
      <c r="O400" s="59" t="s">
        <v>581</v>
      </c>
      <c r="P400" s="56"/>
      <c r="Q400" s="6"/>
      <c r="R4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60">
        <v>0.23958333333333334</v>
      </c>
      <c r="Y400" s="60">
        <v>0.31597222222222221</v>
      </c>
      <c r="Z400" s="60"/>
      <c r="AA400" s="60">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row>
    <row r="401" spans="1:36" ht="29" hidden="1" x14ac:dyDescent="0.35">
      <c r="A401" s="229">
        <v>2093</v>
      </c>
      <c r="B401" s="233">
        <v>45828</v>
      </c>
      <c r="C401" s="331">
        <v>2025</v>
      </c>
      <c r="D401" s="6">
        <f>YEAR(PA[[#This Row],[Date]])</f>
        <v>2025</v>
      </c>
      <c r="E401" s="332" t="s">
        <v>73</v>
      </c>
      <c r="F401" s="333" t="s">
        <v>73</v>
      </c>
      <c r="G401" s="321">
        <v>45809</v>
      </c>
      <c r="H401">
        <f>DAY(EOMONTH(PA[[#This Row],[Date]], 0))</f>
        <v>30</v>
      </c>
      <c r="I401" s="272">
        <v>0.22708333333333333</v>
      </c>
      <c r="J401" s="272">
        <v>0.77916666666666667</v>
      </c>
      <c r="K401" s="53">
        <f>IFERROR((PA[[#This Row],[Sunset Time (POA&lt;20 W/m2)]]-PA[[#This Row],[Sunrise Time (POA&gt;20 W/m2)]])*24,"")</f>
        <v>13.25</v>
      </c>
      <c r="L401" s="59" t="s">
        <v>587</v>
      </c>
      <c r="M401" s="59"/>
      <c r="N401" s="59"/>
      <c r="O401" s="59" t="s">
        <v>634</v>
      </c>
      <c r="P401" s="56"/>
      <c r="Q401" s="6"/>
      <c r="R4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60">
        <v>0.23958333333333334</v>
      </c>
      <c r="Y401" s="60">
        <v>0.31597222222222221</v>
      </c>
      <c r="Z401" s="60">
        <v>0.49305555555555558</v>
      </c>
      <c r="AA401" s="60">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row>
    <row r="402" spans="1:36" ht="29" hidden="1" x14ac:dyDescent="0.35">
      <c r="A402" s="229">
        <v>2094</v>
      </c>
      <c r="B402" s="233">
        <v>45828</v>
      </c>
      <c r="C402" s="331">
        <v>2025</v>
      </c>
      <c r="D402" s="6">
        <f>YEAR(PA[[#This Row],[Date]])</f>
        <v>2025</v>
      </c>
      <c r="E402" s="332" t="s">
        <v>73</v>
      </c>
      <c r="F402" s="333" t="s">
        <v>73</v>
      </c>
      <c r="G402" s="321">
        <v>45809</v>
      </c>
      <c r="H402">
        <f>DAY(EOMONTH(PA[[#This Row],[Date]], 0))</f>
        <v>30</v>
      </c>
      <c r="I402" s="272">
        <v>0.22708333333333333</v>
      </c>
      <c r="J402" s="272">
        <v>0.77916666666666667</v>
      </c>
      <c r="K402" s="53">
        <f>IFERROR((PA[[#This Row],[Sunset Time (POA&lt;20 W/m2)]]-PA[[#This Row],[Sunrise Time (POA&gt;20 W/m2)]])*24,"")</f>
        <v>13.25</v>
      </c>
      <c r="L402" s="59" t="s">
        <v>559</v>
      </c>
      <c r="M402" s="59"/>
      <c r="N402" s="59"/>
      <c r="O402" s="59" t="s">
        <v>571</v>
      </c>
      <c r="P402" s="56"/>
      <c r="Q402" s="6"/>
      <c r="R4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60">
        <v>0.23958333333333334</v>
      </c>
      <c r="Y402" s="60">
        <v>0.31597222222222221</v>
      </c>
      <c r="Z402" s="60">
        <v>0.49305555555555558</v>
      </c>
      <c r="AA402" s="60">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row>
    <row r="403" spans="1:36" ht="29" hidden="1" x14ac:dyDescent="0.35">
      <c r="A403" s="229">
        <v>2095</v>
      </c>
      <c r="B403" s="233">
        <v>45828</v>
      </c>
      <c r="C403" s="331">
        <v>2025</v>
      </c>
      <c r="D403" s="6">
        <f>YEAR(PA[[#This Row],[Date]])</f>
        <v>2025</v>
      </c>
      <c r="E403" s="332" t="s">
        <v>73</v>
      </c>
      <c r="F403" s="333" t="s">
        <v>73</v>
      </c>
      <c r="G403" s="321">
        <v>45809</v>
      </c>
      <c r="H403">
        <f>DAY(EOMONTH(PA[[#This Row],[Date]], 0))</f>
        <v>30</v>
      </c>
      <c r="I403" s="272">
        <v>0.22708333333333333</v>
      </c>
      <c r="J403" s="272">
        <v>0.77916666666666667</v>
      </c>
      <c r="K403" s="53">
        <f>IFERROR((PA[[#This Row],[Sunset Time (POA&lt;20 W/m2)]]-PA[[#This Row],[Sunrise Time (POA&gt;20 W/m2)]])*24,"")</f>
        <v>13.25</v>
      </c>
      <c r="L403" s="59" t="s">
        <v>606</v>
      </c>
      <c r="M403" s="59"/>
      <c r="N403" s="59"/>
      <c r="O403" s="59" t="s">
        <v>654</v>
      </c>
      <c r="P403" s="56"/>
      <c r="Q403" s="6"/>
      <c r="R4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60">
        <v>0.23958333333333334</v>
      </c>
      <c r="Y403" s="60">
        <v>0.31597222222222221</v>
      </c>
      <c r="Z403" s="60">
        <v>0.46180555555555558</v>
      </c>
      <c r="AA403" s="60">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row>
    <row r="404" spans="1:36" ht="43.5" hidden="1" x14ac:dyDescent="0.35">
      <c r="A404" s="229">
        <v>2096</v>
      </c>
      <c r="B404" s="233">
        <v>45829</v>
      </c>
      <c r="C404" s="331">
        <v>2025</v>
      </c>
      <c r="D404" s="6">
        <f>YEAR(PA[[#This Row],[Date]])</f>
        <v>2025</v>
      </c>
      <c r="E404" s="332" t="s">
        <v>73</v>
      </c>
      <c r="F404" s="333" t="s">
        <v>73</v>
      </c>
      <c r="G404" s="321">
        <v>45809</v>
      </c>
      <c r="H404">
        <f>DAY(EOMONTH(PA[[#This Row],[Date]], 0))</f>
        <v>30</v>
      </c>
      <c r="I404" s="272">
        <v>0.21527777777777779</v>
      </c>
      <c r="J404" s="272">
        <v>0.77013888888888893</v>
      </c>
      <c r="K404" s="53">
        <f>IFERROR((PA[[#This Row],[Sunset Time (POA&lt;20 W/m2)]]-PA[[#This Row],[Sunrise Time (POA&gt;20 W/m2)]])*24,"")</f>
        <v>13.316666666666666</v>
      </c>
      <c r="L404" s="59" t="s">
        <v>597</v>
      </c>
      <c r="M404" s="59"/>
      <c r="N404" s="59"/>
      <c r="O404" s="59" t="s">
        <v>663</v>
      </c>
      <c r="P404" s="56"/>
      <c r="Q404" s="6"/>
      <c r="R40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60">
        <v>0.2986111111111111</v>
      </c>
      <c r="Y404" s="60">
        <v>0.30208333333333331</v>
      </c>
      <c r="Z404" s="60">
        <v>0.37638888888888888</v>
      </c>
      <c r="AA404" s="60">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row>
    <row r="405" spans="1:36" ht="43.5" hidden="1" x14ac:dyDescent="0.35">
      <c r="A405" s="229">
        <v>2097</v>
      </c>
      <c r="B405" s="233">
        <v>45829</v>
      </c>
      <c r="C405" s="331">
        <v>2025</v>
      </c>
      <c r="D405" s="6">
        <f>YEAR(PA[[#This Row],[Date]])</f>
        <v>2025</v>
      </c>
      <c r="E405" s="332" t="s">
        <v>73</v>
      </c>
      <c r="F405" s="333" t="s">
        <v>73</v>
      </c>
      <c r="G405" s="321">
        <v>45809</v>
      </c>
      <c r="H405">
        <f>DAY(EOMONTH(PA[[#This Row],[Date]], 0))</f>
        <v>30</v>
      </c>
      <c r="I405" s="272">
        <v>0.21527777777777779</v>
      </c>
      <c r="J405" s="272">
        <v>0.77013888888888893</v>
      </c>
      <c r="K405" s="53">
        <f>IFERROR((PA[[#This Row],[Sunset Time (POA&lt;20 W/m2)]]-PA[[#This Row],[Sunrise Time (POA&gt;20 W/m2)]])*24,"")</f>
        <v>13.316666666666666</v>
      </c>
      <c r="L405" s="59" t="s">
        <v>621</v>
      </c>
      <c r="M405" s="59"/>
      <c r="N405" s="59"/>
      <c r="O405" s="59" t="s">
        <v>578</v>
      </c>
      <c r="P405" s="56"/>
      <c r="Q405" s="6"/>
      <c r="R40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60">
        <v>0.22430555555555556</v>
      </c>
      <c r="Y405" s="60">
        <v>0.22569444444444445</v>
      </c>
      <c r="Z405" s="60">
        <v>0.375</v>
      </c>
      <c r="AA405" s="60">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row>
    <row r="406" spans="1:36" ht="43.5" hidden="1" x14ac:dyDescent="0.35">
      <c r="A406" s="229">
        <v>2098</v>
      </c>
      <c r="B406" s="233">
        <v>45829</v>
      </c>
      <c r="C406" s="331">
        <v>2025</v>
      </c>
      <c r="D406" s="6">
        <f>YEAR(PA[[#This Row],[Date]])</f>
        <v>2025</v>
      </c>
      <c r="E406" s="332" t="s">
        <v>73</v>
      </c>
      <c r="F406" s="333" t="s">
        <v>73</v>
      </c>
      <c r="G406" s="321">
        <v>45809</v>
      </c>
      <c r="H406">
        <f>DAY(EOMONTH(PA[[#This Row],[Date]], 0))</f>
        <v>30</v>
      </c>
      <c r="I406" s="272">
        <v>0.21527777777777779</v>
      </c>
      <c r="J406" s="272">
        <v>0.77013888888888893</v>
      </c>
      <c r="K406" s="53">
        <f>IFERROR((PA[[#This Row],[Sunset Time (POA&lt;20 W/m2)]]-PA[[#This Row],[Sunrise Time (POA&gt;20 W/m2)]])*24,"")</f>
        <v>13.316666666666666</v>
      </c>
      <c r="L406" s="59" t="s">
        <v>615</v>
      </c>
      <c r="M406" s="59"/>
      <c r="N406" s="59"/>
      <c r="O406" s="59" t="s">
        <v>618</v>
      </c>
      <c r="P406" s="56"/>
      <c r="Q406" s="6"/>
      <c r="R40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60">
        <v>0.29166666666666669</v>
      </c>
      <c r="Y406" s="60">
        <v>0.2986111111111111</v>
      </c>
      <c r="Z406" s="60">
        <v>0.31597222222222221</v>
      </c>
      <c r="AA406" s="60">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row>
    <row r="407" spans="1:36" ht="29" hidden="1" x14ac:dyDescent="0.35">
      <c r="A407" s="229">
        <v>2099</v>
      </c>
      <c r="B407" s="233">
        <v>45829</v>
      </c>
      <c r="C407" s="331">
        <v>2025</v>
      </c>
      <c r="D407" s="6">
        <f>YEAR(PA[[#This Row],[Date]])</f>
        <v>2025</v>
      </c>
      <c r="E407" s="332" t="s">
        <v>73</v>
      </c>
      <c r="F407" s="333" t="s">
        <v>73</v>
      </c>
      <c r="G407" s="321">
        <v>45809</v>
      </c>
      <c r="H407">
        <f>DAY(EOMONTH(PA[[#This Row],[Date]], 0))</f>
        <v>30</v>
      </c>
      <c r="I407" s="272">
        <v>0.21527777777777779</v>
      </c>
      <c r="J407" s="272">
        <v>0.77013888888888893</v>
      </c>
      <c r="K407" s="53">
        <f>IFERROR((PA[[#This Row],[Sunset Time (POA&lt;20 W/m2)]]-PA[[#This Row],[Sunrise Time (POA&gt;20 W/m2)]])*24,"")</f>
        <v>13.316666666666666</v>
      </c>
      <c r="L407" s="59" t="s">
        <v>621</v>
      </c>
      <c r="M407" s="59"/>
      <c r="N407" s="59"/>
      <c r="O407" s="59" t="s">
        <v>595</v>
      </c>
      <c r="P407" s="56"/>
      <c r="Q407" s="6"/>
      <c r="R4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60">
        <v>0.22430555555555556</v>
      </c>
      <c r="Y407" s="60">
        <v>0.22569444444444445</v>
      </c>
      <c r="Z407" s="60">
        <v>0.36458333333333331</v>
      </c>
      <c r="AA407" s="60">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row>
    <row r="408" spans="1:36" ht="29" hidden="1" x14ac:dyDescent="0.35">
      <c r="A408" s="229">
        <v>2100</v>
      </c>
      <c r="B408" s="233">
        <v>45829</v>
      </c>
      <c r="C408" s="331">
        <v>2025</v>
      </c>
      <c r="D408" s="6">
        <f>YEAR(PA[[#This Row],[Date]])</f>
        <v>2025</v>
      </c>
      <c r="E408" s="332" t="s">
        <v>73</v>
      </c>
      <c r="F408" s="333" t="s">
        <v>73</v>
      </c>
      <c r="G408" s="321">
        <v>45809</v>
      </c>
      <c r="H408">
        <f>DAY(EOMONTH(PA[[#This Row],[Date]], 0))</f>
        <v>30</v>
      </c>
      <c r="I408" s="272">
        <v>0.21527777777777779</v>
      </c>
      <c r="J408" s="272">
        <v>0.77013888888888893</v>
      </c>
      <c r="K408" s="53">
        <f>IFERROR((PA[[#This Row],[Sunset Time (POA&lt;20 W/m2)]]-PA[[#This Row],[Sunrise Time (POA&gt;20 W/m2)]])*24,"")</f>
        <v>13.316666666666666</v>
      </c>
      <c r="L408" s="59" t="s">
        <v>587</v>
      </c>
      <c r="M408" s="59"/>
      <c r="N408" s="59"/>
      <c r="O408" s="59" t="s">
        <v>789</v>
      </c>
      <c r="P408" s="56"/>
      <c r="Q408" s="6"/>
      <c r="R4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60">
        <v>0.50347222222222221</v>
      </c>
      <c r="Y408" s="60">
        <v>0.50416666666666665</v>
      </c>
      <c r="Z408" s="60">
        <v>0.50486111111111109</v>
      </c>
      <c r="AA408" s="60">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row>
    <row r="409" spans="1:36" ht="29" hidden="1" x14ac:dyDescent="0.35">
      <c r="A409" s="229">
        <v>2101</v>
      </c>
      <c r="B409" s="233">
        <v>45829</v>
      </c>
      <c r="C409" s="331">
        <v>2025</v>
      </c>
      <c r="D409" s="6">
        <f>YEAR(PA[[#This Row],[Date]])</f>
        <v>2025</v>
      </c>
      <c r="E409" s="332" t="s">
        <v>73</v>
      </c>
      <c r="F409" s="333" t="s">
        <v>73</v>
      </c>
      <c r="G409" s="321">
        <v>45809</v>
      </c>
      <c r="H409">
        <f>DAY(EOMONTH(PA[[#This Row],[Date]], 0))</f>
        <v>30</v>
      </c>
      <c r="I409" s="272">
        <v>0.21527777777777779</v>
      </c>
      <c r="J409" s="272">
        <v>0.77013888888888893</v>
      </c>
      <c r="K409" s="53">
        <f>IFERROR((PA[[#This Row],[Sunset Time (POA&lt;20 W/m2)]]-PA[[#This Row],[Sunrise Time (POA&gt;20 W/m2)]])*24,"")</f>
        <v>13.316666666666666</v>
      </c>
      <c r="L409" s="59" t="s">
        <v>559</v>
      </c>
      <c r="M409" s="59"/>
      <c r="N409" s="59"/>
      <c r="O409" s="59" t="s">
        <v>789</v>
      </c>
      <c r="P409" s="56"/>
      <c r="Q409" s="6"/>
      <c r="R4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60">
        <v>0.50138888888888888</v>
      </c>
      <c r="Y409" s="60">
        <v>0.50208333333333333</v>
      </c>
      <c r="Z409" s="60">
        <v>0.50416666666666665</v>
      </c>
      <c r="AA409" s="60">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row>
    <row r="410" spans="1:36" ht="29" hidden="1" x14ac:dyDescent="0.35">
      <c r="A410" s="229">
        <v>2102</v>
      </c>
      <c r="B410" s="233">
        <v>45829</v>
      </c>
      <c r="C410" s="331">
        <v>2025</v>
      </c>
      <c r="D410" s="6">
        <f>YEAR(PA[[#This Row],[Date]])</f>
        <v>2025</v>
      </c>
      <c r="E410" s="351" t="s">
        <v>73</v>
      </c>
      <c r="F410" s="352" t="s">
        <v>73</v>
      </c>
      <c r="G410" s="321">
        <v>45809</v>
      </c>
      <c r="H410">
        <f>DAY(EOMONTH(PA[[#This Row],[Date]], 0))</f>
        <v>30</v>
      </c>
      <c r="I410" s="272">
        <v>0.21527777777777779</v>
      </c>
      <c r="J410" s="272">
        <v>0.77013888888888893</v>
      </c>
      <c r="K410" s="53">
        <f>IFERROR((PA[[#This Row],[Sunset Time (POA&lt;20 W/m2)]]-PA[[#This Row],[Sunrise Time (POA&gt;20 W/m2)]])*24,"")</f>
        <v>13.316666666666666</v>
      </c>
      <c r="L410" s="59" t="s">
        <v>564</v>
      </c>
      <c r="M410" s="59"/>
      <c r="N410" s="59"/>
      <c r="O410" s="59" t="s">
        <v>789</v>
      </c>
      <c r="P410" s="56"/>
      <c r="Q410" s="6"/>
      <c r="R4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60">
        <v>0.51041666666666663</v>
      </c>
      <c r="Y410" s="60">
        <v>0.51111111111111118</v>
      </c>
      <c r="Z410" s="60">
        <v>0.5131944444444444</v>
      </c>
      <c r="AA410" s="60">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row>
    <row r="411" spans="1:36" hidden="1" x14ac:dyDescent="0.35">
      <c r="A411" s="229">
        <v>2103</v>
      </c>
      <c r="B411" s="233">
        <v>45829</v>
      </c>
      <c r="C411" s="331">
        <v>2025</v>
      </c>
      <c r="D411" s="6">
        <f>YEAR(PA[[#This Row],[Date]])</f>
        <v>2025</v>
      </c>
      <c r="E411" s="351" t="s">
        <v>73</v>
      </c>
      <c r="F411" s="352" t="s">
        <v>73</v>
      </c>
      <c r="G411" s="321">
        <v>45809</v>
      </c>
      <c r="H411">
        <f>DAY(EOMONTH(PA[[#This Row],[Date]], 0))</f>
        <v>30</v>
      </c>
      <c r="I411" s="272">
        <v>0.21527777777777779</v>
      </c>
      <c r="J411" s="272">
        <v>0.77013888888888893</v>
      </c>
      <c r="K411" s="53">
        <f>IFERROR((PA[[#This Row],[Sunset Time (POA&lt;20 W/m2)]]-PA[[#This Row],[Sunrise Time (POA&gt;20 W/m2)]])*24,"")</f>
        <v>13.316666666666666</v>
      </c>
      <c r="L411" s="59" t="s">
        <v>621</v>
      </c>
      <c r="M411" s="59"/>
      <c r="N411" s="59"/>
      <c r="O411" s="59" t="s">
        <v>637</v>
      </c>
      <c r="P411" s="56"/>
      <c r="Q411" s="6"/>
      <c r="R4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60">
        <v>0.23958333333333334</v>
      </c>
      <c r="Y411" s="60">
        <v>0.23958333333333334</v>
      </c>
      <c r="Z411" s="60"/>
      <c r="AA411" s="60">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row>
    <row r="412" spans="1:36" hidden="1" x14ac:dyDescent="0.35">
      <c r="A412" s="229">
        <v>2104</v>
      </c>
      <c r="B412" s="233">
        <v>45829</v>
      </c>
      <c r="C412" s="331">
        <v>2025</v>
      </c>
      <c r="D412" s="6">
        <f>YEAR(PA[[#This Row],[Date]])</f>
        <v>2025</v>
      </c>
      <c r="E412" s="351" t="s">
        <v>73</v>
      </c>
      <c r="F412" s="352" t="s">
        <v>73</v>
      </c>
      <c r="G412" s="321">
        <v>45809</v>
      </c>
      <c r="H412">
        <f>DAY(EOMONTH(PA[[#This Row],[Date]], 0))</f>
        <v>30</v>
      </c>
      <c r="I412" s="272">
        <v>0.21527777777777779</v>
      </c>
      <c r="J412" s="272">
        <v>0.77013888888888893</v>
      </c>
      <c r="K412" s="53">
        <f>IFERROR((PA[[#This Row],[Sunset Time (POA&lt;20 W/m2)]]-PA[[#This Row],[Sunrise Time (POA&gt;20 W/m2)]])*24,"")</f>
        <v>13.316666666666666</v>
      </c>
      <c r="L412" s="59" t="s">
        <v>621</v>
      </c>
      <c r="M412" s="59"/>
      <c r="N412" s="59"/>
      <c r="O412" s="59" t="s">
        <v>612</v>
      </c>
      <c r="P412" s="56"/>
      <c r="Q412" s="6"/>
      <c r="R4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60">
        <v>0.23958333333333334</v>
      </c>
      <c r="Y412" s="60">
        <v>0.23958333333333334</v>
      </c>
      <c r="Z412" s="60"/>
      <c r="AA412" s="60">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row>
    <row r="413" spans="1:36" hidden="1" x14ac:dyDescent="0.35">
      <c r="A413" s="229">
        <v>2105</v>
      </c>
      <c r="B413" s="233">
        <v>45829</v>
      </c>
      <c r="C413" s="331">
        <v>2025</v>
      </c>
      <c r="D413" s="6">
        <f>YEAR(PA[[#This Row],[Date]])</f>
        <v>2025</v>
      </c>
      <c r="E413" s="351" t="s">
        <v>73</v>
      </c>
      <c r="F413" s="352" t="s">
        <v>73</v>
      </c>
      <c r="G413" s="321">
        <v>45809</v>
      </c>
      <c r="H413">
        <f>DAY(EOMONTH(PA[[#This Row],[Date]], 0))</f>
        <v>30</v>
      </c>
      <c r="I413" s="272">
        <v>0.21527777777777779</v>
      </c>
      <c r="J413" s="272">
        <v>0.77013888888888893</v>
      </c>
      <c r="K413" s="53">
        <f>IFERROR((PA[[#This Row],[Sunset Time (POA&lt;20 W/m2)]]-PA[[#This Row],[Sunrise Time (POA&gt;20 W/m2)]])*24,"")</f>
        <v>13.316666666666666</v>
      </c>
      <c r="L413" s="59" t="s">
        <v>587</v>
      </c>
      <c r="M413" s="59"/>
      <c r="N413" s="59"/>
      <c r="O413" s="59" t="s">
        <v>581</v>
      </c>
      <c r="P413" s="56"/>
      <c r="Q413" s="6"/>
      <c r="R4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60">
        <v>0.23958333333333334</v>
      </c>
      <c r="Y413" s="60">
        <v>0.23958333333333334</v>
      </c>
      <c r="Z413" s="60"/>
      <c r="AA413" s="60">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row>
    <row r="414" spans="1:36" ht="43.5" hidden="1" x14ac:dyDescent="0.35">
      <c r="A414" s="229">
        <v>2106</v>
      </c>
      <c r="B414" s="233">
        <v>45830</v>
      </c>
      <c r="C414" s="331">
        <v>2025</v>
      </c>
      <c r="D414" s="6">
        <f>YEAR(PA[[#This Row],[Date]])</f>
        <v>2025</v>
      </c>
      <c r="E414" s="351" t="s">
        <v>73</v>
      </c>
      <c r="F414" s="352" t="s">
        <v>73</v>
      </c>
      <c r="G414" s="321">
        <v>45809</v>
      </c>
      <c r="H414">
        <f>DAY(EOMONTH(PA[[#This Row],[Date]], 0))</f>
        <v>30</v>
      </c>
      <c r="I414" s="272">
        <v>0.2076388888888889</v>
      </c>
      <c r="J414" s="272">
        <v>0.7583333333333333</v>
      </c>
      <c r="K414" s="53">
        <f>IFERROR((PA[[#This Row],[Sunset Time (POA&lt;20 W/m2)]]-PA[[#This Row],[Sunrise Time (POA&gt;20 W/m2)]])*24,"")</f>
        <v>13.216666666666665</v>
      </c>
      <c r="L414" s="59" t="s">
        <v>559</v>
      </c>
      <c r="M414" s="59"/>
      <c r="N414" s="59"/>
      <c r="O414" s="59" t="s">
        <v>618</v>
      </c>
      <c r="P414" s="56"/>
      <c r="Q414" s="6"/>
      <c r="R4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60">
        <v>0.29097222222222224</v>
      </c>
      <c r="Y414" s="60">
        <v>0.2951388888888889</v>
      </c>
      <c r="Z414" s="60">
        <v>0.30555555555555552</v>
      </c>
      <c r="AA414" s="60">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row>
    <row r="415" spans="1:36" ht="29" hidden="1" x14ac:dyDescent="0.35">
      <c r="A415" s="229">
        <v>2107</v>
      </c>
      <c r="B415" s="233">
        <v>45830</v>
      </c>
      <c r="C415" s="331">
        <v>2025</v>
      </c>
      <c r="D415" s="6">
        <f>YEAR(PA[[#This Row],[Date]])</f>
        <v>2025</v>
      </c>
      <c r="E415" s="351" t="s">
        <v>73</v>
      </c>
      <c r="F415" s="352" t="s">
        <v>73</v>
      </c>
      <c r="G415" s="321">
        <v>45809</v>
      </c>
      <c r="H415">
        <f>DAY(EOMONTH(PA[[#This Row],[Date]], 0))</f>
        <v>30</v>
      </c>
      <c r="I415" s="272">
        <v>0.2076388888888889</v>
      </c>
      <c r="J415" s="272">
        <v>0.7583333333333333</v>
      </c>
      <c r="K415" s="53">
        <f>IFERROR((PA[[#This Row],[Sunset Time (POA&lt;20 W/m2)]]-PA[[#This Row],[Sunrise Time (POA&gt;20 W/m2)]])*24,"")</f>
        <v>13.216666666666665</v>
      </c>
      <c r="L415" s="59" t="s">
        <v>564</v>
      </c>
      <c r="M415" s="59"/>
      <c r="N415" s="59"/>
      <c r="O415" s="59" t="s">
        <v>599</v>
      </c>
      <c r="P415" s="56"/>
      <c r="Q415" s="6"/>
      <c r="R4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60">
        <v>0.2076388888888889</v>
      </c>
      <c r="Y415" s="60">
        <v>0.375</v>
      </c>
      <c r="Z415" s="60">
        <v>0.40972222222222227</v>
      </c>
      <c r="AA415" s="60">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row>
    <row r="416" spans="1:36" ht="29" hidden="1" x14ac:dyDescent="0.35">
      <c r="A416" s="229">
        <v>2108</v>
      </c>
      <c r="B416" s="233">
        <v>45830</v>
      </c>
      <c r="C416" s="331">
        <v>2025</v>
      </c>
      <c r="D416" s="6">
        <f>YEAR(PA[[#This Row],[Date]])</f>
        <v>2025</v>
      </c>
      <c r="E416" s="351" t="s">
        <v>73</v>
      </c>
      <c r="F416" s="352" t="s">
        <v>73</v>
      </c>
      <c r="G416" s="321">
        <v>45809</v>
      </c>
      <c r="H416">
        <f>DAY(EOMONTH(PA[[#This Row],[Date]], 0))</f>
        <v>30</v>
      </c>
      <c r="I416" s="272">
        <v>0.2076388888888889</v>
      </c>
      <c r="J416" s="272">
        <v>0.7583333333333333</v>
      </c>
      <c r="K416" s="53">
        <f>IFERROR((PA[[#This Row],[Sunset Time (POA&lt;20 W/m2)]]-PA[[#This Row],[Sunrise Time (POA&gt;20 W/m2)]])*24,"")</f>
        <v>13.216666666666665</v>
      </c>
      <c r="L416" s="59" t="s">
        <v>615</v>
      </c>
      <c r="M416" s="59"/>
      <c r="N416" s="59"/>
      <c r="O416" s="59" t="s">
        <v>581</v>
      </c>
      <c r="P416" s="56"/>
      <c r="Q416" s="6"/>
      <c r="R4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60">
        <v>0.2076388888888889</v>
      </c>
      <c r="Y416" s="60">
        <v>0.375</v>
      </c>
      <c r="Z416" s="60">
        <v>0.41666666666666669</v>
      </c>
      <c r="AA416" s="60">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row>
    <row r="417" spans="1:36" ht="29" hidden="1" x14ac:dyDescent="0.35">
      <c r="A417" s="229">
        <v>2109</v>
      </c>
      <c r="B417" s="233">
        <v>45830</v>
      </c>
      <c r="C417" s="331">
        <v>2025</v>
      </c>
      <c r="D417" s="6">
        <f>YEAR(PA[[#This Row],[Date]])</f>
        <v>2025</v>
      </c>
      <c r="E417" s="351" t="s">
        <v>73</v>
      </c>
      <c r="F417" s="352" t="s">
        <v>73</v>
      </c>
      <c r="G417" s="321">
        <v>45809</v>
      </c>
      <c r="H417">
        <f>DAY(EOMONTH(PA[[#This Row],[Date]], 0))</f>
        <v>30</v>
      </c>
      <c r="I417" s="272">
        <v>0.2076388888888889</v>
      </c>
      <c r="J417" s="272">
        <v>0.7583333333333333</v>
      </c>
      <c r="K417" s="53">
        <f>IFERROR((PA[[#This Row],[Sunset Time (POA&lt;20 W/m2)]]-PA[[#This Row],[Sunrise Time (POA&gt;20 W/m2)]])*24,"")</f>
        <v>13.216666666666665</v>
      </c>
      <c r="L417" s="59" t="s">
        <v>621</v>
      </c>
      <c r="M417" s="59"/>
      <c r="N417" s="59"/>
      <c r="O417" s="59" t="s">
        <v>600</v>
      </c>
      <c r="P417" s="56"/>
      <c r="Q417" s="6"/>
      <c r="R4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60">
        <v>0.2076388888888889</v>
      </c>
      <c r="Y417" s="60">
        <v>0.375</v>
      </c>
      <c r="Z417" s="60">
        <v>0.43402777777777773</v>
      </c>
      <c r="AA417" s="60">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row>
    <row r="418" spans="1:36" ht="29" hidden="1" x14ac:dyDescent="0.35">
      <c r="A418" s="229">
        <v>2110</v>
      </c>
      <c r="B418" s="233">
        <v>45830</v>
      </c>
      <c r="C418" s="331">
        <v>2025</v>
      </c>
      <c r="D418" s="129">
        <f>YEAR(PA[[#This Row],[Date]])</f>
        <v>2025</v>
      </c>
      <c r="E418" s="351" t="s">
        <v>73</v>
      </c>
      <c r="F418" s="352" t="s">
        <v>73</v>
      </c>
      <c r="G418" s="321">
        <v>45809</v>
      </c>
      <c r="H418">
        <f>DAY(EOMONTH(PA[[#This Row],[Date]], 0))</f>
        <v>30</v>
      </c>
      <c r="I418" s="272">
        <v>0.2076388888888889</v>
      </c>
      <c r="J418" s="272">
        <v>0.7583333333333333</v>
      </c>
      <c r="K418" s="131">
        <f>IFERROR((PA[[#This Row],[Sunset Time (POA&lt;20 W/m2)]]-PA[[#This Row],[Sunrise Time (POA&gt;20 W/m2)]])*24,"")</f>
        <v>13.216666666666665</v>
      </c>
      <c r="L418" s="128" t="s">
        <v>621</v>
      </c>
      <c r="M418" s="128"/>
      <c r="N418" s="128"/>
      <c r="O418" s="128" t="s">
        <v>578</v>
      </c>
      <c r="P418" s="130"/>
      <c r="Q418" s="129"/>
      <c r="R4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60">
        <v>0.2076388888888889</v>
      </c>
      <c r="Y418" s="60">
        <v>0.375</v>
      </c>
      <c r="Z418" s="120">
        <v>0.43958333333333338</v>
      </c>
      <c r="AA418" s="120">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row>
    <row r="419" spans="1:36" hidden="1" x14ac:dyDescent="0.35">
      <c r="A419" s="229">
        <v>2111</v>
      </c>
      <c r="B419" s="233">
        <v>45830</v>
      </c>
      <c r="C419" s="331">
        <v>2025</v>
      </c>
      <c r="D419" s="6">
        <f>YEAR(PA[[#This Row],[Date]])</f>
        <v>2025</v>
      </c>
      <c r="E419" s="351" t="s">
        <v>73</v>
      </c>
      <c r="F419" s="352" t="s">
        <v>73</v>
      </c>
      <c r="G419" s="321">
        <v>45809</v>
      </c>
      <c r="H419">
        <f>DAY(EOMONTH(PA[[#This Row],[Date]], 0))</f>
        <v>30</v>
      </c>
      <c r="I419" s="272">
        <v>0.2076388888888889</v>
      </c>
      <c r="J419" s="272">
        <v>0.7583333333333333</v>
      </c>
      <c r="K419" s="53">
        <f>IFERROR((PA[[#This Row],[Sunset Time (POA&lt;20 W/m2)]]-PA[[#This Row],[Sunrise Time (POA&gt;20 W/m2)]])*24,"")</f>
        <v>13.216666666666665</v>
      </c>
      <c r="L419" s="59" t="s">
        <v>621</v>
      </c>
      <c r="M419" s="59"/>
      <c r="N419" s="59"/>
      <c r="O419" s="59" t="s">
        <v>637</v>
      </c>
      <c r="P419" s="56"/>
      <c r="Q419" s="6"/>
      <c r="R4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60">
        <v>0.2076388888888889</v>
      </c>
      <c r="Y419" s="60"/>
      <c r="Z419" s="60"/>
      <c r="AA419" s="60">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6" hidden="1" x14ac:dyDescent="0.35">
      <c r="A420" s="229">
        <v>2112</v>
      </c>
      <c r="B420" s="233">
        <v>45830</v>
      </c>
      <c r="C420" s="331">
        <v>2025</v>
      </c>
      <c r="D420" s="6">
        <f>YEAR(PA[[#This Row],[Date]])</f>
        <v>2025</v>
      </c>
      <c r="E420" s="351" t="s">
        <v>73</v>
      </c>
      <c r="F420" s="352" t="s">
        <v>73</v>
      </c>
      <c r="G420" s="321">
        <v>45809</v>
      </c>
      <c r="H420">
        <f>DAY(EOMONTH(PA[[#This Row],[Date]], 0))</f>
        <v>30</v>
      </c>
      <c r="I420" s="272">
        <v>0.2076388888888889</v>
      </c>
      <c r="J420" s="272">
        <v>0.7583333333333333</v>
      </c>
      <c r="K420" s="53">
        <f>IFERROR((PA[[#This Row],[Sunset Time (POA&lt;20 W/m2)]]-PA[[#This Row],[Sunrise Time (POA&gt;20 W/m2)]])*24,"")</f>
        <v>13.216666666666665</v>
      </c>
      <c r="L420" s="59" t="s">
        <v>621</v>
      </c>
      <c r="M420" s="59"/>
      <c r="N420" s="59"/>
      <c r="O420" s="59" t="s">
        <v>612</v>
      </c>
      <c r="P420" s="56"/>
      <c r="Q420" s="6"/>
      <c r="R4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60">
        <v>0.2076388888888889</v>
      </c>
      <c r="Y420" s="60"/>
      <c r="Z420" s="60"/>
      <c r="AA420" s="60">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6" hidden="1" x14ac:dyDescent="0.35">
      <c r="A421" s="229">
        <v>2113</v>
      </c>
      <c r="B421" s="233">
        <v>45830</v>
      </c>
      <c r="C421" s="331">
        <v>2025</v>
      </c>
      <c r="D421" s="129">
        <f>YEAR(PA[[#This Row],[Date]])</f>
        <v>2025</v>
      </c>
      <c r="E421" s="351" t="s">
        <v>73</v>
      </c>
      <c r="F421" s="352" t="s">
        <v>73</v>
      </c>
      <c r="G421" s="321">
        <v>45809</v>
      </c>
      <c r="H421">
        <f>DAY(EOMONTH(PA[[#This Row],[Date]], 0))</f>
        <v>30</v>
      </c>
      <c r="I421" s="272">
        <v>0.2076388888888889</v>
      </c>
      <c r="J421" s="272">
        <v>0.7583333333333333</v>
      </c>
      <c r="K421" s="131">
        <f>IFERROR((PA[[#This Row],[Sunset Time (POA&lt;20 W/m2)]]-PA[[#This Row],[Sunrise Time (POA&gt;20 W/m2)]])*24,"")</f>
        <v>13.216666666666665</v>
      </c>
      <c r="L421" s="128" t="s">
        <v>587</v>
      </c>
      <c r="M421" s="128"/>
      <c r="N421" s="128"/>
      <c r="O421" s="128" t="s">
        <v>581</v>
      </c>
      <c r="P421" s="130"/>
      <c r="Q421" s="129"/>
      <c r="R4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53" t="s">
        <v>1271</v>
      </c>
      <c r="X421" s="60">
        <v>0.2076388888888889</v>
      </c>
      <c r="Y421" s="120"/>
      <c r="Z421" s="120"/>
      <c r="AA421" s="60">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row>
    <row r="422" spans="1:36" ht="43.5" hidden="1" x14ac:dyDescent="0.35">
      <c r="A422" s="229">
        <v>2114</v>
      </c>
      <c r="B422" s="233">
        <v>45831</v>
      </c>
      <c r="C422" s="331">
        <v>2025</v>
      </c>
      <c r="D422" s="6">
        <f>YEAR(PA[[#This Row],[Date]])</f>
        <v>2025</v>
      </c>
      <c r="E422" s="351" t="s">
        <v>73</v>
      </c>
      <c r="F422" s="352" t="s">
        <v>73</v>
      </c>
      <c r="G422" s="321">
        <v>45809</v>
      </c>
      <c r="H422">
        <f>DAY(EOMONTH(PA[[#This Row],[Date]], 0))</f>
        <v>30</v>
      </c>
      <c r="I422" s="272">
        <v>0.21666666666666667</v>
      </c>
      <c r="J422" s="272">
        <v>0.77083333333333337</v>
      </c>
      <c r="K422" s="53">
        <f>IFERROR((PA[[#This Row],[Sunset Time (POA&lt;20 W/m2)]]-PA[[#This Row],[Sunrise Time (POA&gt;20 W/m2)]])*24,"")</f>
        <v>13.3</v>
      </c>
      <c r="L422" s="128" t="s">
        <v>587</v>
      </c>
      <c r="M422" s="59"/>
      <c r="N422" s="59"/>
      <c r="O422" s="59" t="s">
        <v>634</v>
      </c>
      <c r="P422" s="56"/>
      <c r="Q422" s="6"/>
      <c r="R4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60">
        <v>0.22916666666666666</v>
      </c>
      <c r="Y422" s="60">
        <v>0.28819444444444448</v>
      </c>
      <c r="Z422" s="60">
        <v>0.3125</v>
      </c>
      <c r="AA422" s="60">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6" ht="43.5" hidden="1" x14ac:dyDescent="0.35">
      <c r="A423" s="229">
        <v>2115</v>
      </c>
      <c r="B423" s="233">
        <v>45831</v>
      </c>
      <c r="C423" s="331">
        <v>2025</v>
      </c>
      <c r="D423" s="6">
        <f>YEAR(PA[[#This Row],[Date]])</f>
        <v>2025</v>
      </c>
      <c r="E423" s="351" t="s">
        <v>73</v>
      </c>
      <c r="F423" s="352" t="s">
        <v>73</v>
      </c>
      <c r="G423" s="321">
        <v>45809</v>
      </c>
      <c r="H423">
        <f>DAY(EOMONTH(PA[[#This Row],[Date]], 0))</f>
        <v>30</v>
      </c>
      <c r="I423" s="272">
        <v>0.21666666666666667</v>
      </c>
      <c r="J423" s="272">
        <v>0.77083333333333337</v>
      </c>
      <c r="K423" s="53">
        <f>IFERROR((PA[[#This Row],[Sunset Time (POA&lt;20 W/m2)]]-PA[[#This Row],[Sunrise Time (POA&gt;20 W/m2)]])*24,"")</f>
        <v>13.3</v>
      </c>
      <c r="L423" s="128" t="s">
        <v>559</v>
      </c>
      <c r="M423" s="59"/>
      <c r="N423" s="59"/>
      <c r="O423" s="59" t="s">
        <v>618</v>
      </c>
      <c r="P423" s="56"/>
      <c r="Q423" s="6"/>
      <c r="R4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60">
        <v>0.22916666666666666</v>
      </c>
      <c r="Y423" s="60">
        <v>0.28819444444444448</v>
      </c>
      <c r="Z423" s="60">
        <v>0.33333333333333331</v>
      </c>
      <c r="AA423" s="60">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6" ht="43.5" hidden="1" x14ac:dyDescent="0.35">
      <c r="A424" s="229">
        <v>2116</v>
      </c>
      <c r="B424" s="233">
        <v>45831</v>
      </c>
      <c r="C424" s="331">
        <v>2025</v>
      </c>
      <c r="D424" s="6">
        <f>YEAR(PA[[#This Row],[Date]])</f>
        <v>2025</v>
      </c>
      <c r="E424" s="351" t="s">
        <v>73</v>
      </c>
      <c r="F424" s="352" t="s">
        <v>73</v>
      </c>
      <c r="G424" s="321">
        <v>45809</v>
      </c>
      <c r="H424">
        <f>DAY(EOMONTH(PA[[#This Row],[Date]], 0))</f>
        <v>30</v>
      </c>
      <c r="I424" s="272">
        <v>0.21666666666666667</v>
      </c>
      <c r="J424" s="272">
        <v>0.77083333333333337</v>
      </c>
      <c r="K424" s="53">
        <f>IFERROR((PA[[#This Row],[Sunset Time (POA&lt;20 W/m2)]]-PA[[#This Row],[Sunrise Time (POA&gt;20 W/m2)]])*24,"")</f>
        <v>13.3</v>
      </c>
      <c r="L424" s="128" t="s">
        <v>559</v>
      </c>
      <c r="M424" s="59"/>
      <c r="N424" s="59"/>
      <c r="O424" s="59" t="s">
        <v>601</v>
      </c>
      <c r="P424" s="56"/>
      <c r="Q424" s="6"/>
      <c r="R4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60">
        <v>0.22916666666666666</v>
      </c>
      <c r="Y424" s="60">
        <v>0.28819444444444448</v>
      </c>
      <c r="Z424" s="60">
        <v>0.34375</v>
      </c>
      <c r="AA424" s="60">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6" ht="72.5" hidden="1" x14ac:dyDescent="0.35">
      <c r="A425" s="229">
        <v>2117</v>
      </c>
      <c r="B425" s="233">
        <v>45831</v>
      </c>
      <c r="C425" s="331">
        <v>2025</v>
      </c>
      <c r="D425" s="6">
        <f>YEAR(PA[[#This Row],[Date]])</f>
        <v>2025</v>
      </c>
      <c r="E425" s="351" t="s">
        <v>73</v>
      </c>
      <c r="F425" s="352" t="s">
        <v>73</v>
      </c>
      <c r="G425" s="321">
        <v>45809</v>
      </c>
      <c r="H425">
        <f>DAY(EOMONTH(PA[[#This Row],[Date]], 0))</f>
        <v>30</v>
      </c>
      <c r="I425" s="272">
        <v>0.21666666666666667</v>
      </c>
      <c r="J425" s="272">
        <v>0.77083333333333337</v>
      </c>
      <c r="K425" s="53">
        <f>IFERROR((PA[[#This Row],[Sunset Time (POA&lt;20 W/m2)]]-PA[[#This Row],[Sunrise Time (POA&gt;20 W/m2)]])*24,"")</f>
        <v>13.3</v>
      </c>
      <c r="L425" s="59" t="s">
        <v>621</v>
      </c>
      <c r="M425" s="59"/>
      <c r="N425" s="59"/>
      <c r="O425" s="59" t="s">
        <v>571</v>
      </c>
      <c r="P425" s="56"/>
      <c r="Q425" s="6"/>
      <c r="R4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60">
        <v>0.22916666666666666</v>
      </c>
      <c r="Y425" s="60">
        <v>0.28819444444444448</v>
      </c>
      <c r="Z425" s="60">
        <v>0.4375</v>
      </c>
      <c r="AA425" s="60">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6" ht="43.5" hidden="1" x14ac:dyDescent="0.35">
      <c r="A426" s="229">
        <v>2118</v>
      </c>
      <c r="B426" s="233">
        <v>45831</v>
      </c>
      <c r="C426" s="331">
        <v>2025</v>
      </c>
      <c r="D426" s="6">
        <f>YEAR(PA[[#This Row],[Date]])</f>
        <v>2025</v>
      </c>
      <c r="E426" s="351" t="s">
        <v>73</v>
      </c>
      <c r="F426" s="352" t="s">
        <v>73</v>
      </c>
      <c r="G426" s="321">
        <v>45809</v>
      </c>
      <c r="H426">
        <f>DAY(EOMONTH(PA[[#This Row],[Date]], 0))</f>
        <v>30</v>
      </c>
      <c r="I426" s="272">
        <v>0.21666666666666667</v>
      </c>
      <c r="J426" s="272">
        <v>0.77083333333333337</v>
      </c>
      <c r="K426" s="53">
        <f>IFERROR((PA[[#This Row],[Sunset Time (POA&lt;20 W/m2)]]-PA[[#This Row],[Sunrise Time (POA&gt;20 W/m2)]])*24,"")</f>
        <v>13.3</v>
      </c>
      <c r="L426" s="59" t="s">
        <v>621</v>
      </c>
      <c r="M426" s="59"/>
      <c r="N426" s="59"/>
      <c r="O426" s="59" t="s">
        <v>714</v>
      </c>
      <c r="P426" s="56"/>
      <c r="Q426" s="6"/>
      <c r="R4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60">
        <v>0.22916666666666666</v>
      </c>
      <c r="Y426" s="60">
        <v>0.28819444444444448</v>
      </c>
      <c r="Z426" s="60">
        <v>0.33680555555555558</v>
      </c>
      <c r="AA426" s="60">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6" ht="43.5" hidden="1" x14ac:dyDescent="0.35">
      <c r="A427" s="229">
        <v>2119</v>
      </c>
      <c r="B427" s="233">
        <v>45831</v>
      </c>
      <c r="C427" s="331">
        <v>2025</v>
      </c>
      <c r="D427" s="6">
        <f>YEAR(PA[[#This Row],[Date]])</f>
        <v>2025</v>
      </c>
      <c r="E427" s="351" t="s">
        <v>73</v>
      </c>
      <c r="F427" s="352" t="s">
        <v>73</v>
      </c>
      <c r="G427" s="321">
        <v>45809</v>
      </c>
      <c r="H427">
        <f>DAY(EOMONTH(PA[[#This Row],[Date]], 0))</f>
        <v>30</v>
      </c>
      <c r="I427" s="272">
        <v>0.21666666666666667</v>
      </c>
      <c r="J427" s="272">
        <v>0.77083333333333337</v>
      </c>
      <c r="K427" s="53">
        <f>IFERROR((PA[[#This Row],[Sunset Time (POA&lt;20 W/m2)]]-PA[[#This Row],[Sunrise Time (POA&gt;20 W/m2)]])*24,"")</f>
        <v>13.3</v>
      </c>
      <c r="L427" s="59" t="s">
        <v>615</v>
      </c>
      <c r="M427" s="59"/>
      <c r="N427" s="59"/>
      <c r="O427" s="59" t="s">
        <v>591</v>
      </c>
      <c r="P427" s="56"/>
      <c r="Q427" s="6"/>
      <c r="R4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60">
        <v>0.22916666666666666</v>
      </c>
      <c r="Y427" s="60">
        <v>0.28819444444444448</v>
      </c>
      <c r="Z427" s="60">
        <v>0.30208333333333331</v>
      </c>
      <c r="AA427" s="60">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6" ht="43.5" hidden="1" x14ac:dyDescent="0.35">
      <c r="A428" s="229">
        <v>2120</v>
      </c>
      <c r="B428" s="233">
        <v>45831</v>
      </c>
      <c r="C428" s="331">
        <v>2025</v>
      </c>
      <c r="D428" s="6">
        <f>YEAR(PA[[#This Row],[Date]])</f>
        <v>2025</v>
      </c>
      <c r="E428" s="351" t="s">
        <v>73</v>
      </c>
      <c r="F428" s="352" t="s">
        <v>73</v>
      </c>
      <c r="G428" s="321">
        <v>45809</v>
      </c>
      <c r="H428">
        <f>DAY(EOMONTH(PA[[#This Row],[Date]], 0))</f>
        <v>30</v>
      </c>
      <c r="I428" s="272">
        <v>0.21666666666666667</v>
      </c>
      <c r="J428" s="272">
        <v>0.77083333333333337</v>
      </c>
      <c r="K428" s="53">
        <f>IFERROR((PA[[#This Row],[Sunset Time (POA&lt;20 W/m2)]]-PA[[#This Row],[Sunrise Time (POA&gt;20 W/m2)]])*24,"")</f>
        <v>13.3</v>
      </c>
      <c r="L428" s="59" t="s">
        <v>615</v>
      </c>
      <c r="M428" s="59"/>
      <c r="N428" s="59"/>
      <c r="O428" s="59" t="s">
        <v>598</v>
      </c>
      <c r="P428" s="56"/>
      <c r="Q428" s="6"/>
      <c r="R4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60">
        <v>0.22916666666666666</v>
      </c>
      <c r="Y428" s="60">
        <v>0.28819444444444448</v>
      </c>
      <c r="Z428" s="60">
        <v>0.36458333333333331</v>
      </c>
      <c r="AA428" s="60">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6" ht="43.5" hidden="1" x14ac:dyDescent="0.35">
      <c r="A429" s="229">
        <v>2121</v>
      </c>
      <c r="B429" s="233">
        <v>45831</v>
      </c>
      <c r="C429" s="331">
        <v>2025</v>
      </c>
      <c r="D429" s="6">
        <f>YEAR(PA[[#This Row],[Date]])</f>
        <v>2025</v>
      </c>
      <c r="E429" s="351" t="s">
        <v>73</v>
      </c>
      <c r="F429" s="352" t="s">
        <v>73</v>
      </c>
      <c r="G429" s="321">
        <v>45809</v>
      </c>
      <c r="H429">
        <f>DAY(EOMONTH(PA[[#This Row],[Date]], 0))</f>
        <v>30</v>
      </c>
      <c r="I429" s="272">
        <v>0.21666666666666667</v>
      </c>
      <c r="J429" s="272">
        <v>0.77083333333333337</v>
      </c>
      <c r="K429" s="53">
        <f>IFERROR((PA[[#This Row],[Sunset Time (POA&lt;20 W/m2)]]-PA[[#This Row],[Sunrise Time (POA&gt;20 W/m2)]])*24,"")</f>
        <v>13.3</v>
      </c>
      <c r="L429" s="59" t="s">
        <v>615</v>
      </c>
      <c r="M429" s="59"/>
      <c r="N429" s="59"/>
      <c r="O429" s="59" t="s">
        <v>594</v>
      </c>
      <c r="P429" s="56"/>
      <c r="Q429" s="6"/>
      <c r="R4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60">
        <v>0.22916666666666666</v>
      </c>
      <c r="Y429" s="60">
        <v>0.28819444444444448</v>
      </c>
      <c r="Z429" s="60">
        <v>0.375</v>
      </c>
      <c r="AA429" s="60">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6" ht="43.5" hidden="1" x14ac:dyDescent="0.35">
      <c r="A430" s="229">
        <v>2122</v>
      </c>
      <c r="B430" s="233">
        <v>45831</v>
      </c>
      <c r="C430" s="331">
        <v>2025</v>
      </c>
      <c r="D430" s="6">
        <f>YEAR(PA[[#This Row],[Date]])</f>
        <v>2025</v>
      </c>
      <c r="E430" s="351" t="s">
        <v>73</v>
      </c>
      <c r="F430" s="352" t="s">
        <v>73</v>
      </c>
      <c r="G430" s="321">
        <v>45809</v>
      </c>
      <c r="H430">
        <f>DAY(EOMONTH(PA[[#This Row],[Date]], 0))</f>
        <v>30</v>
      </c>
      <c r="I430" s="272">
        <v>0.21666666666666667</v>
      </c>
      <c r="J430" s="272">
        <v>0.77083333333333337</v>
      </c>
      <c r="K430" s="53">
        <f>IFERROR((PA[[#This Row],[Sunset Time (POA&lt;20 W/m2)]]-PA[[#This Row],[Sunrise Time (POA&gt;20 W/m2)]])*24,"")</f>
        <v>13.3</v>
      </c>
      <c r="L430" s="59" t="s">
        <v>615</v>
      </c>
      <c r="M430" s="59"/>
      <c r="N430" s="59"/>
      <c r="O430" s="59" t="s">
        <v>580</v>
      </c>
      <c r="P430" s="56"/>
      <c r="Q430" s="6"/>
      <c r="R4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60">
        <v>0.22916666666666666</v>
      </c>
      <c r="Y430" s="60">
        <v>0.28819444444444448</v>
      </c>
      <c r="Z430" s="60">
        <v>0.31944444444444448</v>
      </c>
      <c r="AA430" s="60">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6" ht="43.5" hidden="1" x14ac:dyDescent="0.35">
      <c r="A431" s="229">
        <v>2123</v>
      </c>
      <c r="B431" s="233">
        <v>45831</v>
      </c>
      <c r="C431" s="331">
        <v>2025</v>
      </c>
      <c r="D431" s="6">
        <f>YEAR(PA[[#This Row],[Date]])</f>
        <v>2025</v>
      </c>
      <c r="E431" s="351" t="s">
        <v>73</v>
      </c>
      <c r="F431" s="352" t="s">
        <v>73</v>
      </c>
      <c r="G431" s="321">
        <v>45809</v>
      </c>
      <c r="H431">
        <f>DAY(EOMONTH(PA[[#This Row],[Date]], 0))</f>
        <v>30</v>
      </c>
      <c r="I431" s="272">
        <v>0.21666666666666667</v>
      </c>
      <c r="J431" s="272">
        <v>0.77083333333333337</v>
      </c>
      <c r="K431" s="53">
        <f>IFERROR((PA[[#This Row],[Sunset Time (POA&lt;20 W/m2)]]-PA[[#This Row],[Sunrise Time (POA&gt;20 W/m2)]])*24,"")</f>
        <v>13.3</v>
      </c>
      <c r="L431" s="59" t="s">
        <v>606</v>
      </c>
      <c r="M431" s="59"/>
      <c r="N431" s="59"/>
      <c r="O431" s="59" t="s">
        <v>578</v>
      </c>
      <c r="P431" s="56"/>
      <c r="Q431" s="6"/>
      <c r="R4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60">
        <v>0.22916666666666666</v>
      </c>
      <c r="Y431" s="60">
        <v>0.28819444444444448</v>
      </c>
      <c r="Z431" s="60">
        <v>0.34027777777777773</v>
      </c>
      <c r="AA431" s="60">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6" ht="43.5" hidden="1" x14ac:dyDescent="0.35">
      <c r="A432" s="229">
        <v>2124</v>
      </c>
      <c r="B432" s="233">
        <v>45831</v>
      </c>
      <c r="C432" s="331">
        <v>2025</v>
      </c>
      <c r="D432" s="6">
        <f>YEAR(PA[[#This Row],[Date]])</f>
        <v>2025</v>
      </c>
      <c r="E432" s="351" t="s">
        <v>73</v>
      </c>
      <c r="F432" s="352" t="s">
        <v>73</v>
      </c>
      <c r="G432" s="321">
        <v>45809</v>
      </c>
      <c r="H432">
        <f>DAY(EOMONTH(PA[[#This Row],[Date]], 0))</f>
        <v>30</v>
      </c>
      <c r="I432" s="272">
        <v>0.21666666666666667</v>
      </c>
      <c r="J432" s="272">
        <v>0.77083333333333337</v>
      </c>
      <c r="K432" s="53">
        <f>IFERROR((PA[[#This Row],[Sunset Time (POA&lt;20 W/m2)]]-PA[[#This Row],[Sunrise Time (POA&gt;20 W/m2)]])*24,"")</f>
        <v>13.3</v>
      </c>
      <c r="L432" s="59" t="s">
        <v>606</v>
      </c>
      <c r="M432" s="59"/>
      <c r="N432" s="59"/>
      <c r="O432" s="59" t="s">
        <v>600</v>
      </c>
      <c r="P432" s="56"/>
      <c r="Q432" s="6"/>
      <c r="R4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60">
        <v>0.22916666666666666</v>
      </c>
      <c r="Y432" s="60">
        <v>0.28819444444444448</v>
      </c>
      <c r="Z432" s="60">
        <v>0.36805555555555558</v>
      </c>
      <c r="AA432" s="60">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6" ht="43.5" hidden="1" x14ac:dyDescent="0.35">
      <c r="A433" s="229">
        <v>2125</v>
      </c>
      <c r="B433" s="233">
        <v>45831</v>
      </c>
      <c r="C433" s="331">
        <v>2025</v>
      </c>
      <c r="D433" s="129">
        <f>YEAR(PA[[#This Row],[Date]])</f>
        <v>2025</v>
      </c>
      <c r="E433" s="351" t="s">
        <v>73</v>
      </c>
      <c r="F433" s="352" t="s">
        <v>73</v>
      </c>
      <c r="G433" s="321">
        <v>45809</v>
      </c>
      <c r="H433">
        <f>DAY(EOMONTH(PA[[#This Row],[Date]], 0))</f>
        <v>30</v>
      </c>
      <c r="I433" s="272">
        <v>0.21666666666666667</v>
      </c>
      <c r="J433" s="272">
        <v>0.77083333333333337</v>
      </c>
      <c r="K433" s="131">
        <f>IFERROR((PA[[#This Row],[Sunset Time (POA&lt;20 W/m2)]]-PA[[#This Row],[Sunrise Time (POA&gt;20 W/m2)]])*24,"")</f>
        <v>13.3</v>
      </c>
      <c r="L433" s="128" t="s">
        <v>564</v>
      </c>
      <c r="M433" s="128"/>
      <c r="N433" s="128"/>
      <c r="O433" s="128" t="s">
        <v>595</v>
      </c>
      <c r="P433" s="130"/>
      <c r="Q433" s="129"/>
      <c r="R4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53" t="s">
        <v>1293</v>
      </c>
      <c r="X433" s="120">
        <v>0.22916666666666666</v>
      </c>
      <c r="Y433" s="60">
        <v>0.28819444444444448</v>
      </c>
      <c r="Z433" s="120">
        <v>0.45833333333333331</v>
      </c>
      <c r="AA433" s="120">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row>
    <row r="434" spans="1:36" hidden="1" x14ac:dyDescent="0.35">
      <c r="A434" s="229">
        <v>2126</v>
      </c>
      <c r="B434" s="233">
        <v>45831</v>
      </c>
      <c r="C434" s="331">
        <v>2025</v>
      </c>
      <c r="D434" s="6">
        <f>YEAR(PA[[#This Row],[Date]])</f>
        <v>2025</v>
      </c>
      <c r="E434" s="351" t="s">
        <v>73</v>
      </c>
      <c r="F434" s="352" t="s">
        <v>73</v>
      </c>
      <c r="G434" s="321">
        <v>45809</v>
      </c>
      <c r="H434">
        <f>DAY(EOMONTH(PA[[#This Row],[Date]], 0))</f>
        <v>30</v>
      </c>
      <c r="I434" s="272">
        <v>0.21666666666666667</v>
      </c>
      <c r="J434" s="272">
        <v>0.77083333333333337</v>
      </c>
      <c r="K434" s="53">
        <f>IFERROR((PA[[#This Row],[Sunset Time (POA&lt;20 W/m2)]]-PA[[#This Row],[Sunrise Time (POA&gt;20 W/m2)]])*24,"")</f>
        <v>13.3</v>
      </c>
      <c r="L434" s="59" t="s">
        <v>621</v>
      </c>
      <c r="M434" s="59"/>
      <c r="N434" s="59"/>
      <c r="O434" s="59" t="s">
        <v>637</v>
      </c>
      <c r="P434" s="56"/>
      <c r="Q434" s="6"/>
      <c r="R4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120">
        <v>0.22916666666666666</v>
      </c>
      <c r="Y434" s="60"/>
      <c r="Z434" s="60"/>
      <c r="AA434" s="60">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6" hidden="1" x14ac:dyDescent="0.35">
      <c r="A435" s="229">
        <v>2127</v>
      </c>
      <c r="B435" s="233">
        <v>45831</v>
      </c>
      <c r="C435" s="331">
        <v>2025</v>
      </c>
      <c r="D435" s="6">
        <f>YEAR(PA[[#This Row],[Date]])</f>
        <v>2025</v>
      </c>
      <c r="E435" s="351" t="s">
        <v>73</v>
      </c>
      <c r="F435" s="352" t="s">
        <v>73</v>
      </c>
      <c r="G435" s="321">
        <v>45809</v>
      </c>
      <c r="H435">
        <f>DAY(EOMONTH(PA[[#This Row],[Date]], 0))</f>
        <v>30</v>
      </c>
      <c r="I435" s="272">
        <v>0.21666666666666667</v>
      </c>
      <c r="J435" s="272">
        <v>0.77083333333333337</v>
      </c>
      <c r="K435" s="53">
        <f>IFERROR((PA[[#This Row],[Sunset Time (POA&lt;20 W/m2)]]-PA[[#This Row],[Sunrise Time (POA&gt;20 W/m2)]])*24,"")</f>
        <v>13.3</v>
      </c>
      <c r="L435" s="59" t="s">
        <v>621</v>
      </c>
      <c r="M435" s="59"/>
      <c r="N435" s="59"/>
      <c r="O435" s="59" t="s">
        <v>612</v>
      </c>
      <c r="P435" s="56"/>
      <c r="Q435" s="6"/>
      <c r="R4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120">
        <v>0.22916666666666666</v>
      </c>
      <c r="Y435" s="60"/>
      <c r="Z435" s="60"/>
      <c r="AA435" s="60">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6" hidden="1" x14ac:dyDescent="0.35">
      <c r="A436" s="229">
        <v>2128</v>
      </c>
      <c r="B436" s="233">
        <v>45831</v>
      </c>
      <c r="C436" s="331">
        <v>2025</v>
      </c>
      <c r="D436" s="129">
        <f>YEAR(PA[[#This Row],[Date]])</f>
        <v>2025</v>
      </c>
      <c r="E436" s="351" t="s">
        <v>73</v>
      </c>
      <c r="F436" s="352" t="s">
        <v>73</v>
      </c>
      <c r="G436" s="321">
        <v>45809</v>
      </c>
      <c r="H436">
        <f>DAY(EOMONTH(PA[[#This Row],[Date]], 0))</f>
        <v>30</v>
      </c>
      <c r="I436" s="272">
        <v>0.21666666666666667</v>
      </c>
      <c r="J436" s="272">
        <v>0.77083333333333337</v>
      </c>
      <c r="K436" s="131">
        <f>IFERROR((PA[[#This Row],[Sunset Time (POA&lt;20 W/m2)]]-PA[[#This Row],[Sunrise Time (POA&gt;20 W/m2)]])*24,"")</f>
        <v>13.3</v>
      </c>
      <c r="L436" s="128" t="s">
        <v>587</v>
      </c>
      <c r="M436" s="128"/>
      <c r="N436" s="128"/>
      <c r="O436" s="128" t="s">
        <v>581</v>
      </c>
      <c r="P436" s="130"/>
      <c r="Q436" s="129"/>
      <c r="R4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53" t="s">
        <v>1271</v>
      </c>
      <c r="X436" s="120">
        <v>0.22916666666666666</v>
      </c>
      <c r="Y436" s="120"/>
      <c r="Z436" s="120"/>
      <c r="AA436" s="60">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row>
    <row r="437" spans="1:36" ht="29" hidden="1" x14ac:dyDescent="0.35">
      <c r="A437" s="229">
        <v>2129</v>
      </c>
      <c r="B437" s="233">
        <v>45832</v>
      </c>
      <c r="C437" s="331">
        <v>2025</v>
      </c>
      <c r="D437" s="6">
        <f>YEAR(PA[[#This Row],[Date]])</f>
        <v>2025</v>
      </c>
      <c r="E437" s="351" t="s">
        <v>73</v>
      </c>
      <c r="F437" s="352" t="s">
        <v>73</v>
      </c>
      <c r="G437" s="321">
        <v>45809</v>
      </c>
      <c r="H437">
        <f>DAY(EOMONTH(PA[[#This Row],[Date]], 0))</f>
        <v>30</v>
      </c>
      <c r="I437" s="272">
        <v>0.21597222222222223</v>
      </c>
      <c r="J437" s="272">
        <v>0.7715277777777777</v>
      </c>
      <c r="K437" s="53">
        <f>IFERROR((PA[[#This Row],[Sunset Time (POA&lt;20 W/m2)]]-PA[[#This Row],[Sunrise Time (POA&gt;20 W/m2)]])*24,"")</f>
        <v>13.333333333333332</v>
      </c>
      <c r="L437" s="59" t="s">
        <v>65</v>
      </c>
      <c r="M437" s="59"/>
      <c r="N437" s="59"/>
      <c r="O437" s="59" t="s">
        <v>596</v>
      </c>
      <c r="P437" s="56"/>
      <c r="Q437" s="6"/>
      <c r="R4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60">
        <v>0.21597222222222223</v>
      </c>
      <c r="Y437" s="60">
        <v>0.25</v>
      </c>
      <c r="Z437" s="60">
        <v>0.5</v>
      </c>
      <c r="AA437" s="60">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row>
    <row r="438" spans="1:36" hidden="1" x14ac:dyDescent="0.35">
      <c r="A438" s="229">
        <v>2130</v>
      </c>
      <c r="B438" s="233">
        <v>45832</v>
      </c>
      <c r="C438" s="331">
        <v>2025</v>
      </c>
      <c r="D438" s="6">
        <f>YEAR(PA[[#This Row],[Date]])</f>
        <v>2025</v>
      </c>
      <c r="E438" s="351" t="s">
        <v>73</v>
      </c>
      <c r="F438" s="352" t="s">
        <v>73</v>
      </c>
      <c r="G438" s="321">
        <v>45809</v>
      </c>
      <c r="H438">
        <f>DAY(EOMONTH(PA[[#This Row],[Date]], 0))</f>
        <v>30</v>
      </c>
      <c r="I438" s="272">
        <v>0.21597222222222223</v>
      </c>
      <c r="J438" s="272">
        <v>0.7715277777777777</v>
      </c>
      <c r="K438" s="53">
        <f>IFERROR((PA[[#This Row],[Sunset Time (POA&lt;20 W/m2)]]-PA[[#This Row],[Sunrise Time (POA&gt;20 W/m2)]])*24,"")</f>
        <v>13.333333333333332</v>
      </c>
      <c r="L438" s="59" t="s">
        <v>621</v>
      </c>
      <c r="M438" s="59"/>
      <c r="N438" s="59"/>
      <c r="O438" s="59" t="s">
        <v>637</v>
      </c>
      <c r="P438" s="56"/>
      <c r="Q438" s="6"/>
      <c r="R4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60">
        <v>0.21597222222222223</v>
      </c>
      <c r="Y438" s="60"/>
      <c r="Z438" s="60"/>
      <c r="AA438" s="60">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row>
    <row r="439" spans="1:36" hidden="1" x14ac:dyDescent="0.35">
      <c r="A439" s="229">
        <v>2131</v>
      </c>
      <c r="B439" s="233">
        <v>45832</v>
      </c>
      <c r="C439" s="331">
        <v>2025</v>
      </c>
      <c r="D439" s="6">
        <f>YEAR(PA[[#This Row],[Date]])</f>
        <v>2025</v>
      </c>
      <c r="E439" s="351" t="s">
        <v>73</v>
      </c>
      <c r="F439" s="352" t="s">
        <v>73</v>
      </c>
      <c r="G439" s="321">
        <v>45809</v>
      </c>
      <c r="H439">
        <f>DAY(EOMONTH(PA[[#This Row],[Date]], 0))</f>
        <v>30</v>
      </c>
      <c r="I439" s="272">
        <v>0.21597222222222223</v>
      </c>
      <c r="J439" s="272">
        <v>0.7715277777777777</v>
      </c>
      <c r="K439" s="53">
        <f>IFERROR((PA[[#This Row],[Sunset Time (POA&lt;20 W/m2)]]-PA[[#This Row],[Sunrise Time (POA&gt;20 W/m2)]])*24,"")</f>
        <v>13.333333333333332</v>
      </c>
      <c r="L439" s="59" t="s">
        <v>621</v>
      </c>
      <c r="M439" s="59"/>
      <c r="N439" s="59"/>
      <c r="O439" s="59" t="s">
        <v>612</v>
      </c>
      <c r="P439" s="56"/>
      <c r="Q439" s="6"/>
      <c r="R4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60">
        <v>0.21597222222222223</v>
      </c>
      <c r="Y439" s="60"/>
      <c r="Z439" s="60"/>
      <c r="AA439" s="60">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row>
    <row r="440" spans="1:36" hidden="1" x14ac:dyDescent="0.35">
      <c r="A440" s="229">
        <v>2132</v>
      </c>
      <c r="B440" s="233">
        <v>45833</v>
      </c>
      <c r="C440" s="331">
        <v>2025</v>
      </c>
      <c r="D440" s="6">
        <f>YEAR(PA[[#This Row],[Date]])</f>
        <v>2025</v>
      </c>
      <c r="E440" s="351" t="s">
        <v>73</v>
      </c>
      <c r="F440" s="352" t="s">
        <v>73</v>
      </c>
      <c r="G440" s="321">
        <v>45809</v>
      </c>
      <c r="H440">
        <f>DAY(EOMONTH(PA[[#This Row],[Date]], 0))</f>
        <v>30</v>
      </c>
      <c r="I440" s="272">
        <v>0.21597222222222223</v>
      </c>
      <c r="J440" s="272">
        <v>0.78472222222222221</v>
      </c>
      <c r="K440" s="53">
        <f>IFERROR((PA[[#This Row],[Sunset Time (POA&lt;20 W/m2)]]-PA[[#This Row],[Sunrise Time (POA&gt;20 W/m2)]])*24,"")</f>
        <v>13.649999999999999</v>
      </c>
      <c r="L440" s="59" t="s">
        <v>621</v>
      </c>
      <c r="M440" s="59"/>
      <c r="N440" s="59"/>
      <c r="O440" s="59" t="s">
        <v>637</v>
      </c>
      <c r="P440" s="56"/>
      <c r="Q440" s="6"/>
      <c r="R4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60">
        <v>0.21597222222222223</v>
      </c>
      <c r="Y440" s="60"/>
      <c r="Z440" s="60"/>
      <c r="AA440" s="60">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6" hidden="1" x14ac:dyDescent="0.35">
      <c r="A441" s="229">
        <v>2133</v>
      </c>
      <c r="B441" s="233">
        <v>45833</v>
      </c>
      <c r="C441" s="331">
        <v>2025</v>
      </c>
      <c r="D441" s="129">
        <f>YEAR(PA[[#This Row],[Date]])</f>
        <v>2025</v>
      </c>
      <c r="E441" s="351" t="s">
        <v>73</v>
      </c>
      <c r="F441" s="352" t="s">
        <v>73</v>
      </c>
      <c r="G441" s="321">
        <v>45809</v>
      </c>
      <c r="H441">
        <f>DAY(EOMONTH(PA[[#This Row],[Date]], 0))</f>
        <v>30</v>
      </c>
      <c r="I441" s="272">
        <v>0.21597222222222223</v>
      </c>
      <c r="J441" s="272">
        <v>0.78472222222222221</v>
      </c>
      <c r="K441" s="131">
        <f>IFERROR((PA[[#This Row],[Sunset Time (POA&lt;20 W/m2)]]-PA[[#This Row],[Sunrise Time (POA&gt;20 W/m2)]])*24,"")</f>
        <v>13.649999999999999</v>
      </c>
      <c r="L441" s="128" t="s">
        <v>621</v>
      </c>
      <c r="M441" s="128"/>
      <c r="N441" s="128"/>
      <c r="O441" s="128" t="s">
        <v>612</v>
      </c>
      <c r="P441" s="130"/>
      <c r="Q441" s="129"/>
      <c r="R4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60">
        <v>0.21597222222222223</v>
      </c>
      <c r="Y441" s="120"/>
      <c r="Z441" s="120"/>
      <c r="AA441" s="120">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row>
    <row r="442" spans="1:36" hidden="1" x14ac:dyDescent="0.35">
      <c r="A442" s="229">
        <v>2134</v>
      </c>
      <c r="B442" s="233">
        <v>45833</v>
      </c>
      <c r="C442" s="163">
        <v>2025</v>
      </c>
      <c r="D442" s="6">
        <f>YEAR(PA[[#This Row],[Date]])</f>
        <v>2025</v>
      </c>
      <c r="E442" s="351" t="s">
        <v>73</v>
      </c>
      <c r="F442" s="352" t="s">
        <v>73</v>
      </c>
      <c r="G442" s="321">
        <v>45809</v>
      </c>
      <c r="H442">
        <f>DAY(EOMONTH(PA[[#This Row],[Date]], 0))</f>
        <v>30</v>
      </c>
      <c r="I442" s="272">
        <v>0.21805555555555556</v>
      </c>
      <c r="J442" s="272">
        <v>0.77777777777777779</v>
      </c>
      <c r="K442" s="53">
        <f>IFERROR((PA[[#This Row],[Sunset Time (POA&lt;20 W/m2)]]-PA[[#This Row],[Sunrise Time (POA&gt;20 W/m2)]])*24,"")</f>
        <v>13.433333333333334</v>
      </c>
      <c r="L442" s="59" t="s">
        <v>621</v>
      </c>
      <c r="M442" s="59"/>
      <c r="N442" s="59"/>
      <c r="O442" s="59" t="s">
        <v>637</v>
      </c>
      <c r="P442" s="56"/>
      <c r="Q442" s="6"/>
      <c r="R4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60">
        <v>0.21805555555555556</v>
      </c>
      <c r="Y442" s="60"/>
      <c r="Z442" s="60"/>
      <c r="AA442" s="60">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row>
    <row r="443" spans="1:36" hidden="1" x14ac:dyDescent="0.35">
      <c r="A443" s="229">
        <v>2135</v>
      </c>
      <c r="B443" s="233">
        <v>45833</v>
      </c>
      <c r="C443" s="163">
        <v>2025</v>
      </c>
      <c r="D443" s="6">
        <f>YEAR(PA[[#This Row],[Date]])</f>
        <v>2025</v>
      </c>
      <c r="E443" s="351" t="s">
        <v>73</v>
      </c>
      <c r="F443" s="352" t="s">
        <v>73</v>
      </c>
      <c r="G443" s="321">
        <v>45809</v>
      </c>
      <c r="H443">
        <f>DAY(EOMONTH(PA[[#This Row],[Date]], 0))</f>
        <v>30</v>
      </c>
      <c r="I443" s="272">
        <v>0.21805555555555556</v>
      </c>
      <c r="J443" s="272">
        <v>0.77777777777777779</v>
      </c>
      <c r="K443" s="53">
        <f>IFERROR((PA[[#This Row],[Sunset Time (POA&lt;20 W/m2)]]-PA[[#This Row],[Sunrise Time (POA&gt;20 W/m2)]])*24,"")</f>
        <v>13.433333333333334</v>
      </c>
      <c r="L443" s="59" t="s">
        <v>621</v>
      </c>
      <c r="M443" s="59"/>
      <c r="N443" s="59"/>
      <c r="O443" s="59" t="s">
        <v>612</v>
      </c>
      <c r="P443" s="56"/>
      <c r="Q443" s="6"/>
      <c r="R4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60">
        <v>0.21805555555555556</v>
      </c>
      <c r="Y443" s="60"/>
      <c r="Z443" s="60"/>
      <c r="AA443" s="60">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row>
    <row r="444" spans="1:36" ht="58" hidden="1" x14ac:dyDescent="0.35">
      <c r="A444" s="229">
        <v>2136</v>
      </c>
      <c r="B444" s="233">
        <v>45833</v>
      </c>
      <c r="C444" s="163">
        <v>2025</v>
      </c>
      <c r="D444" s="6">
        <f>YEAR(PA[[#This Row],[Date]])</f>
        <v>2025</v>
      </c>
      <c r="E444" s="351" t="s">
        <v>73</v>
      </c>
      <c r="F444" s="352" t="s">
        <v>73</v>
      </c>
      <c r="G444" s="321">
        <v>45809</v>
      </c>
      <c r="H444">
        <f>DAY(EOMONTH(PA[[#This Row],[Date]], 0))</f>
        <v>30</v>
      </c>
      <c r="I444" s="272">
        <v>0.21805555555555556</v>
      </c>
      <c r="J444" s="272">
        <v>0.77777777777777779</v>
      </c>
      <c r="K444" s="53">
        <f>IFERROR((PA[[#This Row],[Sunset Time (POA&lt;20 W/m2)]]-PA[[#This Row],[Sunrise Time (POA&gt;20 W/m2)]])*24,"")</f>
        <v>13.433333333333334</v>
      </c>
      <c r="L444" s="59" t="s">
        <v>621</v>
      </c>
      <c r="M444" s="59"/>
      <c r="N444" s="59"/>
      <c r="O444" s="59" t="s">
        <v>595</v>
      </c>
      <c r="P444" s="56"/>
      <c r="Q444" s="6"/>
      <c r="R4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60">
        <v>0.67708333333333337</v>
      </c>
      <c r="Y444" s="60">
        <v>0.67708333333333337</v>
      </c>
      <c r="Z444" s="60">
        <v>0.6875</v>
      </c>
      <c r="AA444" s="60">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row>
    <row r="445" spans="1:36" hidden="1" x14ac:dyDescent="0.35">
      <c r="A445" s="229">
        <v>2137</v>
      </c>
      <c r="B445" s="233">
        <v>45834</v>
      </c>
      <c r="C445" s="163">
        <v>2025</v>
      </c>
      <c r="D445" s="6">
        <f>YEAR(PA[[#This Row],[Date]])</f>
        <v>2025</v>
      </c>
      <c r="E445" s="351" t="s">
        <v>73</v>
      </c>
      <c r="F445" s="352" t="s">
        <v>73</v>
      </c>
      <c r="G445" s="321">
        <v>45809</v>
      </c>
      <c r="H445">
        <f>DAY(EOMONTH(PA[[#This Row],[Date]], 0))</f>
        <v>30</v>
      </c>
      <c r="I445" s="272"/>
      <c r="J445" s="272"/>
      <c r="K445" s="53">
        <f>IFERROR((PA[[#This Row],[Sunset Time (POA&lt;20 W/m2)]]-PA[[#This Row],[Sunrise Time (POA&gt;20 W/m2)]])*24,"")</f>
        <v>0</v>
      </c>
      <c r="L445" s="59" t="s">
        <v>621</v>
      </c>
      <c r="M445" s="59"/>
      <c r="N445" s="59"/>
      <c r="O445" s="59" t="s">
        <v>637</v>
      </c>
      <c r="P445" s="56"/>
      <c r="Q445" s="6"/>
      <c r="R44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60">
        <v>0.21805555555555556</v>
      </c>
      <c r="Y445" s="60"/>
      <c r="Z445" s="60"/>
      <c r="AA445" s="60">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row>
    <row r="446" spans="1:36" hidden="1" x14ac:dyDescent="0.35">
      <c r="A446" s="229">
        <v>2138</v>
      </c>
      <c r="B446" s="233">
        <v>45834</v>
      </c>
      <c r="C446" s="163">
        <v>2025</v>
      </c>
      <c r="D446" s="6">
        <f>YEAR(PA[[#This Row],[Date]])</f>
        <v>2025</v>
      </c>
      <c r="E446" s="351" t="s">
        <v>73</v>
      </c>
      <c r="F446" s="352" t="s">
        <v>73</v>
      </c>
      <c r="G446" s="321">
        <v>45809</v>
      </c>
      <c r="H446">
        <f>DAY(EOMONTH(PA[[#This Row],[Date]], 0))</f>
        <v>30</v>
      </c>
      <c r="I446" s="272"/>
      <c r="J446" s="272"/>
      <c r="K446" s="53">
        <f>IFERROR((PA[[#This Row],[Sunset Time (POA&lt;20 W/m2)]]-PA[[#This Row],[Sunrise Time (POA&gt;20 W/m2)]])*24,"")</f>
        <v>0</v>
      </c>
      <c r="L446" s="59" t="s">
        <v>621</v>
      </c>
      <c r="M446" s="59"/>
      <c r="N446" s="59"/>
      <c r="O446" s="59" t="s">
        <v>612</v>
      </c>
      <c r="P446" s="56"/>
      <c r="Q446" s="6"/>
      <c r="R44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60">
        <v>0.21805555555555556</v>
      </c>
      <c r="Y446" s="60"/>
      <c r="Z446" s="60"/>
      <c r="AA446" s="60">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row>
    <row r="447" spans="1:36" ht="29" hidden="1" x14ac:dyDescent="0.35">
      <c r="A447" s="229">
        <v>2139</v>
      </c>
      <c r="B447" s="233">
        <v>45835</v>
      </c>
      <c r="C447" s="163">
        <v>2025</v>
      </c>
      <c r="D447" s="6">
        <f>YEAR(PA[[#This Row],[Date]])</f>
        <v>2025</v>
      </c>
      <c r="E447" s="351" t="s">
        <v>73</v>
      </c>
      <c r="F447" s="352" t="s">
        <v>73</v>
      </c>
      <c r="G447" s="321">
        <v>45809</v>
      </c>
      <c r="H447">
        <f>DAY(EOMONTH(PA[[#This Row],[Date]], 0))</f>
        <v>30</v>
      </c>
      <c r="I447" s="272">
        <v>0.24166666666666667</v>
      </c>
      <c r="J447" s="272">
        <v>0.77847222222222223</v>
      </c>
      <c r="K447" s="53">
        <f>IFERROR((PA[[#This Row],[Sunset Time (POA&lt;20 W/m2)]]-PA[[#This Row],[Sunrise Time (POA&gt;20 W/m2)]])*24,"")</f>
        <v>12.883333333333333</v>
      </c>
      <c r="L447" s="59" t="s">
        <v>606</v>
      </c>
      <c r="M447" s="59"/>
      <c r="N447" s="59"/>
      <c r="O447" s="59" t="s">
        <v>595</v>
      </c>
      <c r="P447" s="56"/>
      <c r="Q447" s="6"/>
      <c r="R4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60">
        <v>0.24166666666666667</v>
      </c>
      <c r="Y447" s="60">
        <v>0.29166666666666669</v>
      </c>
      <c r="Z447" s="60">
        <v>0.39583333333333331</v>
      </c>
      <c r="AA447" s="60">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row>
    <row r="448" spans="1:36" ht="29" hidden="1" x14ac:dyDescent="0.35">
      <c r="A448" s="229">
        <v>2140</v>
      </c>
      <c r="B448" s="233">
        <v>45835</v>
      </c>
      <c r="C448" s="163">
        <v>2025</v>
      </c>
      <c r="D448" s="6">
        <f>YEAR(PA[[#This Row],[Date]])</f>
        <v>2025</v>
      </c>
      <c r="E448" s="351" t="s">
        <v>73</v>
      </c>
      <c r="F448" s="352" t="s">
        <v>73</v>
      </c>
      <c r="G448" s="321">
        <v>45809</v>
      </c>
      <c r="H448">
        <f>DAY(EOMONTH(PA[[#This Row],[Date]], 0))</f>
        <v>30</v>
      </c>
      <c r="I448" s="272">
        <v>0.24166666666666667</v>
      </c>
      <c r="J448" s="272">
        <v>0.77847222222222223</v>
      </c>
      <c r="K448" s="53">
        <f>IFERROR((PA[[#This Row],[Sunset Time (POA&lt;20 W/m2)]]-PA[[#This Row],[Sunrise Time (POA&gt;20 W/m2)]])*24,"")</f>
        <v>12.883333333333333</v>
      </c>
      <c r="L448" s="59" t="s">
        <v>621</v>
      </c>
      <c r="M448" s="59"/>
      <c r="N448" s="59"/>
      <c r="O448" s="59" t="s">
        <v>571</v>
      </c>
      <c r="P448" s="56"/>
      <c r="Q448" s="6"/>
      <c r="R4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60">
        <v>0.24166666666666667</v>
      </c>
      <c r="Y448" s="60">
        <v>0.29166666666666669</v>
      </c>
      <c r="Z448" s="60">
        <v>0.38194444444444442</v>
      </c>
      <c r="AA448" s="60">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row>
    <row r="449" spans="1:36" ht="43.5" hidden="1" x14ac:dyDescent="0.35">
      <c r="A449" s="229">
        <v>2141</v>
      </c>
      <c r="B449" s="233">
        <v>45835</v>
      </c>
      <c r="C449" s="163">
        <v>2025</v>
      </c>
      <c r="D449" s="6">
        <f>YEAR(PA[[#This Row],[Date]])</f>
        <v>2025</v>
      </c>
      <c r="E449" s="351" t="s">
        <v>73</v>
      </c>
      <c r="F449" s="352" t="s">
        <v>73</v>
      </c>
      <c r="G449" s="321">
        <v>45809</v>
      </c>
      <c r="H449">
        <f>DAY(EOMONTH(PA[[#This Row],[Date]], 0))</f>
        <v>30</v>
      </c>
      <c r="I449" s="272">
        <v>0.24166666666666667</v>
      </c>
      <c r="J449" s="272">
        <v>0.77847222222222223</v>
      </c>
      <c r="K449" s="53">
        <f>IFERROR((PA[[#This Row],[Sunset Time (POA&lt;20 W/m2)]]-PA[[#This Row],[Sunrise Time (POA&gt;20 W/m2)]])*24,"")</f>
        <v>12.883333333333333</v>
      </c>
      <c r="L449" s="59" t="s">
        <v>621</v>
      </c>
      <c r="M449" s="59"/>
      <c r="N449" s="59"/>
      <c r="O449" s="59" t="s">
        <v>571</v>
      </c>
      <c r="P449" s="56"/>
      <c r="Q449" s="6"/>
      <c r="R4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60">
        <v>0.73958333333333337</v>
      </c>
      <c r="Y449" s="60">
        <v>0.73958333333333337</v>
      </c>
      <c r="Z449" s="60">
        <v>0.74305555555555547</v>
      </c>
      <c r="AA449" s="60">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row>
    <row r="450" spans="1:36" hidden="1" x14ac:dyDescent="0.35">
      <c r="A450" s="229">
        <v>2142</v>
      </c>
      <c r="B450" s="233">
        <v>45835</v>
      </c>
      <c r="C450" s="163">
        <v>2025</v>
      </c>
      <c r="D450" s="6">
        <f>YEAR(PA[[#This Row],[Date]])</f>
        <v>2025</v>
      </c>
      <c r="E450" s="351" t="s">
        <v>73</v>
      </c>
      <c r="F450" s="352" t="s">
        <v>73</v>
      </c>
      <c r="G450" s="321">
        <v>45809</v>
      </c>
      <c r="H450">
        <f>DAY(EOMONTH(PA[[#This Row],[Date]], 0))</f>
        <v>30</v>
      </c>
      <c r="I450" s="272">
        <v>0.24166666666666667</v>
      </c>
      <c r="J450" s="272">
        <v>0.77847222222222223</v>
      </c>
      <c r="K450" s="53">
        <f>IFERROR((PA[[#This Row],[Sunset Time (POA&lt;20 W/m2)]]-PA[[#This Row],[Sunrise Time (POA&gt;20 W/m2)]])*24,"")</f>
        <v>12.883333333333333</v>
      </c>
      <c r="L450" s="59" t="s">
        <v>621</v>
      </c>
      <c r="M450" s="59"/>
      <c r="N450" s="59"/>
      <c r="O450" s="59" t="s">
        <v>637</v>
      </c>
      <c r="P450" s="56"/>
      <c r="Q450" s="6"/>
      <c r="R4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60">
        <v>0.24166666666666667</v>
      </c>
      <c r="Y450" s="60"/>
      <c r="Z450" s="60"/>
      <c r="AA450" s="60">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row>
    <row r="451" spans="1:36" hidden="1" x14ac:dyDescent="0.35">
      <c r="A451" s="229">
        <v>2143</v>
      </c>
      <c r="B451" s="233">
        <v>45835</v>
      </c>
      <c r="C451" s="163">
        <v>2025</v>
      </c>
      <c r="D451" s="6">
        <f>YEAR(PA[[#This Row],[Date]])</f>
        <v>2025</v>
      </c>
      <c r="E451" s="351" t="s">
        <v>73</v>
      </c>
      <c r="F451" s="352" t="s">
        <v>73</v>
      </c>
      <c r="G451" s="321">
        <v>45809</v>
      </c>
      <c r="H451">
        <f>DAY(EOMONTH(PA[[#This Row],[Date]], 0))</f>
        <v>30</v>
      </c>
      <c r="I451" s="272">
        <v>0.24166666666666667</v>
      </c>
      <c r="J451" s="272">
        <v>0.77847222222222223</v>
      </c>
      <c r="K451" s="53">
        <f>IFERROR((PA[[#This Row],[Sunset Time (POA&lt;20 W/m2)]]-PA[[#This Row],[Sunrise Time (POA&gt;20 W/m2)]])*24,"")</f>
        <v>12.883333333333333</v>
      </c>
      <c r="L451" s="59" t="s">
        <v>621</v>
      </c>
      <c r="M451" s="59"/>
      <c r="N451" s="59"/>
      <c r="O451" s="59" t="s">
        <v>612</v>
      </c>
      <c r="P451" s="56"/>
      <c r="Q451" s="6"/>
      <c r="R45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60">
        <v>0.24166666666666667</v>
      </c>
      <c r="Y451" s="60"/>
      <c r="Z451" s="60"/>
      <c r="AA451" s="60">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row>
    <row r="452" spans="1:36" ht="29" hidden="1" x14ac:dyDescent="0.35">
      <c r="A452" s="229">
        <v>2144</v>
      </c>
      <c r="B452" s="233">
        <v>45835</v>
      </c>
      <c r="C452" s="163">
        <v>2025</v>
      </c>
      <c r="D452" s="6">
        <f>YEAR(PA[[#This Row],[Date]])</f>
        <v>2025</v>
      </c>
      <c r="E452" s="351" t="s">
        <v>73</v>
      </c>
      <c r="F452" s="352" t="s">
        <v>73</v>
      </c>
      <c r="G452" s="321">
        <v>45809</v>
      </c>
      <c r="H452">
        <f>DAY(EOMONTH(PA[[#This Row],[Date]], 0))</f>
        <v>30</v>
      </c>
      <c r="I452" s="272">
        <v>0.24166666666666667</v>
      </c>
      <c r="J452" s="272">
        <v>0.77847222222222223</v>
      </c>
      <c r="K452" s="53">
        <f>IFERROR((PA[[#This Row],[Sunset Time (POA&lt;20 W/m2)]]-PA[[#This Row],[Sunrise Time (POA&gt;20 W/m2)]])*24,"")</f>
        <v>12.883333333333333</v>
      </c>
      <c r="L452" s="59" t="s">
        <v>559</v>
      </c>
      <c r="M452" s="59"/>
      <c r="N452" s="59"/>
      <c r="O452" s="59" t="s">
        <v>789</v>
      </c>
      <c r="P452" s="56"/>
      <c r="Q452" s="6"/>
      <c r="R4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60">
        <v>0.52569444444444446</v>
      </c>
      <c r="Y452" s="60">
        <v>0.52569444444444446</v>
      </c>
      <c r="Z452" s="60">
        <v>0.52847222222222223</v>
      </c>
      <c r="AA452" s="60">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row>
    <row r="453" spans="1:36" hidden="1" x14ac:dyDescent="0.35">
      <c r="A453" s="229">
        <v>2145</v>
      </c>
      <c r="B453" s="233">
        <v>45836</v>
      </c>
      <c r="C453" s="163">
        <v>2025</v>
      </c>
      <c r="D453" s="6">
        <f>YEAR(PA[[#This Row],[Date]])</f>
        <v>2025</v>
      </c>
      <c r="E453" s="351" t="s">
        <v>73</v>
      </c>
      <c r="F453" s="352" t="s">
        <v>73</v>
      </c>
      <c r="G453" s="321">
        <v>45809</v>
      </c>
      <c r="H453">
        <f>DAY(EOMONTH(PA[[#This Row],[Date]], 0))</f>
        <v>30</v>
      </c>
      <c r="I453" s="272">
        <v>0.22638888888888889</v>
      </c>
      <c r="J453" s="272">
        <v>0.77013888888888893</v>
      </c>
      <c r="K453" s="53">
        <f>IFERROR((PA[[#This Row],[Sunset Time (POA&lt;20 W/m2)]]-PA[[#This Row],[Sunrise Time (POA&gt;20 W/m2)]])*24,"")</f>
        <v>13.05</v>
      </c>
      <c r="L453" s="59" t="s">
        <v>621</v>
      </c>
      <c r="M453" s="59"/>
      <c r="N453" s="59"/>
      <c r="O453" s="59" t="s">
        <v>637</v>
      </c>
      <c r="P453" s="56"/>
      <c r="Q453" s="6"/>
      <c r="R45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60">
        <v>0.22638888888888889</v>
      </c>
      <c r="Y453" s="60"/>
      <c r="Z453" s="60"/>
      <c r="AA453" s="60">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row>
    <row r="454" spans="1:36" hidden="1" x14ac:dyDescent="0.35">
      <c r="A454" s="229">
        <v>2146</v>
      </c>
      <c r="B454" s="233">
        <v>45836</v>
      </c>
      <c r="C454" s="163">
        <v>2025</v>
      </c>
      <c r="D454" s="6">
        <f>YEAR(PA[[#This Row],[Date]])</f>
        <v>2025</v>
      </c>
      <c r="E454" s="351" t="s">
        <v>73</v>
      </c>
      <c r="F454" s="352" t="s">
        <v>73</v>
      </c>
      <c r="G454" s="321">
        <v>45809</v>
      </c>
      <c r="H454">
        <f>DAY(EOMONTH(PA[[#This Row],[Date]], 0))</f>
        <v>30</v>
      </c>
      <c r="I454" s="272">
        <v>0.22638888888888889</v>
      </c>
      <c r="J454" s="272">
        <v>0.77013888888888893</v>
      </c>
      <c r="K454" s="53">
        <f>IFERROR((PA[[#This Row],[Sunset Time (POA&lt;20 W/m2)]]-PA[[#This Row],[Sunrise Time (POA&gt;20 W/m2)]])*24,"")</f>
        <v>13.05</v>
      </c>
      <c r="L454" s="59" t="s">
        <v>621</v>
      </c>
      <c r="M454" s="59"/>
      <c r="N454" s="59"/>
      <c r="O454" s="59" t="s">
        <v>612</v>
      </c>
      <c r="P454" s="56"/>
      <c r="Q454" s="6"/>
      <c r="R45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60">
        <v>0.22638888888888889</v>
      </c>
      <c r="Y454" s="60"/>
      <c r="Z454" s="60"/>
      <c r="AA454" s="60">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row>
    <row r="455" spans="1:36" ht="43.5" hidden="1" x14ac:dyDescent="0.35">
      <c r="A455" s="229">
        <v>2147</v>
      </c>
      <c r="B455" s="233">
        <v>45836</v>
      </c>
      <c r="C455" s="163">
        <v>2025</v>
      </c>
      <c r="D455" s="6">
        <f>YEAR(PA[[#This Row],[Date]])</f>
        <v>2025</v>
      </c>
      <c r="E455" s="351" t="s">
        <v>73</v>
      </c>
      <c r="F455" s="352" t="s">
        <v>73</v>
      </c>
      <c r="G455" s="321">
        <v>45809</v>
      </c>
      <c r="H455">
        <f>DAY(EOMONTH(PA[[#This Row],[Date]], 0))</f>
        <v>30</v>
      </c>
      <c r="I455" s="272">
        <v>0.22638888888888889</v>
      </c>
      <c r="J455" s="272">
        <v>0.77013888888888893</v>
      </c>
      <c r="K455" s="53">
        <f>IFERROR((PA[[#This Row],[Sunset Time (POA&lt;20 W/m2)]]-PA[[#This Row],[Sunrise Time (POA&gt;20 W/m2)]])*24,"")</f>
        <v>13.05</v>
      </c>
      <c r="L455" s="59" t="s">
        <v>564</v>
      </c>
      <c r="M455" s="59"/>
      <c r="N455" s="59"/>
      <c r="O455" s="59" t="s">
        <v>591</v>
      </c>
      <c r="P455" s="56"/>
      <c r="Q455" s="6"/>
      <c r="R45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53" t="s">
        <v>1293</v>
      </c>
      <c r="X455" s="60">
        <v>0.22638888888888889</v>
      </c>
      <c r="Y455" s="60">
        <v>0.25694444444444448</v>
      </c>
      <c r="Z455" s="60">
        <v>0.30208333333333331</v>
      </c>
      <c r="AA455" s="60">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53"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row>
    <row r="456" spans="1:36" ht="43.5" hidden="1" x14ac:dyDescent="0.35">
      <c r="A456" s="229">
        <v>2148</v>
      </c>
      <c r="B456" s="233">
        <v>45836</v>
      </c>
      <c r="C456" s="163">
        <v>2025</v>
      </c>
      <c r="D456" s="6">
        <f>YEAR(PA[[#This Row],[Date]])</f>
        <v>2025</v>
      </c>
      <c r="E456" s="351" t="s">
        <v>73</v>
      </c>
      <c r="F456" s="352" t="s">
        <v>73</v>
      </c>
      <c r="G456" s="321">
        <v>45809</v>
      </c>
      <c r="H456">
        <f>DAY(EOMONTH(PA[[#This Row],[Date]], 0))</f>
        <v>30</v>
      </c>
      <c r="I456" s="272">
        <v>0.22638888888888889</v>
      </c>
      <c r="J456" s="272">
        <v>0.77013888888888893</v>
      </c>
      <c r="K456" s="53">
        <f>IFERROR((PA[[#This Row],[Sunset Time (POA&lt;20 W/m2)]]-PA[[#This Row],[Sunrise Time (POA&gt;20 W/m2)]])*24,"")</f>
        <v>13.05</v>
      </c>
      <c r="L456" s="59" t="s">
        <v>564</v>
      </c>
      <c r="M456" s="59"/>
      <c r="N456" s="59"/>
      <c r="O456" s="59" t="s">
        <v>648</v>
      </c>
      <c r="P456" s="56"/>
      <c r="Q456" s="6"/>
      <c r="R45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53" t="s">
        <v>1293</v>
      </c>
      <c r="X456" s="60">
        <v>0.22638888888888889</v>
      </c>
      <c r="Y456" s="60">
        <v>0.25694444444444448</v>
      </c>
      <c r="Z456" s="60">
        <v>0.30902777777777779</v>
      </c>
      <c r="AA456" s="60">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53"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row>
    <row r="457" spans="1:36" ht="43.5" hidden="1" x14ac:dyDescent="0.35">
      <c r="A457" s="229">
        <v>2149</v>
      </c>
      <c r="B457" s="233">
        <v>45836</v>
      </c>
      <c r="C457" s="163">
        <v>2025</v>
      </c>
      <c r="D457" s="6">
        <f>YEAR(PA[[#This Row],[Date]])</f>
        <v>2025</v>
      </c>
      <c r="E457" s="351" t="s">
        <v>73</v>
      </c>
      <c r="F457" s="352" t="s">
        <v>73</v>
      </c>
      <c r="G457" s="321">
        <v>45809</v>
      </c>
      <c r="H457">
        <f>DAY(EOMONTH(PA[[#This Row],[Date]], 0))</f>
        <v>30</v>
      </c>
      <c r="I457" s="272">
        <v>0.22638888888888889</v>
      </c>
      <c r="J457" s="272">
        <v>0.77013888888888893</v>
      </c>
      <c r="K457" s="53">
        <f>IFERROR((PA[[#This Row],[Sunset Time (POA&lt;20 W/m2)]]-PA[[#This Row],[Sunrise Time (POA&gt;20 W/m2)]])*24,"")</f>
        <v>13.05</v>
      </c>
      <c r="L457" s="59" t="s">
        <v>615</v>
      </c>
      <c r="M457" s="59"/>
      <c r="N457" s="59"/>
      <c r="O457" s="59" t="s">
        <v>581</v>
      </c>
      <c r="P457" s="56"/>
      <c r="Q457" s="6"/>
      <c r="R45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53" t="s">
        <v>1293</v>
      </c>
      <c r="X457" s="60">
        <v>0.22638888888888889</v>
      </c>
      <c r="Y457" s="60">
        <v>0.25694444444444448</v>
      </c>
      <c r="Z457" s="60">
        <v>0.31944444444444448</v>
      </c>
      <c r="AA457" s="60">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53"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row>
    <row r="458" spans="1:36" ht="43.5" hidden="1" x14ac:dyDescent="0.35">
      <c r="A458" s="229">
        <v>2150</v>
      </c>
      <c r="B458" s="233">
        <v>45836</v>
      </c>
      <c r="C458" s="163">
        <v>2025</v>
      </c>
      <c r="D458" s="6">
        <f>YEAR(PA[[#This Row],[Date]])</f>
        <v>2025</v>
      </c>
      <c r="E458" s="351" t="s">
        <v>73</v>
      </c>
      <c r="F458" s="352" t="s">
        <v>73</v>
      </c>
      <c r="G458" s="321">
        <v>45809</v>
      </c>
      <c r="H458">
        <f>DAY(EOMONTH(PA[[#This Row],[Date]], 0))</f>
        <v>30</v>
      </c>
      <c r="I458" s="272">
        <v>0.22638888888888889</v>
      </c>
      <c r="J458" s="272">
        <v>0.77013888888888893</v>
      </c>
      <c r="K458" s="53">
        <f>IFERROR((PA[[#This Row],[Sunset Time (POA&lt;20 W/m2)]]-PA[[#This Row],[Sunrise Time (POA&gt;20 W/m2)]])*24,"")</f>
        <v>13.05</v>
      </c>
      <c r="L458" s="59" t="s">
        <v>615</v>
      </c>
      <c r="M458" s="59"/>
      <c r="N458" s="59"/>
      <c r="O458" s="59" t="s">
        <v>663</v>
      </c>
      <c r="P458" s="56"/>
      <c r="Q458" s="6"/>
      <c r="R4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53" t="s">
        <v>1293</v>
      </c>
      <c r="X458" s="60">
        <v>0.22638888888888889</v>
      </c>
      <c r="Y458" s="60">
        <v>0.25694444444444448</v>
      </c>
      <c r="Z458" s="60">
        <v>0.34027777777777773</v>
      </c>
      <c r="AA458" s="60">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53"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row>
    <row r="459" spans="1:36" ht="43.5" hidden="1" x14ac:dyDescent="0.35">
      <c r="A459" s="229">
        <v>2151</v>
      </c>
      <c r="B459" s="233">
        <v>45836</v>
      </c>
      <c r="C459" s="163">
        <v>2025</v>
      </c>
      <c r="D459" s="6">
        <f>YEAR(PA[[#This Row],[Date]])</f>
        <v>2025</v>
      </c>
      <c r="E459" s="351" t="s">
        <v>73</v>
      </c>
      <c r="F459" s="352" t="s">
        <v>73</v>
      </c>
      <c r="G459" s="321">
        <v>45809</v>
      </c>
      <c r="H459">
        <f>DAY(EOMONTH(PA[[#This Row],[Date]], 0))</f>
        <v>30</v>
      </c>
      <c r="I459" s="272">
        <v>0.22638888888888889</v>
      </c>
      <c r="J459" s="272">
        <v>0.77013888888888893</v>
      </c>
      <c r="K459" s="53">
        <f>IFERROR((PA[[#This Row],[Sunset Time (POA&lt;20 W/m2)]]-PA[[#This Row],[Sunrise Time (POA&gt;20 W/m2)]])*24,"")</f>
        <v>13.05</v>
      </c>
      <c r="L459" s="59" t="s">
        <v>559</v>
      </c>
      <c r="M459" s="59"/>
      <c r="N459" s="59"/>
      <c r="O459" s="59" t="s">
        <v>616</v>
      </c>
      <c r="P459" s="56"/>
      <c r="Q459" s="6"/>
      <c r="R4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53" t="s">
        <v>1293</v>
      </c>
      <c r="X459" s="60">
        <v>0.22638888888888889</v>
      </c>
      <c r="Y459" s="60">
        <v>0.25694444444444448</v>
      </c>
      <c r="Z459" s="60">
        <v>0.35069444444444442</v>
      </c>
      <c r="AA459" s="60">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53"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row>
    <row r="460" spans="1:36" ht="43.5" hidden="1" x14ac:dyDescent="0.35">
      <c r="A460" s="229">
        <v>2152</v>
      </c>
      <c r="B460" s="233">
        <v>45836</v>
      </c>
      <c r="C460" s="163">
        <v>2025</v>
      </c>
      <c r="D460" s="6">
        <f>YEAR(PA[[#This Row],[Date]])</f>
        <v>2025</v>
      </c>
      <c r="E460" s="351" t="s">
        <v>73</v>
      </c>
      <c r="F460" s="352" t="s">
        <v>73</v>
      </c>
      <c r="G460" s="321">
        <v>45809</v>
      </c>
      <c r="H460">
        <f>DAY(EOMONTH(PA[[#This Row],[Date]], 0))</f>
        <v>30</v>
      </c>
      <c r="I460" s="272">
        <v>0.22638888888888889</v>
      </c>
      <c r="J460" s="272">
        <v>0.77013888888888893</v>
      </c>
      <c r="K460" s="53">
        <f>IFERROR((PA[[#This Row],[Sunset Time (POA&lt;20 W/m2)]]-PA[[#This Row],[Sunrise Time (POA&gt;20 W/m2)]])*24,"")</f>
        <v>13.05</v>
      </c>
      <c r="L460" s="59" t="s">
        <v>597</v>
      </c>
      <c r="M460" s="59"/>
      <c r="N460" s="59"/>
      <c r="O460" s="59" t="s">
        <v>583</v>
      </c>
      <c r="P460" s="56"/>
      <c r="Q460" s="6"/>
      <c r="R4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53" t="s">
        <v>1293</v>
      </c>
      <c r="X460" s="60">
        <v>0.22638888888888889</v>
      </c>
      <c r="Y460" s="60">
        <v>0.25694444444444448</v>
      </c>
      <c r="Z460" s="60">
        <v>0.28819444444444448</v>
      </c>
      <c r="AA460" s="60">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53"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row>
    <row r="461" spans="1:36" ht="43.5" hidden="1" x14ac:dyDescent="0.35">
      <c r="A461" s="229">
        <v>2153</v>
      </c>
      <c r="B461" s="233">
        <v>45836</v>
      </c>
      <c r="C461" s="163">
        <v>2025</v>
      </c>
      <c r="D461" s="6">
        <f>YEAR(PA[[#This Row],[Date]])</f>
        <v>2025</v>
      </c>
      <c r="E461" s="351" t="s">
        <v>73</v>
      </c>
      <c r="F461" s="352" t="s">
        <v>73</v>
      </c>
      <c r="G461" s="321">
        <v>45809</v>
      </c>
      <c r="H461">
        <f>DAY(EOMONTH(PA[[#This Row],[Date]], 0))</f>
        <v>30</v>
      </c>
      <c r="I461" s="272">
        <v>0.22638888888888889</v>
      </c>
      <c r="J461" s="272">
        <v>0.77013888888888893</v>
      </c>
      <c r="K461" s="53">
        <f>IFERROR((PA[[#This Row],[Sunset Time (POA&lt;20 W/m2)]]-PA[[#This Row],[Sunrise Time (POA&gt;20 W/m2)]])*24,"")</f>
        <v>13.05</v>
      </c>
      <c r="L461" s="59" t="s">
        <v>606</v>
      </c>
      <c r="M461" s="59"/>
      <c r="N461" s="59"/>
      <c r="O461" s="59" t="s">
        <v>641</v>
      </c>
      <c r="P461" s="56"/>
      <c r="Q461" s="6"/>
      <c r="R4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53" t="s">
        <v>1293</v>
      </c>
      <c r="X461" s="60">
        <v>0.22638888888888889</v>
      </c>
      <c r="Y461" s="60">
        <v>0.25694444444444448</v>
      </c>
      <c r="Z461" s="60">
        <v>0.36458333333333331</v>
      </c>
      <c r="AA461" s="60">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53"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row>
    <row r="462" spans="1:36" ht="43.5" hidden="1" x14ac:dyDescent="0.35">
      <c r="A462" s="229">
        <v>2154</v>
      </c>
      <c r="B462" s="233">
        <v>45836</v>
      </c>
      <c r="C462" s="163">
        <v>2025</v>
      </c>
      <c r="D462" s="129">
        <f>YEAR(PA[[#This Row],[Date]])</f>
        <v>2025</v>
      </c>
      <c r="E462" s="351" t="s">
        <v>73</v>
      </c>
      <c r="F462" s="352" t="s">
        <v>73</v>
      </c>
      <c r="G462" s="321">
        <v>45809</v>
      </c>
      <c r="H462">
        <f>DAY(EOMONTH(PA[[#This Row],[Date]], 0))</f>
        <v>30</v>
      </c>
      <c r="I462" s="272">
        <v>0.22638888888888889</v>
      </c>
      <c r="J462" s="272">
        <v>0.77013888888888893</v>
      </c>
      <c r="K462" s="131">
        <f>IFERROR((PA[[#This Row],[Sunset Time (POA&lt;20 W/m2)]]-PA[[#This Row],[Sunrise Time (POA&gt;20 W/m2)]])*24,"")</f>
        <v>13.05</v>
      </c>
      <c r="L462" s="128" t="s">
        <v>621</v>
      </c>
      <c r="M462" s="128"/>
      <c r="N462" s="128"/>
      <c r="O462" s="128" t="s">
        <v>571</v>
      </c>
      <c r="P462" s="130"/>
      <c r="Q462" s="129"/>
      <c r="R462" s="129" t="s">
        <v>911</v>
      </c>
      <c r="S462" s="131">
        <f>_xlfn.XLOOKUP(PA[[#This Row],[Affected Equipment ]],'Basic Data '!$A:$A,'Basic Data '!$B:$B)</f>
        <v>267</v>
      </c>
      <c r="T462" s="132">
        <f>IFERROR(_xlfn.XLOOKUP(PA[[#This Row],[Affected Equipment ]],'Basic Data '!A:A,'Basic Data '!C:C),"")</f>
        <v>4.0000000000000001E-3</v>
      </c>
      <c r="U462" s="59" t="s">
        <v>566</v>
      </c>
      <c r="V462" s="117"/>
      <c r="W462" s="353" t="s">
        <v>1306</v>
      </c>
      <c r="X462" s="60">
        <v>0.22638888888888889</v>
      </c>
      <c r="Y462" s="120"/>
      <c r="Z462" s="120"/>
      <c r="AA462" s="120">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row>
    <row r="463" spans="1:36" ht="29" hidden="1" x14ac:dyDescent="0.35">
      <c r="A463" s="229">
        <v>2155</v>
      </c>
      <c r="B463" s="233">
        <v>45836</v>
      </c>
      <c r="C463" s="163">
        <v>2025</v>
      </c>
      <c r="D463" s="6">
        <f>YEAR(PA[[#This Row],[Date]])</f>
        <v>2025</v>
      </c>
      <c r="E463" s="351" t="s">
        <v>73</v>
      </c>
      <c r="F463" s="352" t="s">
        <v>73</v>
      </c>
      <c r="G463" s="321">
        <v>45809</v>
      </c>
      <c r="H463">
        <f>DAY(EOMONTH(PA[[#This Row],[Date]], 0))</f>
        <v>30</v>
      </c>
      <c r="I463" s="272">
        <v>0.22638888888888889</v>
      </c>
      <c r="J463" s="272">
        <v>0.77013888888888893</v>
      </c>
      <c r="K463" s="53">
        <f>IFERROR((PA[[#This Row],[Sunset Time (POA&lt;20 W/m2)]]-PA[[#This Row],[Sunrise Time (POA&gt;20 W/m2)]])*24,"")</f>
        <v>13.05</v>
      </c>
      <c r="L463" s="59" t="s">
        <v>606</v>
      </c>
      <c r="M463" s="59"/>
      <c r="N463" s="59"/>
      <c r="O463" s="59" t="s">
        <v>595</v>
      </c>
      <c r="P463" s="56"/>
      <c r="Q463" s="6"/>
      <c r="R4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60">
        <v>0.22638888888888889</v>
      </c>
      <c r="Y463" s="60"/>
      <c r="Z463" s="60"/>
      <c r="AA463" s="120">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row>
    <row r="464" spans="1:36" ht="43.5" hidden="1" x14ac:dyDescent="0.35">
      <c r="A464" s="229">
        <v>2156</v>
      </c>
      <c r="B464" s="233">
        <v>45837</v>
      </c>
      <c r="C464" s="163">
        <v>2025</v>
      </c>
      <c r="D464" s="6">
        <f>YEAR(PA[[#This Row],[Date]])</f>
        <v>2025</v>
      </c>
      <c r="E464" s="351" t="s">
        <v>73</v>
      </c>
      <c r="F464" s="352" t="s">
        <v>73</v>
      </c>
      <c r="G464" s="321">
        <v>45809</v>
      </c>
      <c r="H464">
        <f>DAY(EOMONTH(PA[[#This Row],[Date]], 0))</f>
        <v>30</v>
      </c>
      <c r="I464" s="272">
        <v>0.22083333333333333</v>
      </c>
      <c r="J464" s="272">
        <v>0.77013888888888893</v>
      </c>
      <c r="K464" s="53">
        <f>IFERROR((PA[[#This Row],[Sunset Time (POA&lt;20 W/m2)]]-PA[[#This Row],[Sunrise Time (POA&gt;20 W/m2)]])*24,"")</f>
        <v>13.183333333333334</v>
      </c>
      <c r="L464" s="128" t="s">
        <v>621</v>
      </c>
      <c r="M464" s="128"/>
      <c r="N464" s="128"/>
      <c r="O464" s="128" t="s">
        <v>571</v>
      </c>
      <c r="P464" s="56"/>
      <c r="Q464" s="6"/>
      <c r="R4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53" t="s">
        <v>1306</v>
      </c>
      <c r="X464" s="60">
        <v>0.22083333333333333</v>
      </c>
      <c r="Y464" s="60"/>
      <c r="Z464" s="60"/>
      <c r="AA464" s="60">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row>
    <row r="465" spans="1:36" ht="29" hidden="1" x14ac:dyDescent="0.35">
      <c r="A465" s="229">
        <v>2157</v>
      </c>
      <c r="B465" s="233">
        <v>45837</v>
      </c>
      <c r="C465" s="163">
        <v>2025</v>
      </c>
      <c r="D465" s="6">
        <f>YEAR(PA[[#This Row],[Date]])</f>
        <v>2025</v>
      </c>
      <c r="E465" s="351" t="s">
        <v>73</v>
      </c>
      <c r="F465" s="352" t="s">
        <v>73</v>
      </c>
      <c r="G465" s="321">
        <v>45809</v>
      </c>
      <c r="H465">
        <f>DAY(EOMONTH(PA[[#This Row],[Date]], 0))</f>
        <v>30</v>
      </c>
      <c r="I465" s="272">
        <v>0.22083333333333333</v>
      </c>
      <c r="J465" s="272">
        <v>0.77013888888888893</v>
      </c>
      <c r="K465" s="53">
        <f>IFERROR((PA[[#This Row],[Sunset Time (POA&lt;20 W/m2)]]-PA[[#This Row],[Sunrise Time (POA&gt;20 W/m2)]])*24,"")</f>
        <v>13.183333333333334</v>
      </c>
      <c r="L465" s="59" t="s">
        <v>606</v>
      </c>
      <c r="M465" s="59"/>
      <c r="N465" s="59"/>
      <c r="O465" s="59" t="s">
        <v>595</v>
      </c>
      <c r="P465" s="56"/>
      <c r="Q465" s="6"/>
      <c r="R4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60">
        <v>0.22083333333333333</v>
      </c>
      <c r="Y465" s="60"/>
      <c r="Z465" s="60"/>
      <c r="AA465" s="60">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row>
    <row r="466" spans="1:36" hidden="1" x14ac:dyDescent="0.35">
      <c r="A466" s="229">
        <v>2158</v>
      </c>
      <c r="B466" s="233">
        <v>45837</v>
      </c>
      <c r="C466" s="163">
        <v>2025</v>
      </c>
      <c r="D466" s="6">
        <f>YEAR(PA[[#This Row],[Date]])</f>
        <v>2025</v>
      </c>
      <c r="E466" s="351" t="s">
        <v>73</v>
      </c>
      <c r="F466" s="352" t="s">
        <v>73</v>
      </c>
      <c r="G466" s="321">
        <v>45809</v>
      </c>
      <c r="H466">
        <f>DAY(EOMONTH(PA[[#This Row],[Date]], 0))</f>
        <v>30</v>
      </c>
      <c r="I466" s="272">
        <v>0.22083333333333333</v>
      </c>
      <c r="J466" s="272">
        <v>0.77013888888888893</v>
      </c>
      <c r="K466" s="53">
        <f>IFERROR((PA[[#This Row],[Sunset Time (POA&lt;20 W/m2)]]-PA[[#This Row],[Sunrise Time (POA&gt;20 W/m2)]])*24,"")</f>
        <v>13.183333333333334</v>
      </c>
      <c r="L466" s="59" t="s">
        <v>621</v>
      </c>
      <c r="M466" s="59"/>
      <c r="N466" s="59"/>
      <c r="O466" s="59" t="s">
        <v>637</v>
      </c>
      <c r="P466" s="56"/>
      <c r="Q466" s="6"/>
      <c r="R4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60">
        <v>0.22083333333333333</v>
      </c>
      <c r="Y466" s="60"/>
      <c r="Z466" s="60"/>
      <c r="AA466" s="60">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row>
    <row r="467" spans="1:36" hidden="1" x14ac:dyDescent="0.35">
      <c r="A467" s="229">
        <v>2159</v>
      </c>
      <c r="B467" s="233">
        <v>45837</v>
      </c>
      <c r="C467" s="163">
        <v>2025</v>
      </c>
      <c r="D467" s="6">
        <f>YEAR(PA[[#This Row],[Date]])</f>
        <v>2025</v>
      </c>
      <c r="E467" s="351" t="s">
        <v>73</v>
      </c>
      <c r="F467" s="352" t="s">
        <v>73</v>
      </c>
      <c r="G467" s="321">
        <v>45809</v>
      </c>
      <c r="H467">
        <f>DAY(EOMONTH(PA[[#This Row],[Date]], 0))</f>
        <v>30</v>
      </c>
      <c r="I467" s="272">
        <v>0.22083333333333333</v>
      </c>
      <c r="J467" s="272">
        <v>0.77013888888888893</v>
      </c>
      <c r="K467" s="53">
        <f>IFERROR((PA[[#This Row],[Sunset Time (POA&lt;20 W/m2)]]-PA[[#This Row],[Sunrise Time (POA&gt;20 W/m2)]])*24,"")</f>
        <v>13.183333333333334</v>
      </c>
      <c r="L467" s="59" t="s">
        <v>621</v>
      </c>
      <c r="M467" s="59"/>
      <c r="N467" s="59"/>
      <c r="O467" s="59" t="s">
        <v>612</v>
      </c>
      <c r="P467" s="56"/>
      <c r="Q467" s="6"/>
      <c r="R4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60">
        <v>0.22083333333333333</v>
      </c>
      <c r="Y467" s="60"/>
      <c r="Z467" s="60"/>
      <c r="AA467" s="60">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row>
    <row r="468" spans="1:36" ht="29" hidden="1" x14ac:dyDescent="0.35">
      <c r="A468" s="229">
        <v>2160</v>
      </c>
      <c r="B468" s="233">
        <v>45837</v>
      </c>
      <c r="C468" s="163">
        <v>2025</v>
      </c>
      <c r="D468" s="6">
        <f>YEAR(PA[[#This Row],[Date]])</f>
        <v>2025</v>
      </c>
      <c r="E468" s="351" t="s">
        <v>73</v>
      </c>
      <c r="F468" s="352" t="s">
        <v>73</v>
      </c>
      <c r="G468" s="321">
        <v>45809</v>
      </c>
      <c r="H468">
        <f>DAY(EOMONTH(PA[[#This Row],[Date]], 0))</f>
        <v>30</v>
      </c>
      <c r="I468" s="272">
        <v>0.22083333333333333</v>
      </c>
      <c r="J468" s="272">
        <v>0.77013888888888893</v>
      </c>
      <c r="K468" s="53">
        <f>IFERROR((PA[[#This Row],[Sunset Time (POA&lt;20 W/m2)]]-PA[[#This Row],[Sunrise Time (POA&gt;20 W/m2)]])*24,"")</f>
        <v>13.183333333333334</v>
      </c>
      <c r="L468" s="59" t="s">
        <v>587</v>
      </c>
      <c r="M468" s="59"/>
      <c r="N468" s="59"/>
      <c r="O468" s="59" t="s">
        <v>581</v>
      </c>
      <c r="P468" s="56"/>
      <c r="Q468" s="6"/>
      <c r="R4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47" t="s">
        <v>1307</v>
      </c>
      <c r="X468" s="60">
        <v>0.27777777777777779</v>
      </c>
      <c r="Y468" s="60">
        <v>0.29166666666666669</v>
      </c>
      <c r="Z468" s="60">
        <v>0.32291666666666669</v>
      </c>
      <c r="AA468" s="60">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row>
    <row r="469" spans="1:36" ht="29" hidden="1" x14ac:dyDescent="0.35">
      <c r="A469" s="229">
        <v>2161</v>
      </c>
      <c r="B469" s="233">
        <v>45837</v>
      </c>
      <c r="C469" s="163">
        <v>2025</v>
      </c>
      <c r="D469" s="6">
        <f>YEAR(PA[[#This Row],[Date]])</f>
        <v>2025</v>
      </c>
      <c r="E469" s="351" t="s">
        <v>73</v>
      </c>
      <c r="F469" s="352" t="s">
        <v>73</v>
      </c>
      <c r="G469" s="321">
        <v>45809</v>
      </c>
      <c r="H469">
        <f>DAY(EOMONTH(PA[[#This Row],[Date]], 0))</f>
        <v>30</v>
      </c>
      <c r="I469" s="272">
        <v>0.22083333333333333</v>
      </c>
      <c r="J469" s="272">
        <v>0.77013888888888893</v>
      </c>
      <c r="K469" s="53">
        <f>IFERROR((PA[[#This Row],[Sunset Time (POA&lt;20 W/m2)]]-PA[[#This Row],[Sunrise Time (POA&gt;20 W/m2)]])*24,"")</f>
        <v>13.183333333333334</v>
      </c>
      <c r="L469" s="59" t="s">
        <v>615</v>
      </c>
      <c r="M469" s="59"/>
      <c r="N469" s="59"/>
      <c r="O469" s="59" t="s">
        <v>594</v>
      </c>
      <c r="P469" s="56"/>
      <c r="Q469" s="6"/>
      <c r="R4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47" t="s">
        <v>1308</v>
      </c>
      <c r="X469" s="60">
        <v>0.27777777777777779</v>
      </c>
      <c r="Y469" s="60">
        <v>0.29166666666666669</v>
      </c>
      <c r="Z469" s="60">
        <v>0.34375</v>
      </c>
      <c r="AA469" s="60">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row>
    <row r="470" spans="1:36" ht="29" hidden="1" x14ac:dyDescent="0.35">
      <c r="A470" s="229">
        <v>2162</v>
      </c>
      <c r="B470" s="233">
        <v>45837</v>
      </c>
      <c r="C470" s="163">
        <v>2025</v>
      </c>
      <c r="D470" s="6">
        <f>YEAR(PA[[#This Row],[Date]])</f>
        <v>2025</v>
      </c>
      <c r="E470" s="351" t="s">
        <v>73</v>
      </c>
      <c r="F470" s="352" t="s">
        <v>73</v>
      </c>
      <c r="G470" s="321">
        <v>45809</v>
      </c>
      <c r="H470">
        <f>DAY(EOMONTH(PA[[#This Row],[Date]], 0))</f>
        <v>30</v>
      </c>
      <c r="I470" s="272">
        <v>0.22083333333333333</v>
      </c>
      <c r="J470" s="272">
        <v>0.77013888888888893</v>
      </c>
      <c r="K470" s="53">
        <f>IFERROR((PA[[#This Row],[Sunset Time (POA&lt;20 W/m2)]]-PA[[#This Row],[Sunrise Time (POA&gt;20 W/m2)]])*24,"")</f>
        <v>13.183333333333334</v>
      </c>
      <c r="L470" s="59" t="s">
        <v>615</v>
      </c>
      <c r="M470" s="59"/>
      <c r="N470" s="59"/>
      <c r="O470" s="59" t="s">
        <v>663</v>
      </c>
      <c r="P470" s="56"/>
      <c r="Q470" s="6"/>
      <c r="R4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47" t="s">
        <v>1309</v>
      </c>
      <c r="X470" s="60">
        <v>0.27777777777777779</v>
      </c>
      <c r="Y470" s="60">
        <v>0.29166666666666669</v>
      </c>
      <c r="Z470" s="60">
        <v>0.3611111111111111</v>
      </c>
      <c r="AA470" s="60">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row>
    <row r="471" spans="1:36" ht="29" hidden="1" x14ac:dyDescent="0.35">
      <c r="A471" s="229">
        <v>2163</v>
      </c>
      <c r="B471" s="233">
        <v>45837</v>
      </c>
      <c r="C471" s="163">
        <v>2025</v>
      </c>
      <c r="D471" s="6">
        <f>YEAR(PA[[#This Row],[Date]])</f>
        <v>2025</v>
      </c>
      <c r="E471" s="351" t="s">
        <v>73</v>
      </c>
      <c r="F471" s="352" t="s">
        <v>73</v>
      </c>
      <c r="G471" s="321">
        <v>45809</v>
      </c>
      <c r="H471">
        <f>DAY(EOMONTH(PA[[#This Row],[Date]], 0))</f>
        <v>30</v>
      </c>
      <c r="I471" s="272">
        <v>0.22083333333333333</v>
      </c>
      <c r="J471" s="272">
        <v>0.77013888888888893</v>
      </c>
      <c r="K471" s="53">
        <f>IFERROR((PA[[#This Row],[Sunset Time (POA&lt;20 W/m2)]]-PA[[#This Row],[Sunrise Time (POA&gt;20 W/m2)]])*24,"")</f>
        <v>13.183333333333334</v>
      </c>
      <c r="L471" s="59" t="s">
        <v>559</v>
      </c>
      <c r="M471" s="59"/>
      <c r="N471" s="59"/>
      <c r="O471" s="59" t="s">
        <v>578</v>
      </c>
      <c r="P471" s="56"/>
      <c r="Q471" s="6"/>
      <c r="R4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47" t="s">
        <v>1310</v>
      </c>
      <c r="X471" s="60">
        <v>0.27777777777777779</v>
      </c>
      <c r="Y471" s="60">
        <v>0.29166666666666669</v>
      </c>
      <c r="Z471" s="60">
        <v>0.38194444444444442</v>
      </c>
      <c r="AA471" s="60">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row>
    <row r="472" spans="1:36" hidden="1" x14ac:dyDescent="0.35">
      <c r="A472" s="229">
        <v>2164</v>
      </c>
      <c r="B472" s="233">
        <v>45838</v>
      </c>
      <c r="C472" s="163">
        <v>2025</v>
      </c>
      <c r="D472" s="6">
        <f>YEAR(PA[[#This Row],[Date]])</f>
        <v>2025</v>
      </c>
      <c r="E472" s="351" t="s">
        <v>73</v>
      </c>
      <c r="F472" s="352" t="s">
        <v>73</v>
      </c>
      <c r="G472" s="321">
        <v>45809</v>
      </c>
      <c r="H472">
        <f>DAY(EOMONTH(PA[[#This Row],[Date]], 0))</f>
        <v>30</v>
      </c>
      <c r="I472" s="272">
        <v>0.22222222222222221</v>
      </c>
      <c r="J472" s="272">
        <v>0.76597222222222217</v>
      </c>
      <c r="K472" s="53">
        <f>IFERROR((PA[[#This Row],[Sunset Time (POA&lt;20 W/m2)]]-PA[[#This Row],[Sunrise Time (POA&gt;20 W/m2)]])*24,"")</f>
        <v>13.049999999999999</v>
      </c>
      <c r="L472" s="59" t="s">
        <v>621</v>
      </c>
      <c r="M472" s="59"/>
      <c r="N472" s="59"/>
      <c r="O472" s="59" t="s">
        <v>637</v>
      </c>
      <c r="P472" s="56"/>
      <c r="Q472" s="6"/>
      <c r="R4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60">
        <v>0.22222222222222221</v>
      </c>
      <c r="Y472" s="60"/>
      <c r="Z472" s="60"/>
      <c r="AA472" s="60">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row>
    <row r="473" spans="1:36" hidden="1" x14ac:dyDescent="0.35">
      <c r="A473" s="229">
        <v>2165</v>
      </c>
      <c r="B473" s="233">
        <v>45838</v>
      </c>
      <c r="C473" s="163">
        <v>2025</v>
      </c>
      <c r="D473" s="6">
        <f>YEAR(PA[[#This Row],[Date]])</f>
        <v>2025</v>
      </c>
      <c r="E473" s="351" t="s">
        <v>73</v>
      </c>
      <c r="F473" s="352" t="s">
        <v>73</v>
      </c>
      <c r="G473" s="321">
        <v>45809</v>
      </c>
      <c r="H473">
        <f>DAY(EOMONTH(PA[[#This Row],[Date]], 0))</f>
        <v>30</v>
      </c>
      <c r="I473" s="272">
        <v>0.22222222222222221</v>
      </c>
      <c r="J473" s="272">
        <v>0.76597222222222217</v>
      </c>
      <c r="K473" s="53">
        <f>IFERROR((PA[[#This Row],[Sunset Time (POA&lt;20 W/m2)]]-PA[[#This Row],[Sunrise Time (POA&gt;20 W/m2)]])*24,"")</f>
        <v>13.049999999999999</v>
      </c>
      <c r="L473" s="59" t="s">
        <v>621</v>
      </c>
      <c r="M473" s="59"/>
      <c r="N473" s="59"/>
      <c r="O473" s="59" t="s">
        <v>612</v>
      </c>
      <c r="P473" s="56"/>
      <c r="Q473" s="6"/>
      <c r="R4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60">
        <v>0.22222222222222221</v>
      </c>
      <c r="Y473" s="60"/>
      <c r="Z473" s="60"/>
      <c r="AA473" s="60">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row>
    <row r="474" spans="1:36" hidden="1" x14ac:dyDescent="0.35">
      <c r="A474" s="229">
        <v>2166</v>
      </c>
      <c r="B474" s="233">
        <v>45838</v>
      </c>
      <c r="C474" s="163">
        <v>2025</v>
      </c>
      <c r="D474" s="6">
        <f>YEAR(PA[[#This Row],[Date]])</f>
        <v>2025</v>
      </c>
      <c r="E474" s="351" t="s">
        <v>73</v>
      </c>
      <c r="F474" s="352" t="s">
        <v>73</v>
      </c>
      <c r="G474" s="321">
        <v>45809</v>
      </c>
      <c r="H474">
        <f>DAY(EOMONTH(PA[[#This Row],[Date]], 0))</f>
        <v>30</v>
      </c>
      <c r="I474" s="272">
        <v>0.22222222222222221</v>
      </c>
      <c r="J474" s="272">
        <v>0.76597222222222217</v>
      </c>
      <c r="K474" s="53">
        <f>IFERROR((PA[[#This Row],[Sunset Time (POA&lt;20 W/m2)]]-PA[[#This Row],[Sunrise Time (POA&gt;20 W/m2)]])*24,"")</f>
        <v>13.049999999999999</v>
      </c>
      <c r="L474" s="128" t="s">
        <v>621</v>
      </c>
      <c r="M474" s="128"/>
      <c r="N474" s="128"/>
      <c r="O474" s="128" t="s">
        <v>571</v>
      </c>
      <c r="P474" s="56"/>
      <c r="Q474" s="6"/>
      <c r="R4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60">
        <v>0.22222222222222221</v>
      </c>
      <c r="Y474" s="60">
        <v>0.16319444444444445</v>
      </c>
      <c r="Z474" s="60">
        <v>0.17013888888888887</v>
      </c>
      <c r="AA474" s="60">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row>
    <row r="475" spans="1:36" ht="29" hidden="1" x14ac:dyDescent="0.35">
      <c r="A475" s="229">
        <v>2167</v>
      </c>
      <c r="B475" s="233">
        <v>45838</v>
      </c>
      <c r="C475" s="163">
        <v>2025</v>
      </c>
      <c r="D475" s="6">
        <f>YEAR(PA[[#This Row],[Date]])</f>
        <v>2025</v>
      </c>
      <c r="E475" s="351" t="s">
        <v>73</v>
      </c>
      <c r="F475" s="352" t="s">
        <v>73</v>
      </c>
      <c r="G475" s="321">
        <v>45809</v>
      </c>
      <c r="H475">
        <f>DAY(EOMONTH(PA[[#This Row],[Date]], 0))</f>
        <v>30</v>
      </c>
      <c r="I475" s="272">
        <v>0.22222222222222221</v>
      </c>
      <c r="J475" s="272">
        <v>0.76597222222222217</v>
      </c>
      <c r="K475" s="53">
        <f>IFERROR((PA[[#This Row],[Sunset Time (POA&lt;20 W/m2)]]-PA[[#This Row],[Sunrise Time (POA&gt;20 W/m2)]])*24,"")</f>
        <v>13.049999999999999</v>
      </c>
      <c r="L475" s="59" t="s">
        <v>606</v>
      </c>
      <c r="M475" s="59"/>
      <c r="N475" s="59"/>
      <c r="O475" s="59" t="s">
        <v>595</v>
      </c>
      <c r="P475" s="56"/>
      <c r="Q475" s="6"/>
      <c r="R4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60">
        <v>0.22222222222222221</v>
      </c>
      <c r="Y475" s="60"/>
      <c r="Z475" s="60"/>
      <c r="AA475" s="60">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row>
    <row r="476" spans="1:36" ht="29" hidden="1" x14ac:dyDescent="0.35">
      <c r="A476" s="229">
        <v>2168</v>
      </c>
      <c r="B476" s="233">
        <v>45838</v>
      </c>
      <c r="C476" s="163">
        <v>2025</v>
      </c>
      <c r="D476" s="6">
        <f>YEAR(PA[[#This Row],[Date]])</f>
        <v>2025</v>
      </c>
      <c r="E476" s="351" t="s">
        <v>73</v>
      </c>
      <c r="F476" s="352" t="s">
        <v>73</v>
      </c>
      <c r="G476" s="321">
        <v>45809</v>
      </c>
      <c r="H476">
        <f>DAY(EOMONTH(PA[[#This Row],[Date]], 0))</f>
        <v>30</v>
      </c>
      <c r="I476" s="272">
        <v>0.22222222222222221</v>
      </c>
      <c r="J476" s="272">
        <v>0.76597222222222217</v>
      </c>
      <c r="K476" s="53">
        <f>IFERROR((PA[[#This Row],[Sunset Time (POA&lt;20 W/m2)]]-PA[[#This Row],[Sunrise Time (POA&gt;20 W/m2)]])*24,"")</f>
        <v>13.049999999999999</v>
      </c>
      <c r="L476" s="59" t="s">
        <v>621</v>
      </c>
      <c r="M476" s="59"/>
      <c r="N476" s="59"/>
      <c r="O476" s="59" t="s">
        <v>612</v>
      </c>
      <c r="P476" s="56"/>
      <c r="Q476" s="6"/>
      <c r="R4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60">
        <v>0.22222222222222221</v>
      </c>
      <c r="Y476" s="60">
        <v>0.29166666666666669</v>
      </c>
      <c r="Z476" s="60">
        <v>0.2986111111111111</v>
      </c>
      <c r="AA476" s="60">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row>
    <row r="477" spans="1:36" ht="29" hidden="1" x14ac:dyDescent="0.35">
      <c r="A477" s="229">
        <v>2169</v>
      </c>
      <c r="B477" s="233">
        <v>45838</v>
      </c>
      <c r="C477" s="163">
        <v>2025</v>
      </c>
      <c r="D477" s="6">
        <f>YEAR(PA[[#This Row],[Date]])</f>
        <v>2025</v>
      </c>
      <c r="E477" s="351" t="s">
        <v>73</v>
      </c>
      <c r="F477" s="352" t="s">
        <v>73</v>
      </c>
      <c r="G477" s="321">
        <v>45809</v>
      </c>
      <c r="H477">
        <f>DAY(EOMONTH(PA[[#This Row],[Date]], 0))</f>
        <v>30</v>
      </c>
      <c r="I477" s="272">
        <v>0.22222222222222221</v>
      </c>
      <c r="J477" s="272">
        <v>0.76597222222222217</v>
      </c>
      <c r="K477" s="53">
        <f>IFERROR((PA[[#This Row],[Sunset Time (POA&lt;20 W/m2)]]-PA[[#This Row],[Sunrise Time (POA&gt;20 W/m2)]])*24,"")</f>
        <v>13.049999999999999</v>
      </c>
      <c r="L477" s="59" t="s">
        <v>615</v>
      </c>
      <c r="M477" s="59"/>
      <c r="N477" s="59"/>
      <c r="O477" s="59" t="s">
        <v>580</v>
      </c>
      <c r="P477" s="56"/>
      <c r="Q477" s="6"/>
      <c r="R4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60">
        <v>0.22222222222222221</v>
      </c>
      <c r="Y477" s="60">
        <v>0.29166666666666669</v>
      </c>
      <c r="Z477" s="60">
        <v>0.31597222222222221</v>
      </c>
      <c r="AA477" s="60">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row>
    <row r="478" spans="1:36" ht="29" hidden="1" x14ac:dyDescent="0.35">
      <c r="A478" s="229">
        <v>2170</v>
      </c>
      <c r="B478" s="233">
        <v>45838</v>
      </c>
      <c r="C478" s="163">
        <v>2025</v>
      </c>
      <c r="D478" s="6">
        <f>YEAR(PA[[#This Row],[Date]])</f>
        <v>2025</v>
      </c>
      <c r="E478" s="351" t="s">
        <v>73</v>
      </c>
      <c r="F478" s="352" t="s">
        <v>73</v>
      </c>
      <c r="G478" s="321">
        <v>45809</v>
      </c>
      <c r="H478">
        <f>DAY(EOMONTH(PA[[#This Row],[Date]], 0))</f>
        <v>30</v>
      </c>
      <c r="I478" s="272">
        <v>0.22222222222222221</v>
      </c>
      <c r="J478" s="272">
        <v>0.76597222222222217</v>
      </c>
      <c r="K478" s="53">
        <f>IFERROR((PA[[#This Row],[Sunset Time (POA&lt;20 W/m2)]]-PA[[#This Row],[Sunrise Time (POA&gt;20 W/m2)]])*24,"")</f>
        <v>13.049999999999999</v>
      </c>
      <c r="L478" s="59" t="s">
        <v>615</v>
      </c>
      <c r="M478" s="59"/>
      <c r="N478" s="59"/>
      <c r="O478" s="59" t="s">
        <v>594</v>
      </c>
      <c r="P478" s="56"/>
      <c r="Q478" s="6"/>
      <c r="R4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60">
        <v>0.22222222222222221</v>
      </c>
      <c r="Y478" s="60">
        <v>0.29166666666666669</v>
      </c>
      <c r="Z478" s="60">
        <v>0.34027777777777773</v>
      </c>
      <c r="AA478" s="60">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row>
    <row r="479" spans="1:36" ht="29" hidden="1" x14ac:dyDescent="0.35">
      <c r="A479" s="229">
        <v>2171</v>
      </c>
      <c r="B479" s="233">
        <v>45838</v>
      </c>
      <c r="C479" s="163">
        <v>2025</v>
      </c>
      <c r="D479" s="6">
        <f>YEAR(PA[[#This Row],[Date]])</f>
        <v>2025</v>
      </c>
      <c r="E479" s="351" t="s">
        <v>73</v>
      </c>
      <c r="F479" s="352" t="s">
        <v>73</v>
      </c>
      <c r="G479" s="321">
        <v>45809</v>
      </c>
      <c r="H479">
        <f>DAY(EOMONTH(PA[[#This Row],[Date]], 0))</f>
        <v>30</v>
      </c>
      <c r="I479" s="272">
        <v>0.22222222222222221</v>
      </c>
      <c r="J479" s="272">
        <v>0.76597222222222217</v>
      </c>
      <c r="K479" s="53">
        <f>IFERROR((PA[[#This Row],[Sunset Time (POA&lt;20 W/m2)]]-PA[[#This Row],[Sunrise Time (POA&gt;20 W/m2)]])*24,"")</f>
        <v>13.049999999999999</v>
      </c>
      <c r="L479" s="59" t="s">
        <v>559</v>
      </c>
      <c r="M479" s="59"/>
      <c r="N479" s="59"/>
      <c r="O479" s="59" t="s">
        <v>618</v>
      </c>
      <c r="P479" s="56"/>
      <c r="Q479" s="6"/>
      <c r="R4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60">
        <v>0.22222222222222221</v>
      </c>
      <c r="Y479" s="60">
        <v>0.29166666666666669</v>
      </c>
      <c r="Z479" s="60">
        <v>0.3611111111111111</v>
      </c>
      <c r="AA479" s="60">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row>
    <row r="480" spans="1:36" hidden="1" x14ac:dyDescent="0.35">
      <c r="A480" s="229">
        <v>2172</v>
      </c>
      <c r="B480" s="233">
        <v>45838</v>
      </c>
      <c r="C480" s="163">
        <v>2025</v>
      </c>
      <c r="D480" s="6">
        <f>YEAR(PA[[#This Row],[Date]])</f>
        <v>2025</v>
      </c>
      <c r="E480" s="351" t="s">
        <v>73</v>
      </c>
      <c r="F480" s="352" t="s">
        <v>73</v>
      </c>
      <c r="G480" s="321">
        <v>45809</v>
      </c>
      <c r="H480">
        <f>DAY(EOMONTH(PA[[#This Row],[Date]], 0))</f>
        <v>30</v>
      </c>
      <c r="I480" s="272">
        <v>0.22222222222222221</v>
      </c>
      <c r="J480" s="272">
        <v>0.76597222222222217</v>
      </c>
      <c r="K480" s="53">
        <f>IFERROR((PA[[#This Row],[Sunset Time (POA&lt;20 W/m2)]]-PA[[#This Row],[Sunrise Time (POA&gt;20 W/m2)]])*24,"")</f>
        <v>13.049999999999999</v>
      </c>
      <c r="L480" s="59" t="s">
        <v>559</v>
      </c>
      <c r="M480" s="59"/>
      <c r="N480" s="59"/>
      <c r="O480" s="59" t="s">
        <v>600</v>
      </c>
      <c r="P480" s="56"/>
      <c r="Q480" s="6"/>
      <c r="R4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60">
        <v>0.22222222222222221</v>
      </c>
      <c r="Y480" s="60">
        <v>0.29166666666666669</v>
      </c>
      <c r="Z480" s="60">
        <v>0.38194444444444442</v>
      </c>
      <c r="AA480" s="60">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row>
    <row r="481" spans="1:36" hidden="1" x14ac:dyDescent="0.35">
      <c r="A481" s="229">
        <v>2173</v>
      </c>
      <c r="B481" s="233">
        <v>45838</v>
      </c>
      <c r="C481" s="163">
        <v>2025</v>
      </c>
      <c r="D481" s="6">
        <f>YEAR(PA[[#This Row],[Date]])</f>
        <v>2025</v>
      </c>
      <c r="E481" s="351" t="s">
        <v>73</v>
      </c>
      <c r="F481" s="352" t="s">
        <v>73</v>
      </c>
      <c r="G481" s="321">
        <v>45809</v>
      </c>
      <c r="H481">
        <f>DAY(EOMONTH(PA[[#This Row],[Date]], 0))</f>
        <v>30</v>
      </c>
      <c r="I481" s="272">
        <v>0.22222222222222221</v>
      </c>
      <c r="J481" s="272">
        <v>0.76597222222222217</v>
      </c>
      <c r="K481" s="53">
        <f>IFERROR((PA[[#This Row],[Sunset Time (POA&lt;20 W/m2)]]-PA[[#This Row],[Sunrise Time (POA&gt;20 W/m2)]])*24,"")</f>
        <v>13.049999999999999</v>
      </c>
      <c r="L481" s="59" t="s">
        <v>559</v>
      </c>
      <c r="M481" s="59"/>
      <c r="N481" s="59"/>
      <c r="O481" s="59" t="s">
        <v>601</v>
      </c>
      <c r="P481" s="56"/>
      <c r="Q481" s="6"/>
      <c r="R4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60">
        <v>0.22222222222222221</v>
      </c>
      <c r="Y481" s="60">
        <v>0.29166666666666669</v>
      </c>
      <c r="Z481" s="60">
        <v>0.3923611111111111</v>
      </c>
      <c r="AA481" s="60">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row>
    <row r="482" spans="1:36" ht="29" hidden="1" x14ac:dyDescent="0.35">
      <c r="A482" s="229">
        <v>2174</v>
      </c>
      <c r="B482" s="233">
        <v>45838</v>
      </c>
      <c r="C482" s="163">
        <v>2025</v>
      </c>
      <c r="D482" s="6">
        <f>YEAR(PA[[#This Row],[Date]])</f>
        <v>2025</v>
      </c>
      <c r="E482" s="351" t="s">
        <v>73</v>
      </c>
      <c r="F482" s="352" t="s">
        <v>73</v>
      </c>
      <c r="G482" s="321">
        <v>45809</v>
      </c>
      <c r="H482">
        <f>DAY(EOMONTH(PA[[#This Row],[Date]], 0))</f>
        <v>30</v>
      </c>
      <c r="I482" s="272">
        <v>0.22222222222222221</v>
      </c>
      <c r="J482" s="272">
        <v>0.76597222222222217</v>
      </c>
      <c r="K482" s="53">
        <f>IFERROR((PA[[#This Row],[Sunset Time (POA&lt;20 W/m2)]]-PA[[#This Row],[Sunrise Time (POA&gt;20 W/m2)]])*24,"")</f>
        <v>13.049999999999999</v>
      </c>
      <c r="L482" s="59" t="s">
        <v>597</v>
      </c>
      <c r="M482" s="59"/>
      <c r="N482" s="59"/>
      <c r="O482" s="59" t="s">
        <v>583</v>
      </c>
      <c r="P482" s="56"/>
      <c r="Q482" s="6"/>
      <c r="R4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60">
        <v>0.22222222222222221</v>
      </c>
      <c r="Y482" s="60">
        <v>0.29166666666666669</v>
      </c>
      <c r="Z482" s="60">
        <v>0.41666666666666669</v>
      </c>
      <c r="AA482" s="60">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row>
    <row r="483" spans="1:36" ht="29" hidden="1" x14ac:dyDescent="0.35">
      <c r="A483" s="229">
        <v>2175</v>
      </c>
      <c r="B483" s="233">
        <v>45838</v>
      </c>
      <c r="C483" s="163">
        <v>2025</v>
      </c>
      <c r="D483" s="6">
        <f>YEAR(PA[[#This Row],[Date]])</f>
        <v>2025</v>
      </c>
      <c r="E483" s="351" t="s">
        <v>73</v>
      </c>
      <c r="F483" s="352" t="s">
        <v>73</v>
      </c>
      <c r="G483" s="321">
        <v>45809</v>
      </c>
      <c r="H483">
        <f>DAY(EOMONTH(PA[[#This Row],[Date]], 0))</f>
        <v>30</v>
      </c>
      <c r="I483" s="272">
        <v>0.22222222222222221</v>
      </c>
      <c r="J483" s="272">
        <v>0.76597222222222217</v>
      </c>
      <c r="K483" s="53">
        <f>IFERROR((PA[[#This Row],[Sunset Time (POA&lt;20 W/m2)]]-PA[[#This Row],[Sunrise Time (POA&gt;20 W/m2)]])*24,"")</f>
        <v>13.049999999999999</v>
      </c>
      <c r="L483" s="59" t="s">
        <v>564</v>
      </c>
      <c r="M483" s="59"/>
      <c r="N483" s="59"/>
      <c r="O483" s="59" t="s">
        <v>607</v>
      </c>
      <c r="P483" s="56"/>
      <c r="Q483" s="6"/>
      <c r="R4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60">
        <v>0.22222222222222221</v>
      </c>
      <c r="Y483" s="60">
        <v>0.29166666666666669</v>
      </c>
      <c r="Z483" s="60">
        <v>0.44444444444444442</v>
      </c>
      <c r="AA483" s="60">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row>
    <row r="484" spans="1:36" ht="43.5" x14ac:dyDescent="0.35">
      <c r="A484" s="229">
        <v>2176</v>
      </c>
      <c r="B484" s="233">
        <v>45839</v>
      </c>
      <c r="C484" s="163">
        <v>2025</v>
      </c>
      <c r="D484" s="6">
        <f>YEAR(PA[[#This Row],[Date]])</f>
        <v>2025</v>
      </c>
      <c r="E484" s="351" t="s">
        <v>73</v>
      </c>
      <c r="F484" s="352" t="s">
        <v>73</v>
      </c>
      <c r="G484" s="321">
        <v>45809</v>
      </c>
      <c r="H484">
        <f>DAY(EOMONTH(PA[[#This Row],[Date]], 0))</f>
        <v>31</v>
      </c>
      <c r="I484" s="272">
        <v>0.23194444444444443</v>
      </c>
      <c r="J484" s="272">
        <v>0.77986111111111101</v>
      </c>
      <c r="K484" s="53">
        <f>IFERROR((PA[[#This Row],[Sunset Time (POA&lt;20 W/m2)]]-PA[[#This Row],[Sunrise Time (POA&gt;20 W/m2)]])*24,"")</f>
        <v>13.149999999999999</v>
      </c>
      <c r="L484" s="59" t="s">
        <v>615</v>
      </c>
      <c r="M484" s="59"/>
      <c r="N484" s="59"/>
      <c r="O484" s="59" t="s">
        <v>594</v>
      </c>
      <c r="P484" s="56"/>
      <c r="Q484" s="6"/>
      <c r="R4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60">
        <v>0.34027777777777773</v>
      </c>
      <c r="Y484" s="60">
        <v>0.34027777777777773</v>
      </c>
      <c r="Z484" s="60">
        <v>0.45833333333333331</v>
      </c>
      <c r="AA484" s="60">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row>
    <row r="485" spans="1:36" ht="43.5" x14ac:dyDescent="0.35">
      <c r="A485" s="229">
        <v>2177</v>
      </c>
      <c r="B485" s="233">
        <v>45839</v>
      </c>
      <c r="C485" s="163">
        <v>2025</v>
      </c>
      <c r="D485" s="6">
        <f>YEAR(PA[[#This Row],[Date]])</f>
        <v>2025</v>
      </c>
      <c r="E485" s="351" t="s">
        <v>73</v>
      </c>
      <c r="F485" s="352" t="s">
        <v>73</v>
      </c>
      <c r="G485" s="321">
        <v>45809</v>
      </c>
      <c r="H485">
        <f>DAY(EOMONTH(PA[[#This Row],[Date]], 0))</f>
        <v>31</v>
      </c>
      <c r="I485" s="272">
        <v>0.23194444444444443</v>
      </c>
      <c r="J485" s="272">
        <v>0.77986111111111101</v>
      </c>
      <c r="K485" s="53">
        <f>IFERROR((PA[[#This Row],[Sunset Time (POA&lt;20 W/m2)]]-PA[[#This Row],[Sunrise Time (POA&gt;20 W/m2)]])*24,"")</f>
        <v>13.149999999999999</v>
      </c>
      <c r="L485" s="59" t="s">
        <v>615</v>
      </c>
      <c r="M485" s="59"/>
      <c r="N485" s="59"/>
      <c r="O485" s="59" t="s">
        <v>581</v>
      </c>
      <c r="P485" s="56"/>
      <c r="Q485" s="6"/>
      <c r="R4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60">
        <v>0.23194444444444443</v>
      </c>
      <c r="Y485" s="60">
        <v>0.23194444444444443</v>
      </c>
      <c r="Z485" s="60">
        <v>0.375</v>
      </c>
      <c r="AA485" s="60">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row>
    <row r="486" spans="1:36" ht="43.5" x14ac:dyDescent="0.35">
      <c r="A486" s="229">
        <v>2178</v>
      </c>
      <c r="B486" s="233">
        <v>45839</v>
      </c>
      <c r="C486" s="163">
        <v>2025</v>
      </c>
      <c r="D486" s="6">
        <f>YEAR(PA[[#This Row],[Date]])</f>
        <v>2025</v>
      </c>
      <c r="E486" s="351" t="s">
        <v>73</v>
      </c>
      <c r="F486" s="352" t="s">
        <v>73</v>
      </c>
      <c r="G486" s="321">
        <v>45809</v>
      </c>
      <c r="H486">
        <f>DAY(EOMONTH(PA[[#This Row],[Date]], 0))</f>
        <v>31</v>
      </c>
      <c r="I486" s="272">
        <v>0.23194444444444443</v>
      </c>
      <c r="J486" s="272">
        <v>0.77986111111111101</v>
      </c>
      <c r="K486" s="53">
        <f>IFERROR((PA[[#This Row],[Sunset Time (POA&lt;20 W/m2)]]-PA[[#This Row],[Sunrise Time (POA&gt;20 W/m2)]])*24,"")</f>
        <v>13.149999999999999</v>
      </c>
      <c r="L486" s="59" t="s">
        <v>615</v>
      </c>
      <c r="M486" s="59"/>
      <c r="N486" s="59"/>
      <c r="O486" s="59" t="s">
        <v>598</v>
      </c>
      <c r="P486" s="56"/>
      <c r="Q486" s="6"/>
      <c r="R4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60">
        <v>0.23194444444444443</v>
      </c>
      <c r="Y486" s="60">
        <v>0.23194444444444443</v>
      </c>
      <c r="Z486" s="60">
        <v>0.37152777777777773</v>
      </c>
      <c r="AA486" s="60">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row>
    <row r="487" spans="1:36" ht="43.5" x14ac:dyDescent="0.35">
      <c r="A487" s="229">
        <v>2179</v>
      </c>
      <c r="B487" s="233">
        <v>45839</v>
      </c>
      <c r="C487" s="163">
        <v>2025</v>
      </c>
      <c r="D487" s="6">
        <f>YEAR(PA[[#This Row],[Date]])</f>
        <v>2025</v>
      </c>
      <c r="E487" s="351" t="s">
        <v>73</v>
      </c>
      <c r="F487" s="352" t="s">
        <v>73</v>
      </c>
      <c r="G487" s="321">
        <v>45809</v>
      </c>
      <c r="H487">
        <f>DAY(EOMONTH(PA[[#This Row],[Date]], 0))</f>
        <v>31</v>
      </c>
      <c r="I487" s="272">
        <v>0.23194444444444443</v>
      </c>
      <c r="J487" s="272">
        <v>0.77986111111111101</v>
      </c>
      <c r="K487" s="53">
        <f>IFERROR((PA[[#This Row],[Sunset Time (POA&lt;20 W/m2)]]-PA[[#This Row],[Sunrise Time (POA&gt;20 W/m2)]])*24,"")</f>
        <v>13.149999999999999</v>
      </c>
      <c r="L487" s="59" t="s">
        <v>615</v>
      </c>
      <c r="M487" s="59"/>
      <c r="N487" s="59"/>
      <c r="O487" s="59" t="s">
        <v>601</v>
      </c>
      <c r="P487" s="56"/>
      <c r="Q487" s="6"/>
      <c r="R4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60">
        <v>0.23194444444444443</v>
      </c>
      <c r="Y487" s="60">
        <v>0.23194444444444443</v>
      </c>
      <c r="Z487" s="60">
        <v>0.40277777777777773</v>
      </c>
      <c r="AA487" s="60">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row>
    <row r="488" spans="1:36" ht="43.5" x14ac:dyDescent="0.35">
      <c r="A488" s="229">
        <v>2180</v>
      </c>
      <c r="B488" s="233">
        <v>45839</v>
      </c>
      <c r="C488" s="163">
        <v>2025</v>
      </c>
      <c r="D488" s="6">
        <f>YEAR(PA[[#This Row],[Date]])</f>
        <v>2025</v>
      </c>
      <c r="E488" s="351" t="s">
        <v>73</v>
      </c>
      <c r="F488" s="352" t="s">
        <v>73</v>
      </c>
      <c r="G488" s="321">
        <v>45809</v>
      </c>
      <c r="H488">
        <f>DAY(EOMONTH(PA[[#This Row],[Date]], 0))</f>
        <v>31</v>
      </c>
      <c r="I488" s="272">
        <v>0.23194444444444443</v>
      </c>
      <c r="J488" s="272">
        <v>0.77986111111111101</v>
      </c>
      <c r="K488" s="53">
        <f>IFERROR((PA[[#This Row],[Sunset Time (POA&lt;20 W/m2)]]-PA[[#This Row],[Sunrise Time (POA&gt;20 W/m2)]])*24,"")</f>
        <v>13.149999999999999</v>
      </c>
      <c r="L488" s="59" t="s">
        <v>621</v>
      </c>
      <c r="M488" s="59"/>
      <c r="N488" s="59"/>
      <c r="O488" s="59" t="s">
        <v>571</v>
      </c>
      <c r="P488" s="56"/>
      <c r="Q488" s="6"/>
      <c r="R4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60">
        <v>0.23194444444444443</v>
      </c>
      <c r="Y488" s="60">
        <v>0.23194444444444443</v>
      </c>
      <c r="Z488" s="60">
        <v>0.41666666666666669</v>
      </c>
      <c r="AA488" s="60">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row>
    <row r="489" spans="1:36" ht="43.5" x14ac:dyDescent="0.35">
      <c r="A489" s="229">
        <v>2181</v>
      </c>
      <c r="B489" s="233">
        <v>45839</v>
      </c>
      <c r="C489" s="163">
        <v>2025</v>
      </c>
      <c r="D489" s="6">
        <f>YEAR(PA[[#This Row],[Date]])</f>
        <v>2025</v>
      </c>
      <c r="E489" s="351" t="s">
        <v>73</v>
      </c>
      <c r="F489" s="352" t="s">
        <v>73</v>
      </c>
      <c r="G489" s="321">
        <v>45809</v>
      </c>
      <c r="H489">
        <f>DAY(EOMONTH(PA[[#This Row],[Date]], 0))</f>
        <v>31</v>
      </c>
      <c r="I489" s="272">
        <v>0.23194444444444443</v>
      </c>
      <c r="J489" s="272">
        <v>0.77986111111111101</v>
      </c>
      <c r="K489" s="53">
        <f>IFERROR((PA[[#This Row],[Sunset Time (POA&lt;20 W/m2)]]-PA[[#This Row],[Sunrise Time (POA&gt;20 W/m2)]])*24,"")</f>
        <v>13.149999999999999</v>
      </c>
      <c r="L489" s="59" t="s">
        <v>559</v>
      </c>
      <c r="M489" s="59"/>
      <c r="N489" s="59"/>
      <c r="O489" s="59" t="s">
        <v>661</v>
      </c>
      <c r="P489" s="56"/>
      <c r="Q489" s="6"/>
      <c r="R4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60">
        <v>0.23194444444444443</v>
      </c>
      <c r="Y489" s="60">
        <v>0.23194444444444443</v>
      </c>
      <c r="Z489" s="60">
        <v>0.3611111111111111</v>
      </c>
      <c r="AA489" s="60">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row>
    <row r="490" spans="1:36" ht="43.5" x14ac:dyDescent="0.35">
      <c r="A490" s="229">
        <v>2182</v>
      </c>
      <c r="B490" s="233">
        <v>45839</v>
      </c>
      <c r="C490" s="163">
        <v>2025</v>
      </c>
      <c r="D490" s="6">
        <f>YEAR(PA[[#This Row],[Date]])</f>
        <v>2025</v>
      </c>
      <c r="E490" s="351" t="s">
        <v>73</v>
      </c>
      <c r="F490" s="352" t="s">
        <v>73</v>
      </c>
      <c r="G490" s="321">
        <v>45809</v>
      </c>
      <c r="H490">
        <f>DAY(EOMONTH(PA[[#This Row],[Date]], 0))</f>
        <v>31</v>
      </c>
      <c r="I490" s="272">
        <v>0.23194444444444443</v>
      </c>
      <c r="J490" s="272">
        <v>0.77986111111111101</v>
      </c>
      <c r="K490" s="53">
        <f>IFERROR((PA[[#This Row],[Sunset Time (POA&lt;20 W/m2)]]-PA[[#This Row],[Sunrise Time (POA&gt;20 W/m2)]])*24,"")</f>
        <v>13.149999999999999</v>
      </c>
      <c r="L490" s="59" t="s">
        <v>587</v>
      </c>
      <c r="M490" s="59"/>
      <c r="N490" s="59"/>
      <c r="O490" s="59" t="s">
        <v>634</v>
      </c>
      <c r="P490" s="56"/>
      <c r="Q490" s="6"/>
      <c r="R4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60">
        <v>0.23194444444444443</v>
      </c>
      <c r="Y490" s="60">
        <v>0.23194444444444443</v>
      </c>
      <c r="Z490" s="60">
        <v>0.33333333333333331</v>
      </c>
      <c r="AA490" s="60">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row>
    <row r="491" spans="1:36" ht="43.5" x14ac:dyDescent="0.35">
      <c r="A491" s="229">
        <v>2183</v>
      </c>
      <c r="B491" s="233">
        <v>45839</v>
      </c>
      <c r="C491" s="163">
        <v>2025</v>
      </c>
      <c r="D491" s="6">
        <f>YEAR(PA[[#This Row],[Date]])</f>
        <v>2025</v>
      </c>
      <c r="E491" s="351" t="s">
        <v>73</v>
      </c>
      <c r="F491" s="352" t="s">
        <v>73</v>
      </c>
      <c r="G491" s="321">
        <v>45809</v>
      </c>
      <c r="H491">
        <f>DAY(EOMONTH(PA[[#This Row],[Date]], 0))</f>
        <v>31</v>
      </c>
      <c r="I491" s="272">
        <v>0.23194444444444443</v>
      </c>
      <c r="J491" s="272">
        <v>0.77986111111111101</v>
      </c>
      <c r="K491" s="53">
        <f>IFERROR((PA[[#This Row],[Sunset Time (POA&lt;20 W/m2)]]-PA[[#This Row],[Sunrise Time (POA&gt;20 W/m2)]])*24,"")</f>
        <v>13.149999999999999</v>
      </c>
      <c r="L491" s="59" t="s">
        <v>564</v>
      </c>
      <c r="M491" s="59"/>
      <c r="N491" s="59"/>
      <c r="O491" s="59" t="s">
        <v>714</v>
      </c>
      <c r="P491" s="56"/>
      <c r="Q491" s="6"/>
      <c r="R4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60">
        <v>0.23194444444444443</v>
      </c>
      <c r="Y491" s="60">
        <v>0.23194444444444443</v>
      </c>
      <c r="Z491" s="60">
        <v>0.3611111111111111</v>
      </c>
      <c r="AA491" s="60">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row>
    <row r="492" spans="1:36" ht="43.5" x14ac:dyDescent="0.35">
      <c r="A492" s="229">
        <v>2184</v>
      </c>
      <c r="B492" s="233">
        <v>45839</v>
      </c>
      <c r="C492" s="163">
        <v>2025</v>
      </c>
      <c r="D492" s="6">
        <f>YEAR(PA[[#This Row],[Date]])</f>
        <v>2025</v>
      </c>
      <c r="E492" s="351" t="s">
        <v>73</v>
      </c>
      <c r="F492" s="352" t="s">
        <v>73</v>
      </c>
      <c r="G492" s="321">
        <v>45809</v>
      </c>
      <c r="H492">
        <f>DAY(EOMONTH(PA[[#This Row],[Date]], 0))</f>
        <v>31</v>
      </c>
      <c r="I492" s="272">
        <v>0.23194444444444443</v>
      </c>
      <c r="J492" s="272">
        <v>0.77986111111111101</v>
      </c>
      <c r="K492" s="53">
        <f>IFERROR((PA[[#This Row],[Sunset Time (POA&lt;20 W/m2)]]-PA[[#This Row],[Sunrise Time (POA&gt;20 W/m2)]])*24,"")</f>
        <v>13.149999999999999</v>
      </c>
      <c r="L492" s="59" t="s">
        <v>606</v>
      </c>
      <c r="M492" s="59"/>
      <c r="N492" s="59"/>
      <c r="O492" s="59" t="s">
        <v>627</v>
      </c>
      <c r="P492" s="56"/>
      <c r="Q492" s="6"/>
      <c r="R4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60">
        <v>0.4375</v>
      </c>
      <c r="Y492" s="60">
        <v>0.44097222222222227</v>
      </c>
      <c r="Z492" s="60">
        <v>0.44444444444444442</v>
      </c>
      <c r="AA492" s="60">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row>
    <row r="493" spans="1:36" ht="29" x14ac:dyDescent="0.35">
      <c r="A493" s="229">
        <v>2185</v>
      </c>
      <c r="B493" s="233">
        <v>45839</v>
      </c>
      <c r="C493" s="163">
        <v>2025</v>
      </c>
      <c r="D493" s="6">
        <f>YEAR(PA[[#This Row],[Date]])</f>
        <v>2025</v>
      </c>
      <c r="E493" s="351" t="s">
        <v>73</v>
      </c>
      <c r="F493" s="352" t="s">
        <v>73</v>
      </c>
      <c r="G493" s="321">
        <v>45809</v>
      </c>
      <c r="H493">
        <f>DAY(EOMONTH(PA[[#This Row],[Date]], 0))</f>
        <v>31</v>
      </c>
      <c r="I493" s="272">
        <v>0.23194444444444443</v>
      </c>
      <c r="J493" s="272">
        <v>0.77986111111111101</v>
      </c>
      <c r="K493" s="53">
        <f>IFERROR((PA[[#This Row],[Sunset Time (POA&lt;20 W/m2)]]-PA[[#This Row],[Sunrise Time (POA&gt;20 W/m2)]])*24,"")</f>
        <v>13.149999999999999</v>
      </c>
      <c r="L493" s="59" t="s">
        <v>606</v>
      </c>
      <c r="M493" s="59"/>
      <c r="N493" s="59"/>
      <c r="O493" s="59" t="s">
        <v>595</v>
      </c>
      <c r="P493" s="56"/>
      <c r="Q493" s="6"/>
      <c r="R4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60">
        <v>0.4548611111111111</v>
      </c>
      <c r="Y493" s="60">
        <v>0.4548611111111111</v>
      </c>
      <c r="Z493" s="60">
        <v>0.45833333333333331</v>
      </c>
      <c r="AA493" s="60">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row>
    <row r="494" spans="1:36" x14ac:dyDescent="0.35">
      <c r="A494" s="229">
        <v>2186</v>
      </c>
      <c r="B494" s="233">
        <v>45839</v>
      </c>
      <c r="C494" s="163">
        <v>2025</v>
      </c>
      <c r="D494" s="6">
        <f>YEAR(PA[[#This Row],[Date]])</f>
        <v>2025</v>
      </c>
      <c r="E494" s="351" t="s">
        <v>73</v>
      </c>
      <c r="F494" s="352" t="s">
        <v>73</v>
      </c>
      <c r="G494" s="321">
        <v>45809</v>
      </c>
      <c r="H494">
        <f>DAY(EOMONTH(PA[[#This Row],[Date]], 0))</f>
        <v>31</v>
      </c>
      <c r="I494" s="272">
        <v>0.23194444444444443</v>
      </c>
      <c r="J494" s="272">
        <v>0.77986111111111101</v>
      </c>
      <c r="K494" s="53">
        <f>IFERROR((PA[[#This Row],[Sunset Time (POA&lt;20 W/m2)]]-PA[[#This Row],[Sunrise Time (POA&gt;20 W/m2)]])*24,"")</f>
        <v>13.149999999999999</v>
      </c>
      <c r="L494" s="59" t="s">
        <v>621</v>
      </c>
      <c r="M494" s="59"/>
      <c r="N494" s="59"/>
      <c r="O494" s="59" t="s">
        <v>637</v>
      </c>
      <c r="P494" s="56"/>
      <c r="Q494" s="6"/>
      <c r="R4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60">
        <v>0.23194444444444443</v>
      </c>
      <c r="Y494" s="60">
        <v>0.23194444444444443</v>
      </c>
      <c r="Z494" s="60"/>
      <c r="AA494" s="60">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6" x14ac:dyDescent="0.35">
      <c r="A495" s="354">
        <v>2187</v>
      </c>
      <c r="B495" s="233">
        <v>45839</v>
      </c>
      <c r="C495" s="163">
        <v>2025</v>
      </c>
      <c r="D495" s="129">
        <f>YEAR(PA[[#This Row],[Date]])</f>
        <v>2025</v>
      </c>
      <c r="E495" s="351" t="s">
        <v>73</v>
      </c>
      <c r="F495" s="352" t="s">
        <v>73</v>
      </c>
      <c r="G495" s="321">
        <v>45809</v>
      </c>
      <c r="H495">
        <f>DAY(EOMONTH(PA[[#This Row],[Date]], 0))</f>
        <v>31</v>
      </c>
      <c r="I495" s="272">
        <v>0.23194444444444443</v>
      </c>
      <c r="J495" s="272">
        <v>0.77986111111111101</v>
      </c>
      <c r="K495" s="131">
        <f>IFERROR((PA[[#This Row],[Sunset Time (POA&lt;20 W/m2)]]-PA[[#This Row],[Sunrise Time (POA&gt;20 W/m2)]])*24,"")</f>
        <v>13.149999999999999</v>
      </c>
      <c r="L495" s="128" t="s">
        <v>621</v>
      </c>
      <c r="M495" s="128"/>
      <c r="N495" s="128"/>
      <c r="O495" s="128" t="s">
        <v>612</v>
      </c>
      <c r="P495" s="130"/>
      <c r="Q495" s="129"/>
      <c r="R4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53" t="s">
        <v>1311</v>
      </c>
      <c r="X495" s="60">
        <v>0.23194444444444443</v>
      </c>
      <c r="Y495" s="60">
        <v>0.23194444444444443</v>
      </c>
      <c r="Z495" s="120"/>
      <c r="AA495" s="60">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row>
    <row r="496" spans="1:36" ht="43.5" x14ac:dyDescent="0.35">
      <c r="A496" s="229">
        <v>2188</v>
      </c>
      <c r="B496" s="233">
        <v>45840</v>
      </c>
      <c r="C496" s="163">
        <v>2025</v>
      </c>
      <c r="D496" s="6">
        <f>YEAR(PA[[#This Row],[Date]])</f>
        <v>2025</v>
      </c>
      <c r="E496" s="351" t="s">
        <v>73</v>
      </c>
      <c r="F496" s="352" t="s">
        <v>73</v>
      </c>
      <c r="G496" s="321">
        <v>45809</v>
      </c>
      <c r="H496">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60">
        <v>0.21805555555555556</v>
      </c>
      <c r="Y496" s="60">
        <v>0.25</v>
      </c>
      <c r="Z496" s="60">
        <v>0.32291666666666669</v>
      </c>
      <c r="AA496" s="60">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row>
    <row r="497" spans="1:36" ht="43.5" x14ac:dyDescent="0.35">
      <c r="A497" s="354">
        <v>2189</v>
      </c>
      <c r="B497" s="233">
        <v>45840</v>
      </c>
      <c r="C497" s="163">
        <v>2025</v>
      </c>
      <c r="D497" s="6">
        <f>YEAR(PA[[#This Row],[Date]])</f>
        <v>2025</v>
      </c>
      <c r="E497" s="351" t="s">
        <v>73</v>
      </c>
      <c r="F497" s="352" t="s">
        <v>73</v>
      </c>
      <c r="G497" s="321">
        <v>45809</v>
      </c>
      <c r="H497">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60">
        <v>0.21805555555555556</v>
      </c>
      <c r="Y497" s="60">
        <v>0.25</v>
      </c>
      <c r="Z497" s="60">
        <v>0.3576388888888889</v>
      </c>
      <c r="AA497" s="60">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row>
    <row r="498" spans="1:36" ht="43.5" x14ac:dyDescent="0.35">
      <c r="A498" s="229">
        <v>2190</v>
      </c>
      <c r="B498" s="233">
        <v>45840</v>
      </c>
      <c r="C498" s="163">
        <v>2025</v>
      </c>
      <c r="D498" s="6">
        <f>YEAR(PA[[#This Row],[Date]])</f>
        <v>2025</v>
      </c>
      <c r="E498" s="351" t="s">
        <v>73</v>
      </c>
      <c r="F498" s="352" t="s">
        <v>73</v>
      </c>
      <c r="G498" s="321">
        <v>45809</v>
      </c>
      <c r="H498">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60">
        <v>0.21805555555555556</v>
      </c>
      <c r="Y498" s="60">
        <v>0.25</v>
      </c>
      <c r="Z498" s="60">
        <v>0.29166666666666669</v>
      </c>
      <c r="AA498" s="60">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row>
    <row r="499" spans="1:36" ht="43.5" x14ac:dyDescent="0.35">
      <c r="A499" s="354">
        <v>2191</v>
      </c>
      <c r="B499" s="233">
        <v>45840</v>
      </c>
      <c r="C499" s="163">
        <v>2025</v>
      </c>
      <c r="D499" s="6">
        <f>YEAR(PA[[#This Row],[Date]])</f>
        <v>2025</v>
      </c>
      <c r="E499" s="351" t="s">
        <v>73</v>
      </c>
      <c r="F499" s="352" t="s">
        <v>73</v>
      </c>
      <c r="G499" s="321">
        <v>45809</v>
      </c>
      <c r="H499">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60">
        <v>0.21805555555555556</v>
      </c>
      <c r="Y499" s="60">
        <v>0.25</v>
      </c>
      <c r="Z499" s="60">
        <v>0.31944444444444448</v>
      </c>
      <c r="AA499" s="60">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row>
    <row r="500" spans="1:36" ht="43.5" x14ac:dyDescent="0.35">
      <c r="A500" s="229">
        <v>2192</v>
      </c>
      <c r="B500" s="233">
        <v>45840</v>
      </c>
      <c r="C500" s="163">
        <v>2025</v>
      </c>
      <c r="D500" s="6">
        <f>YEAR(PA[[#This Row],[Date]])</f>
        <v>2025</v>
      </c>
      <c r="E500" s="351" t="s">
        <v>73</v>
      </c>
      <c r="F500" s="352" t="s">
        <v>73</v>
      </c>
      <c r="G500" s="321">
        <v>45809</v>
      </c>
      <c r="H500">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60">
        <v>0.21805555555555556</v>
      </c>
      <c r="Y500" s="60">
        <v>0.25</v>
      </c>
      <c r="Z500" s="60">
        <v>0.40625</v>
      </c>
      <c r="AA500" s="60">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row>
    <row r="501" spans="1:36" ht="43.5" x14ac:dyDescent="0.35">
      <c r="A501" s="354">
        <v>2193</v>
      </c>
      <c r="B501" s="233">
        <v>45840</v>
      </c>
      <c r="C501" s="163">
        <v>2025</v>
      </c>
      <c r="D501" s="6">
        <f>YEAR(PA[[#This Row],[Date]])</f>
        <v>2025</v>
      </c>
      <c r="E501" s="351" t="s">
        <v>73</v>
      </c>
      <c r="F501" s="352" t="s">
        <v>73</v>
      </c>
      <c r="G501" s="321">
        <v>45809</v>
      </c>
      <c r="H501">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60">
        <v>0.21805555555555556</v>
      </c>
      <c r="Y501" s="60">
        <v>0.25</v>
      </c>
      <c r="Z501" s="60">
        <v>0.42708333333333331</v>
      </c>
      <c r="AA501" s="60">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row>
    <row r="502" spans="1:36" ht="29" x14ac:dyDescent="0.35">
      <c r="A502" s="229">
        <v>2194</v>
      </c>
      <c r="B502" s="233">
        <v>45840</v>
      </c>
      <c r="C502" s="163">
        <v>2025</v>
      </c>
      <c r="D502" s="6">
        <f>YEAR(PA[[#This Row],[Date]])</f>
        <v>2025</v>
      </c>
      <c r="E502" s="351" t="s">
        <v>73</v>
      </c>
      <c r="F502" s="352" t="s">
        <v>73</v>
      </c>
      <c r="G502" s="321">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60">
        <v>0.21805555555555556</v>
      </c>
      <c r="Y502" s="60">
        <v>0.25</v>
      </c>
      <c r="Z502" s="60">
        <v>0.4513888888888889</v>
      </c>
      <c r="AA502" s="60">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6" ht="43.5" x14ac:dyDescent="0.35">
      <c r="A503" s="354">
        <v>2195</v>
      </c>
      <c r="B503" s="233">
        <v>45840</v>
      </c>
      <c r="C503" s="163">
        <v>2025</v>
      </c>
      <c r="D503" s="6">
        <f>YEAR(PA[[#This Row],[Date]])</f>
        <v>2025</v>
      </c>
      <c r="E503" s="351" t="s">
        <v>73</v>
      </c>
      <c r="F503" s="352" t="s">
        <v>73</v>
      </c>
      <c r="G503" s="321">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60">
        <v>0.21805555555555556</v>
      </c>
      <c r="Y503" s="60">
        <v>0.25</v>
      </c>
      <c r="Z503" s="60">
        <v>0.37152777777777773</v>
      </c>
      <c r="AA503" s="60">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6" x14ac:dyDescent="0.35">
      <c r="A504" s="229">
        <v>2196</v>
      </c>
      <c r="B504" s="233">
        <v>45840</v>
      </c>
      <c r="C504" s="163">
        <v>2025</v>
      </c>
      <c r="D504" s="129">
        <f>YEAR(PA[[#This Row],[Date]])</f>
        <v>2025</v>
      </c>
      <c r="E504" s="351" t="s">
        <v>73</v>
      </c>
      <c r="F504" s="352" t="s">
        <v>73</v>
      </c>
      <c r="G504" s="321">
        <v>45809</v>
      </c>
      <c r="H504">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53" t="s">
        <v>1326</v>
      </c>
      <c r="X504" s="120">
        <v>0.21805555555555556</v>
      </c>
      <c r="Y504" s="120">
        <v>0.21805555555555556</v>
      </c>
      <c r="Z504" s="120">
        <v>0.4375</v>
      </c>
      <c r="AA504" s="120">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row>
    <row r="505" spans="1:36" x14ac:dyDescent="0.35">
      <c r="A505" s="354">
        <v>2197</v>
      </c>
      <c r="B505" s="233">
        <v>45840</v>
      </c>
      <c r="C505" s="163">
        <v>2025</v>
      </c>
      <c r="D505" s="6">
        <f>YEAR(PA[[#This Row],[Date]])</f>
        <v>2025</v>
      </c>
      <c r="E505" s="351" t="s">
        <v>73</v>
      </c>
      <c r="F505" s="352" t="s">
        <v>73</v>
      </c>
      <c r="G505" s="321">
        <v>45809</v>
      </c>
      <c r="H50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60">
        <v>0.21805555555555556</v>
      </c>
      <c r="Y505" s="60">
        <v>0.21805555555555556</v>
      </c>
      <c r="Z505" s="60"/>
      <c r="AA505" s="60">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row>
    <row r="506" spans="1:36" x14ac:dyDescent="0.35">
      <c r="A506" s="229">
        <v>2198</v>
      </c>
      <c r="B506" s="233">
        <v>45840</v>
      </c>
      <c r="C506" s="163">
        <v>2025</v>
      </c>
      <c r="D506" s="6">
        <f>YEAR(PA[[#This Row],[Date]])</f>
        <v>2025</v>
      </c>
      <c r="E506" s="351" t="s">
        <v>73</v>
      </c>
      <c r="F506" s="352" t="s">
        <v>73</v>
      </c>
      <c r="G506" s="321">
        <v>45809</v>
      </c>
      <c r="H506">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60">
        <v>0.21805555555555556</v>
      </c>
      <c r="Y506" s="60">
        <v>0.21805555555555556</v>
      </c>
      <c r="Z506" s="60"/>
      <c r="AA506" s="60">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row>
    <row r="507" spans="1:36" x14ac:dyDescent="0.35">
      <c r="A507" s="354">
        <v>2199</v>
      </c>
      <c r="B507" s="233">
        <v>45841</v>
      </c>
      <c r="C507" s="163">
        <v>2025</v>
      </c>
      <c r="D507" s="6">
        <f>YEAR(PA[[#This Row],[Date]])</f>
        <v>2025</v>
      </c>
      <c r="E507" s="351" t="s">
        <v>73</v>
      </c>
      <c r="F507" s="352" t="s">
        <v>73</v>
      </c>
      <c r="G507" s="321">
        <v>45809</v>
      </c>
      <c r="H507">
        <f>DAY(EOMONTH(PA[[#This Row],[Date]], 0))</f>
        <v>31</v>
      </c>
      <c r="I507" s="272">
        <v>0.21944444444444444</v>
      </c>
      <c r="J507" s="10">
        <v>0.77638888888888891</v>
      </c>
      <c r="K507" s="53">
        <f>IFERROR((PA[[#This Row],[Sunset Time (POA&lt;20 W/m2)]]-PA[[#This Row],[Sunrise Time (POA&gt;20 W/m2)]])*24,"")</f>
        <v>13.366666666666667</v>
      </c>
      <c r="L507" s="59" t="s">
        <v>621</v>
      </c>
      <c r="M507" s="59"/>
      <c r="N507" s="59"/>
      <c r="O507" s="59" t="s">
        <v>637</v>
      </c>
      <c r="P507" s="56"/>
      <c r="Q507" s="6"/>
      <c r="R5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60">
        <v>0.21944444444444444</v>
      </c>
      <c r="Y507" s="60"/>
      <c r="Z507" s="60"/>
      <c r="AA507" s="60">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row>
    <row r="508" spans="1:36" x14ac:dyDescent="0.35">
      <c r="A508" s="229">
        <v>2200</v>
      </c>
      <c r="B508" s="233">
        <v>45841</v>
      </c>
      <c r="C508" s="163">
        <v>2025</v>
      </c>
      <c r="D508" s="6">
        <f>YEAR(PA[[#This Row],[Date]])</f>
        <v>2025</v>
      </c>
      <c r="E508" s="351" t="s">
        <v>73</v>
      </c>
      <c r="F508" s="352" t="s">
        <v>73</v>
      </c>
      <c r="G508" s="321">
        <v>45809</v>
      </c>
      <c r="H508">
        <f>DAY(EOMONTH(PA[[#This Row],[Date]], 0))</f>
        <v>31</v>
      </c>
      <c r="I508" s="272">
        <v>0.21944444444444444</v>
      </c>
      <c r="J508" s="10">
        <v>0.77638888888888891</v>
      </c>
      <c r="K508" s="53">
        <f>IFERROR((PA[[#This Row],[Sunset Time (POA&lt;20 W/m2)]]-PA[[#This Row],[Sunrise Time (POA&gt;20 W/m2)]])*24,"")</f>
        <v>13.366666666666667</v>
      </c>
      <c r="L508" s="59" t="s">
        <v>621</v>
      </c>
      <c r="M508" s="59"/>
      <c r="N508" s="59"/>
      <c r="O508" s="59" t="s">
        <v>612</v>
      </c>
      <c r="P508" s="56"/>
      <c r="Q508" s="6"/>
      <c r="R5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60">
        <v>0.21944444444444444</v>
      </c>
      <c r="Y508" s="60"/>
      <c r="Z508" s="60"/>
      <c r="AA508" s="60">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row>
    <row r="509" spans="1:36" ht="43.5" x14ac:dyDescent="0.35">
      <c r="A509" s="354">
        <v>2201</v>
      </c>
      <c r="B509" s="233">
        <v>45841</v>
      </c>
      <c r="C509" s="163">
        <v>2025</v>
      </c>
      <c r="D509" s="6">
        <f>YEAR(PA[[#This Row],[Date]])</f>
        <v>2025</v>
      </c>
      <c r="E509" s="351" t="s">
        <v>73</v>
      </c>
      <c r="F509" s="352" t="s">
        <v>73</v>
      </c>
      <c r="G509" s="321">
        <v>45809</v>
      </c>
      <c r="H509">
        <f>DAY(EOMONTH(PA[[#This Row],[Date]], 0))</f>
        <v>31</v>
      </c>
      <c r="I509" s="272">
        <v>0.21944444444444444</v>
      </c>
      <c r="J509" s="10">
        <v>0.77638888888888891</v>
      </c>
      <c r="K509" s="53">
        <f>IFERROR((PA[[#This Row],[Sunset Time (POA&lt;20 W/m2)]]-PA[[#This Row],[Sunrise Time (POA&gt;20 W/m2)]])*24,"")</f>
        <v>13.366666666666667</v>
      </c>
      <c r="L509" s="59" t="s">
        <v>564</v>
      </c>
      <c r="M509" s="59"/>
      <c r="N509" s="59"/>
      <c r="O509" s="59" t="s">
        <v>714</v>
      </c>
      <c r="P509" s="56"/>
      <c r="Q509" s="6"/>
      <c r="R5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60">
        <v>0.21944444444444444</v>
      </c>
      <c r="Y509" s="60">
        <v>0.25</v>
      </c>
      <c r="Z509" s="60">
        <v>0.27083333333333331</v>
      </c>
      <c r="AA509" s="60">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row>
    <row r="510" spans="1:36" x14ac:dyDescent="0.35">
      <c r="A510" s="229">
        <v>2202</v>
      </c>
      <c r="B510" s="233">
        <v>45841</v>
      </c>
      <c r="C510" s="163">
        <v>2025</v>
      </c>
      <c r="D510" s="6">
        <f>YEAR(PA[[#This Row],[Date]])</f>
        <v>2025</v>
      </c>
      <c r="E510" s="351" t="s">
        <v>73</v>
      </c>
      <c r="F510" s="352" t="s">
        <v>73</v>
      </c>
      <c r="G510" s="321">
        <v>45809</v>
      </c>
      <c r="H510">
        <f>DAY(EOMONTH(PA[[#This Row],[Date]], 0))</f>
        <v>31</v>
      </c>
      <c r="I510" s="272">
        <v>0.21944444444444444</v>
      </c>
      <c r="J510" s="10">
        <v>0.77638888888888891</v>
      </c>
      <c r="K510" s="53">
        <f>IFERROR((PA[[#This Row],[Sunset Time (POA&lt;20 W/m2)]]-PA[[#This Row],[Sunrise Time (POA&gt;20 W/m2)]])*24,"")</f>
        <v>13.366666666666667</v>
      </c>
      <c r="L510" s="59" t="s">
        <v>564</v>
      </c>
      <c r="M510" s="59"/>
      <c r="N510" s="59"/>
      <c r="O510" s="59" t="s">
        <v>714</v>
      </c>
      <c r="P510" s="56"/>
      <c r="Q510" s="6"/>
      <c r="R5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60">
        <v>0.21944444444444444</v>
      </c>
      <c r="Y510" s="60">
        <v>0.25</v>
      </c>
      <c r="Z510" s="60">
        <v>0.39583333333333331</v>
      </c>
      <c r="AA510" s="60">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row>
    <row r="511" spans="1:36" ht="43.5" x14ac:dyDescent="0.35">
      <c r="A511" s="354">
        <v>2203</v>
      </c>
      <c r="B511" s="233">
        <v>45841</v>
      </c>
      <c r="C511" s="163">
        <v>2025</v>
      </c>
      <c r="D511" s="6">
        <f>YEAR(PA[[#This Row],[Date]])</f>
        <v>2025</v>
      </c>
      <c r="E511" s="351" t="s">
        <v>73</v>
      </c>
      <c r="F511" s="352" t="s">
        <v>73</v>
      </c>
      <c r="G511" s="321">
        <v>45809</v>
      </c>
      <c r="H511">
        <f>DAY(EOMONTH(PA[[#This Row],[Date]], 0))</f>
        <v>31</v>
      </c>
      <c r="I511" s="272">
        <v>0.21944444444444444</v>
      </c>
      <c r="J511" s="10">
        <v>0.77638888888888891</v>
      </c>
      <c r="K511" s="53">
        <f>IFERROR((PA[[#This Row],[Sunset Time (POA&lt;20 W/m2)]]-PA[[#This Row],[Sunrise Time (POA&gt;20 W/m2)]])*24,"")</f>
        <v>13.366666666666667</v>
      </c>
      <c r="L511" s="59" t="s">
        <v>615</v>
      </c>
      <c r="M511" s="59"/>
      <c r="N511" s="59"/>
      <c r="O511" s="59" t="s">
        <v>598</v>
      </c>
      <c r="P511" s="56"/>
      <c r="Q511" s="6"/>
      <c r="R5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60">
        <v>0.21944444444444444</v>
      </c>
      <c r="Y511" s="60">
        <v>0.25</v>
      </c>
      <c r="Z511" s="60">
        <v>0.30208333333333331</v>
      </c>
      <c r="AA511" s="60">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row>
    <row r="512" spans="1:36" ht="29" x14ac:dyDescent="0.35">
      <c r="A512" s="229">
        <v>2204</v>
      </c>
      <c r="B512" s="233">
        <v>45841</v>
      </c>
      <c r="C512" s="163">
        <v>2025</v>
      </c>
      <c r="D512" s="6">
        <f>YEAR(PA[[#This Row],[Date]])</f>
        <v>2025</v>
      </c>
      <c r="E512" s="351" t="s">
        <v>73</v>
      </c>
      <c r="F512" s="352" t="s">
        <v>73</v>
      </c>
      <c r="G512" s="321">
        <v>45809</v>
      </c>
      <c r="H512">
        <f>DAY(EOMONTH(PA[[#This Row],[Date]], 0))</f>
        <v>31</v>
      </c>
      <c r="I512" s="272">
        <v>0.21944444444444444</v>
      </c>
      <c r="J512" s="10">
        <v>0.77638888888888891</v>
      </c>
      <c r="K512" s="53">
        <f>IFERROR((PA[[#This Row],[Sunset Time (POA&lt;20 W/m2)]]-PA[[#This Row],[Sunrise Time (POA&gt;20 W/m2)]])*24,"")</f>
        <v>13.366666666666667</v>
      </c>
      <c r="L512" s="59" t="s">
        <v>615</v>
      </c>
      <c r="M512" s="59"/>
      <c r="N512" s="59"/>
      <c r="O512" s="59" t="s">
        <v>598</v>
      </c>
      <c r="P512" s="56"/>
      <c r="Q512" s="6"/>
      <c r="R5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60">
        <v>0.21944444444444444</v>
      </c>
      <c r="Y512" s="60">
        <v>0.25</v>
      </c>
      <c r="Z512" s="60">
        <v>0.375</v>
      </c>
      <c r="AA512" s="60">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row>
    <row r="513" spans="1:36" ht="43.5" x14ac:dyDescent="0.35">
      <c r="A513" s="354">
        <v>2205</v>
      </c>
      <c r="B513" s="233">
        <v>45841</v>
      </c>
      <c r="C513" s="163">
        <v>2025</v>
      </c>
      <c r="D513" s="6">
        <f>YEAR(PA[[#This Row],[Date]])</f>
        <v>2025</v>
      </c>
      <c r="E513" s="351" t="s">
        <v>73</v>
      </c>
      <c r="F513" s="352" t="s">
        <v>73</v>
      </c>
      <c r="G513" s="321">
        <v>45809</v>
      </c>
      <c r="H513">
        <f>DAY(EOMONTH(PA[[#This Row],[Date]], 0))</f>
        <v>31</v>
      </c>
      <c r="I513" s="272">
        <v>0.21944444444444444</v>
      </c>
      <c r="J513" s="10">
        <v>0.77638888888888891</v>
      </c>
      <c r="K513" s="53">
        <f>IFERROR((PA[[#This Row],[Sunset Time (POA&lt;20 W/m2)]]-PA[[#This Row],[Sunrise Time (POA&gt;20 W/m2)]])*24,"")</f>
        <v>13.366666666666667</v>
      </c>
      <c r="L513" s="59" t="s">
        <v>615</v>
      </c>
      <c r="M513" s="59"/>
      <c r="N513" s="59"/>
      <c r="O513" s="59" t="s">
        <v>634</v>
      </c>
      <c r="P513" s="56"/>
      <c r="Q513" s="6"/>
      <c r="R5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60">
        <v>0.21944444444444444</v>
      </c>
      <c r="Y513" s="60">
        <v>0.25</v>
      </c>
      <c r="Z513" s="60">
        <v>0.32291666666666669</v>
      </c>
      <c r="AA513" s="60">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row>
    <row r="514" spans="1:36" ht="29" x14ac:dyDescent="0.35">
      <c r="A514" s="229">
        <v>2206</v>
      </c>
      <c r="B514" s="233">
        <v>45841</v>
      </c>
      <c r="C514" s="163">
        <v>2025</v>
      </c>
      <c r="D514" s="6">
        <f>YEAR(PA[[#This Row],[Date]])</f>
        <v>2025</v>
      </c>
      <c r="E514" s="351" t="s">
        <v>73</v>
      </c>
      <c r="F514" s="352" t="s">
        <v>73</v>
      </c>
      <c r="G514" s="321">
        <v>45809</v>
      </c>
      <c r="H514">
        <f>DAY(EOMONTH(PA[[#This Row],[Date]], 0))</f>
        <v>31</v>
      </c>
      <c r="I514" s="272">
        <v>0.21944444444444444</v>
      </c>
      <c r="J514" s="10">
        <v>0.77638888888888891</v>
      </c>
      <c r="K514" s="53">
        <f>IFERROR((PA[[#This Row],[Sunset Time (POA&lt;20 W/m2)]]-PA[[#This Row],[Sunrise Time (POA&gt;20 W/m2)]])*24,"")</f>
        <v>13.366666666666667</v>
      </c>
      <c r="L514" s="59" t="s">
        <v>615</v>
      </c>
      <c r="M514" s="59"/>
      <c r="N514" s="59"/>
      <c r="O514" s="59" t="s">
        <v>634</v>
      </c>
      <c r="P514" s="56"/>
      <c r="Q514" s="6"/>
      <c r="R5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60">
        <v>0.21944444444444444</v>
      </c>
      <c r="Y514" s="60">
        <v>0.25</v>
      </c>
      <c r="Z514" s="60">
        <v>0.40625</v>
      </c>
      <c r="AA514" s="60">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row>
    <row r="515" spans="1:36" ht="43.5" x14ac:dyDescent="0.35">
      <c r="A515" s="354">
        <v>2207</v>
      </c>
      <c r="B515" s="233">
        <v>45841</v>
      </c>
      <c r="C515" s="163">
        <v>2025</v>
      </c>
      <c r="D515" s="6">
        <f>YEAR(PA[[#This Row],[Date]])</f>
        <v>2025</v>
      </c>
      <c r="E515" s="351" t="s">
        <v>73</v>
      </c>
      <c r="F515" s="352" t="s">
        <v>73</v>
      </c>
      <c r="G515" s="321">
        <v>45809</v>
      </c>
      <c r="H515">
        <f>DAY(EOMONTH(PA[[#This Row],[Date]], 0))</f>
        <v>31</v>
      </c>
      <c r="I515" s="272">
        <v>0.21944444444444444</v>
      </c>
      <c r="J515" s="10">
        <v>0.77638888888888891</v>
      </c>
      <c r="K515" s="53">
        <f>IFERROR((PA[[#This Row],[Sunset Time (POA&lt;20 W/m2)]]-PA[[#This Row],[Sunrise Time (POA&gt;20 W/m2)]])*24,"")</f>
        <v>13.366666666666667</v>
      </c>
      <c r="L515" s="59" t="s">
        <v>615</v>
      </c>
      <c r="M515" s="59"/>
      <c r="N515" s="59"/>
      <c r="O515" s="59" t="s">
        <v>594</v>
      </c>
      <c r="P515" s="56"/>
      <c r="Q515" s="6"/>
      <c r="R5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60">
        <v>0.21944444444444444</v>
      </c>
      <c r="Y515" s="60">
        <v>0.25</v>
      </c>
      <c r="Z515" s="60">
        <v>0.35069444444444442</v>
      </c>
      <c r="AA515" s="60">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row>
    <row r="516" spans="1:36" ht="29" x14ac:dyDescent="0.35">
      <c r="A516" s="229">
        <v>2208</v>
      </c>
      <c r="B516" s="233">
        <v>45841</v>
      </c>
      <c r="C516" s="163">
        <v>2025</v>
      </c>
      <c r="D516" s="6">
        <f>YEAR(PA[[#This Row],[Date]])</f>
        <v>2025</v>
      </c>
      <c r="E516" s="351" t="s">
        <v>73</v>
      </c>
      <c r="F516" s="352" t="s">
        <v>73</v>
      </c>
      <c r="G516" s="321">
        <v>45809</v>
      </c>
      <c r="H516">
        <f>DAY(EOMONTH(PA[[#This Row],[Date]], 0))</f>
        <v>31</v>
      </c>
      <c r="I516" s="272">
        <v>0.21944444444444444</v>
      </c>
      <c r="J516" s="10">
        <v>0.77638888888888891</v>
      </c>
      <c r="K516" s="53">
        <f>IFERROR((PA[[#This Row],[Sunset Time (POA&lt;20 W/m2)]]-PA[[#This Row],[Sunrise Time (POA&gt;20 W/m2)]])*24,"")</f>
        <v>13.366666666666667</v>
      </c>
      <c r="L516" s="59" t="s">
        <v>615</v>
      </c>
      <c r="M516" s="59"/>
      <c r="N516" s="59"/>
      <c r="O516" s="59" t="s">
        <v>594</v>
      </c>
      <c r="P516" s="56"/>
      <c r="Q516" s="6"/>
      <c r="R5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60">
        <v>0.21944444444444444</v>
      </c>
      <c r="Y516" s="60">
        <v>0.25</v>
      </c>
      <c r="Z516" s="60">
        <v>0.43402777777777773</v>
      </c>
      <c r="AA516" s="60">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row>
    <row r="517" spans="1:36" x14ac:dyDescent="0.35">
      <c r="A517" s="354">
        <v>2209</v>
      </c>
      <c r="B517" s="233">
        <v>45842</v>
      </c>
      <c r="C517" s="163">
        <v>2025</v>
      </c>
      <c r="D517" s="6">
        <f>YEAR(PA[[#This Row],[Date]])</f>
        <v>2025</v>
      </c>
      <c r="E517" s="351" t="s">
        <v>73</v>
      </c>
      <c r="F517" s="352" t="s">
        <v>73</v>
      </c>
      <c r="G517" s="321">
        <v>45809</v>
      </c>
      <c r="H517">
        <f>DAY(EOMONTH(PA[[#This Row],[Date]], 0))</f>
        <v>31</v>
      </c>
      <c r="I517" s="272">
        <v>0.21875</v>
      </c>
      <c r="J517" s="272">
        <v>0.77500000000000002</v>
      </c>
      <c r="K517" s="53">
        <f>IFERROR((PA[[#This Row],[Sunset Time (POA&lt;20 W/m2)]]-PA[[#This Row],[Sunrise Time (POA&gt;20 W/m2)]])*24,"")</f>
        <v>13.350000000000001</v>
      </c>
      <c r="L517" s="59" t="s">
        <v>621</v>
      </c>
      <c r="M517" s="59"/>
      <c r="N517" s="59"/>
      <c r="O517" s="59" t="s">
        <v>637</v>
      </c>
      <c r="P517" s="56"/>
      <c r="Q517" s="6"/>
      <c r="R5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60">
        <v>0.21944444444444444</v>
      </c>
      <c r="Y517" s="60"/>
      <c r="Z517" s="60"/>
      <c r="AA517" s="60"/>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row>
    <row r="518" spans="1:36" x14ac:dyDescent="0.35">
      <c r="A518" s="229">
        <v>2210</v>
      </c>
      <c r="B518" s="233">
        <v>45842</v>
      </c>
      <c r="C518" s="163">
        <v>2025</v>
      </c>
      <c r="D518" s="6">
        <f>YEAR(PA[[#This Row],[Date]])</f>
        <v>2025</v>
      </c>
      <c r="E518" s="351" t="s">
        <v>73</v>
      </c>
      <c r="F518" s="352" t="s">
        <v>73</v>
      </c>
      <c r="G518" s="321">
        <v>45809</v>
      </c>
      <c r="H518">
        <f>DAY(EOMONTH(PA[[#This Row],[Date]], 0))</f>
        <v>31</v>
      </c>
      <c r="I518" s="272">
        <v>0.21875</v>
      </c>
      <c r="J518" s="272">
        <v>0.77500000000000002</v>
      </c>
      <c r="K518" s="53">
        <f>IFERROR((PA[[#This Row],[Sunset Time (POA&lt;20 W/m2)]]-PA[[#This Row],[Sunrise Time (POA&gt;20 W/m2)]])*24,"")</f>
        <v>13.350000000000001</v>
      </c>
      <c r="L518" s="59" t="s">
        <v>621</v>
      </c>
      <c r="M518" s="59"/>
      <c r="N518" s="59"/>
      <c r="O518" s="59" t="s">
        <v>612</v>
      </c>
      <c r="P518" s="56"/>
      <c r="Q518" s="6"/>
      <c r="R51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60">
        <v>0.21944444444444444</v>
      </c>
      <c r="Y518" s="60"/>
      <c r="Z518" s="60"/>
      <c r="AA518" s="60"/>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row>
    <row r="519" spans="1:36" x14ac:dyDescent="0.35">
      <c r="A519" s="354">
        <v>2211</v>
      </c>
      <c r="B519" s="233">
        <v>45842</v>
      </c>
      <c r="C519" s="163">
        <v>2025</v>
      </c>
      <c r="D519" s="6">
        <f>YEAR(PA[[#This Row],[Date]])</f>
        <v>2025</v>
      </c>
      <c r="E519" s="351" t="s">
        <v>73</v>
      </c>
      <c r="F519" s="352" t="s">
        <v>73</v>
      </c>
      <c r="G519" s="321">
        <v>45809</v>
      </c>
      <c r="H519">
        <f>DAY(EOMONTH(PA[[#This Row],[Date]], 0))</f>
        <v>31</v>
      </c>
      <c r="I519" s="272">
        <v>0.21875</v>
      </c>
      <c r="J519" s="272">
        <v>0.77500000000000002</v>
      </c>
      <c r="K519" s="53">
        <f>IFERROR((PA[[#This Row],[Sunset Time (POA&lt;20 W/m2)]]-PA[[#This Row],[Sunrise Time (POA&gt;20 W/m2)]])*24,"")</f>
        <v>13.350000000000001</v>
      </c>
      <c r="L519" s="59" t="s">
        <v>564</v>
      </c>
      <c r="M519" s="59"/>
      <c r="N519" s="59"/>
      <c r="O519" s="59" t="s">
        <v>644</v>
      </c>
      <c r="P519" s="56"/>
      <c r="Q519" s="6"/>
      <c r="R5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60">
        <v>0.21944444444444444</v>
      </c>
      <c r="Y519" s="60">
        <v>0.29166666666666669</v>
      </c>
      <c r="Z519" s="60">
        <v>0.41319444444444442</v>
      </c>
      <c r="AA519" s="60">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row>
    <row r="520" spans="1:36" x14ac:dyDescent="0.35">
      <c r="A520" s="229">
        <v>2212</v>
      </c>
      <c r="B520" s="233">
        <v>45842</v>
      </c>
      <c r="C520" s="163">
        <v>2025</v>
      </c>
      <c r="D520" s="6">
        <f>YEAR(PA[[#This Row],[Date]])</f>
        <v>2025</v>
      </c>
      <c r="E520" s="351" t="s">
        <v>73</v>
      </c>
      <c r="F520" s="352" t="s">
        <v>73</v>
      </c>
      <c r="G520" s="321">
        <v>45809</v>
      </c>
      <c r="H520">
        <f>DAY(EOMONTH(PA[[#This Row],[Date]], 0))</f>
        <v>31</v>
      </c>
      <c r="I520" s="272">
        <v>0.21875</v>
      </c>
      <c r="J520" s="272">
        <v>0.77500000000000002</v>
      </c>
      <c r="K520" s="53">
        <f>IFERROR((PA[[#This Row],[Sunset Time (POA&lt;20 W/m2)]]-PA[[#This Row],[Sunrise Time (POA&gt;20 W/m2)]])*24,"")</f>
        <v>13.350000000000001</v>
      </c>
      <c r="L520" s="59" t="s">
        <v>564</v>
      </c>
      <c r="M520" s="59"/>
      <c r="N520" s="59"/>
      <c r="O520" s="59" t="s">
        <v>565</v>
      </c>
      <c r="P520" s="56"/>
      <c r="Q520" s="6"/>
      <c r="R5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60">
        <v>0.21944444444444444</v>
      </c>
      <c r="Y520" s="60">
        <v>0.29166666666666669</v>
      </c>
      <c r="Z520" s="60">
        <v>0.36458333333333331</v>
      </c>
      <c r="AA520" s="60">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row>
    <row r="521" spans="1:36" x14ac:dyDescent="0.35">
      <c r="A521" s="354">
        <v>2213</v>
      </c>
      <c r="B521" s="233">
        <v>45842</v>
      </c>
      <c r="C521" s="163">
        <v>2025</v>
      </c>
      <c r="D521" s="6">
        <f>YEAR(PA[[#This Row],[Date]])</f>
        <v>2025</v>
      </c>
      <c r="E521" s="351" t="s">
        <v>73</v>
      </c>
      <c r="F521" s="352" t="s">
        <v>73</v>
      </c>
      <c r="G521" s="321">
        <v>45809</v>
      </c>
      <c r="H521">
        <f>DAY(EOMONTH(PA[[#This Row],[Date]], 0))</f>
        <v>31</v>
      </c>
      <c r="I521" s="272">
        <v>0.21875</v>
      </c>
      <c r="J521" s="272">
        <v>0.77500000000000002</v>
      </c>
      <c r="K521" s="53">
        <f>IFERROR((PA[[#This Row],[Sunset Time (POA&lt;20 W/m2)]]-PA[[#This Row],[Sunrise Time (POA&gt;20 W/m2)]])*24,"")</f>
        <v>13.350000000000001</v>
      </c>
      <c r="L521" s="59" t="s">
        <v>564</v>
      </c>
      <c r="M521" s="59"/>
      <c r="N521" s="59"/>
      <c r="O521" s="59" t="s">
        <v>591</v>
      </c>
      <c r="P521" s="56"/>
      <c r="Q521" s="6"/>
      <c r="R5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60">
        <v>0.21944444444444444</v>
      </c>
      <c r="Y521" s="60">
        <v>0.29166666666666669</v>
      </c>
      <c r="Z521" s="60">
        <v>0.3888888888888889</v>
      </c>
      <c r="AA521" s="60">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row>
    <row r="522" spans="1:36" x14ac:dyDescent="0.35">
      <c r="A522" s="354">
        <v>2214</v>
      </c>
      <c r="B522" s="233">
        <v>45842</v>
      </c>
      <c r="C522" s="163">
        <v>2025</v>
      </c>
      <c r="D522" s="129">
        <f>YEAR(PA[[#This Row],[Date]])</f>
        <v>2025</v>
      </c>
      <c r="E522" s="351" t="s">
        <v>73</v>
      </c>
      <c r="F522" s="352" t="s">
        <v>73</v>
      </c>
      <c r="G522" s="321">
        <v>45809</v>
      </c>
      <c r="H522">
        <f>DAY(EOMONTH(PA[[#This Row],[Date]], 0))</f>
        <v>31</v>
      </c>
      <c r="I522" s="272">
        <v>0.21875</v>
      </c>
      <c r="J522" s="272">
        <v>0.77500000000000002</v>
      </c>
      <c r="K522" s="131">
        <f>IFERROR((PA[[#This Row],[Sunset Time (POA&lt;20 W/m2)]]-PA[[#This Row],[Sunrise Time (POA&gt;20 W/m2)]])*24,"")</f>
        <v>13.350000000000001</v>
      </c>
      <c r="L522" s="128" t="s">
        <v>559</v>
      </c>
      <c r="M522" s="128"/>
      <c r="N522" s="128"/>
      <c r="O522" s="128" t="s">
        <v>591</v>
      </c>
      <c r="P522" s="130"/>
      <c r="Q522" s="129"/>
      <c r="R5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60">
        <v>0.21944444444444444</v>
      </c>
      <c r="Y522" s="60">
        <v>0.29166666666666669</v>
      </c>
      <c r="Z522" s="120">
        <v>0.42708333333333331</v>
      </c>
      <c r="AA522" s="120">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row>
    <row r="523" spans="1:36" x14ac:dyDescent="0.35">
      <c r="A523" s="354">
        <v>2215</v>
      </c>
      <c r="B523" s="233">
        <v>45843</v>
      </c>
      <c r="C523" s="163">
        <v>2025</v>
      </c>
      <c r="D523" s="6">
        <f>YEAR(PA[[#This Row],[Date]])</f>
        <v>2025</v>
      </c>
      <c r="E523" s="351" t="s">
        <v>73</v>
      </c>
      <c r="F523" s="352" t="s">
        <v>73</v>
      </c>
      <c r="G523" s="321">
        <v>45809</v>
      </c>
      <c r="H523">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60">
        <v>0.22847222222222222</v>
      </c>
      <c r="Y523" s="60"/>
      <c r="Z523" s="60"/>
      <c r="AA523" s="60">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row>
    <row r="524" spans="1:36" x14ac:dyDescent="0.35">
      <c r="A524" s="354">
        <v>2216</v>
      </c>
      <c r="B524" s="233">
        <v>45843</v>
      </c>
      <c r="C524" s="163">
        <v>2025</v>
      </c>
      <c r="D524" s="6">
        <f>YEAR(PA[[#This Row],[Date]])</f>
        <v>2025</v>
      </c>
      <c r="E524" s="351" t="s">
        <v>73</v>
      </c>
      <c r="F524" s="352" t="s">
        <v>73</v>
      </c>
      <c r="G524" s="321">
        <v>45809</v>
      </c>
      <c r="H524">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60">
        <v>0.22847222222222222</v>
      </c>
      <c r="Y524" s="60"/>
      <c r="Z524" s="60"/>
      <c r="AA524" s="60">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row>
    <row r="525" spans="1:36" x14ac:dyDescent="0.35">
      <c r="A525" s="354">
        <v>2217</v>
      </c>
      <c r="B525" s="233">
        <v>45843</v>
      </c>
      <c r="C525" s="163">
        <v>2025</v>
      </c>
      <c r="D525" s="6">
        <f>YEAR(PA[[#This Row],[Date]])</f>
        <v>2025</v>
      </c>
      <c r="E525" s="351" t="s">
        <v>73</v>
      </c>
      <c r="F525" s="352" t="s">
        <v>73</v>
      </c>
      <c r="G525" s="321">
        <v>45809</v>
      </c>
      <c r="H52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60">
        <v>0.22847222222222222</v>
      </c>
      <c r="Y525" s="60">
        <v>0.25</v>
      </c>
      <c r="Z525" s="60">
        <v>0.33333333333333331</v>
      </c>
      <c r="AA525" s="60">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row>
    <row r="526" spans="1:36" x14ac:dyDescent="0.35">
      <c r="A526" s="354">
        <v>2218</v>
      </c>
      <c r="B526" s="233">
        <v>45843</v>
      </c>
      <c r="C526" s="163">
        <v>2025</v>
      </c>
      <c r="D526" s="6">
        <f>YEAR(PA[[#This Row],[Date]])</f>
        <v>2025</v>
      </c>
      <c r="E526" s="351" t="s">
        <v>73</v>
      </c>
      <c r="F526" s="352" t="s">
        <v>73</v>
      </c>
      <c r="G526" s="321">
        <v>45809</v>
      </c>
      <c r="H526">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60">
        <v>0.22847222222222222</v>
      </c>
      <c r="Y526" s="60">
        <v>0.25</v>
      </c>
      <c r="Z526" s="60">
        <v>0.35069444444444442</v>
      </c>
      <c r="AA526" s="60">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row>
    <row r="527" spans="1:36" ht="29" x14ac:dyDescent="0.35">
      <c r="A527" s="354">
        <v>2219</v>
      </c>
      <c r="B527" s="233">
        <v>45843</v>
      </c>
      <c r="C527" s="163">
        <v>2025</v>
      </c>
      <c r="D527" s="6">
        <f>YEAR(PA[[#This Row],[Date]])</f>
        <v>2025</v>
      </c>
      <c r="E527" s="351" t="s">
        <v>73</v>
      </c>
      <c r="F527" s="352" t="s">
        <v>73</v>
      </c>
      <c r="G527" s="321">
        <v>45809</v>
      </c>
      <c r="H527">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60">
        <v>0.22847222222222222</v>
      </c>
      <c r="Y527" s="60">
        <v>0.25</v>
      </c>
      <c r="Z527" s="60">
        <v>0.36805555555555558</v>
      </c>
      <c r="AA527" s="60">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row>
    <row r="528" spans="1:36" ht="29" x14ac:dyDescent="0.35">
      <c r="A528" s="354">
        <v>2220</v>
      </c>
      <c r="B528" s="233">
        <v>45843</v>
      </c>
      <c r="C528" s="163">
        <v>2025</v>
      </c>
      <c r="D528" s="6">
        <f>YEAR(PA[[#This Row],[Date]])</f>
        <v>2025</v>
      </c>
      <c r="E528" s="351" t="s">
        <v>73</v>
      </c>
      <c r="F528" s="352" t="s">
        <v>73</v>
      </c>
      <c r="G528" s="321">
        <v>45809</v>
      </c>
      <c r="H528">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60">
        <v>0.22847222222222222</v>
      </c>
      <c r="Y528" s="60">
        <v>0.25</v>
      </c>
      <c r="Z528" s="60">
        <v>0.3888888888888889</v>
      </c>
      <c r="AA528" s="60">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row>
    <row r="529" spans="1:36" ht="29" x14ac:dyDescent="0.35">
      <c r="A529" s="354">
        <v>2221</v>
      </c>
      <c r="B529" s="233">
        <v>45843</v>
      </c>
      <c r="C529" s="163">
        <v>2025</v>
      </c>
      <c r="D529" s="6">
        <f>YEAR(PA[[#This Row],[Date]])</f>
        <v>2025</v>
      </c>
      <c r="E529" s="351" t="s">
        <v>73</v>
      </c>
      <c r="F529" s="352" t="s">
        <v>73</v>
      </c>
      <c r="G529" s="321">
        <v>45809</v>
      </c>
      <c r="H529">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60">
        <v>0.22847222222222222</v>
      </c>
      <c r="Y529" s="60">
        <v>0.25</v>
      </c>
      <c r="Z529" s="60">
        <v>0.40972222222222227</v>
      </c>
      <c r="AA529" s="60">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row>
    <row r="530" spans="1:36" ht="29" x14ac:dyDescent="0.35">
      <c r="A530" s="354">
        <v>2222</v>
      </c>
      <c r="B530" s="233">
        <v>45843</v>
      </c>
      <c r="C530" s="163">
        <v>2025</v>
      </c>
      <c r="D530" s="6">
        <f>YEAR(PA[[#This Row],[Date]])</f>
        <v>2025</v>
      </c>
      <c r="E530" s="351" t="s">
        <v>73</v>
      </c>
      <c r="F530" s="352" t="s">
        <v>73</v>
      </c>
      <c r="G530" s="321">
        <v>45809</v>
      </c>
      <c r="H530">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60">
        <v>0.22847222222222222</v>
      </c>
      <c r="Y530" s="60">
        <v>0.25</v>
      </c>
      <c r="Z530" s="60">
        <v>0.43055555555555558</v>
      </c>
      <c r="AA530" s="60">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row>
    <row r="531" spans="1:36" ht="29" x14ac:dyDescent="0.35">
      <c r="A531" s="354">
        <v>2223</v>
      </c>
      <c r="B531" s="233">
        <v>45843</v>
      </c>
      <c r="C531" s="163">
        <v>2025</v>
      </c>
      <c r="D531" s="6">
        <f>YEAR(PA[[#This Row],[Date]])</f>
        <v>2025</v>
      </c>
      <c r="E531" s="351" t="s">
        <v>73</v>
      </c>
      <c r="F531" s="352" t="s">
        <v>73</v>
      </c>
      <c r="G531" s="321">
        <v>45809</v>
      </c>
      <c r="H531">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60">
        <v>0.22847222222222222</v>
      </c>
      <c r="Y531" s="60">
        <v>0.25</v>
      </c>
      <c r="Z531" s="60">
        <v>0.4548611111111111</v>
      </c>
      <c r="AA531" s="60">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row>
    <row r="532" spans="1:36" ht="29" x14ac:dyDescent="0.35">
      <c r="A532" s="354">
        <v>2224</v>
      </c>
      <c r="B532" s="233">
        <v>45843</v>
      </c>
      <c r="C532" s="163">
        <v>2025</v>
      </c>
      <c r="D532" s="6">
        <f>YEAR(PA[[#This Row],[Date]])</f>
        <v>2025</v>
      </c>
      <c r="E532" s="351" t="s">
        <v>73</v>
      </c>
      <c r="F532" s="352" t="s">
        <v>73</v>
      </c>
      <c r="G532" s="321">
        <v>45809</v>
      </c>
      <c r="H532">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273" t="s">
        <v>751</v>
      </c>
      <c r="X532" s="60">
        <v>0.50694444444444442</v>
      </c>
      <c r="Y532" s="60">
        <v>0.50694444444444442</v>
      </c>
      <c r="Z532" s="60">
        <v>0.50972222222222219</v>
      </c>
      <c r="AA532" s="60">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row>
    <row r="533" spans="1:36" ht="29" x14ac:dyDescent="0.35">
      <c r="A533" s="354">
        <v>2225</v>
      </c>
      <c r="B533" s="233">
        <v>45843</v>
      </c>
      <c r="C533" s="163">
        <v>2025</v>
      </c>
      <c r="D533" s="6">
        <f>YEAR(PA[[#This Row],[Date]])</f>
        <v>2025</v>
      </c>
      <c r="E533" s="351" t="s">
        <v>73</v>
      </c>
      <c r="F533" s="352" t="s">
        <v>73</v>
      </c>
      <c r="G533" s="321">
        <v>45809</v>
      </c>
      <c r="H533">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273" t="s">
        <v>754</v>
      </c>
      <c r="X533" s="60">
        <v>0.50694444444444442</v>
      </c>
      <c r="Y533" s="60">
        <v>0.50694444444444442</v>
      </c>
      <c r="Z533" s="60">
        <v>0.51111111111111118</v>
      </c>
      <c r="AA533" s="60">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row>
    <row r="534" spans="1:36" ht="29" x14ac:dyDescent="0.35">
      <c r="A534" s="354">
        <v>2226</v>
      </c>
      <c r="B534" s="233">
        <v>45843</v>
      </c>
      <c r="C534" s="163">
        <v>2025</v>
      </c>
      <c r="D534" s="6">
        <f>YEAR(PA[[#This Row],[Date]])</f>
        <v>2025</v>
      </c>
      <c r="E534" s="351" t="s">
        <v>73</v>
      </c>
      <c r="F534" s="352" t="s">
        <v>73</v>
      </c>
      <c r="G534" s="321">
        <v>45809</v>
      </c>
      <c r="H534">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273" t="s">
        <v>752</v>
      </c>
      <c r="X534" s="60">
        <v>0.50694444444444442</v>
      </c>
      <c r="Y534" s="60">
        <v>0.50694444444444442</v>
      </c>
      <c r="Z534" s="60">
        <v>0.51180555555555551</v>
      </c>
      <c r="AA534" s="60">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row>
    <row r="535" spans="1:36" ht="29" x14ac:dyDescent="0.35">
      <c r="A535" s="354">
        <v>2227</v>
      </c>
      <c r="B535" s="233">
        <v>45844</v>
      </c>
      <c r="C535" s="163">
        <v>2025</v>
      </c>
      <c r="D535" s="6">
        <f>YEAR(PA[[#This Row],[Date]])</f>
        <v>2025</v>
      </c>
      <c r="E535" s="351" t="s">
        <v>73</v>
      </c>
      <c r="F535" s="352" t="s">
        <v>73</v>
      </c>
      <c r="G535" s="321">
        <v>45809</v>
      </c>
      <c r="H535">
        <f>DAY(EOMONTH(PA[[#This Row],[Date]], 0))</f>
        <v>31</v>
      </c>
      <c r="I535" s="272">
        <v>0.21875</v>
      </c>
      <c r="J535" s="272">
        <v>0.76874999999999993</v>
      </c>
      <c r="K535" s="53">
        <f>IFERROR((PA[[#This Row],[Sunset Time (POA&lt;20 W/m2)]]-PA[[#This Row],[Sunrise Time (POA&gt;20 W/m2)]])*24,"")</f>
        <v>13.2</v>
      </c>
      <c r="L535" s="59" t="s">
        <v>606</v>
      </c>
      <c r="M535" s="59"/>
      <c r="N535" s="59"/>
      <c r="O535" s="59" t="s">
        <v>607</v>
      </c>
      <c r="P535" s="56"/>
      <c r="Q535" s="6"/>
      <c r="R5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60">
        <v>0.21875</v>
      </c>
      <c r="Y535" s="60">
        <v>0.25694444444444448</v>
      </c>
      <c r="Z535" s="60">
        <v>0.2986111111111111</v>
      </c>
      <c r="AA535" s="60">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row>
    <row r="536" spans="1:36" ht="29" x14ac:dyDescent="0.35">
      <c r="A536" s="354">
        <v>2228</v>
      </c>
      <c r="B536" s="233">
        <v>45844</v>
      </c>
      <c r="C536" s="163">
        <v>2025</v>
      </c>
      <c r="D536" s="6">
        <f>YEAR(PA[[#This Row],[Date]])</f>
        <v>2025</v>
      </c>
      <c r="E536" s="351" t="s">
        <v>73</v>
      </c>
      <c r="F536" s="352" t="s">
        <v>73</v>
      </c>
      <c r="G536" s="321">
        <v>45809</v>
      </c>
      <c r="H536">
        <f>DAY(EOMONTH(PA[[#This Row],[Date]], 0))</f>
        <v>31</v>
      </c>
      <c r="I536" s="272">
        <v>0.21875</v>
      </c>
      <c r="J536" s="272">
        <v>0.76874999999999993</v>
      </c>
      <c r="K536" s="53">
        <f>IFERROR((PA[[#This Row],[Sunset Time (POA&lt;20 W/m2)]]-PA[[#This Row],[Sunrise Time (POA&gt;20 W/m2)]])*24,"")</f>
        <v>13.2</v>
      </c>
      <c r="L536" s="59" t="s">
        <v>606</v>
      </c>
      <c r="M536" s="59"/>
      <c r="N536" s="59"/>
      <c r="O536" s="59" t="s">
        <v>607</v>
      </c>
      <c r="P536" s="56"/>
      <c r="Q536" s="6"/>
      <c r="R5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60">
        <v>0.21875</v>
      </c>
      <c r="Y536" s="60">
        <v>0.25694444444444448</v>
      </c>
      <c r="Z536" s="60">
        <v>0.32291666666666669</v>
      </c>
      <c r="AA536" s="60">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row>
    <row r="537" spans="1:36" ht="43.5" x14ac:dyDescent="0.35">
      <c r="A537" s="354">
        <v>2229</v>
      </c>
      <c r="B537" s="233">
        <v>45844</v>
      </c>
      <c r="C537" s="163">
        <v>2025</v>
      </c>
      <c r="D537" s="6">
        <f>YEAR(PA[[#This Row],[Date]])</f>
        <v>2025</v>
      </c>
      <c r="E537" s="351" t="s">
        <v>73</v>
      </c>
      <c r="F537" s="352" t="s">
        <v>73</v>
      </c>
      <c r="G537" s="321">
        <v>45809</v>
      </c>
      <c r="H537">
        <f>DAY(EOMONTH(PA[[#This Row],[Date]], 0))</f>
        <v>31</v>
      </c>
      <c r="I537" s="272">
        <v>0.21875</v>
      </c>
      <c r="J537" s="272">
        <v>0.76874999999999993</v>
      </c>
      <c r="K537" s="53">
        <f>IFERROR((PA[[#This Row],[Sunset Time (POA&lt;20 W/m2)]]-PA[[#This Row],[Sunrise Time (POA&gt;20 W/m2)]])*24,"")</f>
        <v>13.2</v>
      </c>
      <c r="L537" s="59" t="s">
        <v>621</v>
      </c>
      <c r="M537" s="59"/>
      <c r="N537" s="59"/>
      <c r="O537" s="59" t="s">
        <v>637</v>
      </c>
      <c r="P537" s="56"/>
      <c r="Q537" s="6"/>
      <c r="R5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60">
        <v>0.21875</v>
      </c>
      <c r="Y537" s="60">
        <v>0.21875</v>
      </c>
      <c r="Z537" s="60">
        <v>0.4236111111111111</v>
      </c>
      <c r="AA537" s="60">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row>
    <row r="538" spans="1:36" ht="43.5" x14ac:dyDescent="0.35">
      <c r="A538" s="354">
        <v>2230</v>
      </c>
      <c r="B538" s="233">
        <v>45844</v>
      </c>
      <c r="C538" s="163">
        <v>2025</v>
      </c>
      <c r="D538" s="6">
        <f>YEAR(PA[[#This Row],[Date]])</f>
        <v>2025</v>
      </c>
      <c r="E538" s="351" t="s">
        <v>73</v>
      </c>
      <c r="F538" s="352" t="s">
        <v>73</v>
      </c>
      <c r="G538" s="321">
        <v>45809</v>
      </c>
      <c r="H538">
        <f>DAY(EOMONTH(PA[[#This Row],[Date]], 0))</f>
        <v>31</v>
      </c>
      <c r="I538" s="272">
        <v>0.21875</v>
      </c>
      <c r="J538" s="272">
        <v>0.76874999999999993</v>
      </c>
      <c r="K538" s="53">
        <f>IFERROR((PA[[#This Row],[Sunset Time (POA&lt;20 W/m2)]]-PA[[#This Row],[Sunrise Time (POA&gt;20 W/m2)]])*24,"")</f>
        <v>13.2</v>
      </c>
      <c r="L538" s="59" t="s">
        <v>621</v>
      </c>
      <c r="M538" s="59"/>
      <c r="N538" s="59"/>
      <c r="O538" s="59" t="s">
        <v>612</v>
      </c>
      <c r="P538" s="56"/>
      <c r="Q538" s="6"/>
      <c r="R5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273" t="s">
        <v>1351</v>
      </c>
      <c r="X538" s="60">
        <v>0.21875</v>
      </c>
      <c r="Y538" s="60">
        <v>0.21875</v>
      </c>
      <c r="Z538" s="60">
        <v>0.46527777777777773</v>
      </c>
      <c r="AA538" s="60">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row>
    <row r="539" spans="1:36" ht="29" x14ac:dyDescent="0.35">
      <c r="A539" s="229">
        <v>2231</v>
      </c>
      <c r="B539" s="233">
        <v>45845</v>
      </c>
      <c r="C539" s="163">
        <v>2025</v>
      </c>
      <c r="D539" s="6">
        <f>YEAR(PA[[#This Row],[Date]])</f>
        <v>2025</v>
      </c>
      <c r="E539" s="351" t="s">
        <v>73</v>
      </c>
      <c r="F539" s="352" t="s">
        <v>73</v>
      </c>
      <c r="G539" s="321">
        <v>45809</v>
      </c>
      <c r="H539">
        <f>DAY(EOMONTH(PA[[#This Row],[Date]], 0))</f>
        <v>31</v>
      </c>
      <c r="I539" s="272">
        <v>0.22152777777777777</v>
      </c>
      <c r="J539" s="272">
        <v>0.78055555555555556</v>
      </c>
      <c r="K539" s="53">
        <f>IFERROR((PA[[#This Row],[Sunset Time (POA&lt;20 W/m2)]]-PA[[#This Row],[Sunrise Time (POA&gt;20 W/m2)]])*24,"")</f>
        <v>13.416666666666668</v>
      </c>
      <c r="L539" s="59" t="s">
        <v>564</v>
      </c>
      <c r="M539" s="59"/>
      <c r="N539" s="59"/>
      <c r="O539" s="59" t="s">
        <v>789</v>
      </c>
      <c r="P539" s="56"/>
      <c r="Q539" s="6"/>
      <c r="R5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60">
        <v>0.51250000000000007</v>
      </c>
      <c r="Y539" s="60">
        <v>0.51250000000000007</v>
      </c>
      <c r="Z539" s="60">
        <v>0.51527777777777783</v>
      </c>
      <c r="AA539" s="60">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row>
    <row r="540" spans="1:36" ht="29" x14ac:dyDescent="0.35">
      <c r="A540" s="229">
        <v>2232</v>
      </c>
      <c r="B540" s="233">
        <v>45848</v>
      </c>
      <c r="C540" s="163">
        <v>2025</v>
      </c>
      <c r="D540" s="6">
        <f>YEAR(PA[[#This Row],[Date]])</f>
        <v>2025</v>
      </c>
      <c r="E540" s="351" t="s">
        <v>73</v>
      </c>
      <c r="F540" s="352" t="s">
        <v>73</v>
      </c>
      <c r="G540" s="321">
        <v>45809</v>
      </c>
      <c r="H540">
        <f>DAY(EOMONTH(PA[[#This Row],[Date]], 0))</f>
        <v>31</v>
      </c>
      <c r="I540" s="272">
        <v>0.22708333333333333</v>
      </c>
      <c r="J540" s="272">
        <v>0.7715277777777777</v>
      </c>
      <c r="K540" s="53">
        <f>IFERROR((PA[[#This Row],[Sunset Time (POA&lt;20 W/m2)]]-PA[[#This Row],[Sunrise Time (POA&gt;20 W/m2)]])*24,"")</f>
        <v>13.066666666666666</v>
      </c>
      <c r="L540" s="59" t="s">
        <v>615</v>
      </c>
      <c r="M540" s="59"/>
      <c r="N540" s="59"/>
      <c r="O540" s="59" t="s">
        <v>583</v>
      </c>
      <c r="P540" s="56"/>
      <c r="Q540" s="6"/>
      <c r="R5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60">
        <v>0.30208333333333331</v>
      </c>
      <c r="Y540" s="60">
        <v>0.30208333333333331</v>
      </c>
      <c r="Z540" s="60">
        <v>0.34375</v>
      </c>
      <c r="AA540" s="60">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row>
    <row r="541" spans="1:36" ht="43.5" x14ac:dyDescent="0.35">
      <c r="A541" s="229">
        <v>2233</v>
      </c>
      <c r="B541" s="233">
        <v>45849</v>
      </c>
      <c r="C541" s="163">
        <v>2025</v>
      </c>
      <c r="D541" s="129">
        <f>YEAR(PA[[#This Row],[Date]])</f>
        <v>2025</v>
      </c>
      <c r="E541" s="351" t="s">
        <v>73</v>
      </c>
      <c r="F541" s="352" t="s">
        <v>73</v>
      </c>
      <c r="G541" s="321">
        <v>45809</v>
      </c>
      <c r="H541">
        <f>DAY(EOMONTH(PA[[#This Row],[Date]], 0))</f>
        <v>31</v>
      </c>
      <c r="I541" s="272">
        <v>0.21736111111111112</v>
      </c>
      <c r="J541" s="272">
        <v>0.78125</v>
      </c>
      <c r="K541" s="131">
        <f>IFERROR((PA[[#This Row],[Sunset Time (POA&lt;20 W/m2)]]-PA[[#This Row],[Sunrise Time (POA&gt;20 W/m2)]])*24,"")</f>
        <v>13.533333333333333</v>
      </c>
      <c r="L541" s="59" t="s">
        <v>615</v>
      </c>
      <c r="M541" s="128"/>
      <c r="N541" s="128"/>
      <c r="O541" s="128" t="s">
        <v>618</v>
      </c>
      <c r="P541" s="130"/>
      <c r="Q541" s="129"/>
      <c r="R5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53" t="s">
        <v>1293</v>
      </c>
      <c r="X541" s="120">
        <v>0.21736111111111112</v>
      </c>
      <c r="Y541" s="120">
        <v>0.25694444444444448</v>
      </c>
      <c r="Z541" s="120">
        <v>0.3125</v>
      </c>
      <c r="AA541" s="120">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57"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row>
    <row r="542" spans="1:36" ht="29" x14ac:dyDescent="0.35">
      <c r="A542" s="229">
        <v>2234</v>
      </c>
      <c r="B542" s="233">
        <v>45849</v>
      </c>
      <c r="C542" s="163">
        <v>2025</v>
      </c>
      <c r="D542" s="129">
        <f>YEAR(PA[[#This Row],[Date]])</f>
        <v>2025</v>
      </c>
      <c r="E542" s="351" t="s">
        <v>73</v>
      </c>
      <c r="F542" s="352" t="s">
        <v>73</v>
      </c>
      <c r="G542" s="321">
        <v>45809</v>
      </c>
      <c r="H542">
        <f>DAY(EOMONTH(PA[[#This Row],[Date]], 0))</f>
        <v>31</v>
      </c>
      <c r="I542" s="272">
        <v>0.21736111111111112</v>
      </c>
      <c r="J542" s="272">
        <v>0.78125</v>
      </c>
      <c r="K542" s="131">
        <f>IFERROR((PA[[#This Row],[Sunset Time (POA&lt;20 W/m2)]]-PA[[#This Row],[Sunrise Time (POA&gt;20 W/m2)]])*24,"")</f>
        <v>13.533333333333333</v>
      </c>
      <c r="L542" s="59" t="s">
        <v>615</v>
      </c>
      <c r="M542" s="128"/>
      <c r="N542" s="128"/>
      <c r="O542" s="128" t="s">
        <v>580</v>
      </c>
      <c r="P542" s="130"/>
      <c r="Q542" s="129"/>
      <c r="R5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120">
        <v>0.21736111111111112</v>
      </c>
      <c r="Y542" s="120">
        <v>0.25694444444444448</v>
      </c>
      <c r="Z542" s="120">
        <v>0.34375</v>
      </c>
      <c r="AA542" s="120">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row>
    <row r="543" spans="1:36" x14ac:dyDescent="0.35">
      <c r="A543" s="229">
        <v>2235</v>
      </c>
      <c r="B543" s="233">
        <v>45849</v>
      </c>
      <c r="C543" s="163">
        <v>2025</v>
      </c>
      <c r="D543" s="129">
        <f>YEAR(PA[[#This Row],[Date]])</f>
        <v>2025</v>
      </c>
      <c r="E543" s="351" t="s">
        <v>73</v>
      </c>
      <c r="F543" s="352" t="s">
        <v>73</v>
      </c>
      <c r="G543" s="321">
        <v>45809</v>
      </c>
      <c r="H543">
        <f>DAY(EOMONTH(PA[[#This Row],[Date]], 0))</f>
        <v>31</v>
      </c>
      <c r="I543" s="272">
        <v>0.21736111111111112</v>
      </c>
      <c r="J543" s="272">
        <v>0.78125</v>
      </c>
      <c r="K543" s="131">
        <f>IFERROR((PA[[#This Row],[Sunset Time (POA&lt;20 W/m2)]]-PA[[#This Row],[Sunrise Time (POA&gt;20 W/m2)]])*24,"")</f>
        <v>13.533333333333333</v>
      </c>
      <c r="L543" s="128" t="s">
        <v>606</v>
      </c>
      <c r="M543" s="128"/>
      <c r="N543" s="128"/>
      <c r="O543" s="128" t="s">
        <v>575</v>
      </c>
      <c r="P543" s="130"/>
      <c r="Q543" s="129"/>
      <c r="R5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120">
        <v>0.21736111111111112</v>
      </c>
      <c r="Y543" s="120">
        <v>0.25694444444444448</v>
      </c>
      <c r="Z543" s="120">
        <v>0.36458333333333331</v>
      </c>
      <c r="AA543" s="120">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row>
    <row r="544" spans="1:36" x14ac:dyDescent="0.35">
      <c r="A544" s="229">
        <v>2236</v>
      </c>
      <c r="B544" s="233">
        <v>45849</v>
      </c>
      <c r="C544" s="163">
        <v>2025</v>
      </c>
      <c r="D544" s="129">
        <f>YEAR(PA[[#This Row],[Date]])</f>
        <v>2025</v>
      </c>
      <c r="E544" s="351" t="s">
        <v>73</v>
      </c>
      <c r="F544" s="352" t="s">
        <v>73</v>
      </c>
      <c r="G544" s="321">
        <v>45809</v>
      </c>
      <c r="H544">
        <f>DAY(EOMONTH(PA[[#This Row],[Date]], 0))</f>
        <v>31</v>
      </c>
      <c r="I544" s="272">
        <v>0.21736111111111112</v>
      </c>
      <c r="J544" s="272">
        <v>0.78125</v>
      </c>
      <c r="K544" s="131">
        <f>IFERROR((PA[[#This Row],[Sunset Time (POA&lt;20 W/m2)]]-PA[[#This Row],[Sunrise Time (POA&gt;20 W/m2)]])*24,"")</f>
        <v>13.533333333333333</v>
      </c>
      <c r="L544" s="128" t="s">
        <v>606</v>
      </c>
      <c r="M544" s="128"/>
      <c r="N544" s="128"/>
      <c r="O544" s="128" t="s">
        <v>578</v>
      </c>
      <c r="P544" s="130"/>
      <c r="Q544" s="129"/>
      <c r="R5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120">
        <v>0.21736111111111112</v>
      </c>
      <c r="Y544" s="120">
        <v>0.25694444444444448</v>
      </c>
      <c r="Z544" s="120">
        <v>0.38541666666666669</v>
      </c>
      <c r="AA544" s="120">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row>
    <row r="545" spans="1:36" ht="29" x14ac:dyDescent="0.35">
      <c r="A545" s="229">
        <v>2237</v>
      </c>
      <c r="B545" s="233">
        <v>45849</v>
      </c>
      <c r="C545" s="163">
        <v>2025</v>
      </c>
      <c r="D545" s="129">
        <f>YEAR(PA[[#This Row],[Date]])</f>
        <v>2025</v>
      </c>
      <c r="E545" s="351" t="s">
        <v>73</v>
      </c>
      <c r="F545" s="352" t="s">
        <v>73</v>
      </c>
      <c r="G545" s="321">
        <v>45809</v>
      </c>
      <c r="H545">
        <f>DAY(EOMONTH(PA[[#This Row],[Date]], 0))</f>
        <v>31</v>
      </c>
      <c r="I545" s="272">
        <v>0.21736111111111112</v>
      </c>
      <c r="J545" s="272">
        <v>0.78125</v>
      </c>
      <c r="K545" s="131">
        <f>IFERROR((PA[[#This Row],[Sunset Time (POA&lt;20 W/m2)]]-PA[[#This Row],[Sunrise Time (POA&gt;20 W/m2)]])*24,"")</f>
        <v>13.533333333333333</v>
      </c>
      <c r="L545" s="128" t="s">
        <v>564</v>
      </c>
      <c r="M545" s="128"/>
      <c r="N545" s="128"/>
      <c r="O545" s="128" t="s">
        <v>789</v>
      </c>
      <c r="P545" s="130"/>
      <c r="Q545" s="129"/>
      <c r="R5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120">
        <v>0.44027777777777777</v>
      </c>
      <c r="Y545" s="120">
        <v>0.44027777777777777</v>
      </c>
      <c r="Z545" s="120">
        <v>0.44236111111111115</v>
      </c>
      <c r="AA545" s="120">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row>
    <row r="546" spans="1:36" ht="29" x14ac:dyDescent="0.35">
      <c r="A546" s="229">
        <v>2238</v>
      </c>
      <c r="B546" s="233">
        <v>45849</v>
      </c>
      <c r="C546" s="163">
        <v>2025</v>
      </c>
      <c r="D546" s="129">
        <f>YEAR(PA[[#This Row],[Date]])</f>
        <v>2025</v>
      </c>
      <c r="E546" s="351" t="s">
        <v>73</v>
      </c>
      <c r="F546" s="352" t="s">
        <v>73</v>
      </c>
      <c r="G546" s="321">
        <v>45809</v>
      </c>
      <c r="H546">
        <f>DAY(EOMONTH(PA[[#This Row],[Date]], 0))</f>
        <v>31</v>
      </c>
      <c r="I546" s="272">
        <v>0.21736111111111112</v>
      </c>
      <c r="J546" s="272">
        <v>0.78125</v>
      </c>
      <c r="K546" s="131">
        <f>IFERROR((PA[[#This Row],[Sunset Time (POA&lt;20 W/m2)]]-PA[[#This Row],[Sunrise Time (POA&gt;20 W/m2)]])*24,"")</f>
        <v>13.533333333333333</v>
      </c>
      <c r="L546" s="128" t="s">
        <v>587</v>
      </c>
      <c r="M546" s="128"/>
      <c r="N546" s="128"/>
      <c r="O546" s="128" t="s">
        <v>789</v>
      </c>
      <c r="P546" s="130"/>
      <c r="Q546" s="129"/>
      <c r="R5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120">
        <v>0.44027777777777777</v>
      </c>
      <c r="Y546" s="120">
        <v>0.44027777777777777</v>
      </c>
      <c r="Z546" s="120">
        <v>0.44236111111111115</v>
      </c>
      <c r="AA546" s="120">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row>
    <row r="547" spans="1:36" ht="29" x14ac:dyDescent="0.35">
      <c r="A547" s="229">
        <v>2239</v>
      </c>
      <c r="B547" s="233">
        <v>45849</v>
      </c>
      <c r="C547" s="163">
        <v>2025</v>
      </c>
      <c r="D547" s="129">
        <f>YEAR(PA[[#This Row],[Date]])</f>
        <v>2025</v>
      </c>
      <c r="E547" s="351" t="s">
        <v>73</v>
      </c>
      <c r="F547" s="352" t="s">
        <v>73</v>
      </c>
      <c r="G547" s="321">
        <v>45809</v>
      </c>
      <c r="H547">
        <f>DAY(EOMONTH(PA[[#This Row],[Date]], 0))</f>
        <v>31</v>
      </c>
      <c r="I547" s="272">
        <v>0.21736111111111112</v>
      </c>
      <c r="J547" s="272">
        <v>0.78125</v>
      </c>
      <c r="K547" s="131">
        <f>IFERROR((PA[[#This Row],[Sunset Time (POA&lt;20 W/m2)]]-PA[[#This Row],[Sunrise Time (POA&gt;20 W/m2)]])*24,"")</f>
        <v>13.533333333333333</v>
      </c>
      <c r="L547" s="128" t="s">
        <v>564</v>
      </c>
      <c r="M547" s="128"/>
      <c r="N547" s="128"/>
      <c r="O547" s="128" t="s">
        <v>789</v>
      </c>
      <c r="P547" s="130"/>
      <c r="Q547" s="129"/>
      <c r="R5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120">
        <v>0.5</v>
      </c>
      <c r="Y547" s="120">
        <v>0.5</v>
      </c>
      <c r="Z547" s="120">
        <v>0.50277777777777777</v>
      </c>
      <c r="AA547" s="120">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row>
    <row r="548" spans="1:36" ht="29" x14ac:dyDescent="0.35">
      <c r="A548" s="229">
        <v>2240</v>
      </c>
      <c r="B548" s="233">
        <v>45849</v>
      </c>
      <c r="C548" s="163">
        <v>2025</v>
      </c>
      <c r="D548" s="129">
        <f>YEAR(PA[[#This Row],[Date]])</f>
        <v>2025</v>
      </c>
      <c r="E548" s="351" t="s">
        <v>73</v>
      </c>
      <c r="F548" s="352" t="s">
        <v>73</v>
      </c>
      <c r="G548" s="321">
        <v>45809</v>
      </c>
      <c r="H548">
        <f>DAY(EOMONTH(PA[[#This Row],[Date]], 0))</f>
        <v>31</v>
      </c>
      <c r="I548" s="272">
        <v>0.21736111111111112</v>
      </c>
      <c r="J548" s="272">
        <v>0.78125</v>
      </c>
      <c r="K548" s="131">
        <f>IFERROR((PA[[#This Row],[Sunset Time (POA&lt;20 W/m2)]]-PA[[#This Row],[Sunrise Time (POA&gt;20 W/m2)]])*24,"")</f>
        <v>13.533333333333333</v>
      </c>
      <c r="L548" s="128" t="s">
        <v>559</v>
      </c>
      <c r="M548" s="128"/>
      <c r="N548" s="128"/>
      <c r="O548" s="128" t="s">
        <v>789</v>
      </c>
      <c r="P548" s="130"/>
      <c r="Q548" s="129"/>
      <c r="R5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120">
        <v>0.5</v>
      </c>
      <c r="Y548" s="120">
        <v>0.5</v>
      </c>
      <c r="Z548" s="120">
        <v>0.50486111111111109</v>
      </c>
      <c r="AA548" s="120">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row>
    <row r="549" spans="1:36" ht="29" x14ac:dyDescent="0.35">
      <c r="A549" s="229">
        <v>2241</v>
      </c>
      <c r="B549" s="233">
        <v>45849</v>
      </c>
      <c r="C549" s="163">
        <v>2025</v>
      </c>
      <c r="D549" s="129">
        <f>YEAR(PA[[#This Row],[Date]])</f>
        <v>2025</v>
      </c>
      <c r="E549" s="351" t="s">
        <v>73</v>
      </c>
      <c r="F549" s="352" t="s">
        <v>73</v>
      </c>
      <c r="G549" s="321">
        <v>45809</v>
      </c>
      <c r="H549">
        <f>DAY(EOMONTH(PA[[#This Row],[Date]], 0))</f>
        <v>31</v>
      </c>
      <c r="I549" s="272">
        <v>0.21736111111111112</v>
      </c>
      <c r="J549" s="272">
        <v>0.78125</v>
      </c>
      <c r="K549" s="131">
        <f>IFERROR((PA[[#This Row],[Sunset Time (POA&lt;20 W/m2)]]-PA[[#This Row],[Sunrise Time (POA&gt;20 W/m2)]])*24,"")</f>
        <v>13.533333333333333</v>
      </c>
      <c r="L549" s="128" t="s">
        <v>564</v>
      </c>
      <c r="M549" s="128"/>
      <c r="N549" s="128"/>
      <c r="O549" s="128" t="s">
        <v>789</v>
      </c>
      <c r="P549" s="130"/>
      <c r="Q549" s="129"/>
      <c r="R5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120">
        <v>0.51874999999999993</v>
      </c>
      <c r="Y549" s="120">
        <v>0.51874999999999993</v>
      </c>
      <c r="Z549" s="120">
        <v>0.52013888888888882</v>
      </c>
      <c r="AA549" s="120">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row>
    <row r="550" spans="1:36" ht="43.5" x14ac:dyDescent="0.35">
      <c r="A550" s="229">
        <v>2242</v>
      </c>
      <c r="B550" s="233">
        <v>45849</v>
      </c>
      <c r="C550" s="163">
        <v>2025</v>
      </c>
      <c r="D550" s="129">
        <f>YEAR(PA[[#This Row],[Date]])</f>
        <v>2025</v>
      </c>
      <c r="E550" s="351" t="s">
        <v>73</v>
      </c>
      <c r="F550" s="352" t="s">
        <v>73</v>
      </c>
      <c r="G550" s="321">
        <v>45809</v>
      </c>
      <c r="H550">
        <f>DAY(EOMONTH(PA[[#This Row],[Date]], 0))</f>
        <v>31</v>
      </c>
      <c r="I550" s="272">
        <v>0.21736111111111112</v>
      </c>
      <c r="J550" s="272">
        <v>0.78125</v>
      </c>
      <c r="K550" s="131">
        <f>IFERROR((PA[[#This Row],[Sunset Time (POA&lt;20 W/m2)]]-PA[[#This Row],[Sunrise Time (POA&gt;20 W/m2)]])*24,"")</f>
        <v>13.533333333333333</v>
      </c>
      <c r="L550" s="128" t="s">
        <v>587</v>
      </c>
      <c r="M550" s="128"/>
      <c r="N550" s="128"/>
      <c r="O550" s="128" t="s">
        <v>663</v>
      </c>
      <c r="P550" s="130"/>
      <c r="Q550" s="129"/>
      <c r="R5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53" t="s">
        <v>1357</v>
      </c>
      <c r="X550" s="120">
        <v>0.53125</v>
      </c>
      <c r="Y550" s="120">
        <v>0.53472222222222221</v>
      </c>
      <c r="Z550" s="120">
        <v>0.53819444444444442</v>
      </c>
      <c r="AA550" s="120">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row>
    <row r="551" spans="1:36" ht="29" x14ac:dyDescent="0.35">
      <c r="A551" s="229">
        <v>2243</v>
      </c>
      <c r="B551" s="233">
        <v>45849</v>
      </c>
      <c r="C551" s="163">
        <v>2025</v>
      </c>
      <c r="D551" s="129">
        <f>YEAR(PA[[#This Row],[Date]])</f>
        <v>2025</v>
      </c>
      <c r="E551" s="351" t="s">
        <v>73</v>
      </c>
      <c r="F551" s="352" t="s">
        <v>73</v>
      </c>
      <c r="G551" s="321">
        <v>45809</v>
      </c>
      <c r="H551">
        <f>DAY(EOMONTH(PA[[#This Row],[Date]], 0))</f>
        <v>31</v>
      </c>
      <c r="I551" s="272">
        <v>0.21736111111111112</v>
      </c>
      <c r="J551" s="272">
        <v>0.78125</v>
      </c>
      <c r="K551" s="131">
        <f>IFERROR((PA[[#This Row],[Sunset Time (POA&lt;20 W/m2)]]-PA[[#This Row],[Sunrise Time (POA&gt;20 W/m2)]])*24,"")</f>
        <v>13.533333333333333</v>
      </c>
      <c r="L551" s="128" t="s">
        <v>559</v>
      </c>
      <c r="M551" s="128"/>
      <c r="N551" s="128"/>
      <c r="O551" s="128" t="s">
        <v>571</v>
      </c>
      <c r="P551" s="130"/>
      <c r="Q551" s="129"/>
      <c r="R5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53" t="s">
        <v>1356</v>
      </c>
      <c r="X551" s="120">
        <v>0.50486111111111109</v>
      </c>
      <c r="Y551" s="120">
        <v>0.50486111111111109</v>
      </c>
      <c r="Z551" s="120">
        <v>0.50694444444444442</v>
      </c>
      <c r="AA551" s="120">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row>
    <row r="552" spans="1:36" ht="43.5" x14ac:dyDescent="0.35">
      <c r="A552" s="229">
        <v>2244</v>
      </c>
      <c r="B552" s="233">
        <v>45849</v>
      </c>
      <c r="C552" s="163">
        <v>2025</v>
      </c>
      <c r="D552" s="6">
        <f>YEAR(PA[[#This Row],[Date]])</f>
        <v>2025</v>
      </c>
      <c r="E552" s="351" t="s">
        <v>73</v>
      </c>
      <c r="F552" s="352" t="s">
        <v>73</v>
      </c>
      <c r="G552" s="321">
        <v>45809</v>
      </c>
      <c r="H552">
        <f>DAY(EOMONTH(PA[[#This Row],[Date]], 0))</f>
        <v>31</v>
      </c>
      <c r="I552" s="272">
        <v>0.21736111111111112</v>
      </c>
      <c r="J552" s="272">
        <v>0.78125</v>
      </c>
      <c r="K552" s="53">
        <f>IFERROR((PA[[#This Row],[Sunset Time (POA&lt;20 W/m2)]]-PA[[#This Row],[Sunrise Time (POA&gt;20 W/m2)]])*24,"")</f>
        <v>13.533333333333333</v>
      </c>
      <c r="L552" s="59" t="s">
        <v>564</v>
      </c>
      <c r="M552" s="59"/>
      <c r="N552" s="59"/>
      <c r="O552" s="59" t="s">
        <v>637</v>
      </c>
      <c r="P552" s="56"/>
      <c r="Q552" s="6"/>
      <c r="R5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53" t="s">
        <v>1359</v>
      </c>
      <c r="X552" s="60">
        <v>0.52013888888888882</v>
      </c>
      <c r="Y552" s="60">
        <v>0.52430555555555558</v>
      </c>
      <c r="Z552" s="60">
        <v>0.53472222222222221</v>
      </c>
      <c r="AA552" s="60">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row>
    <row r="553" spans="1:36" ht="29" x14ac:dyDescent="0.35">
      <c r="A553" s="229">
        <v>2245</v>
      </c>
      <c r="B553" s="233">
        <v>45850</v>
      </c>
      <c r="C553" s="163">
        <v>2025</v>
      </c>
      <c r="D553" s="129">
        <f>YEAR(PA[[#This Row],[Date]])</f>
        <v>2025</v>
      </c>
      <c r="E553" s="351" t="s">
        <v>73</v>
      </c>
      <c r="F553" s="352" t="s">
        <v>73</v>
      </c>
      <c r="G553" s="321">
        <v>45809</v>
      </c>
      <c r="H553">
        <f>DAY(EOMONTH(PA[[#This Row],[Date]], 0))</f>
        <v>31</v>
      </c>
      <c r="I553" s="272">
        <v>0.21944444444444444</v>
      </c>
      <c r="J553" s="272">
        <v>0.76874999999999993</v>
      </c>
      <c r="K553" s="131">
        <f>IFERROR((PA[[#This Row],[Sunset Time (POA&lt;20 W/m2)]]-PA[[#This Row],[Sunrise Time (POA&gt;20 W/m2)]])*24,"")</f>
        <v>13.183333333333332</v>
      </c>
      <c r="L553" s="128" t="s">
        <v>597</v>
      </c>
      <c r="M553" s="128"/>
      <c r="N553" s="128"/>
      <c r="O553" s="59" t="s">
        <v>637</v>
      </c>
      <c r="P553" s="130"/>
      <c r="Q553" s="129"/>
      <c r="R5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53" t="s">
        <v>1360</v>
      </c>
      <c r="X553" s="120">
        <v>0.69097222222222221</v>
      </c>
      <c r="Y553" s="120">
        <v>0.69444444444444453</v>
      </c>
      <c r="Z553" s="120">
        <v>0.70138888888888884</v>
      </c>
      <c r="AA553" s="120">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row>
    <row r="554" spans="1:36" ht="29" x14ac:dyDescent="0.35">
      <c r="A554" s="229">
        <v>2246</v>
      </c>
      <c r="B554" s="233">
        <v>45850</v>
      </c>
      <c r="C554" s="163">
        <v>2025</v>
      </c>
      <c r="D554" s="6">
        <f>YEAR(PA[[#This Row],[Date]])</f>
        <v>2025</v>
      </c>
      <c r="E554" s="351" t="s">
        <v>73</v>
      </c>
      <c r="F554" s="352" t="s">
        <v>73</v>
      </c>
      <c r="G554" s="321">
        <v>45809</v>
      </c>
      <c r="H554">
        <f>DAY(EOMONTH(PA[[#This Row],[Date]], 0))</f>
        <v>31</v>
      </c>
      <c r="I554" s="272">
        <v>0.21944444444444444</v>
      </c>
      <c r="J554" s="272">
        <v>0.76874999999999993</v>
      </c>
      <c r="K554" s="53">
        <f>IFERROR((PA[[#This Row],[Sunset Time (POA&lt;20 W/m2)]]-PA[[#This Row],[Sunrise Time (POA&gt;20 W/m2)]])*24,"")</f>
        <v>13.183333333333332</v>
      </c>
      <c r="L554" s="128" t="s">
        <v>597</v>
      </c>
      <c r="M554" s="59"/>
      <c r="N554" s="59"/>
      <c r="O554" s="59" t="s">
        <v>583</v>
      </c>
      <c r="P554" s="56"/>
      <c r="Q554" s="6"/>
      <c r="R5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53" t="s">
        <v>1361</v>
      </c>
      <c r="X554" s="120">
        <v>0.69097222222222221</v>
      </c>
      <c r="Y554" s="120">
        <v>0.69444444444444453</v>
      </c>
      <c r="Z554" s="60">
        <v>0.70486111111111116</v>
      </c>
      <c r="AA554" s="60">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row>
    <row r="555" spans="1:36" ht="29" x14ac:dyDescent="0.35">
      <c r="A555" s="229">
        <v>2247</v>
      </c>
      <c r="B555" s="233">
        <v>45850</v>
      </c>
      <c r="C555" s="163">
        <v>2025</v>
      </c>
      <c r="D555" s="129">
        <f>YEAR(PA[[#This Row],[Date]])</f>
        <v>2025</v>
      </c>
      <c r="E555" s="351" t="s">
        <v>73</v>
      </c>
      <c r="F555" s="352" t="s">
        <v>73</v>
      </c>
      <c r="G555" s="321">
        <v>45809</v>
      </c>
      <c r="H555">
        <f>DAY(EOMONTH(PA[[#This Row],[Date]], 0))</f>
        <v>31</v>
      </c>
      <c r="I555" s="272">
        <v>0.21944444444444444</v>
      </c>
      <c r="J555" s="272">
        <v>0.76874999999999993</v>
      </c>
      <c r="K555" s="131">
        <f>IFERROR((PA[[#This Row],[Sunset Time (POA&lt;20 W/m2)]]-PA[[#This Row],[Sunrise Time (POA&gt;20 W/m2)]])*24,"")</f>
        <v>13.183333333333332</v>
      </c>
      <c r="L555" s="128" t="s">
        <v>564</v>
      </c>
      <c r="M555" s="128"/>
      <c r="N555" s="128"/>
      <c r="O555" s="128" t="s">
        <v>654</v>
      </c>
      <c r="P555" s="130"/>
      <c r="Q555" s="129"/>
      <c r="R5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53" t="s">
        <v>1362</v>
      </c>
      <c r="X555" s="120">
        <v>0.69097222222222221</v>
      </c>
      <c r="Y555" s="120">
        <v>0.69444444444444453</v>
      </c>
      <c r="Z555" s="120">
        <v>0.72569444444444453</v>
      </c>
      <c r="AA555" s="120">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row>
    <row r="556" spans="1:36" ht="29" x14ac:dyDescent="0.35">
      <c r="A556" s="229">
        <v>2248</v>
      </c>
      <c r="B556" s="233">
        <v>45850</v>
      </c>
      <c r="C556" s="163">
        <v>2025</v>
      </c>
      <c r="D556" s="129">
        <f>YEAR(PA[[#This Row],[Date]])</f>
        <v>2025</v>
      </c>
      <c r="E556" s="351" t="s">
        <v>73</v>
      </c>
      <c r="F556" s="352" t="s">
        <v>73</v>
      </c>
      <c r="G556" s="321">
        <v>45809</v>
      </c>
      <c r="H556">
        <f>DAY(EOMONTH(PA[[#This Row],[Date]], 0))</f>
        <v>31</v>
      </c>
      <c r="I556" s="272">
        <v>0.21944444444444444</v>
      </c>
      <c r="J556" s="272">
        <v>0.76874999999999993</v>
      </c>
      <c r="K556" s="131">
        <f>IFERROR((PA[[#This Row],[Sunset Time (POA&lt;20 W/m2)]]-PA[[#This Row],[Sunrise Time (POA&gt;20 W/m2)]])*24,"")</f>
        <v>13.183333333333332</v>
      </c>
      <c r="L556" s="128" t="s">
        <v>579</v>
      </c>
      <c r="M556" s="128"/>
      <c r="N556" s="128"/>
      <c r="O556" s="128" t="s">
        <v>594</v>
      </c>
      <c r="P556" s="130"/>
      <c r="Q556" s="129"/>
      <c r="R5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53" t="s">
        <v>1363</v>
      </c>
      <c r="X556" s="120">
        <v>0.69097222222222221</v>
      </c>
      <c r="Y556" s="120">
        <v>0.69444444444444453</v>
      </c>
      <c r="Z556" s="120">
        <v>0.72916666666666663</v>
      </c>
      <c r="AA556" s="120">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row>
    <row r="557" spans="1:36" ht="29" x14ac:dyDescent="0.35">
      <c r="A557" s="229">
        <v>2249</v>
      </c>
      <c r="B557" s="233">
        <v>45850</v>
      </c>
      <c r="C557" s="163">
        <v>2025</v>
      </c>
      <c r="D557" s="129">
        <f>YEAR(PA[[#This Row],[Date]])</f>
        <v>2025</v>
      </c>
      <c r="E557" s="351" t="s">
        <v>73</v>
      </c>
      <c r="F557" s="352" t="s">
        <v>73</v>
      </c>
      <c r="G557" s="321">
        <v>45809</v>
      </c>
      <c r="H557">
        <f>DAY(EOMONTH(PA[[#This Row],[Date]], 0))</f>
        <v>31</v>
      </c>
      <c r="I557" s="272">
        <v>0.21944444444444444</v>
      </c>
      <c r="J557" s="272">
        <v>0.76874999999999993</v>
      </c>
      <c r="K557" s="131">
        <f>IFERROR((PA[[#This Row],[Sunset Time (POA&lt;20 W/m2)]]-PA[[#This Row],[Sunrise Time (POA&gt;20 W/m2)]])*24,"")</f>
        <v>13.183333333333332</v>
      </c>
      <c r="L557" s="128" t="s">
        <v>564</v>
      </c>
      <c r="M557" s="128"/>
      <c r="N557" s="128"/>
      <c r="O557" s="128" t="s">
        <v>789</v>
      </c>
      <c r="P557" s="130"/>
      <c r="Q557" s="129"/>
      <c r="R5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120">
        <v>0.5131944444444444</v>
      </c>
      <c r="Y557" s="120">
        <v>0.5131944444444444</v>
      </c>
      <c r="Z557" s="120">
        <v>0.51458333333333328</v>
      </c>
      <c r="AA557" s="120">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row>
    <row r="558" spans="1:36" x14ac:dyDescent="0.35">
      <c r="A558" s="229">
        <v>2250</v>
      </c>
      <c r="B558" s="233">
        <v>45850</v>
      </c>
      <c r="C558" s="163">
        <v>2025</v>
      </c>
      <c r="D558" s="6">
        <f>YEAR(PA[[#This Row],[Date]])</f>
        <v>2025</v>
      </c>
      <c r="E558" s="351" t="s">
        <v>73</v>
      </c>
      <c r="F558" s="352" t="s">
        <v>73</v>
      </c>
      <c r="G558" s="321">
        <v>45809</v>
      </c>
      <c r="H558">
        <f>DAY(EOMONTH(PA[[#This Row],[Date]], 0))</f>
        <v>31</v>
      </c>
      <c r="I558" s="272">
        <v>0.21944444444444444</v>
      </c>
      <c r="J558" s="272">
        <v>0.76874999999999993</v>
      </c>
      <c r="K558" s="53">
        <f>IFERROR((PA[[#This Row],[Sunset Time (POA&lt;20 W/m2)]]-PA[[#This Row],[Sunrise Time (POA&gt;20 W/m2)]])*24,"")</f>
        <v>13.183333333333332</v>
      </c>
      <c r="L558" s="59" t="s">
        <v>564</v>
      </c>
      <c r="M558" s="59"/>
      <c r="N558" s="59"/>
      <c r="O558" s="59" t="s">
        <v>789</v>
      </c>
      <c r="P558" s="56"/>
      <c r="Q558" s="6"/>
      <c r="R5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60">
        <v>0.51527777777777783</v>
      </c>
      <c r="Y558" s="60">
        <v>0.51527777777777783</v>
      </c>
      <c r="Z558" s="60">
        <v>0.51527777777777783</v>
      </c>
      <c r="AA558" s="60">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row>
    <row r="559" spans="1:36" x14ac:dyDescent="0.35">
      <c r="A559" s="229">
        <v>2251</v>
      </c>
      <c r="B559" s="233">
        <v>45850</v>
      </c>
      <c r="C559" s="163">
        <v>2025</v>
      </c>
      <c r="D559" s="129">
        <f>YEAR(PA[[#This Row],[Date]])</f>
        <v>2025</v>
      </c>
      <c r="E559" s="351" t="s">
        <v>73</v>
      </c>
      <c r="F559" s="352" t="s">
        <v>73</v>
      </c>
      <c r="G559" s="321">
        <v>45809</v>
      </c>
      <c r="H559">
        <f>DAY(EOMONTH(PA[[#This Row],[Date]], 0))</f>
        <v>31</v>
      </c>
      <c r="I559" s="272">
        <v>0.21944444444444444</v>
      </c>
      <c r="J559" s="272">
        <v>0.76874999999999993</v>
      </c>
      <c r="K559" s="131">
        <f>IFERROR((PA[[#This Row],[Sunset Time (POA&lt;20 W/m2)]]-PA[[#This Row],[Sunrise Time (POA&gt;20 W/m2)]])*24,"")</f>
        <v>13.183333333333332</v>
      </c>
      <c r="L559" s="128" t="s">
        <v>587</v>
      </c>
      <c r="M559" s="128"/>
      <c r="N559" s="128"/>
      <c r="O559" s="59" t="s">
        <v>789</v>
      </c>
      <c r="P559" s="130"/>
      <c r="Q559" s="129"/>
      <c r="R5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60">
        <v>0.51527777777777783</v>
      </c>
      <c r="Y559" s="60">
        <v>0.51527777777777783</v>
      </c>
      <c r="Z559" s="60">
        <v>0.51527777777777783</v>
      </c>
      <c r="AA559" s="60">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row>
    <row r="560" spans="1:36" x14ac:dyDescent="0.35">
      <c r="A560" s="229">
        <v>2252</v>
      </c>
      <c r="B560" s="233">
        <v>45850</v>
      </c>
      <c r="C560" s="163">
        <v>2025</v>
      </c>
      <c r="D560" s="129">
        <f>YEAR(PA[[#This Row],[Date]])</f>
        <v>2025</v>
      </c>
      <c r="E560" s="351" t="s">
        <v>73</v>
      </c>
      <c r="F560" s="352" t="s">
        <v>73</v>
      </c>
      <c r="G560" s="321">
        <v>45809</v>
      </c>
      <c r="H560">
        <f>DAY(EOMONTH(PA[[#This Row],[Date]], 0))</f>
        <v>31</v>
      </c>
      <c r="I560" s="272">
        <v>0.21944444444444444</v>
      </c>
      <c r="J560" s="272">
        <v>0.76874999999999993</v>
      </c>
      <c r="K560" s="131">
        <f>IFERROR((PA[[#This Row],[Sunset Time (POA&lt;20 W/m2)]]-PA[[#This Row],[Sunrise Time (POA&gt;20 W/m2)]])*24,"")</f>
        <v>13.183333333333332</v>
      </c>
      <c r="L560" s="128" t="s">
        <v>559</v>
      </c>
      <c r="M560" s="128"/>
      <c r="N560" s="128"/>
      <c r="O560" s="59" t="s">
        <v>789</v>
      </c>
      <c r="P560" s="130"/>
      <c r="Q560" s="129"/>
      <c r="R5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60">
        <v>0.51527777777777783</v>
      </c>
      <c r="Y560" s="60">
        <v>0.51527777777777783</v>
      </c>
      <c r="Z560" s="60">
        <v>0.51527777777777783</v>
      </c>
      <c r="AA560" s="60">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row>
    <row r="561" spans="1:36" x14ac:dyDescent="0.35">
      <c r="A561" s="229">
        <v>2253</v>
      </c>
      <c r="B561" s="233">
        <v>45850</v>
      </c>
      <c r="C561" s="163">
        <v>2025</v>
      </c>
      <c r="D561" s="129">
        <f>YEAR(PA[[#This Row],[Date]])</f>
        <v>2025</v>
      </c>
      <c r="E561" s="351" t="s">
        <v>73</v>
      </c>
      <c r="F561" s="352" t="s">
        <v>73</v>
      </c>
      <c r="G561" s="321">
        <v>45809</v>
      </c>
      <c r="H561">
        <f>DAY(EOMONTH(PA[[#This Row],[Date]], 0))</f>
        <v>31</v>
      </c>
      <c r="I561" s="272">
        <v>0.21944444444444444</v>
      </c>
      <c r="J561" s="272">
        <v>0.76874999999999993</v>
      </c>
      <c r="K561" s="131">
        <f>IFERROR((PA[[#This Row],[Sunset Time (POA&lt;20 W/m2)]]-PA[[#This Row],[Sunrise Time (POA&gt;20 W/m2)]])*24,"")</f>
        <v>13.183333333333332</v>
      </c>
      <c r="L561" s="128" t="s">
        <v>615</v>
      </c>
      <c r="M561" s="128"/>
      <c r="N561" s="128"/>
      <c r="O561" s="59" t="s">
        <v>789</v>
      </c>
      <c r="P561" s="130"/>
      <c r="Q561" s="129"/>
      <c r="R5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60">
        <v>0.51527777777777783</v>
      </c>
      <c r="Y561" s="60">
        <v>0.51527777777777783</v>
      </c>
      <c r="Z561" s="60">
        <v>0.51527777777777783</v>
      </c>
      <c r="AA561" s="60">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row>
    <row r="562" spans="1:36" x14ac:dyDescent="0.35">
      <c r="A562" s="229">
        <v>2254</v>
      </c>
      <c r="B562" s="233">
        <v>45851</v>
      </c>
      <c r="C562" s="163">
        <v>2025</v>
      </c>
      <c r="D562" s="6">
        <f>YEAR(PA[[#This Row],[Date]])</f>
        <v>2025</v>
      </c>
      <c r="E562" s="351" t="s">
        <v>73</v>
      </c>
      <c r="F562" s="352" t="s">
        <v>73</v>
      </c>
      <c r="G562" s="321">
        <v>45809</v>
      </c>
      <c r="H562">
        <f>DAY(EOMONTH(PA[[#This Row],[Date]], 0))</f>
        <v>31</v>
      </c>
      <c r="I562" s="272">
        <v>0.22500000000000001</v>
      </c>
      <c r="J562" s="272">
        <v>0.77708333333333324</v>
      </c>
      <c r="K562" s="53">
        <f>IFERROR((PA[[#This Row],[Sunset Time (POA&lt;20 W/m2)]]-PA[[#This Row],[Sunrise Time (POA&gt;20 W/m2)]])*24,"")</f>
        <v>13.249999999999998</v>
      </c>
      <c r="L562" s="59" t="s">
        <v>564</v>
      </c>
      <c r="M562" s="59"/>
      <c r="N562" s="59"/>
      <c r="O562" s="128" t="s">
        <v>789</v>
      </c>
      <c r="P562" s="56"/>
      <c r="Q562" s="6"/>
      <c r="R5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60">
        <v>0.47569444444444442</v>
      </c>
      <c r="Y562" s="60">
        <v>0.47569444444444442</v>
      </c>
      <c r="Z562" s="60">
        <v>0.47569444444444442</v>
      </c>
      <c r="AA562" s="60">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row>
    <row r="563" spans="1:36" x14ac:dyDescent="0.35">
      <c r="A563" s="229">
        <v>2255</v>
      </c>
      <c r="B563" s="233">
        <v>45851</v>
      </c>
      <c r="C563" s="163">
        <v>2025</v>
      </c>
      <c r="D563" s="6">
        <f>YEAR(PA[[#This Row],[Date]])</f>
        <v>2025</v>
      </c>
      <c r="E563" s="351" t="s">
        <v>73</v>
      </c>
      <c r="F563" s="352" t="s">
        <v>73</v>
      </c>
      <c r="G563" s="321">
        <v>45809</v>
      </c>
      <c r="H563">
        <f>DAY(EOMONTH(PA[[#This Row],[Date]], 0))</f>
        <v>31</v>
      </c>
      <c r="I563" s="272">
        <v>0.22500000000000001</v>
      </c>
      <c r="J563" s="272">
        <v>0.77708333333333324</v>
      </c>
      <c r="K563" s="53">
        <f>IFERROR((PA[[#This Row],[Sunset Time (POA&lt;20 W/m2)]]-PA[[#This Row],[Sunrise Time (POA&gt;20 W/m2)]])*24,"")</f>
        <v>13.249999999999998</v>
      </c>
      <c r="L563" s="59" t="s">
        <v>564</v>
      </c>
      <c r="M563" s="59"/>
      <c r="N563" s="59"/>
      <c r="O563" s="59" t="s">
        <v>789</v>
      </c>
      <c r="P563" s="56"/>
      <c r="Q563" s="6"/>
      <c r="R5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60">
        <v>0.47569444444444442</v>
      </c>
      <c r="Y563" s="60">
        <v>0.47569444444444442</v>
      </c>
      <c r="Z563" s="60">
        <v>0.47569444444444442</v>
      </c>
      <c r="AA563" s="60">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row>
    <row r="564" spans="1:36" x14ac:dyDescent="0.35">
      <c r="A564" s="229">
        <v>2256</v>
      </c>
      <c r="B564" s="233">
        <v>45851</v>
      </c>
      <c r="C564" s="163">
        <v>2025</v>
      </c>
      <c r="D564" s="6">
        <f>YEAR(PA[[#This Row],[Date]])</f>
        <v>2025</v>
      </c>
      <c r="E564" s="351" t="s">
        <v>73</v>
      </c>
      <c r="F564" s="352" t="s">
        <v>73</v>
      </c>
      <c r="G564" s="321">
        <v>45809</v>
      </c>
      <c r="H564">
        <f>DAY(EOMONTH(PA[[#This Row],[Date]], 0))</f>
        <v>31</v>
      </c>
      <c r="I564" s="272">
        <v>0.22500000000000001</v>
      </c>
      <c r="J564" s="272">
        <v>0.77708333333333324</v>
      </c>
      <c r="K564" s="53">
        <f>IFERROR((PA[[#This Row],[Sunset Time (POA&lt;20 W/m2)]]-PA[[#This Row],[Sunrise Time (POA&gt;20 W/m2)]])*24,"")</f>
        <v>13.249999999999998</v>
      </c>
      <c r="L564" s="59" t="s">
        <v>587</v>
      </c>
      <c r="M564" s="59"/>
      <c r="N564" s="59"/>
      <c r="O564" s="59" t="s">
        <v>789</v>
      </c>
      <c r="P564" s="56"/>
      <c r="Q564" s="6"/>
      <c r="R5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60">
        <v>0.47569444444444442</v>
      </c>
      <c r="Y564" s="60">
        <v>0.47569444444444442</v>
      </c>
      <c r="Z564" s="60">
        <v>0.47569444444444442</v>
      </c>
      <c r="AA564" s="60">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row>
    <row r="565" spans="1:36" x14ac:dyDescent="0.35">
      <c r="A565" s="229">
        <v>2257</v>
      </c>
      <c r="B565" s="233">
        <v>45851</v>
      </c>
      <c r="C565" s="163">
        <v>2025</v>
      </c>
      <c r="D565" s="6">
        <f>YEAR(PA[[#This Row],[Date]])</f>
        <v>2025</v>
      </c>
      <c r="E565" s="351" t="s">
        <v>73</v>
      </c>
      <c r="F565" s="352" t="s">
        <v>73</v>
      </c>
      <c r="G565" s="321">
        <v>45809</v>
      </c>
      <c r="H565">
        <f>DAY(EOMONTH(PA[[#This Row],[Date]], 0))</f>
        <v>31</v>
      </c>
      <c r="I565" s="272">
        <v>0.22500000000000001</v>
      </c>
      <c r="J565" s="272">
        <v>0.77708333333333324</v>
      </c>
      <c r="K565" s="53">
        <f>IFERROR((PA[[#This Row],[Sunset Time (POA&lt;20 W/m2)]]-PA[[#This Row],[Sunrise Time (POA&gt;20 W/m2)]])*24,"")</f>
        <v>13.249999999999998</v>
      </c>
      <c r="L565" s="59" t="s">
        <v>559</v>
      </c>
      <c r="M565" s="59"/>
      <c r="N565" s="59"/>
      <c r="O565" s="59" t="s">
        <v>789</v>
      </c>
      <c r="P565" s="56"/>
      <c r="Q565" s="6"/>
      <c r="R5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60">
        <v>0.47569444444444442</v>
      </c>
      <c r="Y565" s="60">
        <v>0.47569444444444442</v>
      </c>
      <c r="Z565" s="60">
        <v>0.47569444444444442</v>
      </c>
      <c r="AA565" s="60">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row>
    <row r="566" spans="1:36" x14ac:dyDescent="0.35">
      <c r="A566" s="229">
        <v>2258</v>
      </c>
      <c r="B566" s="233">
        <v>45851</v>
      </c>
      <c r="C566" s="163">
        <v>2025</v>
      </c>
      <c r="D566" s="129">
        <f>YEAR(PA[[#This Row],[Date]])</f>
        <v>2025</v>
      </c>
      <c r="E566" s="351" t="s">
        <v>73</v>
      </c>
      <c r="F566" s="352" t="s">
        <v>73</v>
      </c>
      <c r="G566" s="321">
        <v>45809</v>
      </c>
      <c r="H566">
        <f>DAY(EOMONTH(PA[[#This Row],[Date]], 0))</f>
        <v>31</v>
      </c>
      <c r="I566" s="272">
        <v>0.22500000000000001</v>
      </c>
      <c r="J566" s="272">
        <v>0.77708333333333324</v>
      </c>
      <c r="K566" s="131">
        <f>IFERROR((PA[[#This Row],[Sunset Time (POA&lt;20 W/m2)]]-PA[[#This Row],[Sunrise Time (POA&gt;20 W/m2)]])*24,"")</f>
        <v>13.249999999999998</v>
      </c>
      <c r="L566" s="128" t="s">
        <v>615</v>
      </c>
      <c r="M566" s="128"/>
      <c r="N566" s="128"/>
      <c r="O566" s="59" t="s">
        <v>789</v>
      </c>
      <c r="P566" s="130"/>
      <c r="Q566" s="129"/>
      <c r="R5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60">
        <v>0.47569444444444442</v>
      </c>
      <c r="Y566" s="60">
        <v>0.47569444444444442</v>
      </c>
      <c r="Z566" s="60">
        <v>0.47569444444444442</v>
      </c>
      <c r="AA566" s="60">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row>
    <row r="567" spans="1:36" x14ac:dyDescent="0.35">
      <c r="A567" s="229">
        <v>2259</v>
      </c>
      <c r="B567" s="233">
        <v>45853</v>
      </c>
      <c r="C567" s="163">
        <v>2025</v>
      </c>
      <c r="D567" s="6">
        <f>YEAR(PA[[#This Row],[Date]])</f>
        <v>2025</v>
      </c>
      <c r="E567" s="351" t="s">
        <v>73</v>
      </c>
      <c r="F567" s="352" t="s">
        <v>73</v>
      </c>
      <c r="G567" s="321">
        <v>45809</v>
      </c>
      <c r="H567">
        <f>DAY(EOMONTH(PA[[#This Row],[Date]], 0))</f>
        <v>31</v>
      </c>
      <c r="I567" s="272">
        <v>0.21458333333333335</v>
      </c>
      <c r="J567" s="272">
        <v>0.77708333333333324</v>
      </c>
      <c r="K567" s="53">
        <f>IFERROR((PA[[#This Row],[Sunset Time (POA&lt;20 W/m2)]]-PA[[#This Row],[Sunrise Time (POA&gt;20 W/m2)]])*24,"")</f>
        <v>13.499999999999996</v>
      </c>
      <c r="L567" s="59" t="s">
        <v>564</v>
      </c>
      <c r="M567" s="59"/>
      <c r="N567" s="59"/>
      <c r="O567" s="59" t="s">
        <v>789</v>
      </c>
      <c r="P567" s="56"/>
      <c r="Q567" s="6"/>
      <c r="R5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60">
        <v>0.46527777777777773</v>
      </c>
      <c r="Y567" s="60">
        <v>0.46527777777777773</v>
      </c>
      <c r="Z567" s="60">
        <v>0.46527777777777773</v>
      </c>
      <c r="AA567" s="60">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row>
    <row r="568" spans="1:36" x14ac:dyDescent="0.35">
      <c r="A568" s="229">
        <v>2260</v>
      </c>
      <c r="B568" s="233">
        <v>45853</v>
      </c>
      <c r="C568" s="163">
        <v>2025</v>
      </c>
      <c r="D568" s="6">
        <f>YEAR(PA[[#This Row],[Date]])</f>
        <v>2025</v>
      </c>
      <c r="E568" s="351" t="s">
        <v>73</v>
      </c>
      <c r="F568" s="352" t="s">
        <v>73</v>
      </c>
      <c r="G568" s="321">
        <v>45809</v>
      </c>
      <c r="H568">
        <f>DAY(EOMONTH(PA[[#This Row],[Date]], 0))</f>
        <v>31</v>
      </c>
      <c r="I568" s="272">
        <v>0.21458333333333335</v>
      </c>
      <c r="J568" s="272">
        <v>0.77708333333333324</v>
      </c>
      <c r="K568" s="53">
        <f>IFERROR((PA[[#This Row],[Sunset Time (POA&lt;20 W/m2)]]-PA[[#This Row],[Sunrise Time (POA&gt;20 W/m2)]])*24,"")</f>
        <v>13.499999999999996</v>
      </c>
      <c r="L568" s="59" t="s">
        <v>587</v>
      </c>
      <c r="M568" s="59"/>
      <c r="N568" s="59"/>
      <c r="O568" s="59" t="s">
        <v>789</v>
      </c>
      <c r="P568" s="56"/>
      <c r="Q568" s="6"/>
      <c r="R5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60">
        <v>0.46527777777777773</v>
      </c>
      <c r="Y568" s="60">
        <v>0.46527777777777773</v>
      </c>
      <c r="Z568" s="60">
        <v>0.46527777777777773</v>
      </c>
      <c r="AA568" s="60">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row>
    <row r="569" spans="1:36" x14ac:dyDescent="0.35">
      <c r="A569" s="229">
        <v>2261</v>
      </c>
      <c r="B569" s="233">
        <v>45853</v>
      </c>
      <c r="C569" s="163">
        <v>2025</v>
      </c>
      <c r="D569" s="6">
        <f>YEAR(PA[[#This Row],[Date]])</f>
        <v>2025</v>
      </c>
      <c r="E569" s="351" t="s">
        <v>73</v>
      </c>
      <c r="F569" s="352" t="s">
        <v>73</v>
      </c>
      <c r="G569" s="321">
        <v>45809</v>
      </c>
      <c r="H569">
        <f>DAY(EOMONTH(PA[[#This Row],[Date]], 0))</f>
        <v>31</v>
      </c>
      <c r="I569" s="272">
        <v>0.21458333333333335</v>
      </c>
      <c r="J569" s="272">
        <v>0.77708333333333324</v>
      </c>
      <c r="K569" s="53">
        <f>IFERROR((PA[[#This Row],[Sunset Time (POA&lt;20 W/m2)]]-PA[[#This Row],[Sunrise Time (POA&gt;20 W/m2)]])*24,"")</f>
        <v>13.499999999999996</v>
      </c>
      <c r="L569" s="59" t="s">
        <v>559</v>
      </c>
      <c r="M569" s="59"/>
      <c r="N569" s="59"/>
      <c r="O569" s="59" t="s">
        <v>789</v>
      </c>
      <c r="P569" s="56"/>
      <c r="Q569" s="6"/>
      <c r="R5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60">
        <v>0.46527777777777773</v>
      </c>
      <c r="Y569" s="60">
        <v>0.46527777777777773</v>
      </c>
      <c r="Z569" s="60">
        <v>0.46527777777777773</v>
      </c>
      <c r="AA569" s="60">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row>
    <row r="570" spans="1:36" x14ac:dyDescent="0.35">
      <c r="A570" s="229">
        <v>2262</v>
      </c>
      <c r="B570" s="233">
        <v>45853</v>
      </c>
      <c r="C570" s="163">
        <v>2025</v>
      </c>
      <c r="D570" s="129">
        <f>YEAR(PA[[#This Row],[Date]])</f>
        <v>2025</v>
      </c>
      <c r="E570" s="351" t="s">
        <v>73</v>
      </c>
      <c r="F570" s="352" t="s">
        <v>73</v>
      </c>
      <c r="G570" s="321">
        <v>45809</v>
      </c>
      <c r="H570">
        <f>DAY(EOMONTH(PA[[#This Row],[Date]], 0))</f>
        <v>31</v>
      </c>
      <c r="I570" s="272">
        <v>0.21458333333333335</v>
      </c>
      <c r="J570" s="272">
        <v>0.77708333333333324</v>
      </c>
      <c r="K570" s="131">
        <f>IFERROR((PA[[#This Row],[Sunset Time (POA&lt;20 W/m2)]]-PA[[#This Row],[Sunrise Time (POA&gt;20 W/m2)]])*24,"")</f>
        <v>13.499999999999996</v>
      </c>
      <c r="L570" s="128" t="s">
        <v>615</v>
      </c>
      <c r="M570" s="128"/>
      <c r="N570" s="128"/>
      <c r="O570" s="128" t="s">
        <v>789</v>
      </c>
      <c r="P570" s="130"/>
      <c r="Q570" s="129"/>
      <c r="R5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60">
        <v>0.46527777777777773</v>
      </c>
      <c r="Y570" s="60">
        <v>0.46527777777777773</v>
      </c>
      <c r="Z570" s="60">
        <v>0.46527777777777773</v>
      </c>
      <c r="AA570" s="60">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row>
    <row r="571" spans="1:36" ht="29" x14ac:dyDescent="0.35">
      <c r="A571" s="229">
        <v>2263</v>
      </c>
      <c r="B571" s="233">
        <v>45853</v>
      </c>
      <c r="C571" s="163">
        <v>2025</v>
      </c>
      <c r="D571" s="129">
        <f>YEAR(PA[[#This Row],[Date]])</f>
        <v>2025</v>
      </c>
      <c r="E571" s="351" t="s">
        <v>73</v>
      </c>
      <c r="F571" s="352" t="s">
        <v>73</v>
      </c>
      <c r="G571" s="321">
        <v>45809</v>
      </c>
      <c r="H571">
        <f>DAY(EOMONTH(PA[[#This Row],[Date]], 0))</f>
        <v>31</v>
      </c>
      <c r="I571" s="272">
        <v>0.21458333333333335</v>
      </c>
      <c r="J571" s="272">
        <v>0.77708333333333324</v>
      </c>
      <c r="K571" s="131">
        <f>IFERROR((PA[[#This Row],[Sunset Time (POA&lt;20 W/m2)]]-PA[[#This Row],[Sunrise Time (POA&gt;20 W/m2)]])*24,"")</f>
        <v>13.499999999999996</v>
      </c>
      <c r="L571" s="128" t="s">
        <v>579</v>
      </c>
      <c r="M571" s="128"/>
      <c r="N571" s="128"/>
      <c r="O571" s="128" t="s">
        <v>654</v>
      </c>
      <c r="P571" s="130"/>
      <c r="Q571" s="129"/>
      <c r="R5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53" t="s">
        <v>1368</v>
      </c>
      <c r="X571" s="120">
        <v>0.41666666666666669</v>
      </c>
      <c r="Y571" s="120">
        <v>0.41666666666666669</v>
      </c>
      <c r="Z571" s="120">
        <v>0.41666666666666669</v>
      </c>
      <c r="AA571" s="120">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row>
    <row r="572" spans="1:36" ht="29" x14ac:dyDescent="0.35">
      <c r="A572" s="229">
        <v>2263</v>
      </c>
      <c r="B572" s="233">
        <v>45854</v>
      </c>
      <c r="C572" s="163">
        <v>2025</v>
      </c>
      <c r="D572" s="129">
        <f>YEAR(PA[[#This Row],[Date]])</f>
        <v>2025</v>
      </c>
      <c r="E572" s="351" t="s">
        <v>73</v>
      </c>
      <c r="F572" s="352" t="s">
        <v>73</v>
      </c>
      <c r="G572" s="321">
        <v>45809</v>
      </c>
      <c r="H572">
        <f>DAY(EOMONTH(PA[[#This Row],[Date]], 0))</f>
        <v>31</v>
      </c>
      <c r="I572" s="272">
        <v>0.22361111111111109</v>
      </c>
      <c r="J572" s="272">
        <v>0.77847222222222223</v>
      </c>
      <c r="K572" s="131">
        <f>IFERROR((PA[[#This Row],[Sunset Time (POA&lt;20 W/m2)]]-PA[[#This Row],[Sunrise Time (POA&gt;20 W/m2)]])*24,"")</f>
        <v>13.316666666666666</v>
      </c>
      <c r="L572" s="128" t="s">
        <v>579</v>
      </c>
      <c r="M572" s="128"/>
      <c r="N572" s="128"/>
      <c r="O572" s="128" t="s">
        <v>654</v>
      </c>
      <c r="P572" s="130"/>
      <c r="Q572" s="129"/>
      <c r="R5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53" t="s">
        <v>1368</v>
      </c>
      <c r="X572" s="120">
        <v>0.22361111111111109</v>
      </c>
      <c r="Y572" s="120">
        <v>0.22361111111111109</v>
      </c>
      <c r="Z572" s="120">
        <v>0.22361111111111109</v>
      </c>
      <c r="AA572" s="120">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row>
    <row r="573" spans="1:36" ht="29" x14ac:dyDescent="0.35">
      <c r="A573" s="229">
        <v>2264</v>
      </c>
      <c r="B573" s="233">
        <v>45855</v>
      </c>
      <c r="C573" s="163">
        <v>2025</v>
      </c>
      <c r="D573" s="129">
        <f>YEAR(PA[[#This Row],[Date]])</f>
        <v>2025</v>
      </c>
      <c r="E573" s="351" t="s">
        <v>73</v>
      </c>
      <c r="F573" s="352" t="s">
        <v>73</v>
      </c>
      <c r="G573" s="321">
        <v>45809</v>
      </c>
      <c r="H573">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53" t="s">
        <v>1368</v>
      </c>
      <c r="X573" s="120">
        <v>0.22500000000000001</v>
      </c>
      <c r="Y573" s="120">
        <v>0.22500000000000001</v>
      </c>
      <c r="Z573" s="120">
        <v>0.22500000000000001</v>
      </c>
      <c r="AA573" s="120">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row>
    <row r="574" spans="1:36" ht="29" x14ac:dyDescent="0.35">
      <c r="A574" s="229">
        <v>2265</v>
      </c>
      <c r="B574" s="233">
        <v>45856</v>
      </c>
      <c r="C574" s="163">
        <v>2025</v>
      </c>
      <c r="D574" s="129">
        <f>YEAR(PA[[#This Row],[Date]])</f>
        <v>2025</v>
      </c>
      <c r="E574" s="351" t="s">
        <v>73</v>
      </c>
      <c r="F574" s="352" t="s">
        <v>73</v>
      </c>
      <c r="G574" s="321">
        <v>45809</v>
      </c>
      <c r="H574">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53" t="s">
        <v>1368</v>
      </c>
      <c r="X574" s="358">
        <v>0.23124999999999998</v>
      </c>
      <c r="Y574" s="358">
        <v>0.23124999999999998</v>
      </c>
      <c r="Z574" s="358">
        <v>0.23124999999999998</v>
      </c>
      <c r="AA574" s="120">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row>
    <row r="575" spans="1:36" ht="29" x14ac:dyDescent="0.35">
      <c r="A575" s="229">
        <v>2266</v>
      </c>
      <c r="B575" s="233">
        <v>45857</v>
      </c>
      <c r="C575" s="163">
        <v>2025</v>
      </c>
      <c r="D575" s="129">
        <f>YEAR(PA[[#This Row],[Date]])</f>
        <v>2025</v>
      </c>
      <c r="E575" s="351" t="s">
        <v>73</v>
      </c>
      <c r="F575" s="352" t="s">
        <v>73</v>
      </c>
      <c r="G575" s="321">
        <v>45809</v>
      </c>
      <c r="H57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53" t="s">
        <v>1368</v>
      </c>
      <c r="X575" s="358">
        <v>0.21875</v>
      </c>
      <c r="Y575" s="358">
        <v>0.21875</v>
      </c>
      <c r="Z575" s="358">
        <v>0.21875</v>
      </c>
      <c r="AA575" s="120">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row>
    <row r="576" spans="1:36" ht="29" x14ac:dyDescent="0.35">
      <c r="A576" s="229">
        <v>2267</v>
      </c>
      <c r="B576" s="233">
        <v>45857</v>
      </c>
      <c r="C576" s="163">
        <v>2025</v>
      </c>
      <c r="D576" s="129">
        <f>YEAR(PA[[#This Row],[Date]])</f>
        <v>2025</v>
      </c>
      <c r="E576" s="351" t="s">
        <v>73</v>
      </c>
      <c r="F576" s="352" t="s">
        <v>73</v>
      </c>
      <c r="G576" s="321">
        <v>45809</v>
      </c>
      <c r="H576">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53" t="s">
        <v>1370</v>
      </c>
      <c r="X576" s="358">
        <v>0.21875</v>
      </c>
      <c r="Y576" s="120">
        <v>0.29166666666666669</v>
      </c>
      <c r="Z576" s="120">
        <v>0.2951388888888889</v>
      </c>
      <c r="AA576" s="120">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row>
    <row r="577" spans="1:36" ht="43.5" x14ac:dyDescent="0.35">
      <c r="A577" s="229">
        <v>2268</v>
      </c>
      <c r="B577" s="233">
        <v>45857</v>
      </c>
      <c r="C577" s="163">
        <v>2025</v>
      </c>
      <c r="D577" s="129">
        <f>YEAR(PA[[#This Row],[Date]])</f>
        <v>2025</v>
      </c>
      <c r="E577" s="351" t="s">
        <v>73</v>
      </c>
      <c r="F577" s="352" t="s">
        <v>73</v>
      </c>
      <c r="G577" s="321">
        <v>45809</v>
      </c>
      <c r="H577">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53" t="s">
        <v>1372</v>
      </c>
      <c r="X577" s="358">
        <v>0.21875</v>
      </c>
      <c r="Y577" s="120">
        <v>0.29166666666666669</v>
      </c>
      <c r="Z577" s="120">
        <v>0.31597222222222221</v>
      </c>
      <c r="AA577" s="120">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row>
    <row r="578" spans="1:36" ht="43.5" x14ac:dyDescent="0.35">
      <c r="A578" s="229">
        <v>2269</v>
      </c>
      <c r="B578" s="233">
        <v>45857</v>
      </c>
      <c r="C578" s="163">
        <v>2025</v>
      </c>
      <c r="D578" s="129">
        <f>YEAR(PA[[#This Row],[Date]])</f>
        <v>2025</v>
      </c>
      <c r="E578" s="351" t="s">
        <v>73</v>
      </c>
      <c r="F578" s="352" t="s">
        <v>73</v>
      </c>
      <c r="G578" s="321">
        <v>45809</v>
      </c>
      <c r="H578">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53" t="s">
        <v>1377</v>
      </c>
      <c r="X578" s="358">
        <v>0.21875</v>
      </c>
      <c r="Y578" s="120">
        <v>0.29166666666666669</v>
      </c>
      <c r="Z578" s="120">
        <v>0.34027777777777773</v>
      </c>
      <c r="AA578" s="120">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row>
    <row r="579" spans="1:36" ht="43.5" x14ac:dyDescent="0.35">
      <c r="A579" s="229">
        <v>2270</v>
      </c>
      <c r="B579" s="233">
        <v>45857</v>
      </c>
      <c r="C579" s="163">
        <v>2025</v>
      </c>
      <c r="D579" s="129">
        <f>YEAR(PA[[#This Row],[Date]])</f>
        <v>2025</v>
      </c>
      <c r="E579" s="351" t="s">
        <v>73</v>
      </c>
      <c r="F579" s="352" t="s">
        <v>73</v>
      </c>
      <c r="G579" s="321">
        <v>45809</v>
      </c>
      <c r="H579">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53" t="s">
        <v>1378</v>
      </c>
      <c r="X579" s="358">
        <v>0.21875</v>
      </c>
      <c r="Y579" s="120">
        <v>0.29166666666666669</v>
      </c>
      <c r="Z579" s="120">
        <v>0.3611111111111111</v>
      </c>
      <c r="AA579" s="120">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row>
    <row r="580" spans="1:36" x14ac:dyDescent="0.35">
      <c r="A580" s="229">
        <v>2271</v>
      </c>
      <c r="B580" s="233">
        <v>45857</v>
      </c>
      <c r="C580" s="163">
        <v>2025</v>
      </c>
      <c r="D580" s="6">
        <f>YEAR(PA[[#This Row],[Date]])</f>
        <v>2025</v>
      </c>
      <c r="E580" s="351" t="s">
        <v>73</v>
      </c>
      <c r="F580" s="352" t="s">
        <v>73</v>
      </c>
      <c r="G580" s="321">
        <v>45809</v>
      </c>
      <c r="H580">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58">
        <v>0.21875</v>
      </c>
      <c r="Y580" s="120">
        <v>0.29166666666666669</v>
      </c>
      <c r="Z580" s="60">
        <v>0.4236111111111111</v>
      </c>
      <c r="AA580" s="60">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row>
    <row r="581" spans="1:36" ht="29" x14ac:dyDescent="0.35">
      <c r="A581" s="229">
        <v>2272</v>
      </c>
      <c r="B581" s="233">
        <v>45857</v>
      </c>
      <c r="C581" s="163">
        <v>2025</v>
      </c>
      <c r="D581" s="129">
        <f>YEAR(PA[[#This Row],[Date]])</f>
        <v>2025</v>
      </c>
      <c r="E581" s="351" t="s">
        <v>73</v>
      </c>
      <c r="F581" s="352" t="s">
        <v>73</v>
      </c>
      <c r="G581" s="321">
        <v>45809</v>
      </c>
      <c r="H581">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53" t="s">
        <v>1376</v>
      </c>
      <c r="X581" s="358">
        <v>0.21875</v>
      </c>
      <c r="Y581" s="120">
        <v>0.29166666666666669</v>
      </c>
      <c r="Z581" s="120">
        <v>0.39583333333333331</v>
      </c>
      <c r="AA581" s="120">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IG31" activePane="bottomRight" state="frozen"/>
      <selection pane="topRight" activeCell="C3" sqref="C3"/>
      <selection pane="bottomLeft" activeCell="A4" sqref="A4"/>
      <selection pane="bottomRight" activeCell="IR35" sqref="IR35"/>
    </sheetView>
  </sheetViews>
  <sheetFormatPr defaultColWidth="8.81640625" defaultRowHeight="15" customHeight="1" x14ac:dyDescent="0.35"/>
  <cols>
    <col min="1" max="1" width="1.1796875" customWidth="1"/>
    <col min="2" max="2" width="15.7265625" customWidth="1"/>
    <col min="3" max="3" width="13.7265625" bestFit="1" customWidth="1"/>
    <col min="4" max="5" width="16.7265625" bestFit="1" customWidth="1"/>
    <col min="6" max="8" width="18.1796875" bestFit="1" customWidth="1"/>
    <col min="9" max="9" width="16.7265625" bestFit="1" customWidth="1"/>
    <col min="10" max="10" width="18.1796875" bestFit="1" customWidth="1"/>
    <col min="11" max="11" width="16.7265625" bestFit="1" customWidth="1"/>
    <col min="12" max="12" width="19.1796875" bestFit="1" customWidth="1"/>
    <col min="13" max="13" width="18.7265625" bestFit="1" customWidth="1"/>
    <col min="14" max="14" width="17.54296875" bestFit="1" customWidth="1"/>
    <col min="15" max="15" width="19.1796875" bestFit="1" customWidth="1"/>
    <col min="16" max="16" width="17.54296875" bestFit="1" customWidth="1"/>
    <col min="17" max="17" width="14.54296875" bestFit="1" customWidth="1"/>
    <col min="18" max="18" width="17.54296875" bestFit="1" customWidth="1"/>
    <col min="19" max="19" width="19.1796875" bestFit="1" customWidth="1"/>
    <col min="20" max="20" width="14.54296875" bestFit="1" customWidth="1"/>
    <col min="21" max="21" width="17.54296875" bestFit="1" customWidth="1"/>
    <col min="22" max="22" width="14.54296875" bestFit="1" customWidth="1"/>
    <col min="23" max="23" width="19.1796875" bestFit="1" customWidth="1"/>
    <col min="24" max="24" width="14.54296875" bestFit="1" customWidth="1"/>
    <col min="25" max="25" width="19.453125" bestFit="1" customWidth="1"/>
    <col min="26" max="27" width="17.81640625" bestFit="1" customWidth="1"/>
    <col min="28" max="28" width="19.453125" bestFit="1" customWidth="1"/>
    <col min="29" max="29" width="17.81640625" bestFit="1" customWidth="1"/>
    <col min="30" max="30" width="19.453125" bestFit="1" customWidth="1"/>
    <col min="31" max="32" width="17.81640625" bestFit="1" customWidth="1"/>
    <col min="33" max="33" width="19.1796875" bestFit="1" customWidth="1"/>
    <col min="34" max="34" width="17.81640625" bestFit="1" customWidth="1"/>
    <col min="35" max="35" width="18.1796875" bestFit="1" customWidth="1"/>
    <col min="36" max="36" width="17" bestFit="1" customWidth="1"/>
    <col min="37" max="37" width="18.54296875" bestFit="1" customWidth="1"/>
    <col min="38" max="41" width="17" bestFit="1" customWidth="1"/>
    <col min="42" max="42" width="13.7265625" bestFit="1" customWidth="1"/>
    <col min="43" max="43" width="17" bestFit="1" customWidth="1"/>
    <col min="44" max="44" width="19.453125" bestFit="1" customWidth="1"/>
    <col min="45" max="45" width="17.54296875" bestFit="1" customWidth="1"/>
    <col min="46" max="53" width="17.81640625" bestFit="1" customWidth="1"/>
    <col min="54" max="54" width="18.1796875" bestFit="1" customWidth="1"/>
    <col min="55" max="55" width="17.81640625" bestFit="1" customWidth="1"/>
    <col min="56" max="58" width="18.1796875" bestFit="1" customWidth="1"/>
    <col min="59" max="59" width="19.81640625" bestFit="1" customWidth="1"/>
    <col min="60" max="64" width="18.1796875" bestFit="1" customWidth="1"/>
    <col min="65" max="65" width="19.453125" bestFit="1" customWidth="1"/>
    <col min="66" max="66" width="19.81640625" bestFit="1" customWidth="1"/>
    <col min="67" max="67" width="16.7265625" bestFit="1" customWidth="1"/>
    <col min="68" max="68" width="13.7265625" bestFit="1" customWidth="1"/>
    <col min="69" max="69" width="17" bestFit="1" customWidth="1"/>
    <col min="70" max="70" width="18.54296875" bestFit="1" customWidth="1"/>
    <col min="71" max="71" width="17" bestFit="1" customWidth="1"/>
    <col min="72" max="72" width="13.7265625" bestFit="1" customWidth="1"/>
    <col min="73" max="75" width="17" bestFit="1" customWidth="1"/>
    <col min="76" max="76" width="14.54296875" bestFit="1" customWidth="1"/>
    <col min="77" max="77" width="17.54296875" bestFit="1" customWidth="1"/>
    <col min="78" max="78" width="19.453125" bestFit="1" customWidth="1"/>
    <col min="79" max="79" width="17.81640625" bestFit="1" customWidth="1"/>
    <col min="80" max="80" width="14.54296875" bestFit="1" customWidth="1"/>
    <col min="81" max="84" width="17.81640625" bestFit="1" customWidth="1"/>
    <col min="85" max="85" width="19.453125" bestFit="1" customWidth="1"/>
    <col min="86" max="86" width="18.1796875" bestFit="1" customWidth="1"/>
    <col min="87" max="87" width="17.81640625" bestFit="1" customWidth="1"/>
    <col min="88" max="89" width="18.1796875" bestFit="1" customWidth="1"/>
    <col min="90" max="90" width="14.54296875" bestFit="1" customWidth="1"/>
    <col min="91" max="94" width="18.1796875" bestFit="1" customWidth="1"/>
    <col min="95" max="95" width="19.81640625" bestFit="1" customWidth="1"/>
    <col min="96" max="96" width="18.1796875" bestFit="1" customWidth="1"/>
    <col min="97" max="97" width="19.453125" bestFit="1" customWidth="1"/>
    <col min="98" max="98" width="18.1796875" bestFit="1" customWidth="1"/>
    <col min="99" max="99" width="18.54296875" bestFit="1" customWidth="1"/>
    <col min="100" max="103" width="17" bestFit="1" customWidth="1"/>
    <col min="104" max="104" width="13.7265625" bestFit="1" customWidth="1"/>
    <col min="105" max="106" width="17" bestFit="1" customWidth="1"/>
    <col min="107" max="107" width="17.81640625" bestFit="1" customWidth="1"/>
    <col min="108" max="108" width="17.54296875" bestFit="1" customWidth="1"/>
    <col min="109" max="116" width="17.81640625" bestFit="1" customWidth="1"/>
    <col min="117" max="117" width="18.1796875" bestFit="1" customWidth="1"/>
    <col min="118" max="118" width="19.453125" bestFit="1" customWidth="1"/>
    <col min="119" max="120" width="18.1796875" bestFit="1" customWidth="1"/>
    <col min="121" max="121" width="14.54296875" bestFit="1" customWidth="1"/>
    <col min="122" max="123" width="18.1796875" bestFit="1" customWidth="1"/>
    <col min="124" max="124" width="19.81640625" bestFit="1" customWidth="1"/>
    <col min="125" max="126" width="18.1796875" bestFit="1" customWidth="1"/>
    <col min="127" max="127" width="14.54296875" bestFit="1" customWidth="1"/>
    <col min="128" max="128" width="17.81640625" bestFit="1" customWidth="1"/>
    <col min="129" max="129" width="18.1796875" bestFit="1" customWidth="1"/>
    <col min="130" max="132" width="17" bestFit="1" customWidth="1"/>
    <col min="133" max="135" width="18.54296875" bestFit="1" customWidth="1"/>
    <col min="136" max="137" width="17" bestFit="1" customWidth="1"/>
    <col min="138" max="138" width="17.81640625" bestFit="1" customWidth="1"/>
    <col min="139" max="139" width="17.54296875" bestFit="1" customWidth="1"/>
    <col min="140" max="140" width="19.453125" bestFit="1" customWidth="1"/>
    <col min="141" max="141" width="17.81640625" bestFit="1" customWidth="1"/>
    <col min="142" max="145" width="19.453125" bestFit="1" customWidth="1"/>
    <col min="146" max="146" width="17.81640625" bestFit="1" customWidth="1"/>
    <col min="147" max="147" width="19.453125" bestFit="1" customWidth="1"/>
    <col min="148" max="148" width="18.1796875" bestFit="1" customWidth="1"/>
    <col min="149" max="149" width="14.54296875" bestFit="1" customWidth="1"/>
    <col min="150" max="151" width="18.1796875" bestFit="1" customWidth="1"/>
    <col min="152" max="152" width="14.54296875" bestFit="1" customWidth="1"/>
    <col min="153" max="153" width="18.1796875" bestFit="1" customWidth="1"/>
    <col min="154" max="154" width="19.81640625" bestFit="1" customWidth="1"/>
    <col min="155" max="158" width="18.1796875" bestFit="1" customWidth="1"/>
    <col min="159" max="159" width="19.453125" bestFit="1" customWidth="1"/>
    <col min="160" max="160" width="19.81640625" bestFit="1" customWidth="1"/>
    <col min="161" max="161" width="16.7265625" bestFit="1" customWidth="1"/>
    <col min="162" max="162" width="13.7265625" bestFit="1" customWidth="1"/>
    <col min="163" max="165" width="17" bestFit="1" customWidth="1"/>
    <col min="166" max="166" width="18.54296875" bestFit="1" customWidth="1"/>
    <col min="167" max="169" width="17" bestFit="1" customWidth="1"/>
    <col min="170" max="170" width="17.81640625" bestFit="1" customWidth="1"/>
    <col min="171" max="171" width="17.54296875" bestFit="1" customWidth="1"/>
    <col min="172" max="172" width="17.81640625" bestFit="1" customWidth="1"/>
    <col min="173" max="173" width="19.453125" bestFit="1" customWidth="1"/>
    <col min="174" max="174" width="14.54296875" bestFit="1" customWidth="1"/>
    <col min="175" max="178" width="17.81640625" bestFit="1" customWidth="1"/>
    <col min="179" max="179" width="19.453125" bestFit="1" customWidth="1"/>
    <col min="180" max="180" width="19.81640625" bestFit="1" customWidth="1"/>
    <col min="181" max="181" width="19.453125" bestFit="1" customWidth="1"/>
    <col min="182" max="182" width="18.1796875" bestFit="1" customWidth="1"/>
    <col min="183" max="183" width="19.81640625" bestFit="1" customWidth="1"/>
    <col min="184" max="186" width="18.1796875" bestFit="1" customWidth="1"/>
    <col min="187" max="187" width="19.81640625" bestFit="1" customWidth="1"/>
    <col min="188" max="188" width="18.1796875" bestFit="1" customWidth="1"/>
    <col min="189" max="190" width="19.81640625" bestFit="1" customWidth="1"/>
    <col min="191" max="191" width="17.81640625" bestFit="1" customWidth="1"/>
    <col min="192" max="192" width="18.1796875" bestFit="1" customWidth="1"/>
    <col min="193" max="193" width="16.7265625" bestFit="1" customWidth="1"/>
    <col min="194" max="194" width="17" bestFit="1" customWidth="1"/>
    <col min="195" max="195" width="18.54296875" bestFit="1" customWidth="1"/>
    <col min="196" max="196" width="13.7265625" bestFit="1" customWidth="1"/>
    <col min="197" max="197" width="18.54296875" bestFit="1" customWidth="1"/>
    <col min="198" max="200" width="17" bestFit="1" customWidth="1"/>
    <col min="201" max="201" width="13.7265625" bestFit="1" customWidth="1"/>
    <col min="202" max="202" width="14.54296875" bestFit="1" customWidth="1"/>
    <col min="203" max="203" width="19.1796875" bestFit="1" customWidth="1"/>
    <col min="204" max="204" width="19.453125" bestFit="1" customWidth="1"/>
    <col min="205" max="207" width="17.81640625" bestFit="1" customWidth="1"/>
    <col min="208" max="208" width="19.453125" bestFit="1" customWidth="1"/>
    <col min="209" max="210" width="17.81640625" bestFit="1" customWidth="1"/>
    <col min="211" max="211" width="19.453125" bestFit="1" customWidth="1"/>
    <col min="212" max="212" width="14.54296875" bestFit="1" customWidth="1"/>
    <col min="213" max="213" width="17.81640625" bestFit="1" customWidth="1"/>
    <col min="214" max="216" width="18.1796875" bestFit="1" customWidth="1"/>
    <col min="217" max="217" width="19.81640625" bestFit="1" customWidth="1"/>
    <col min="218" max="219" width="18.1796875" bestFit="1" customWidth="1"/>
    <col min="220" max="220" width="19.81640625" bestFit="1" customWidth="1"/>
    <col min="221" max="222" width="18.1796875" bestFit="1" customWidth="1"/>
    <col min="223" max="223" width="19.453125" bestFit="1" customWidth="1"/>
    <col min="224" max="224" width="19.81640625" bestFit="1" customWidth="1"/>
    <col min="225" max="225" width="18.1796875" bestFit="1" customWidth="1"/>
    <col min="226" max="229" width="18.54296875" bestFit="1" customWidth="1"/>
    <col min="230" max="230" width="13.7265625" bestFit="1" customWidth="1"/>
    <col min="231" max="231" width="18.54296875" bestFit="1" customWidth="1"/>
    <col min="232" max="232" width="17" bestFit="1" customWidth="1"/>
    <col min="233" max="233" width="18.54296875" bestFit="1" customWidth="1"/>
    <col min="234" max="234" width="19.453125" bestFit="1" customWidth="1"/>
    <col min="235" max="235" width="19.1796875" bestFit="1" customWidth="1"/>
    <col min="236" max="236" width="19.453125" bestFit="1" customWidth="1"/>
    <col min="237" max="237" width="17.81640625" bestFit="1" customWidth="1"/>
    <col min="238" max="239" width="19.453125" bestFit="1" customWidth="1"/>
    <col min="240" max="240" width="14.54296875" bestFit="1" customWidth="1"/>
    <col min="241" max="243" width="19.453125" bestFit="1" customWidth="1"/>
    <col min="244" max="244" width="19.81640625" bestFit="1" customWidth="1"/>
    <col min="245" max="245" width="17.81640625" bestFit="1" customWidth="1"/>
    <col min="246" max="247" width="14.54296875" bestFit="1" customWidth="1"/>
    <col min="248" max="248" width="19.81640625" bestFit="1" customWidth="1"/>
    <col min="249" max="249" width="18.1796875" bestFit="1" customWidth="1"/>
    <col min="250" max="250" width="19.81640625" bestFit="1" customWidth="1"/>
    <col min="251" max="251" width="18.1796875" bestFit="1" customWidth="1"/>
    <col min="252" max="252" width="14.54296875" bestFit="1" customWidth="1"/>
  </cols>
  <sheetData>
    <row r="1" spans="2:253" ht="14.5" hidden="1" x14ac:dyDescent="0.35"/>
    <row r="2" spans="2:253" ht="14.5" x14ac:dyDescent="0.3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257.39999999999998</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240.15</v>
      </c>
      <c r="IQ2" s="83">
        <v>257.39999999999998</v>
      </c>
      <c r="IR2" s="83">
        <v>241.2</v>
      </c>
      <c r="IS2">
        <f>SUM(C2:IR2)</f>
        <v>66998.454999999987</v>
      </c>
    </row>
    <row r="3" spans="2:253" ht="14.5"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ht="14.5" x14ac:dyDescent="0.35">
      <c r="B4" s="85">
        <f>Dashboard!B3-31</f>
        <v>45826</v>
      </c>
      <c r="C4" s="62">
        <f>IFERROR(Inv_SY_B!C4/Inv_SY_B!$IS4-1,"")</f>
        <v>-1.5602372489951888E-2</v>
      </c>
      <c r="D4" s="62">
        <f>IFERROR(Inv_SY_B!D4/Inv_SY_B!$IS4-1,"")</f>
        <v>3.0261386674130808E-3</v>
      </c>
      <c r="E4" s="62">
        <f>IFERROR(Inv_SY_B!E4/Inv_SY_B!$IS4-1,"")</f>
        <v>7.5140501231765189E-3</v>
      </c>
      <c r="F4" s="62">
        <f>IFERROR(Inv_SY_B!F4/Inv_SY_B!$IS4-1,"")</f>
        <v>4.7403736988769207E-3</v>
      </c>
      <c r="G4" s="62">
        <f>IFERROR(Inv_SY_B!G4/Inv_SY_B!$IS4-1,"")</f>
        <v>8.5882059798019217E-3</v>
      </c>
      <c r="H4" s="62">
        <f>IFERROR(Inv_SY_B!H4/Inv_SY_B!$IS4-1,"")</f>
        <v>6.9401860353901501E-3</v>
      </c>
      <c r="I4" s="62">
        <f>IFERROR(Inv_SY_B!I4/Inv_SY_B!$IS4-1,"")</f>
        <v>1.9373907937423107E-2</v>
      </c>
      <c r="J4" s="62">
        <f>IFERROR(Inv_SY_B!J4/Inv_SY_B!$IS4-1,"")</f>
        <v>1.9086975893530145E-2</v>
      </c>
      <c r="K4" s="62">
        <f>IFERROR(Inv_SY_B!K4/Inv_SY_B!$IS4-1,"")</f>
        <v>5.7771548174772036E-3</v>
      </c>
      <c r="L4" s="62">
        <f>IFERROR(Inv_SY_B!L4/Inv_SY_B!$IS4-1,"")</f>
        <v>1.2204432600681825E-2</v>
      </c>
      <c r="M4" s="62">
        <f>IFERROR(Inv_SY_B!M4/Inv_SY_B!$IS4-1,"")</f>
        <v>3.8215778819734147E-2</v>
      </c>
      <c r="N4" s="62">
        <f>IFERROR(Inv_SY_B!N4/Inv_SY_B!$IS4-1,"")</f>
        <v>3.2764069985766087E-2</v>
      </c>
      <c r="O4" s="62">
        <f>IFERROR(Inv_SY_B!O4/Inv_SY_B!$IS4-1,"")</f>
        <v>1.124416669378614E-2</v>
      </c>
      <c r="P4" s="62">
        <f>IFERROR(Inv_SY_B!P4/Inv_SY_B!$IS4-1,"")</f>
        <v>3.8485321042785126E-2</v>
      </c>
      <c r="Q4" s="62">
        <f>IFERROR(Inv_SY_B!Q4/Inv_SY_B!$IS4-1,"")</f>
        <v>1.4878639249765069E-2</v>
      </c>
      <c r="R4" s="62">
        <f>IFERROR(Inv_SY_B!R4/Inv_SY_B!$IS4-1,"")</f>
        <v>-3.1030487773125004E-2</v>
      </c>
      <c r="S4" s="62">
        <f>IFERROR(Inv_SY_B!S4/Inv_SY_B!$IS4-1,"")</f>
        <v>1.0479014576738166E-2</v>
      </c>
      <c r="T4" s="62">
        <f>IFERROR(Inv_SY_B!T4/Inv_SY_B!$IS4-1,"")</f>
        <v>1.143545472304841E-2</v>
      </c>
      <c r="U4" s="62">
        <f>IFERROR(Inv_SY_B!U4/Inv_SY_B!$IS4-1,"")</f>
        <v>1.5827722164180491E-2</v>
      </c>
      <c r="V4" s="62">
        <f>IFERROR(Inv_SY_B!V4/Inv_SY_B!$IS4-1,"")</f>
        <v>1.7416884253434572E-2</v>
      </c>
      <c r="W4" s="62">
        <f>IFERROR(Inv_SY_B!W4/Inv_SY_B!$IS4-1,"")</f>
        <v>2.0521636112995401E-2</v>
      </c>
      <c r="X4" s="62">
        <f>IFERROR(Inv_SY_B!X4/Inv_SY_B!$IS4-1,"")</f>
        <v>1.9756483995947205E-2</v>
      </c>
      <c r="Y4" s="62">
        <f>IFERROR(Inv_SY_B!Y4/Inv_SY_B!$IS4-1,"")</f>
        <v>1.3090831899354338E-2</v>
      </c>
      <c r="Z4" s="62">
        <f>IFERROR(Inv_SY_B!Z4/Inv_SY_B!$IS4-1,"")</f>
        <v>2.1733126964988081E-2</v>
      </c>
      <c r="AA4" s="62">
        <f>IFERROR(Inv_SY_B!AA4/Inv_SY_B!$IS4-1,"")</f>
        <v>2.8717592443684437E-2</v>
      </c>
      <c r="AB4" s="62">
        <f>IFERROR(Inv_SY_B!AB4/Inv_SY_B!$IS4-1,"")</f>
        <v>1.4768280771344733E-2</v>
      </c>
      <c r="AC4" s="62">
        <f>IFERROR(Inv_SY_B!AC4/Inv_SY_B!$IS4-1,"")</f>
        <v>6.9107571078115271E-3</v>
      </c>
      <c r="AD4" s="62">
        <f>IFERROR(Inv_SY_B!AD4/Inv_SY_B!$IS4-1,"")</f>
        <v>8.5555071713807607E-3</v>
      </c>
      <c r="AE4" s="62">
        <f>IFERROR(Inv_SY_B!AE4/Inv_SY_B!$IS4-1,"")</f>
        <v>2.062790724036323E-2</v>
      </c>
      <c r="AF4" s="62">
        <f>IFERROR(Inv_SY_B!AF4/Inv_SY_B!$IS4-1,"")</f>
        <v>3.3380442524499232E-2</v>
      </c>
      <c r="AG4" s="62">
        <f>IFERROR(Inv_SY_B!AG4/Inv_SY_B!$IS4-1,"")</f>
        <v>3.8481456638153722E-2</v>
      </c>
      <c r="AH4" s="62">
        <f>IFERROR(Inv_SY_B!AH4/Inv_SY_B!$IS4-1,"")</f>
        <v>2.4793735433181086E-2</v>
      </c>
      <c r="AI4" s="62">
        <f>IFERROR(Inv_SY_B!AI4/Inv_SY_B!$IS4-1,"")</f>
        <v>-5.2402413533034098E-2</v>
      </c>
      <c r="AJ4" s="62">
        <f>IFERROR(Inv_SY_B!AJ4/Inv_SY_B!$IS4-1,"")</f>
        <v>-0.15164345093813159</v>
      </c>
      <c r="AK4" s="62">
        <f>IFERROR(Inv_SY_B!AK4/Inv_SY_B!$IS4-1,"")</f>
        <v>-5.6854371723500718E-2</v>
      </c>
      <c r="AL4" s="62">
        <f>IFERROR(Inv_SY_B!AL4/Inv_SY_B!$IS4-1,"")</f>
        <v>-4.6614766395316809E-2</v>
      </c>
      <c r="AM4" s="62">
        <f>IFERROR(Inv_SY_B!AM4/Inv_SY_B!$IS4-1,"")</f>
        <v>-5.6854371723500718E-2</v>
      </c>
      <c r="AN4" s="62">
        <f>IFERROR(Inv_SY_B!AN4/Inv_SY_B!$IS4-1,"")</f>
        <v>-5.4750203401618402E-2</v>
      </c>
      <c r="AO4" s="62">
        <f>IFERROR(Inv_SY_B!AO4/Inv_SY_B!$IS4-1,"")</f>
        <v>-4.2507769528847605E-2</v>
      </c>
      <c r="AP4" s="62">
        <f>IFERROR(Inv_SY_B!AP4/Inv_SY_B!$IS4-1,"")</f>
        <v>-4.7863834348184753E-2</v>
      </c>
      <c r="AQ4" s="62">
        <f>IFERROR(Inv_SY_B!AQ4/Inv_SY_B!$IS4-1,"")</f>
        <v>-6.2210436542837977E-2</v>
      </c>
      <c r="AR4" s="62">
        <f>IFERROR(Inv_SY_B!AR4/Inv_SY_B!$IS4-1,"")</f>
        <v>-5.0159290699329229E-2</v>
      </c>
      <c r="AS4" s="62">
        <f>IFERROR(Inv_SY_B!AS4/Inv_SY_B!$IS4-1,"")</f>
        <v>-6.1732216469682855E-2</v>
      </c>
      <c r="AT4" s="62">
        <f>IFERROR(Inv_SY_B!AT4/Inv_SY_B!$IS4-1,"")</f>
        <v>-4.8915918509126022E-2</v>
      </c>
      <c r="AU4" s="62">
        <f>IFERROR(Inv_SY_B!AU4/Inv_SY_B!$IS4-1,"")</f>
        <v>-3.9542805075285847E-2</v>
      </c>
      <c r="AV4" s="62">
        <f>IFERROR(Inv_SY_B!AV4/Inv_SY_B!$IS4-1,"")</f>
        <v>-5.2167815006580742E-2</v>
      </c>
      <c r="AW4" s="62">
        <f>IFERROR(Inv_SY_B!AW4/Inv_SY_B!$IS4-1,"")</f>
        <v>-4.5531591837566943E-2</v>
      </c>
      <c r="AX4" s="62">
        <f>IFERROR(Inv_SY_B!AX4/Inv_SY_B!$IS4-1,"")</f>
        <v>-4.6907394201874508E-2</v>
      </c>
      <c r="AY4" s="62">
        <f>IFERROR(Inv_SY_B!AY4/Inv_SY_B!$IS4-1,"")</f>
        <v>-5.0507434912586247E-2</v>
      </c>
      <c r="AZ4" s="62">
        <f>IFERROR(Inv_SY_B!AZ4/Inv_SY_B!$IS4-1,"")</f>
        <v>-4.7385614275029742E-2</v>
      </c>
      <c r="BA4" s="62">
        <f>IFERROR(Inv_SY_B!BA4/Inv_SY_B!$IS4-1,"")</f>
        <v>-4.3942429748312972E-2</v>
      </c>
      <c r="BB4" s="62">
        <f>IFERROR(Inv_SY_B!BB4/Inv_SY_B!$IS4-1,"")</f>
        <v>-4.7863834348184753E-2</v>
      </c>
      <c r="BC4" s="62">
        <f>IFERROR(Inv_SY_B!BC4/Inv_SY_B!$IS4-1,"")</f>
        <v>-4.423998890494274E-2</v>
      </c>
      <c r="BD4" s="62">
        <f>IFERROR(Inv_SY_B!BD4/Inv_SY_B!$IS4-1,"")</f>
        <v>-4.577029313903902E-2</v>
      </c>
      <c r="BE4" s="62">
        <f>IFERROR(Inv_SY_B!BE4/Inv_SY_B!$IS4-1,"")</f>
        <v>-4.5443305054830518E-2</v>
      </c>
      <c r="BF4" s="62">
        <f>IFERROR(Inv_SY_B!BF4/Inv_SY_B!$IS4-1,"")</f>
        <v>-4.3984938199259971E-2</v>
      </c>
      <c r="BG4" s="62">
        <f>IFERROR(Inv_SY_B!BG4/Inv_SY_B!$IS4-1,"")</f>
        <v>-3.09773522094412E-2</v>
      </c>
      <c r="BH4" s="62">
        <f>IFERROR(Inv_SY_B!BH4/Inv_SY_B!$IS4-1,"")</f>
        <v>-4.0499245221596092E-2</v>
      </c>
      <c r="BI4" s="62">
        <f>IFERROR(Inv_SY_B!BI4/Inv_SY_B!$IS4-1,"")</f>
        <v>-4.4835107218202497E-2</v>
      </c>
      <c r="BJ4" s="62">
        <f>IFERROR(Inv_SY_B!BJ4/Inv_SY_B!$IS4-1,"")</f>
        <v>-4.0074160712124995E-2</v>
      </c>
      <c r="BK4" s="62">
        <f>IFERROR(Inv_SY_B!BK4/Inv_SY_B!$IS4-1,"")</f>
        <v>-4.0786177265489165E-2</v>
      </c>
      <c r="BL4" s="62">
        <f>IFERROR(Inv_SY_B!BL4/Inv_SY_B!$IS4-1,"")</f>
        <v>-5.1057461273661064E-2</v>
      </c>
      <c r="BM4" s="62">
        <f>IFERROR(Inv_SY_B!BM4/Inv_SY_B!$IS4-1,"")</f>
        <v>-4.2507769528847605E-2</v>
      </c>
      <c r="BN4" s="62">
        <f>IFERROR(Inv_SY_B!BN4/Inv_SY_B!$IS4-1,"")</f>
        <v>4.4000728944686429E-3</v>
      </c>
      <c r="BO4" s="62">
        <f>IFERROR(Inv_SY_B!BO4/Inv_SY_B!$IS4-1,"")</f>
        <v>-6.8190620751251707E-4</v>
      </c>
      <c r="BP4" s="62">
        <f>IFERROR(Inv_SY_B!BP4/Inv_SY_B!$IS4-1,"")</f>
        <v>-8.3628563055730964E-3</v>
      </c>
      <c r="BQ4" s="62">
        <f>IFERROR(Inv_SY_B!BQ4/Inv_SY_B!$IS4-1,"")</f>
        <v>2.0549840573136358E-3</v>
      </c>
      <c r="BR4" s="62">
        <f>IFERROR(Inv_SY_B!BR4/Inv_SY_B!$IS4-1,"")</f>
        <v>-2.4077903632639286E-2</v>
      </c>
      <c r="BS4" s="62">
        <f>IFERROR(Inv_SY_B!BS4/Inv_SY_B!$IS4-1,"")</f>
        <v>-1.3808432375085333E-3</v>
      </c>
      <c r="BT4" s="62">
        <f>IFERROR(Inv_SY_B!BT4/Inv_SY_B!$IS4-1,"")</f>
        <v>-1.3808432375085333E-3</v>
      </c>
      <c r="BU4" s="62">
        <f>IFERROR(Inv_SY_B!BU4/Inv_SY_B!$IS4-1,"")</f>
        <v>4.6447296842457853E-3</v>
      </c>
      <c r="BV4" s="62">
        <f>IFERROR(Inv_SY_B!BV4/Inv_SY_B!$IS4-1,"")</f>
        <v>-6.1569112046022667E-4</v>
      </c>
      <c r="BW4" s="62">
        <f>IFERROR(Inv_SY_B!BW4/Inv_SY_B!$IS4-1,"")</f>
        <v>2.8268801298107826E-2</v>
      </c>
      <c r="BX4" s="62">
        <f>IFERROR(Inv_SY_B!BX4/Inv_SY_B!$IS4-1,"")</f>
        <v>-1.2762480978599999E-2</v>
      </c>
      <c r="BY4" s="62">
        <f>IFERROR(Inv_SY_B!BY4/Inv_SY_B!$IS4-1,"")</f>
        <v>1.5101808617237422E-2</v>
      </c>
      <c r="BZ4" s="62">
        <f>IFERROR(Inv_SY_B!BZ4/Inv_SY_B!$IS4-1,"")</f>
        <v>9.0398600089924841E-4</v>
      </c>
      <c r="CA4" s="62">
        <f>IFERROR(Inv_SY_B!CA4/Inv_SY_B!$IS4-1,"")</f>
        <v>1.7992383281641766E-2</v>
      </c>
      <c r="CB4" s="62">
        <f>IFERROR(Inv_SY_B!CB4/Inv_SY_B!$IS4-1,"")</f>
        <v>1.1531098737679324E-2</v>
      </c>
      <c r="CC4" s="62">
        <f>IFERROR(Inv_SY_B!CC4/Inv_SY_B!$IS4-1,"")</f>
        <v>9.5225744304279214E-3</v>
      </c>
      <c r="CD4" s="62">
        <f>IFERROR(Inv_SY_B!CD4/Inv_SY_B!$IS4-1,"")</f>
        <v>1.3973699726717692E-2</v>
      </c>
      <c r="CE4" s="62">
        <f>IFERROR(Inv_SY_B!CE4/Inv_SY_B!$IS4-1,"")</f>
        <v>-2.3474610617274405E-2</v>
      </c>
      <c r="CF4" s="62">
        <f>IFERROR(Inv_SY_B!CF4/Inv_SY_B!$IS4-1,"")</f>
        <v>-4.3458076910701804E-3</v>
      </c>
      <c r="CG4" s="62">
        <f>IFERROR(Inv_SY_B!CG4/Inv_SY_B!$IS4-1,"")</f>
        <v>7.1314740646524211E-3</v>
      </c>
      <c r="CH4" s="62">
        <f>IFERROR(Inv_SY_B!CH4/Inv_SY_B!$IS4-1,"")</f>
        <v>2.3964820639712059E-2</v>
      </c>
      <c r="CI4" s="62">
        <f>IFERROR(Inv_SY_B!CI4/Inv_SY_B!$IS4-1,"")</f>
        <v>1.1722386766941373E-2</v>
      </c>
      <c r="CJ4" s="62">
        <f>IFERROR(Inv_SY_B!CJ4/Inv_SY_B!$IS4-1,"")</f>
        <v>1.143545472304841E-2</v>
      </c>
      <c r="CK4" s="62">
        <f>IFERROR(Inv_SY_B!CK4/Inv_SY_B!$IS4-1,"")</f>
        <v>1.401784311808596E-2</v>
      </c>
      <c r="CL4" s="62">
        <f>IFERROR(Inv_SY_B!CL4/Inv_SY_B!$IS4-1,"")</f>
        <v>5.5055258159251164E-3</v>
      </c>
      <c r="CM4" s="62">
        <f>IFERROR(Inv_SY_B!CM4/Inv_SY_B!$IS4-1,"")</f>
        <v>-7.9802802470488876E-3</v>
      </c>
      <c r="CN4" s="62">
        <f>IFERROR(Inv_SY_B!CN4/Inv_SY_B!$IS4-1,"")</f>
        <v>-1.5440513388268573E-2</v>
      </c>
      <c r="CO4" s="62">
        <f>IFERROR(Inv_SY_B!CO4/Inv_SY_B!$IS4-1,"")</f>
        <v>-1.7544681710151111E-2</v>
      </c>
      <c r="CP4" s="62">
        <f>IFERROR(Inv_SY_B!CP4/Inv_SY_B!$IS4-1,"")</f>
        <v>-6.1556867371648227E-3</v>
      </c>
      <c r="CQ4" s="62">
        <f>IFERROR(Inv_SY_B!CQ4/Inv_SY_B!$IS4-1,"")</f>
        <v>2.3582244581188183E-2</v>
      </c>
      <c r="CR4" s="62">
        <f>IFERROR(Inv_SY_B!CR4/Inv_SY_B!$IS4-1,"")</f>
        <v>2.1095500200781325E-2</v>
      </c>
      <c r="CS4" s="62">
        <f>IFERROR(Inv_SY_B!CS4/Inv_SY_B!$IS4-1,"")</f>
        <v>-1.2188616890813742E-2</v>
      </c>
      <c r="CT4" s="62">
        <f>IFERROR(Inv_SY_B!CT4/Inv_SY_B!$IS4-1,"")</f>
        <v>4.166509611090774E-3</v>
      </c>
      <c r="CU4" s="62">
        <f>IFERROR(Inv_SY_B!CU4/Inv_SY_B!$IS4-1,"")</f>
        <v>-1.3808432375085333E-3</v>
      </c>
      <c r="CV4" s="62">
        <f>IFERROR(Inv_SY_B!CV4/Inv_SY_B!$IS4-1,"")</f>
        <v>1.9278263922791972E-2</v>
      </c>
      <c r="CW4" s="62">
        <f>IFERROR(Inv_SY_B!CW4/Inv_SY_B!$IS4-1,"")</f>
        <v>6.0793899037112631E-3</v>
      </c>
      <c r="CX4" s="62">
        <f>IFERROR(Inv_SY_B!CX4/Inv_SY_B!$IS4-1,"")</f>
        <v>1.1531098737679324E-2</v>
      </c>
      <c r="CY4" s="62">
        <f>IFERROR(Inv_SY_B!CY4/Inv_SY_B!$IS4-1,"")</f>
        <v>3.5920322468589561E-2</v>
      </c>
      <c r="CZ4" s="62">
        <f>IFERROR(Inv_SY_B!CZ4/Inv_SY_B!$IS4-1,"")</f>
        <v>9.1399983719038236E-3</v>
      </c>
      <c r="DA4" s="62">
        <f>IFERROR(Inv_SY_B!DA4/Inv_SY_B!$IS4-1,"")</f>
        <v>2.482561677139139E-2</v>
      </c>
      <c r="DB4" s="62">
        <f>IFERROR(Inv_SY_B!DB4/Inv_SY_B!$IS4-1,"")</f>
        <v>1.010257128266856E-3</v>
      </c>
      <c r="DC4" s="62">
        <f>IFERROR(Inv_SY_B!DC4/Inv_SY_B!$IS4-1,"")</f>
        <v>8.8955747789578599E-3</v>
      </c>
      <c r="DD4" s="62">
        <f>IFERROR(Inv_SY_B!DD4/Inv_SY_B!$IS4-1,"")</f>
        <v>1.0192082532845204E-2</v>
      </c>
      <c r="DE4" s="62">
        <f>IFERROR(Inv_SY_B!DE4/Inv_SY_B!$IS4-1,"")</f>
        <v>3.4825729856701404E-2</v>
      </c>
      <c r="DF4" s="62">
        <f>IFERROR(Inv_SY_B!DF4/Inv_SY_B!$IS4-1,"")</f>
        <v>-9.9170745232013413E-4</v>
      </c>
      <c r="DG4" s="62">
        <f>IFERROR(Inv_SY_B!DG4/Inv_SY_B!$IS4-1,"")</f>
        <v>1.4974283264396204E-2</v>
      </c>
      <c r="DH4" s="62">
        <f>IFERROR(Inv_SY_B!DH4/Inv_SY_B!$IS4-1,"")</f>
        <v>1.2440536084763476E-3</v>
      </c>
      <c r="DI4" s="62">
        <f>IFERROR(Inv_SY_B!DI4/Inv_SY_B!$IS4-1,"")</f>
        <v>2.1432708400497269E-3</v>
      </c>
      <c r="DJ4" s="62">
        <f>IFERROR(Inv_SY_B!DJ4/Inv_SY_B!$IS4-1,"")</f>
        <v>-1.913384379940497E-2</v>
      </c>
      <c r="DK4" s="62">
        <f>IFERROR(Inv_SY_B!DK4/Inv_SY_B!$IS4-1,"")</f>
        <v>-9.978177441563707E-3</v>
      </c>
      <c r="DL4" s="62">
        <f>IFERROR(Inv_SY_B!DL4/Inv_SY_B!$IS4-1,"")</f>
        <v>-2.9217745843417298E-3</v>
      </c>
      <c r="DM4" s="62">
        <f>IFERROR(Inv_SY_B!DM4/Inv_SY_B!$IS4-1,"")</f>
        <v>1.5165571293658253E-2</v>
      </c>
      <c r="DN4" s="62">
        <f>IFERROR(Inv_SY_B!DN4/Inv_SY_B!$IS4-1,"")</f>
        <v>1.7078451586278742E-2</v>
      </c>
      <c r="DO4" s="62">
        <f>IFERROR(Inv_SY_B!DO4/Inv_SY_B!$IS4-1,"")</f>
        <v>-1.6284830206620415E-2</v>
      </c>
      <c r="DP4" s="62">
        <f>IFERROR(Inv_SY_B!DP4/Inv_SY_B!$IS4-1,"")</f>
        <v>-1.816554859716546E-3</v>
      </c>
      <c r="DQ4" s="62">
        <f>IFERROR(Inv_SY_B!DQ4/Inv_SY_B!$IS4-1,"")</f>
        <v>-3.729435152337035E-3</v>
      </c>
      <c r="DR4" s="62">
        <f>IFERROR(Inv_SY_B!DR4/Inv_SY_B!$IS4-1,"")</f>
        <v>7.8009821670697033E-3</v>
      </c>
      <c r="DS4" s="62">
        <f>IFERROR(Inv_SY_B!DS4/Inv_SY_B!$IS4-1,"")</f>
        <v>1.5930723410706449E-2</v>
      </c>
      <c r="DT4" s="62">
        <f>IFERROR(Inv_SY_B!DT4/Inv_SY_B!$IS4-1,"")</f>
        <v>-2.5706304291998161E-2</v>
      </c>
      <c r="DU4" s="62">
        <f>IFERROR(Inv_SY_B!DU4/Inv_SY_B!$IS4-1,"")</f>
        <v>-2.2475662020017051E-2</v>
      </c>
      <c r="DV4" s="62">
        <f>IFERROR(Inv_SY_B!DV4/Inv_SY_B!$IS4-1,"")</f>
        <v>6.4619659622351389E-3</v>
      </c>
      <c r="DW4" s="62">
        <f>IFERROR(Inv_SY_B!DW4/Inv_SY_B!$IS4-1,"")</f>
        <v>1.5069927279027118E-2</v>
      </c>
      <c r="DX4" s="62">
        <f>IFERROR(Inv_SY_B!DX4/Inv_SY_B!$IS4-1,"")</f>
        <v>9.1506254846405177E-3</v>
      </c>
      <c r="DY4" s="62">
        <f>IFERROR(Inv_SY_B!DY4/Inv_SY_B!$IS4-1,"")</f>
        <v>2.3492733331011983E-3</v>
      </c>
      <c r="DZ4" s="62">
        <f>IFERROR(Inv_SY_B!DZ4/Inv_SY_B!$IS4-1,"")</f>
        <v>5.218593772031932E-3</v>
      </c>
      <c r="EA4" s="62">
        <f>IFERROR(Inv_SY_B!EA4/Inv_SY_B!$IS4-1,"")</f>
        <v>1.9097603006266839E-2</v>
      </c>
      <c r="EB4" s="62">
        <f>IFERROR(Inv_SY_B!EB4/Inv_SY_B!$IS4-1,"")</f>
        <v>6.0050001145537379E-3</v>
      </c>
      <c r="EC4" s="62">
        <f>IFERROR(Inv_SY_B!EC4/Inv_SY_B!$IS4-1,"")</f>
        <v>8.4116324143292953E-3</v>
      </c>
      <c r="ED4" s="62">
        <f>IFERROR(Inv_SY_B!ED4/Inv_SY_B!$IS4-1,"")</f>
        <v>1.0618801982737347E-2</v>
      </c>
      <c r="EE4" s="62">
        <f>IFERROR(Inv_SY_B!EE4/Inv_SY_B!$IS4-1,"")</f>
        <v>1.6710589991543845E-2</v>
      </c>
      <c r="EF4" s="62">
        <f>IFERROR(Inv_SY_B!EF4/Inv_SY_B!$IS4-1,"")</f>
        <v>4.366492550773815E-3</v>
      </c>
      <c r="EG4" s="62">
        <f>IFERROR(Inv_SY_B!EG4/Inv_SY_B!$IS4-1,"")</f>
        <v>-1.6202321309001011E-2</v>
      </c>
      <c r="EH4" s="62">
        <f>IFERROR(Inv_SY_B!EH4/Inv_SY_B!$IS4-1,"")</f>
        <v>1.5138483303500427E-2</v>
      </c>
      <c r="EI4" s="62">
        <f>IFERROR(Inv_SY_B!EI4/Inv_SY_B!$IS4-1,"")</f>
        <v>4.3979166750332421E-2</v>
      </c>
      <c r="EJ4" s="62">
        <f>IFERROR(Inv_SY_B!EJ4/Inv_SY_B!$IS4-1,"")</f>
        <v>3.2282171296663442E-2</v>
      </c>
      <c r="EK4" s="62">
        <f>IFERROR(Inv_SY_B!EK4/Inv_SY_B!$IS4-1,"")</f>
        <v>3.6995361193042697E-2</v>
      </c>
      <c r="EL4" s="62">
        <f>IFERROR(Inv_SY_B!EL4/Inv_SY_B!$IS4-1,"")</f>
        <v>-2.4048474705060552E-2</v>
      </c>
      <c r="EM4" s="62">
        <f>IFERROR(Inv_SY_B!EM4/Inv_SY_B!$IS4-1,"")</f>
        <v>2.3198444055223533E-3</v>
      </c>
      <c r="EN4" s="62">
        <f>IFERROR(Inv_SY_B!EN4/Inv_SY_B!$IS4-1,"")</f>
        <v>-1.1099746570399249E-2</v>
      </c>
      <c r="EO4" s="62">
        <f>IFERROR(Inv_SY_B!EO4/Inv_SY_B!$IS4-1,"")</f>
        <v>1.8321823776481949E-2</v>
      </c>
      <c r="EP4" s="62">
        <f>IFERROR(Inv_SY_B!EP4/Inv_SY_B!$IS4-1,"")</f>
        <v>2.5627555047913031E-2</v>
      </c>
      <c r="EQ4" s="62">
        <f>IFERROR(Inv_SY_B!EQ4/Inv_SY_B!$IS4-1,"")</f>
        <v>-1.620566550531688E-2</v>
      </c>
      <c r="ER4" s="62">
        <f>IFERROR(Inv_SY_B!ER4/Inv_SY_B!$IS4-1,"")</f>
        <v>9.0725588174134231E-4</v>
      </c>
      <c r="ES4" s="62">
        <f>IFERROR(Inv_SY_B!ES4/Inv_SY_B!$IS4-1,"")</f>
        <v>1.2104962825465471E-2</v>
      </c>
      <c r="ET4" s="62">
        <f>IFERROR(Inv_SY_B!ET4/Inv_SY_B!$IS4-1,"")</f>
        <v>2.2938821210033877E-2</v>
      </c>
      <c r="EU4" s="62">
        <f>IFERROR(Inv_SY_B!EU4/Inv_SY_B!$IS4-1,"")</f>
        <v>6.2044628459210216E-3</v>
      </c>
      <c r="EV4" s="62">
        <f>IFERROR(Inv_SY_B!EV4/Inv_SY_B!$IS4-1,"")</f>
        <v>1.5033141119553672E-2</v>
      </c>
      <c r="EW4" s="62">
        <f>IFERROR(Inv_SY_B!EW4/Inv_SY_B!$IS4-1,"")</f>
        <v>1.1943103723782267E-2</v>
      </c>
      <c r="EX4" s="62">
        <f>IFERROR(Inv_SY_B!EX4/Inv_SY_B!$IS4-1,"")</f>
        <v>7.4184061085453834E-3</v>
      </c>
      <c r="EY4" s="62">
        <f>IFERROR(Inv_SY_B!EY4/Inv_SY_B!$IS4-1,"")</f>
        <v>1.4846757911554764E-2</v>
      </c>
      <c r="EZ4" s="62">
        <f>IFERROR(Inv_SY_B!EZ4/Inv_SY_B!$IS4-1,"")</f>
        <v>1.0287726547476117E-2</v>
      </c>
      <c r="FA4" s="62">
        <f>IFERROR(Inv_SY_B!FA4/Inv_SY_B!$IS4-1,"")</f>
        <v>-1.9547073252946801E-3</v>
      </c>
      <c r="FB4" s="62">
        <f>IFERROR(Inv_SY_B!FB4/Inv_SY_B!$IS4-1,"")</f>
        <v>-5.5891798812733873E-3</v>
      </c>
      <c r="FC4" s="62">
        <f>IFERROR(Inv_SY_B!FC4/Inv_SY_B!$IS4-1,"")</f>
        <v>-8.069791497223866E-4</v>
      </c>
      <c r="FD4" s="62">
        <f>IFERROR(Inv_SY_B!FD4/Inv_SY_B!$IS4-1,"")</f>
        <v>-2.0503513399255935E-3</v>
      </c>
      <c r="FE4" s="62">
        <f>IFERROR(Inv_SY_B!FE4/Inv_SY_B!$IS4-1,"")</f>
        <v>6.9684444942585966E-3</v>
      </c>
      <c r="FF4" s="62">
        <f>IFERROR(Inv_SY_B!FF4/Inv_SY_B!$IS4-1,"")</f>
        <v>1.7125186729791464E-2</v>
      </c>
      <c r="FG4" s="62">
        <f>IFERROR(Inv_SY_B!FG4/Inv_SY_B!$IS4-1,"")</f>
        <v>2.9990393561466488E-2</v>
      </c>
      <c r="FH4" s="62">
        <f>IFERROR(Inv_SY_B!FH4/Inv_SY_B!$IS4-1,"")</f>
        <v>5.2272886824529241E-3</v>
      </c>
      <c r="FI4" s="62">
        <f>IFERROR(Inv_SY_B!FI4/Inv_SY_B!$IS4-1,"")</f>
        <v>2.1478076259305645E-2</v>
      </c>
      <c r="FJ4" s="62">
        <f>IFERROR(Inv_SY_B!FJ4/Inv_SY_B!$IS4-1,"")</f>
        <v>1.4943368027343862E-2</v>
      </c>
      <c r="FK4" s="62">
        <f>IFERROR(Inv_SY_B!FK4/Inv_SY_B!$IS4-1,"")</f>
        <v>-1.1195464900503937E-2</v>
      </c>
      <c r="FL4" s="62">
        <f>IFERROR(Inv_SY_B!FL4/Inv_SY_B!$IS4-1,"")</f>
        <v>1.7763610527453455E-2</v>
      </c>
      <c r="FM4" s="62">
        <f>IFERROR(Inv_SY_B!FM4/Inv_SY_B!$IS4-1,"")</f>
        <v>1.7028455851357815E-2</v>
      </c>
      <c r="FN4" s="62">
        <f>IFERROR(Inv_SY_B!FN4/Inv_SY_B!$IS4-1,"")</f>
        <v>1.0386268865580695E-2</v>
      </c>
      <c r="FO4" s="62">
        <f>IFERROR(Inv_SY_B!FO4/Inv_SY_B!$IS4-1,"")</f>
        <v>6.0011357099221119E-3</v>
      </c>
      <c r="FP4" s="62">
        <f>IFERROR(Inv_SY_B!FP4/Inv_SY_B!$IS4-1,"")</f>
        <v>-5.2660770100290133E-3</v>
      </c>
      <c r="FQ4" s="62">
        <f>IFERROR(Inv_SY_B!FQ4/Inv_SY_B!$IS4-1,"")</f>
        <v>1.8877950247009112E-2</v>
      </c>
      <c r="FR4" s="62">
        <f>IFERROR(Inv_SY_B!FR4/Inv_SY_B!$IS4-1,"")</f>
        <v>-6.9375865893622768E-3</v>
      </c>
      <c r="FS4" s="62">
        <f>IFERROR(Inv_SY_B!FS4/Inv_SY_B!$IS4-1,"")</f>
        <v>2.3971583347817349E-2</v>
      </c>
      <c r="FT4" s="62">
        <f>IFERROR(Inv_SY_B!FT4/Inv_SY_B!$IS4-1,"")</f>
        <v>2.2963862552046299E-2</v>
      </c>
      <c r="FU4" s="62">
        <f>IFERROR(Inv_SY_B!FU4/Inv_SY_B!$IS4-1,"")</f>
        <v>1.287977595409262E-2</v>
      </c>
      <c r="FV4" s="62">
        <f>IFERROR(Inv_SY_B!FV4/Inv_SY_B!$IS4-1,"")</f>
        <v>3.608443890278612E-2</v>
      </c>
      <c r="FW4" s="62">
        <f>IFERROR(Inv_SY_B!FW4/Inv_SY_B!$IS4-1,"")</f>
        <v>3.985694316169841E-2</v>
      </c>
      <c r="FX4" s="62">
        <f>IFERROR(Inv_SY_B!FX4/Inv_SY_B!$IS4-1,"")</f>
        <v>2.4283271733881451E-2</v>
      </c>
      <c r="FY4" s="62">
        <f>IFERROR(Inv_SY_B!FY4/Inv_SY_B!$IS4-1,"")</f>
        <v>2.3283719323400121E-2</v>
      </c>
      <c r="FZ4" s="62">
        <f>IFERROR(Inv_SY_B!FZ4/Inv_SY_B!$IS4-1,"")</f>
        <v>1.3739605984613767E-2</v>
      </c>
      <c r="GA4" s="62">
        <f>IFERROR(Inv_SY_B!GA4/Inv_SY_B!$IS4-1,"")</f>
        <v>2.2996006967033633E-2</v>
      </c>
      <c r="GB4" s="62">
        <f>IFERROR(Inv_SY_B!GB4/Inv_SY_B!$IS4-1,"")</f>
        <v>1.1160115893049882E-2</v>
      </c>
      <c r="GC4" s="62">
        <f>IFERROR(Inv_SY_B!GC4/Inv_SY_B!$IS4-1,"")</f>
        <v>1.1332081899154245E-2</v>
      </c>
      <c r="GD4" s="62">
        <f>IFERROR(Inv_SY_B!GD4/Inv_SY_B!$IS4-1,"")</f>
        <v>2.2406692692268582E-2</v>
      </c>
      <c r="GE4" s="62">
        <f>IFERROR(Inv_SY_B!GE4/Inv_SY_B!$IS4-1,"")</f>
        <v>2.7271675167832576E-3</v>
      </c>
      <c r="GF4" s="62">
        <f>IFERROR(Inv_SY_B!GF4/Inv_SY_B!$IS4-1,"")</f>
        <v>1.3739605984613767E-2</v>
      </c>
      <c r="GG4" s="62">
        <f>IFERROR(Inv_SY_B!GG4/Inv_SY_B!$IS4-1,"")</f>
        <v>4.1350467924714085E-2</v>
      </c>
      <c r="GH4" s="62">
        <f>IFERROR(Inv_SY_B!GH4/Inv_SY_B!$IS4-1,"")</f>
        <v>4.5900688446232518E-2</v>
      </c>
      <c r="GI4" s="62">
        <f>IFERROR(Inv_SY_B!GI4/Inv_SY_B!$IS4-1,"")</f>
        <v>3.4478706320787644E-2</v>
      </c>
      <c r="GJ4" s="62">
        <f>IFERROR(Inv_SY_B!GJ4/Inv_SY_B!$IS4-1,"")</f>
        <v>1.9692275426684391E-2</v>
      </c>
      <c r="GK4" s="62">
        <f>IFERROR(Inv_SY_B!GK4/Inv_SY_B!$IS4-1,"")</f>
        <v>5.9044048314886854E-3</v>
      </c>
      <c r="GL4" s="62">
        <f>IFERROR(Inv_SY_B!GL4/Inv_SY_B!$IS4-1,"")</f>
        <v>-1.1023498894399686E-2</v>
      </c>
      <c r="GM4" s="62">
        <f>IFERROR(Inv_SY_B!GM4/Inv_SY_B!$IS4-1,"")</f>
        <v>-2.2050819035835278E-2</v>
      </c>
      <c r="GN4" s="62">
        <f>IFERROR(Inv_SY_B!GN4/Inv_SY_B!$IS4-1,"")</f>
        <v>4.2599798981164394E-3</v>
      </c>
      <c r="GO4" s="62">
        <f>IFERROR(Inv_SY_B!GO4/Inv_SY_B!$IS4-1,"")</f>
        <v>7.5488297648604874E-3</v>
      </c>
      <c r="GP4" s="62">
        <f>IFERROR(Inv_SY_B!GP4/Inv_SY_B!$IS4-1,"")</f>
        <v>-1.0443113623797795E-2</v>
      </c>
      <c r="GQ4" s="62">
        <f>IFERROR(Inv_SY_B!GQ4/Inv_SY_B!$IS4-1,"")</f>
        <v>2.3799617341712986E-2</v>
      </c>
      <c r="GR4" s="62">
        <f>IFERROR(Inv_SY_B!GR4/Inv_SY_B!$IS4-1,"")</f>
        <v>2.7959045114359871E-2</v>
      </c>
      <c r="GS4" s="62" t="str">
        <f>IFERROR(Inv_SY_B!GS4/Inv_SY_B!$IS4-1,"")</f>
        <v/>
      </c>
      <c r="GT4" s="62" t="str">
        <f>IFERROR(Inv_SY_B!GT4/Inv_SY_B!$IS4-1,"")</f>
        <v/>
      </c>
      <c r="GU4" s="62">
        <f>IFERROR(Inv_SY_B!GU4/Inv_SY_B!$IS4-1,"")</f>
        <v>-7.7237025321697517E-2</v>
      </c>
      <c r="GV4" s="62">
        <f>IFERROR(Inv_SY_B!GV4/Inv_SY_B!$IS4-1,"")</f>
        <v>-1.8653943565493103E-3</v>
      </c>
      <c r="GW4" s="62">
        <f>IFERROR(Inv_SY_B!GW4/Inv_SY_B!$IS4-1,"")</f>
        <v>-1.9762308009478313E-2</v>
      </c>
      <c r="GX4" s="62" t="str">
        <f>IFERROR(Inv_SY_B!GX4/Inv_SY_B!$IS4-1,"")</f>
        <v/>
      </c>
      <c r="GY4" s="62">
        <f>IFERROR(Inv_SY_B!GY4/Inv_SY_B!$IS4-1,"")</f>
        <v>-1.9454358614721667E-2</v>
      </c>
      <c r="GZ4" s="62">
        <f>IFERROR(Inv_SY_B!GZ4/Inv_SY_B!$IS4-1,"")</f>
        <v>-2.2518170470964161E-2</v>
      </c>
      <c r="HA4" s="62">
        <f>IFERROR(Inv_SY_B!HA4/Inv_SY_B!$IS4-1,"")</f>
        <v>6.1750339183421765E-3</v>
      </c>
      <c r="HB4" s="62">
        <f>IFERROR(Inv_SY_B!HB4/Inv_SY_B!$IS4-1,"")</f>
        <v>-7.072275384499882E-2</v>
      </c>
      <c r="HC4" s="62">
        <f>IFERROR(Inv_SY_B!HC4/Inv_SY_B!$IS4-1,"")</f>
        <v>3.2100694647807515E-3</v>
      </c>
      <c r="HD4" s="62">
        <f>IFERROR(Inv_SY_B!HD4/Inv_SY_B!$IS4-1,"")</f>
        <v>1.0383370562107253E-2</v>
      </c>
      <c r="HE4" s="62">
        <f>IFERROR(Inv_SY_B!HE4/Inv_SY_B!$IS4-1,"")</f>
        <v>1.296575895714458E-2</v>
      </c>
      <c r="HF4" s="62">
        <f>IFERROR(Inv_SY_B!HF4/Inv_SY_B!$IS4-1,"")</f>
        <v>1.2487538883989568E-2</v>
      </c>
      <c r="HG4" s="62">
        <f>IFERROR(Inv_SY_B!HG4/Inv_SY_B!$IS4-1,"")</f>
        <v>1.3252691001037764E-2</v>
      </c>
      <c r="HH4" s="62">
        <f>IFERROR(Inv_SY_B!HH4/Inv_SY_B!$IS4-1,"")</f>
        <v>-2.2518170470964161E-2</v>
      </c>
      <c r="HI4" s="62">
        <f>IFERROR(Inv_SY_B!HI4/Inv_SY_B!$IS4-1,"")</f>
        <v>7.5140501231765189E-3</v>
      </c>
      <c r="HJ4" s="62">
        <f>IFERROR(Inv_SY_B!HJ4/Inv_SY_B!$IS4-1,"")</f>
        <v>1.6122011439968498E-2</v>
      </c>
      <c r="HK4" s="62">
        <f>IFERROR(Inv_SY_B!HK4/Inv_SY_B!$IS4-1,"")</f>
        <v>-3.71267527514485E-4</v>
      </c>
      <c r="HL4" s="62">
        <f>IFERROR(Inv_SY_B!HL4/Inv_SY_B!$IS4-1,"")</f>
        <v>1.5271842421025861E-2</v>
      </c>
      <c r="HM4" s="62">
        <f>IFERROR(Inv_SY_B!HM4/Inv_SY_B!$IS4-1,"")</f>
        <v>3.0398283373974655E-2</v>
      </c>
      <c r="HN4" s="62">
        <f>IFERROR(Inv_SY_B!HN4/Inv_SY_B!$IS4-1,"")</f>
        <v>3.0398283373974655E-2</v>
      </c>
      <c r="HO4" s="62">
        <f>IFERROR(Inv_SY_B!HO4/Inv_SY_B!$IS4-1,"")</f>
        <v>2.8682858928846144E-2</v>
      </c>
      <c r="HP4" s="62">
        <f>IFERROR(Inv_SY_B!HP4/Inv_SY_B!$IS4-1,"")</f>
        <v>3.1084453152026237E-2</v>
      </c>
      <c r="HQ4" s="62">
        <f>IFERROR(Inv_SY_B!HQ4/Inv_SY_B!$IS4-1,"")</f>
        <v>-1.6108779360625602E-2</v>
      </c>
      <c r="HR4" s="62">
        <f>IFERROR(Inv_SY_B!HR4/Inv_SY_B!$IS4-1,"")</f>
        <v>-2.836051211531454E-2</v>
      </c>
      <c r="HS4" s="62">
        <f>IFERROR(Inv_SY_B!HS4/Inv_SY_B!$IS4-1,"")</f>
        <v>5.2262452932023695E-3</v>
      </c>
      <c r="HT4" s="62">
        <f>IFERROR(Inv_SY_B!HT4/Inv_SY_B!$IS4-1,"")</f>
        <v>-9.6381098339866078E-3</v>
      </c>
      <c r="HU4" s="62">
        <f>IFERROR(Inv_SY_B!HU4/Inv_SY_B!$IS4-1,"")</f>
        <v>-1.5867232838160827E-2</v>
      </c>
      <c r="HV4" s="62">
        <f>IFERROR(Inv_SY_B!HV4/Inv_SY_B!$IS4-1,"")</f>
        <v>-2.1076153019604305E-2</v>
      </c>
      <c r="HW4" s="62">
        <f>IFERROR(Inv_SY_B!HW4/Inv_SY_B!$IS4-1,"")</f>
        <v>9.5417032333540153E-3</v>
      </c>
      <c r="HX4" s="62">
        <f>IFERROR(Inv_SY_B!HX4/Inv_SY_B!$IS4-1,"")</f>
        <v>-3.0656493413933061E-3</v>
      </c>
      <c r="HY4" s="62">
        <f>IFERROR(Inv_SY_B!HY4/Inv_SY_B!$IS4-1,"")</f>
        <v>-1.4484073241958439E-2</v>
      </c>
      <c r="HZ4" s="62">
        <f>IFERROR(Inv_SY_B!HZ4/Inv_SY_B!$IS4-1,"")</f>
        <v>-1.7204614102574123E-2</v>
      </c>
      <c r="IA4" s="62">
        <f>IFERROR(Inv_SY_B!IA4/Inv_SY_B!$IS4-1,"")</f>
        <v>3.024800988886911E-3</v>
      </c>
      <c r="IB4" s="62">
        <f>IFERROR(Inv_SY_B!IB4/Inv_SY_B!$IS4-1,"")</f>
        <v>-2.8084983357172355E-2</v>
      </c>
      <c r="IC4" s="62">
        <f>IFERROR(Inv_SY_B!IC4/Inv_SY_B!$IS4-1,"")</f>
        <v>-2.6738546221465764E-2</v>
      </c>
      <c r="ID4" s="62">
        <f>IFERROR(Inv_SY_B!ID4/Inv_SY_B!$IS4-1,"")</f>
        <v>-2.5971645952909128E-3</v>
      </c>
      <c r="IE4" s="62">
        <f>IFERROR(Inv_SY_B!IE4/Inv_SY_B!$IS4-1,"")</f>
        <v>-2.4952745388844622E-2</v>
      </c>
      <c r="IF4" s="62" t="str">
        <f>IFERROR(Inv_SY_B!IF4/Inv_SY_B!$IS4-1,"")</f>
        <v/>
      </c>
      <c r="IG4" s="62">
        <f>IFERROR(Inv_SY_B!IG4/Inv_SY_B!$IS4-1,"")</f>
        <v>-3.9649100726557585E-3</v>
      </c>
      <c r="IH4" s="62">
        <f>IFERROR(Inv_SY_B!IH4/Inv_SY_B!$IS4-1,"")</f>
        <v>-2.0683244547635593E-2</v>
      </c>
      <c r="II4" s="62">
        <f>IFERROR(Inv_SY_B!II4/Inv_SY_B!$IS4-1,"")</f>
        <v>4.6887978653815665E-2</v>
      </c>
      <c r="IJ4" s="62">
        <f>IFERROR(Inv_SY_B!IJ4/Inv_SY_B!$IS4-1,"")</f>
        <v>4.0904023087635633E-3</v>
      </c>
      <c r="IK4" s="62">
        <f>IFERROR(Inv_SY_B!IK4/Inv_SY_B!$IS4-1,"")</f>
        <v>-2.6738546221465764E-2</v>
      </c>
      <c r="IL4" s="62" t="str">
        <f>IFERROR(Inv_SY_B!IL4/Inv_SY_B!$IS4-1,"")</f>
        <v/>
      </c>
      <c r="IM4" s="62" t="str">
        <f>IFERROR(Inv_SY_B!IM4/Inv_SY_B!$IS4-1,"")</f>
        <v/>
      </c>
      <c r="IN4" s="62">
        <f>IFERROR(Inv_SY_B!IN4/Inv_SY_B!$IS4-1,"")</f>
        <v>3.0017077941723924E-2</v>
      </c>
      <c r="IO4" s="62">
        <f>IFERROR(Inv_SY_B!IO4/Inv_SY_B!$IS4-1,"")</f>
        <v>3.9690165785088549E-2</v>
      </c>
      <c r="IP4" s="62">
        <f>IFERROR(Inv_SY_B!IP4/Inv_SY_B!$IS4-1,"")</f>
        <v>0.13887468215044363</v>
      </c>
      <c r="IQ4" s="62">
        <f>IFERROR(Inv_SY_B!IQ4/Inv_SY_B!$IS4-1,"")</f>
        <v>-2.6738546221465764E-2</v>
      </c>
      <c r="IR4" s="62">
        <f>IFERROR(Inv_SY_B!IR4/Inv_SY_B!$IS4-1,"")</f>
        <v>-1.430753627962944E-2</v>
      </c>
    </row>
    <row r="5" spans="2:253" ht="14.5" x14ac:dyDescent="0.35">
      <c r="B5" s="85">
        <f>B4+1</f>
        <v>45827</v>
      </c>
      <c r="C5" s="62">
        <f>IFERROR(Inv_SY_B!C5/Inv_SY_B!$IS5-1,"")</f>
        <v>2.6089017528279079E-3</v>
      </c>
      <c r="D5" s="62">
        <f>IFERROR(Inv_SY_B!D5/Inv_SY_B!$IS5-1,"")</f>
        <v>-2.4598995704927518E-3</v>
      </c>
      <c r="E5" s="62">
        <f>IFERROR(Inv_SY_B!E5/Inv_SY_B!$IS5-1,"")</f>
        <v>1.8147895455078444E-3</v>
      </c>
      <c r="F5" s="62">
        <f>IFERROR(Inv_SY_B!F5/Inv_SY_B!$IS5-1,"")</f>
        <v>1.1558453734759055E-3</v>
      </c>
      <c r="G5" s="62">
        <f>IFERROR(Inv_SY_B!G5/Inv_SY_B!$IS5-1,"")</f>
        <v>-8.1369570526118595E-3</v>
      </c>
      <c r="H5" s="62">
        <f>IFERROR(Inv_SY_B!H5/Inv_SY_B!$IS5-1,"")</f>
        <v>-3.2371157734019107E-3</v>
      </c>
      <c r="I5" s="62">
        <f>IFERROR(Inv_SY_B!I5/Inv_SY_B!$IS5-1,"")</f>
        <v>8.2637328746004712E-4</v>
      </c>
      <c r="J5" s="62">
        <f>IFERROR(Inv_SY_B!J5/Inv_SY_B!$IS5-1,"")</f>
        <v>8.2637328746004712E-4</v>
      </c>
      <c r="K5" s="62">
        <f>IFERROR(Inv_SY_B!K5/Inv_SY_B!$IS5-1,"")</f>
        <v>-8.7371031292931001E-3</v>
      </c>
      <c r="L5" s="62">
        <f>IFERROR(Inv_SY_B!L5/Inv_SY_B!$IS5-1,"")</f>
        <v>-1.7786526726385476E-3</v>
      </c>
      <c r="M5" s="62">
        <f>IFERROR(Inv_SY_B!M5/Inv_SY_B!$IS5-1,"")</f>
        <v>9.6122955812159017E-3</v>
      </c>
      <c r="N5" s="62">
        <f>IFERROR(Inv_SY_B!N5/Inv_SY_B!$IS5-1,"")</f>
        <v>1.378560867074996E-2</v>
      </c>
      <c r="O5" s="62">
        <f>IFERROR(Inv_SY_B!O5/Inv_SY_B!$IS5-1,"")</f>
        <v>-2.4683475726983151E-3</v>
      </c>
      <c r="P5" s="62">
        <f>IFERROR(Inv_SY_B!P5/Inv_SY_B!$IS5-1,"")</f>
        <v>2.352001121212699E-2</v>
      </c>
      <c r="Q5" s="62">
        <f>IFERROR(Inv_SY_B!Q5/Inv_SY_B!$IS5-1,"")</f>
        <v>-6.0133908527526536E-4</v>
      </c>
      <c r="R5" s="62">
        <f>IFERROR(Inv_SY_B!R5/Inv_SY_B!$IS5-1,"")</f>
        <v>-2.8057346253262172E-2</v>
      </c>
      <c r="S5" s="62">
        <f>IFERROR(Inv_SY_B!S5/Inv_SY_B!$IS5-1,"")</f>
        <v>-4.774652174809102E-3</v>
      </c>
      <c r="T5" s="62">
        <f>IFERROR(Inv_SY_B!T5/Inv_SY_B!$IS5-1,"")</f>
        <v>-8.8381412356712818E-3</v>
      </c>
      <c r="U5" s="62">
        <f>IFERROR(Inv_SY_B!U5/Inv_SY_B!$IS5-1,"")</f>
        <v>-8.5424611584775656E-3</v>
      </c>
      <c r="V5" s="62">
        <f>IFERROR(Inv_SY_B!V5/Inv_SY_B!$IS5-1,"")</f>
        <v>-5.8053084438842717E-3</v>
      </c>
      <c r="W5" s="62">
        <f>IFERROR(Inv_SY_B!W5/Inv_SY_B!$IS5-1,"")</f>
        <v>2.583557746211218E-3</v>
      </c>
      <c r="X5" s="62">
        <f>IFERROR(Inv_SY_B!X5/Inv_SY_B!$IS5-1,"")</f>
        <v>1.5951414881636428E-3</v>
      </c>
      <c r="Y5" s="62">
        <f>IFERROR(Inv_SY_B!Y5/Inv_SY_B!$IS5-1,"")</f>
        <v>-2.3546113075506692E-2</v>
      </c>
      <c r="Z5" s="62">
        <f>IFERROR(Inv_SY_B!Z5/Inv_SY_B!$IS5-1,"")</f>
        <v>3.5475686645538573E-3</v>
      </c>
      <c r="AA5" s="62">
        <f>IFERROR(Inv_SY_B!AA5/Inv_SY_B!$IS5-1,"")</f>
        <v>8.0832071820142737E-3</v>
      </c>
      <c r="AB5" s="62">
        <f>IFERROR(Inv_SY_B!AB5/Inv_SY_B!$IS5-1,"")</f>
        <v>-4.9943002321531926E-3</v>
      </c>
      <c r="AC5" s="62">
        <f>IFERROR(Inv_SY_B!AC5/Inv_SY_B!$IS5-1,"")</f>
        <v>-1.1279613873070748E-2</v>
      </c>
      <c r="AD5" s="62">
        <f>IFERROR(Inv_SY_B!AD5/Inv_SY_B!$IS5-1,"")</f>
        <v>-8.4598584702455515E-3</v>
      </c>
      <c r="AE5" s="62">
        <f>IFERROR(Inv_SY_B!AE5/Inv_SY_B!$IS5-1,"")</f>
        <v>2.2844246469055918E-4</v>
      </c>
      <c r="AF5" s="62">
        <f>IFERROR(Inv_SY_B!AF5/Inv_SY_B!$IS5-1,"")</f>
        <v>1.3082110587103735E-4</v>
      </c>
      <c r="AG5" s="62">
        <f>IFERROR(Inv_SY_B!AG5/Inv_SY_B!$IS5-1,"")</f>
        <v>-5.1407322703823644E-3</v>
      </c>
      <c r="AH5" s="62">
        <f>IFERROR(Inv_SY_B!AH5/Inv_SY_B!$IS5-1,"")</f>
        <v>3.5475686645538573E-3</v>
      </c>
      <c r="AI5" s="62">
        <f>IFERROR(Inv_SY_B!AI5/Inv_SY_B!$IS5-1,"")</f>
        <v>1.270446363377653E-2</v>
      </c>
      <c r="AJ5" s="62">
        <f>IFERROR(Inv_SY_B!AJ5/Inv_SY_B!$IS5-1,"")</f>
        <v>-2.4377560124437925E-2</v>
      </c>
      <c r="AK5" s="62">
        <f>IFERROR(Inv_SY_B!AK5/Inv_SY_B!$IS5-1,"")</f>
        <v>2.3639096888674604E-3</v>
      </c>
      <c r="AL5" s="62">
        <f>IFERROR(Inv_SY_B!AL5/Inv_SY_B!$IS5-1,"")</f>
        <v>1.3895506184887774E-2</v>
      </c>
      <c r="AM5" s="62">
        <f>IFERROR(Inv_SY_B!AM5/Inv_SY_B!$IS5-1,"")</f>
        <v>1.6742911542855232E-4</v>
      </c>
      <c r="AN5" s="62">
        <f>IFERROR(Inv_SY_B!AN5/Inv_SY_B!$IS5-1,"")</f>
        <v>-2.7398402081230344E-2</v>
      </c>
      <c r="AO5" s="62">
        <f>IFERROR(Inv_SY_B!AO5/Inv_SY_B!$IS5-1,"")</f>
        <v>-1.6525823242707682E-2</v>
      </c>
      <c r="AP5" s="62">
        <f>IFERROR(Inv_SY_B!AP5/Inv_SY_B!$IS5-1,"")</f>
        <v>4.3407422049623889E-3</v>
      </c>
      <c r="AQ5" s="62">
        <f>IFERROR(Inv_SY_B!AQ5/Inv_SY_B!$IS5-1,"")</f>
        <v>-9.9363815223907359E-3</v>
      </c>
      <c r="AR5" s="62">
        <f>IFERROR(Inv_SY_B!AR5/Inv_SY_B!$IS5-1,"")</f>
        <v>-1.8941951873490459E-2</v>
      </c>
      <c r="AS5" s="62">
        <f>IFERROR(Inv_SY_B!AS5/Inv_SY_B!$IS5-1,"")</f>
        <v>-7.9595490062956964E-3</v>
      </c>
      <c r="AT5" s="62">
        <f>IFERROR(Inv_SY_B!AT5/Inv_SY_B!$IS5-1,"")</f>
        <v>3.2425019182429349E-3</v>
      </c>
      <c r="AU5" s="62">
        <f>IFERROR(Inv_SY_B!AU5/Inv_SY_B!$IS5-1,"")</f>
        <v>-6.0925405188725357E-3</v>
      </c>
      <c r="AV5" s="62">
        <f>IFERROR(Inv_SY_B!AV5/Inv_SY_B!$IS5-1,"")</f>
        <v>-1.2602832573068712E-3</v>
      </c>
      <c r="AW5" s="62">
        <f>IFERROR(Inv_SY_B!AW5/Inv_SY_B!$IS5-1,"")</f>
        <v>-8.9479652643431606E-3</v>
      </c>
      <c r="AX5" s="62">
        <f>IFERROR(Inv_SY_B!AX5/Inv_SY_B!$IS5-1,"")</f>
        <v>-1.0265853608406594E-2</v>
      </c>
      <c r="AY5" s="62">
        <f>IFERROR(Inv_SY_B!AY5/Inv_SY_B!$IS5-1,"")</f>
        <v>-1.8015037071499318E-2</v>
      </c>
      <c r="AZ5" s="62">
        <f>IFERROR(Inv_SY_B!AZ5/Inv_SY_B!$IS5-1,"")</f>
        <v>-3.6764118880897589E-3</v>
      </c>
      <c r="BA5" s="62">
        <f>IFERROR(Inv_SY_B!BA5/Inv_SY_B!$IS5-1,"")</f>
        <v>-7.4104288629359694E-3</v>
      </c>
      <c r="BB5" s="62">
        <f>IFERROR(Inv_SY_B!BB5/Inv_SY_B!$IS5-1,"")</f>
        <v>-1.0375677637078584E-2</v>
      </c>
      <c r="BC5" s="62">
        <f>IFERROR(Inv_SY_B!BC5/Inv_SY_B!$IS5-1,"")</f>
        <v>5.6952385585833376E-3</v>
      </c>
      <c r="BD5" s="62">
        <f>IFERROR(Inv_SY_B!BD5/Inv_SY_B!$IS5-1,"")</f>
        <v>-6.5074312938554479E-3</v>
      </c>
      <c r="BE5" s="62">
        <f>IFERROR(Inv_SY_B!BE5/Inv_SY_B!$IS5-1,"")</f>
        <v>-1.7869055593387584E-2</v>
      </c>
      <c r="BF5" s="62">
        <f>IFERROR(Inv_SY_B!BF5/Inv_SY_B!$IS5-1,"")</f>
        <v>-9.4301384114348075E-4</v>
      </c>
      <c r="BG5" s="62">
        <f>IFERROR(Inv_SY_B!BG5/Inv_SY_B!$IS5-1,"")</f>
        <v>2.9618405116369484E-3</v>
      </c>
      <c r="BH5" s="62">
        <f>IFERROR(Inv_SY_B!BH5/Inv_SY_B!$IS5-1,"")</f>
        <v>4.3407422049623889E-3</v>
      </c>
      <c r="BI5" s="62">
        <f>IFERROR(Inv_SY_B!BI5/Inv_SY_B!$IS5-1,"")</f>
        <v>-7.2884021644116226E-3</v>
      </c>
      <c r="BJ5" s="62">
        <f>IFERROR(Inv_SY_B!BJ5/Inv_SY_B!$IS5-1,"")</f>
        <v>5.5976171997635937E-3</v>
      </c>
      <c r="BK5" s="62">
        <f>IFERROR(Inv_SY_B!BK5/Inv_SY_B!$IS5-1,"")</f>
        <v>1.2656694021480064E-3</v>
      </c>
      <c r="BL5" s="62">
        <f>IFERROR(Inv_SY_B!BL5/Inv_SY_B!$IS5-1,"")</f>
        <v>1.526894954111313E-2</v>
      </c>
      <c r="BM5" s="62">
        <f>IFERROR(Inv_SY_B!BM5/Inv_SY_B!$IS5-1,"")</f>
        <v>-1.1364093895126048E-2</v>
      </c>
      <c r="BN5" s="62">
        <f>IFERROR(Inv_SY_B!BN5/Inv_SY_B!$IS5-1,"")</f>
        <v>6.8742723156429264E-2</v>
      </c>
      <c r="BO5" s="62">
        <f>IFERROR(Inv_SY_B!BO5/Inv_SY_B!$IS5-1,"")</f>
        <v>-7.83282897321258E-3</v>
      </c>
      <c r="BP5" s="62">
        <f>IFERROR(Inv_SY_B!BP5/Inv_SY_B!$IS5-1,"")</f>
        <v>-1.3814014534731078E-2</v>
      </c>
      <c r="BQ5" s="62">
        <f>IFERROR(Inv_SY_B!BQ5/Inv_SY_B!$IS5-1,"")</f>
        <v>-6.7176926820821103E-3</v>
      </c>
      <c r="BR5" s="62">
        <f>IFERROR(Inv_SY_B!BR5/Inv_SY_B!$IS5-1,"")</f>
        <v>-2.9425922610558652E-2</v>
      </c>
      <c r="BS5" s="62">
        <f>IFERROR(Inv_SY_B!BS5/Inv_SY_B!$IS5-1,"")</f>
        <v>-9.1676133216870292E-3</v>
      </c>
      <c r="BT5" s="62">
        <f>IFERROR(Inv_SY_B!BT5/Inv_SY_B!$IS5-1,"")</f>
        <v>-1.3231102382549209E-2</v>
      </c>
      <c r="BU5" s="62">
        <f>IFERROR(Inv_SY_B!BU5/Inv_SY_B!$IS5-1,"")</f>
        <v>-8.6184931783273022E-3</v>
      </c>
      <c r="BV5" s="62">
        <f>IFERROR(Inv_SY_B!BV5/Inv_SY_B!$IS5-1,"")</f>
        <v>-1.5427582955988117E-2</v>
      </c>
      <c r="BW5" s="62">
        <f>IFERROR(Inv_SY_B!BW5/Inv_SY_B!$IS5-1,"")</f>
        <v>1.2138248240670668E-2</v>
      </c>
      <c r="BX5" s="62">
        <f>IFERROR(Inv_SY_B!BX5/Inv_SY_B!$IS5-1,"")</f>
        <v>-4.1157080027776072E-3</v>
      </c>
      <c r="BY5" s="62">
        <f>IFERROR(Inv_SY_B!BY5/Inv_SY_B!$IS5-1,"")</f>
        <v>1.9557471510953439E-2</v>
      </c>
      <c r="BZ5" s="62">
        <f>IFERROR(Inv_SY_B!BZ5/Inv_SY_B!$IS5-1,"")</f>
        <v>-4.2621400410067789E-3</v>
      </c>
      <c r="CA5" s="62">
        <f>IFERROR(Inv_SY_B!CA5/Inv_SY_B!$IS5-1,"")</f>
        <v>1.7507422975743703E-2</v>
      </c>
      <c r="CB5" s="62">
        <f>IFERROR(Inv_SY_B!CB5/Inv_SY_B!$IS5-1,"")</f>
        <v>3.9014460902746517E-3</v>
      </c>
      <c r="CC5" s="62">
        <f>IFERROR(Inv_SY_B!CC5/Inv_SY_B!$IS5-1,"")</f>
        <v>-1.0705149723094554E-2</v>
      </c>
      <c r="CD5" s="62">
        <f>IFERROR(Inv_SY_B!CD5/Inv_SY_B!$IS5-1,"")</f>
        <v>4.2309181762905101E-3</v>
      </c>
      <c r="CE5" s="62">
        <f>IFERROR(Inv_SY_B!CE5/Inv_SY_B!$IS5-1,"")</f>
        <v>-3.8169102793117471E-4</v>
      </c>
      <c r="CF5" s="62">
        <f>IFERROR(Inv_SY_B!CF5/Inv_SY_B!$IS5-1,"")</f>
        <v>3.6817980329306721E-3</v>
      </c>
      <c r="CG5" s="62">
        <f>IFERROR(Inv_SY_B!CG5/Inv_SY_B!$IS5-1,"")</f>
        <v>-1.0705149723094554E-2</v>
      </c>
      <c r="CH5" s="62">
        <f>IFERROR(Inv_SY_B!CH5/Inv_SY_B!$IS5-1,"")</f>
        <v>3.0228538608989552E-3</v>
      </c>
      <c r="CI5" s="62">
        <f>IFERROR(Inv_SY_B!CI5/Inv_SY_B!$IS5-1,"")</f>
        <v>-1.4768638783956511E-2</v>
      </c>
      <c r="CJ5" s="62">
        <f>IFERROR(Inv_SY_B!CJ5/Inv_SY_B!$IS5-1,"")</f>
        <v>-9.3872613790311199E-3</v>
      </c>
      <c r="CK5" s="62">
        <f>IFERROR(Inv_SY_B!CK5/Inv_SY_B!$IS5-1,"")</f>
        <v>-4.5550041174653444E-3</v>
      </c>
      <c r="CL5" s="62">
        <f>IFERROR(Inv_SY_B!CL5/Inv_SY_B!$IS5-1,"")</f>
        <v>-1.1803390009813897E-2</v>
      </c>
      <c r="CM5" s="62">
        <f>IFERROR(Inv_SY_B!CM5/Inv_SY_B!$IS5-1,"")</f>
        <v>-2.4872449421775689E-2</v>
      </c>
      <c r="CN5" s="62">
        <f>IFERROR(Inv_SY_B!CN5/Inv_SY_B!$IS5-1,"")</f>
        <v>-9.3872613790311199E-3</v>
      </c>
      <c r="CO5" s="62">
        <f>IFERROR(Inv_SY_B!CO5/Inv_SY_B!$IS5-1,"")</f>
        <v>-2.1810555502401852E-2</v>
      </c>
      <c r="CP5" s="62">
        <f>IFERROR(Inv_SY_B!CP5/Inv_SY_B!$IS5-1,"")</f>
        <v>-1.7869055593387584E-2</v>
      </c>
      <c r="CQ5" s="62">
        <f>IFERROR(Inv_SY_B!CQ5/Inv_SY_B!$IS5-1,"")</f>
        <v>8.5140552944964476E-3</v>
      </c>
      <c r="CR5" s="62">
        <f>IFERROR(Inv_SY_B!CR5/Inv_SY_B!$IS5-1,"")</f>
        <v>4.0112701189467526E-3</v>
      </c>
      <c r="CS5" s="62">
        <f>IFERROR(Inv_SY_B!CS5/Inv_SY_B!$IS5-1,"")</f>
        <v>-1.7733887558099015E-2</v>
      </c>
      <c r="CT5" s="62">
        <f>IFERROR(Inv_SY_B!CT5/Inv_SY_B!$IS5-1,"")</f>
        <v>-1.2242686124501634E-2</v>
      </c>
      <c r="CU5" s="62">
        <f>IFERROR(Inv_SY_B!CU5/Inv_SY_B!$IS5-1,"")</f>
        <v>-1.1473917923797927E-2</v>
      </c>
      <c r="CV5" s="62">
        <f>IFERROR(Inv_SY_B!CV5/Inv_SY_B!$IS5-1,"")</f>
        <v>6.8666948644171555E-3</v>
      </c>
      <c r="CW5" s="62">
        <f>IFERROR(Inv_SY_B!CW5/Inv_SY_B!$IS5-1,"")</f>
        <v>1.7049655168357436E-3</v>
      </c>
      <c r="CX5" s="62">
        <f>IFERROR(Inv_SY_B!CX5/Inv_SY_B!$IS5-1,"")</f>
        <v>-7.1116311394714415E-4</v>
      </c>
      <c r="CY5" s="62">
        <f>IFERROR(Inv_SY_B!CY5/Inv_SY_B!$IS5-1,"")</f>
        <v>2.0155402333722927E-2</v>
      </c>
      <c r="CZ5" s="62">
        <f>IFERROR(Inv_SY_B!CZ5/Inv_SY_B!$IS5-1,"")</f>
        <v>-1.9192274293386991E-3</v>
      </c>
      <c r="DA5" s="62">
        <f>IFERROR(Inv_SY_B!DA5/Inv_SY_B!$IS5-1,"")</f>
        <v>9.7221196098880025E-3</v>
      </c>
      <c r="DB5" s="62">
        <f>IFERROR(Inv_SY_B!DB5/Inv_SY_B!$IS5-1,"")</f>
        <v>-1.5098110869972259E-2</v>
      </c>
      <c r="DC5" s="62">
        <f>IFERROR(Inv_SY_B!DC5/Inv_SY_B!$IS5-1,"")</f>
        <v>3.742811382192901E-3</v>
      </c>
      <c r="DD5" s="62">
        <f>IFERROR(Inv_SY_B!DD5/Inv_SY_B!$IS5-1,"")</f>
        <v>-2.0290514580104668E-3</v>
      </c>
      <c r="DE5" s="62">
        <f>IFERROR(Inv_SY_B!DE5/Inv_SY_B!$IS5-1,"")</f>
        <v>3.9960335504230837E-2</v>
      </c>
      <c r="DF5" s="62">
        <f>IFERROR(Inv_SY_B!DF5/Inv_SY_B!$IS5-1,"")</f>
        <v>-7.9814844178437427E-3</v>
      </c>
      <c r="DG5" s="62">
        <f>IFERROR(Inv_SY_B!DG5/Inv_SY_B!$IS5-1,"")</f>
        <v>1.485317459491764E-3</v>
      </c>
      <c r="DH5" s="62">
        <f>IFERROR(Inv_SY_B!DH5/Inv_SY_B!$IS5-1,"")</f>
        <v>-1.2755198258304068E-2</v>
      </c>
      <c r="DI5" s="62">
        <f>IFERROR(Inv_SY_B!DI5/Inv_SY_B!$IS5-1,"")</f>
        <v>-1.3915390561197505E-2</v>
      </c>
      <c r="DJ5" s="62">
        <f>IFERROR(Inv_SY_B!DJ5/Inv_SY_B!$IS5-1,"")</f>
        <v>-2.5776385657767853E-2</v>
      </c>
      <c r="DK5" s="62">
        <f>IFERROR(Inv_SY_B!DK5/Inv_SY_B!$IS5-1,"")</f>
        <v>-4.0668973233676242E-3</v>
      </c>
      <c r="DL5" s="62">
        <f>IFERROR(Inv_SY_B!DL5/Inv_SY_B!$IS5-1,"")</f>
        <v>-5.5312177056603407E-3</v>
      </c>
      <c r="DM5" s="62">
        <f>IFERROR(Inv_SY_B!DM5/Inv_SY_B!$IS5-1,"")</f>
        <v>6.0672523011628954E-4</v>
      </c>
      <c r="DN5" s="62">
        <f>IFERROR(Inv_SY_B!DN5/Inv_SY_B!$IS5-1,"")</f>
        <v>4.7800383196501262E-3</v>
      </c>
      <c r="DO5" s="62">
        <f>IFERROR(Inv_SY_B!DO5/Inv_SY_B!$IS5-1,"")</f>
        <v>-1.288663926150535E-2</v>
      </c>
      <c r="DP5" s="62">
        <f>IFERROR(Inv_SY_B!DP5/Inv_SY_B!$IS5-1,"")</f>
        <v>-2.2614955499074441E-2</v>
      </c>
      <c r="DQ5" s="62">
        <f>IFERROR(Inv_SY_B!DQ5/Inv_SY_B!$IS5-1,"")</f>
        <v>-1.8905343863933055E-2</v>
      </c>
      <c r="DR5" s="62">
        <f>IFERROR(Inv_SY_B!DR5/Inv_SY_B!$IS5-1,"")</f>
        <v>-1.4109694611924684E-2</v>
      </c>
      <c r="DS5" s="62">
        <f>IFERROR(Inv_SY_B!DS5/Inv_SY_B!$IS5-1,"")</f>
        <v>5.3291584630099642E-3</v>
      </c>
      <c r="DT5" s="62">
        <f>IFERROR(Inv_SY_B!DT5/Inv_SY_B!$IS5-1,"")</f>
        <v>-2.2810198216713595E-2</v>
      </c>
      <c r="DU5" s="62">
        <f>IFERROR(Inv_SY_B!DU5/Inv_SY_B!$IS5-1,"")</f>
        <v>-1.3048062334762633E-2</v>
      </c>
      <c r="DV5" s="62">
        <f>IFERROR(Inv_SY_B!DV5/Inv_SY_B!$IS5-1,"")</f>
        <v>-8.179197063639565E-3</v>
      </c>
      <c r="DW5" s="62">
        <f>IFERROR(Inv_SY_B!DW5/Inv_SY_B!$IS5-1,"")</f>
        <v>6.0672523011628954E-4</v>
      </c>
      <c r="DX5" s="62">
        <f>IFERROR(Inv_SY_B!DX5/Inv_SY_B!$IS5-1,"")</f>
        <v>-2.1144701469775207E-3</v>
      </c>
      <c r="DY5" s="62">
        <f>IFERROR(Inv_SY_B!DY5/Inv_SY_B!$IS5-1,"")</f>
        <v>-1.0595325694422453E-2</v>
      </c>
      <c r="DZ5" s="62">
        <f>IFERROR(Inv_SY_B!DZ5/Inv_SY_B!$IS5-1,"")</f>
        <v>-5.8728924615286671E-3</v>
      </c>
      <c r="EA5" s="62">
        <f>IFERROR(Inv_SY_B!EA5/Inv_SY_B!$IS5-1,"")</f>
        <v>1.4578782211158492E-2</v>
      </c>
      <c r="EB5" s="62">
        <f>IFERROR(Inv_SY_B!EB5/Inv_SY_B!$IS5-1,"")</f>
        <v>3.2547045880955139E-3</v>
      </c>
      <c r="EC5" s="62">
        <f>IFERROR(Inv_SY_B!EC5/Inv_SY_B!$IS5-1,"")</f>
        <v>2.6089017528279079E-3</v>
      </c>
      <c r="ED5" s="62">
        <f>IFERROR(Inv_SY_B!ED5/Inv_SY_B!$IS5-1,"")</f>
        <v>3.5212859910256356E-3</v>
      </c>
      <c r="EE5" s="62">
        <f>IFERROR(Inv_SY_B!EE5/Inv_SY_B!$IS5-1,"")</f>
        <v>3.3185339380927825E-3</v>
      </c>
      <c r="EF5" s="62">
        <f>IFERROR(Inv_SY_B!EF5/Inv_SY_B!$IS5-1,"")</f>
        <v>2.3040779087013297E-2</v>
      </c>
      <c r="EG5" s="62">
        <f>IFERROR(Inv_SY_B!EG5/Inv_SY_B!$IS5-1,"")</f>
        <v>3.5328014294862653E-2</v>
      </c>
      <c r="EH5" s="62">
        <f>IFERROR(Inv_SY_B!EH5/Inv_SY_B!$IS5-1,"")</f>
        <v>4.6721342914795017E-3</v>
      </c>
      <c r="EI5" s="62">
        <f>IFERROR(Inv_SY_B!EI5/Inv_SY_B!$IS5-1,"")</f>
        <v>4.3530256436236092E-2</v>
      </c>
      <c r="EJ5" s="62">
        <f>IFERROR(Inv_SY_B!EJ5/Inv_SY_B!$IS5-1,"")</f>
        <v>2.8151052421161005E-2</v>
      </c>
      <c r="EK5" s="62">
        <f>IFERROR(Inv_SY_B!EK5/Inv_SY_B!$IS5-1,"")</f>
        <v>4.2291533552840654E-2</v>
      </c>
      <c r="EL5" s="62">
        <f>IFERROR(Inv_SY_B!EL5/Inv_SY_B!$IS5-1,"")</f>
        <v>-2.091878438958561E-2</v>
      </c>
      <c r="EM5" s="62">
        <f>IFERROR(Inv_SY_B!EM5/Inv_SY_B!$IS5-1,"")</f>
        <v>-7.7314529467462645E-3</v>
      </c>
      <c r="EN5" s="62">
        <f>IFERROR(Inv_SY_B!EN5/Inv_SY_B!$IS5-1,"")</f>
        <v>-9.7589734760745728E-3</v>
      </c>
      <c r="EO5" s="62">
        <f>IFERROR(Inv_SY_B!EO5/Inv_SY_B!$IS5-1,"")</f>
        <v>2.6744844054039874E-2</v>
      </c>
      <c r="EP5" s="62">
        <f>IFERROR(Inv_SY_B!EP5/Inv_SY_B!$IS5-1,"")</f>
        <v>3.2717581613352698E-2</v>
      </c>
      <c r="EQ5" s="62">
        <f>IFERROR(Inv_SY_B!EQ5/Inv_SY_B!$IS5-1,"")</f>
        <v>-1.3231102382549209E-2</v>
      </c>
      <c r="ER5" s="62">
        <f>IFERROR(Inv_SY_B!ER5/Inv_SY_B!$IS5-1,"")</f>
        <v>-1.5638783011126534E-2</v>
      </c>
      <c r="ES5" s="62">
        <f>IFERROR(Inv_SY_B!ES5/Inv_SY_B!$IS5-1,"")</f>
        <v>1.1589128097311052E-2</v>
      </c>
      <c r="ET5" s="62">
        <f>IFERROR(Inv_SY_B!ET5/Inv_SY_B!$IS5-1,"")</f>
        <v>2.4837899556190424E-2</v>
      </c>
      <c r="EU5" s="62">
        <f>IFERROR(Inv_SY_B!EU5/Inv_SY_B!$IS5-1,"")</f>
        <v>5.5488065203539438E-3</v>
      </c>
      <c r="EV5" s="62">
        <f>IFERROR(Inv_SY_B!EV5/Inv_SY_B!$IS5-1,"")</f>
        <v>1.4469896849398367E-2</v>
      </c>
      <c r="EW5" s="62">
        <f>IFERROR(Inv_SY_B!EW5/Inv_SY_B!$IS5-1,"")</f>
        <v>1.7713929696323572E-2</v>
      </c>
      <c r="EX5" s="62">
        <f>IFERROR(Inv_SY_B!EX5/Inv_SY_B!$IS5-1,"")</f>
        <v>5.8782786063698023E-3</v>
      </c>
      <c r="EY5" s="62">
        <f>IFERROR(Inv_SY_B!EY5/Inv_SY_B!$IS5-1,"")</f>
        <v>1.4383539493519448E-2</v>
      </c>
      <c r="EZ5" s="62">
        <f>IFERROR(Inv_SY_B!EZ5/Inv_SY_B!$IS5-1,"")</f>
        <v>7.745287093792852E-3</v>
      </c>
      <c r="FA5" s="62">
        <f>IFERROR(Inv_SY_B!FA5/Inv_SY_B!$IS5-1,"")</f>
        <v>-4.6648281461373342E-3</v>
      </c>
      <c r="FB5" s="62">
        <f>IFERROR(Inv_SY_B!FB5/Inv_SY_B!$IS5-1,"")</f>
        <v>-8.9479652643432717E-3</v>
      </c>
      <c r="FC5" s="62">
        <f>IFERROR(Inv_SY_B!FC5/Inv_SY_B!$IS5-1,"")</f>
        <v>1.8147895455078444E-3</v>
      </c>
      <c r="FD5" s="62">
        <f>IFERROR(Inv_SY_B!FD5/Inv_SY_B!$IS5-1,"")</f>
        <v>-5.6532444041847985E-3</v>
      </c>
      <c r="FE5" s="62">
        <f>IFERROR(Inv_SY_B!FE5/Inv_SY_B!$IS5-1,"")</f>
        <v>1.453191286558897E-2</v>
      </c>
      <c r="FF5" s="62">
        <f>IFERROR(Inv_SY_B!FF5/Inv_SY_B!$IS5-1,"")</f>
        <v>-4.1281880060356491E-3</v>
      </c>
      <c r="FG5" s="62">
        <f>IFERROR(Inv_SY_B!FG5/Inv_SY_B!$IS5-1,"")</f>
        <v>9.6200609165766338E-3</v>
      </c>
      <c r="FH5" s="62">
        <f>IFERROR(Inv_SY_B!FH5/Inv_SY_B!$IS5-1,"")</f>
        <v>-1.6790399311780946E-2</v>
      </c>
      <c r="FI5" s="62">
        <f>IFERROR(Inv_SY_B!FI5/Inv_SY_B!$IS5-1,"")</f>
        <v>7.7441777601698902E-3</v>
      </c>
      <c r="FJ5" s="62">
        <f>IFERROR(Inv_SY_B!FJ5/Inv_SY_B!$IS5-1,"")</f>
        <v>3.2025659078167568E-3</v>
      </c>
      <c r="FK5" s="62">
        <f>IFERROR(Inv_SY_B!FK5/Inv_SY_B!$IS5-1,"")</f>
        <v>1.7222324234645869E-2</v>
      </c>
      <c r="FL5" s="62">
        <f>IFERROR(Inv_SY_B!FL5/Inv_SY_B!$IS5-1,"")</f>
        <v>-1.2047722028144525E-3</v>
      </c>
      <c r="FM5" s="62">
        <f>IFERROR(Inv_SY_B!FM5/Inv_SY_B!$IS5-1,"")</f>
        <v>-1.9067474260804351E-3</v>
      </c>
      <c r="FN5" s="62">
        <f>IFERROR(Inv_SY_B!FN5/Inv_SY_B!$IS5-1,"")</f>
        <v>7.349254990399956E-3</v>
      </c>
      <c r="FO5" s="62">
        <f>IFERROR(Inv_SY_B!FO5/Inv_SY_B!$IS5-1,"")</f>
        <v>2.3528747214407897E-2</v>
      </c>
      <c r="FP5" s="62">
        <f>IFERROR(Inv_SY_B!FP5/Inv_SY_B!$IS5-1,"")</f>
        <v>-2.6582509388223929E-2</v>
      </c>
      <c r="FQ5" s="62">
        <f>IFERROR(Inv_SY_B!FQ5/Inv_SY_B!$IS5-1,"")</f>
        <v>-3.8705008987608425E-3</v>
      </c>
      <c r="FR5" s="62">
        <f>IFERROR(Inv_SY_B!FR5/Inv_SY_B!$IS5-1,"")</f>
        <v>-2.7115655127413207E-2</v>
      </c>
      <c r="FS5" s="62">
        <f>IFERROR(Inv_SY_B!FS5/Inv_SY_B!$IS5-1,"")</f>
        <v>3.2025659078167568E-3</v>
      </c>
      <c r="FT5" s="62">
        <f>IFERROR(Inv_SY_B!FT5/Inv_SY_B!$IS5-1,"")</f>
        <v>2.20736052799686E-3</v>
      </c>
      <c r="FU5" s="62">
        <f>IFERROR(Inv_SY_B!FU5/Inv_SY_B!$IS5-1,"")</f>
        <v>3.1242082561474982E-2</v>
      </c>
      <c r="FV5" s="62">
        <f>IFERROR(Inv_SY_B!FV5/Inv_SY_B!$IS5-1,"")</f>
        <v>1.4642984894586597E-2</v>
      </c>
      <c r="FW5" s="62">
        <f>IFERROR(Inv_SY_B!FW5/Inv_SY_B!$IS5-1,"")</f>
        <v>2.152945069244816E-2</v>
      </c>
      <c r="FX5" s="62">
        <f>IFERROR(Inv_SY_B!FX5/Inv_SY_B!$IS5-1,"")</f>
        <v>2.5361337338303258E-3</v>
      </c>
      <c r="FY5" s="62">
        <f>IFERROR(Inv_SY_B!FY5/Inv_SY_B!$IS5-1,"")</f>
        <v>3.1735736023687178E-2</v>
      </c>
      <c r="FZ5" s="62">
        <f>IFERROR(Inv_SY_B!FZ5/Inv_SY_B!$IS5-1,"")</f>
        <v>3.0526285041267087E-2</v>
      </c>
      <c r="GA5" s="62">
        <f>IFERROR(Inv_SY_B!GA5/Inv_SY_B!$IS5-1,"")</f>
        <v>3.1342138899719263E-3</v>
      </c>
      <c r="GB5" s="62">
        <f>IFERROR(Inv_SY_B!GB5/Inv_SY_B!$IS5-1,"")</f>
        <v>1.3668019306717349E-2</v>
      </c>
      <c r="GC5" s="62">
        <f>IFERROR(Inv_SY_B!GC5/Inv_SY_B!$IS5-1,"")</f>
        <v>1.5241441362949804E-3</v>
      </c>
      <c r="GD5" s="62">
        <f>IFERROR(Inv_SY_B!GD5/Inv_SY_B!$IS5-1,"")</f>
        <v>1.2976904459620187E-2</v>
      </c>
      <c r="GE5" s="62">
        <f>IFERROR(Inv_SY_B!GE5/Inv_SY_B!$IS5-1,"")</f>
        <v>1.9128586065650266E-2</v>
      </c>
      <c r="GF5" s="62">
        <f>IFERROR(Inv_SY_B!GF5/Inv_SY_B!$IS5-1,"")</f>
        <v>2.1961397471883748E-2</v>
      </c>
      <c r="GG5" s="62">
        <f>IFERROR(Inv_SY_B!GG5/Inv_SY_B!$IS5-1,"")</f>
        <v>2.6625435382865437E-2</v>
      </c>
      <c r="GH5" s="62">
        <f>IFERROR(Inv_SY_B!GH5/Inv_SY_B!$IS5-1,"")</f>
        <v>2.9504422374487582E-2</v>
      </c>
      <c r="GI5" s="62">
        <f>IFERROR(Inv_SY_B!GI5/Inv_SY_B!$IS5-1,"")</f>
        <v>1.3296791903133709E-2</v>
      </c>
      <c r="GJ5" s="62">
        <f>IFERROR(Inv_SY_B!GJ5/Inv_SY_B!$IS5-1,"")</f>
        <v>-3.5301078498939376E-3</v>
      </c>
      <c r="GK5" s="62">
        <f>IFERROR(Inv_SY_B!GK5/Inv_SY_B!$IS5-1,"")</f>
        <v>-1.9900416123718401E-2</v>
      </c>
      <c r="GL5" s="62">
        <f>IFERROR(Inv_SY_B!GL5/Inv_SY_B!$IS5-1,"")</f>
        <v>-1.2458590180868145E-2</v>
      </c>
      <c r="GM5" s="62">
        <f>IFERROR(Inv_SY_B!GM5/Inv_SY_B!$IS5-1,"")</f>
        <v>-1.023714960091282E-2</v>
      </c>
      <c r="GN5" s="62">
        <f>IFERROR(Inv_SY_B!GN5/Inv_SY_B!$IS5-1,"")</f>
        <v>-1.6790399311780946E-2</v>
      </c>
      <c r="GO5" s="62">
        <f>IFERROR(Inv_SY_B!GO5/Inv_SY_B!$IS5-1,"")</f>
        <v>-1.4013598586836706E-2</v>
      </c>
      <c r="GP5" s="62">
        <f>IFERROR(Inv_SY_B!GP5/Inv_SY_B!$IS5-1,"")</f>
        <v>-1.5790751050801077E-2</v>
      </c>
      <c r="GQ5" s="62">
        <f>IFERROR(Inv_SY_B!GQ5/Inv_SY_B!$IS5-1,"")</f>
        <v>5.6461505457676697E-3</v>
      </c>
      <c r="GR5" s="62">
        <f>IFERROR(Inv_SY_B!GR5/Inv_SY_B!$IS5-1,"")</f>
        <v>8.8672393867028632E-3</v>
      </c>
      <c r="GS5" s="62" t="str">
        <f>IFERROR(Inv_SY_B!GS5/Inv_SY_B!$IS5-1,"")</f>
        <v/>
      </c>
      <c r="GT5" s="62" t="str">
        <f>IFERROR(Inv_SY_B!GT5/Inv_SY_B!$IS5-1,"")</f>
        <v/>
      </c>
      <c r="GU5" s="62">
        <f>IFERROR(Inv_SY_B!GU5/Inv_SY_B!$IS5-1,"")</f>
        <v>-5.7881354039466926E-2</v>
      </c>
      <c r="GV5" s="62">
        <f>IFERROR(Inv_SY_B!GV5/Inv_SY_B!$IS5-1,"")</f>
        <v>-9.1639784838586369E-3</v>
      </c>
      <c r="GW5" s="62">
        <f>IFERROR(Inv_SY_B!GW5/Inv_SY_B!$IS5-1,"")</f>
        <v>-2.3649774370862575E-2</v>
      </c>
      <c r="GX5" s="62" t="str">
        <f>IFERROR(Inv_SY_B!GX5/Inv_SY_B!$IS5-1,"")</f>
        <v/>
      </c>
      <c r="GY5" s="62">
        <f>IFERROR(Inv_SY_B!GY5/Inv_SY_B!$IS5-1,"")</f>
        <v>-1.5584474425519579E-2</v>
      </c>
      <c r="GZ5" s="62">
        <f>IFERROR(Inv_SY_B!GZ5/Inv_SY_B!$IS5-1,"")</f>
        <v>-2.3444737049040265E-2</v>
      </c>
      <c r="HA5" s="62">
        <f>IFERROR(Inv_SY_B!HA5/Inv_SY_B!$IS5-1,"")</f>
        <v>-1.8612479787474601E-2</v>
      </c>
      <c r="HB5" s="62">
        <f>IFERROR(Inv_SY_B!HB5/Inv_SY_B!$IS5-1,"")</f>
        <v>-9.9662612947372109E-2</v>
      </c>
      <c r="HC5" s="62">
        <f>IFERROR(Inv_SY_B!HC5/Inv_SY_B!$IS5-1,"")</f>
        <v>-1.9930368131538034E-2</v>
      </c>
      <c r="HD5" s="62">
        <f>IFERROR(Inv_SY_B!HD5/Inv_SY_B!$IS5-1,"")</f>
        <v>-1.7514239500755147E-2</v>
      </c>
      <c r="HE5" s="62">
        <f>IFERROR(Inv_SY_B!HE5/Inv_SY_B!$IS5-1,"")</f>
        <v>-5.8728924615286671E-3</v>
      </c>
      <c r="HF5" s="62">
        <f>IFERROR(Inv_SY_B!HF5/Inv_SY_B!$IS5-1,"")</f>
        <v>-1.0265853608406594E-2</v>
      </c>
      <c r="HG5" s="62">
        <f>IFERROR(Inv_SY_B!HG5/Inv_SY_B!$IS5-1,"")</f>
        <v>-3.5665878594177691E-3</v>
      </c>
      <c r="HH5" s="62">
        <f>IFERROR(Inv_SY_B!HH5/Inv_SY_B!$IS5-1,"")</f>
        <v>5.8782786063698023E-3</v>
      </c>
      <c r="HI5" s="62">
        <f>IFERROR(Inv_SY_B!HI5/Inv_SY_B!$IS5-1,"")</f>
        <v>-7.1907808055921008E-3</v>
      </c>
      <c r="HJ5" s="62">
        <f>IFERROR(Inv_SY_B!HJ5/Inv_SY_B!$IS5-1,"")</f>
        <v>1.5951414881636428E-3</v>
      </c>
      <c r="HK5" s="62">
        <f>IFERROR(Inv_SY_B!HK5/Inv_SY_B!$IS5-1,"")</f>
        <v>-6.1169458585774716E-3</v>
      </c>
      <c r="HL5" s="62">
        <f>IFERROR(Inv_SY_B!HL5/Inv_SY_B!$IS5-1,"")</f>
        <v>1.4383539493519448E-2</v>
      </c>
      <c r="HM5" s="62">
        <f>IFERROR(Inv_SY_B!HM5/Inv_SY_B!$IS5-1,"")</f>
        <v>5.3422443294668387E-2</v>
      </c>
      <c r="HN5" s="62">
        <f>IFERROR(Inv_SY_B!HN5/Inv_SY_B!$IS5-1,"")</f>
        <v>6.1564077735489997E-2</v>
      </c>
      <c r="HO5" s="62">
        <f>IFERROR(Inv_SY_B!HO5/Inv_SY_B!$IS5-1,"")</f>
        <v>5.817173005181453E-2</v>
      </c>
      <c r="HP5" s="62">
        <f>IFERROR(Inv_SY_B!HP5/Inv_SY_B!$IS5-1,"")</f>
        <v>3.4118890668850099E-2</v>
      </c>
      <c r="HQ5" s="62">
        <f>IFERROR(Inv_SY_B!HQ5/Inv_SY_B!$IS5-1,"")</f>
        <v>-1.3821426346189769E-2</v>
      </c>
      <c r="HR5" s="62">
        <f>IFERROR(Inv_SY_B!HR5/Inv_SY_B!$IS5-1,"")</f>
        <v>-1.9060752344872811E-2</v>
      </c>
      <c r="HS5" s="62">
        <f>IFERROR(Inv_SY_B!HS5/Inv_SY_B!$IS5-1,"")</f>
        <v>-1.5379260383372562E-2</v>
      </c>
      <c r="HT5" s="62">
        <f>IFERROR(Inv_SY_B!HT5/Inv_SY_B!$IS5-1,"")</f>
        <v>-2.0467285605045293E-2</v>
      </c>
      <c r="HU5" s="62">
        <f>IFERROR(Inv_SY_B!HU5/Inv_SY_B!$IS5-1,"")</f>
        <v>-2.5168129498969405E-2</v>
      </c>
      <c r="HV5" s="62">
        <f>IFERROR(Inv_SY_B!HV5/Inv_SY_B!$IS5-1,"")</f>
        <v>-8.4410851320111391E-3</v>
      </c>
      <c r="HW5" s="62">
        <f>IFERROR(Inv_SY_B!HW5/Inv_SY_B!$IS5-1,"")</f>
        <v>-7.6827924540423531E-3</v>
      </c>
      <c r="HX5" s="62">
        <f>IFERROR(Inv_SY_B!HX5/Inv_SY_B!$IS5-1,"")</f>
        <v>-7.83282897321258E-3</v>
      </c>
      <c r="HY5" s="62">
        <f>IFERROR(Inv_SY_B!HY5/Inv_SY_B!$IS5-1,"")</f>
        <v>8.1417061760769016E-4</v>
      </c>
      <c r="HZ5" s="62">
        <f>IFERROR(Inv_SY_B!HZ5/Inv_SY_B!$IS5-1,"")</f>
        <v>-1.2071848746567526E-2</v>
      </c>
      <c r="IA5" s="62">
        <f>IFERROR(Inv_SY_B!IA5/Inv_SY_B!$IS5-1,"")</f>
        <v>1.3888264697550667E-2</v>
      </c>
      <c r="IB5" s="62">
        <f>IFERROR(Inv_SY_B!IB5/Inv_SY_B!$IS5-1,"")</f>
        <v>-2.0979401548268051E-2</v>
      </c>
      <c r="IC5" s="62">
        <f>IFERROR(Inv_SY_B!IC5/Inv_SY_B!$IS5-1,"")</f>
        <v>1.4002184727291977E-2</v>
      </c>
      <c r="ID5" s="62">
        <f>IFERROR(Inv_SY_B!ID5/Inv_SY_B!$IS5-1,"")</f>
        <v>-2.5089262515416544E-2</v>
      </c>
      <c r="IE5" s="62">
        <f>IFERROR(Inv_SY_B!IE5/Inv_SY_B!$IS5-1,"")</f>
        <v>1.1199751995655927E-2</v>
      </c>
      <c r="IF5" s="62" t="str">
        <f>IFERROR(Inv_SY_B!IF5/Inv_SY_B!$IS5-1,"")</f>
        <v/>
      </c>
      <c r="IG5" s="62">
        <f>IFERROR(Inv_SY_B!IG5/Inv_SY_B!$IS5-1,"")</f>
        <v>6.3446499344661511E-3</v>
      </c>
      <c r="IH5" s="62">
        <f>IFERROR(Inv_SY_B!IH5/Inv_SY_B!$IS5-1,"")</f>
        <v>-1.7970060861136616E-2</v>
      </c>
      <c r="II5" s="62">
        <f>IFERROR(Inv_SY_B!II5/Inv_SY_B!$IS5-1,"")</f>
        <v>2.2366635388625156E-2</v>
      </c>
      <c r="IJ5" s="62">
        <f>IFERROR(Inv_SY_B!IJ5/Inv_SY_B!$IS5-1,"")</f>
        <v>-1.1486367112233276E-2</v>
      </c>
      <c r="IK5" s="62">
        <f>IFERROR(Inv_SY_B!IK5/Inv_SY_B!$IS5-1,"")</f>
        <v>4.7746623182467474E-3</v>
      </c>
      <c r="IL5" s="62" t="str">
        <f>IFERROR(Inv_SY_B!IL5/Inv_SY_B!$IS5-1,"")</f>
        <v/>
      </c>
      <c r="IM5" s="62" t="str">
        <f>IFERROR(Inv_SY_B!IM5/Inv_SY_B!$IS5-1,"")</f>
        <v/>
      </c>
      <c r="IN5" s="62">
        <f>IFERROR(Inv_SY_B!IN5/Inv_SY_B!$IS5-1,"")</f>
        <v>3.503810746055569E-2</v>
      </c>
      <c r="IO5" s="62">
        <f>IFERROR(Inv_SY_B!IO5/Inv_SY_B!$IS5-1,"")</f>
        <v>3.7106345241893379E-2</v>
      </c>
      <c r="IP5" s="62">
        <f>IFERROR(Inv_SY_B!IP5/Inv_SY_B!$IS5-1,"")</f>
        <v>0.138609706378092</v>
      </c>
      <c r="IQ5" s="62">
        <f>IFERROR(Inv_SY_B!IQ5/Inv_SY_B!$IS5-1,"")</f>
        <v>3.8633020803164886E-3</v>
      </c>
      <c r="IR5" s="62">
        <f>IFERROR(Inv_SY_B!IR5/Inv_SY_B!$IS5-1,"")</f>
        <v>-9.8011504423096696E-3</v>
      </c>
    </row>
    <row r="6" spans="2:253" ht="14.5" x14ac:dyDescent="0.35">
      <c r="B6" s="85">
        <f t="shared" ref="B6:B56" si="0">B5+1</f>
        <v>45828</v>
      </c>
      <c r="C6" s="62">
        <f>IFERROR(Inv_SY_B!C6/Inv_SY_B!$IS6-1,"")</f>
        <v>7.8353355527132074E-3</v>
      </c>
      <c r="D6" s="62">
        <f>IFERROR(Inv_SY_B!D6/Inv_SY_B!$IS6-1,"")</f>
        <v>2.728478939671275E-2</v>
      </c>
      <c r="E6" s="62">
        <f>IFERROR(Inv_SY_B!E6/Inv_SY_B!$IS6-1,"")</f>
        <v>3.2633389203812868E-2</v>
      </c>
      <c r="F6" s="62">
        <f>IFERROR(Inv_SY_B!F6/Inv_SY_B!$IS6-1,"")</f>
        <v>2.7653150264970394E-2</v>
      </c>
      <c r="G6" s="62">
        <f>IFERROR(Inv_SY_B!G6/Inv_SY_B!$IS6-1,"")</f>
        <v>-5.7792821380867609E-3</v>
      </c>
      <c r="H6" s="62">
        <f>IFERROR(Inv_SY_B!H6/Inv_SY_B!$IS6-1,"")</f>
        <v>2.7844697916464378E-2</v>
      </c>
      <c r="I6" s="62">
        <f>IFERROR(Inv_SY_B!I6/Inv_SY_B!$IS6-1,"")</f>
        <v>2.8227793219452124E-2</v>
      </c>
      <c r="J6" s="62">
        <f>IFERROR(Inv_SY_B!J6/Inv_SY_B!$IS6-1,"")</f>
        <v>2.9185531476921822E-2</v>
      </c>
      <c r="K6" s="62">
        <f>IFERROR(Inv_SY_B!K6/Inv_SY_B!$IS6-1,"")</f>
        <v>-0.37294960806944877</v>
      </c>
      <c r="L6" s="62">
        <f>IFERROR(Inv_SY_B!L6/Inv_SY_B!$IS6-1,"")</f>
        <v>2.7369659740759333E-2</v>
      </c>
      <c r="M6" s="62">
        <f>IFERROR(Inv_SY_B!M6/Inv_SY_B!$IS6-1,"")</f>
        <v>4.8531844277809322E-2</v>
      </c>
      <c r="N6" s="62">
        <f>IFERROR(Inv_SY_B!N6/Inv_SY_B!$IS6-1,"")</f>
        <v>4.182767647552188E-2</v>
      </c>
      <c r="O6" s="62">
        <f>IFERROR(Inv_SY_B!O6/Inv_SY_B!$IS6-1,"")</f>
        <v>2.3630649583597618E-2</v>
      </c>
      <c r="P6" s="62">
        <f>IFERROR(Inv_SY_B!P6/Inv_SY_B!$IS6-1,"")</f>
        <v>4.8984593272249688E-2</v>
      </c>
      <c r="Q6" s="62">
        <f>IFERROR(Inv_SY_B!Q6/Inv_SY_B!$IS6-1,"")</f>
        <v>2.535457844704303E-2</v>
      </c>
      <c r="R6" s="62">
        <f>IFERROR(Inv_SY_B!R6/Inv_SY_B!$IS6-1,"")</f>
        <v>-1.9984750661571682E-2</v>
      </c>
      <c r="S6" s="62">
        <f>IFERROR(Inv_SY_B!S6/Inv_SY_B!$IS6-1,"")</f>
        <v>1.9799696553719048E-2</v>
      </c>
      <c r="T6" s="62">
        <f>IFERROR(Inv_SY_B!T6/Inv_SY_B!$IS6-1,"")</f>
        <v>1.5011005266370558E-2</v>
      </c>
      <c r="U6" s="62">
        <f>IFERROR(Inv_SY_B!U6/Inv_SY_B!$IS6-1,"")</f>
        <v>3.0290614081694756E-2</v>
      </c>
      <c r="V6" s="62">
        <f>IFERROR(Inv_SY_B!V6/Inv_SY_B!$IS6-1,"")</f>
        <v>2.675434974642199E-2</v>
      </c>
      <c r="W6" s="62">
        <f>IFERROR(Inv_SY_B!W6/Inv_SY_B!$IS6-1,"")</f>
        <v>2.7078507310488664E-2</v>
      </c>
      <c r="X6" s="62">
        <f>IFERROR(Inv_SY_B!X6/Inv_SY_B!$IS6-1,"")</f>
        <v>3.0334817385885504E-2</v>
      </c>
      <c r="Y6" s="62">
        <f>IFERROR(Inv_SY_B!Y6/Inv_SY_B!$IS6-1,"")</f>
        <v>2.3541258330403991E-3</v>
      </c>
      <c r="Z6" s="62">
        <f>IFERROR(Inv_SY_B!Z6/Inv_SY_B!$IS6-1,"")</f>
        <v>3.5889699279209708E-2</v>
      </c>
      <c r="AA6" s="62">
        <f>IFERROR(Inv_SY_B!AA6/Inv_SY_B!$IS6-1,"")</f>
        <v>3.7186329535476403E-2</v>
      </c>
      <c r="AB6" s="62">
        <f>IFERROR(Inv_SY_B!AB6/Inv_SY_B!$IS6-1,"")</f>
        <v>2.8876108347585472E-2</v>
      </c>
      <c r="AC6" s="62">
        <f>IFERROR(Inv_SY_B!AC6/Inv_SY_B!$IS6-1,"")</f>
        <v>2.2864458977621904E-2</v>
      </c>
      <c r="AD6" s="62">
        <f>IFERROR(Inv_SY_B!AD6/Inv_SY_B!$IS6-1,"")</f>
        <v>2.5163030795549268E-2</v>
      </c>
      <c r="AE6" s="62">
        <f>IFERROR(Inv_SY_B!AE6/Inv_SY_B!$IS6-1,"")</f>
        <v>4.3892134497178548E-2</v>
      </c>
      <c r="AF6" s="62">
        <f>IFERROR(Inv_SY_B!AF6/Inv_SY_B!$IS6-1,"")</f>
        <v>-1.1273589133075079E-2</v>
      </c>
      <c r="AG6" s="62">
        <f>IFERROR(Inv_SY_B!AG6/Inv_SY_B!$IS6-1,"")</f>
        <v>2.0070480371712218E-3</v>
      </c>
      <c r="AH6" s="62">
        <f>IFERROR(Inv_SY_B!AH6/Inv_SY_B!$IS6-1,"")</f>
        <v>-0.26105172668116872</v>
      </c>
      <c r="AI6" s="62">
        <f>IFERROR(Inv_SY_B!AI6/Inv_SY_B!$IS6-1,"")</f>
        <v>4.2967927117905313E-2</v>
      </c>
      <c r="AJ6" s="62">
        <f>IFERROR(Inv_SY_B!AJ6/Inv_SY_B!$IS6-1,"")</f>
        <v>-0.33959431134608775</v>
      </c>
      <c r="AK6" s="62">
        <f>IFERROR(Inv_SY_B!AK6/Inv_SY_B!$IS6-1,"")</f>
        <v>3.1292555643355202E-2</v>
      </c>
      <c r="AL6" s="62">
        <f>IFERROR(Inv_SY_B!AL6/Inv_SY_B!$IS6-1,"")</f>
        <v>4.4252558236939743E-2</v>
      </c>
      <c r="AM6" s="62">
        <f>IFERROR(Inv_SY_B!AM6/Inv_SY_B!$IS6-1,"")</f>
        <v>3.550660397622174E-2</v>
      </c>
      <c r="AN6" s="62">
        <f>IFERROR(Inv_SY_B!AN6/Inv_SY_B!$IS6-1,"")</f>
        <v>6.1998132976495146E-3</v>
      </c>
      <c r="AO6" s="62">
        <f>IFERROR(Inv_SY_B!AO6/Inv_SY_B!$IS6-1,"")</f>
        <v>2.152362541716446E-2</v>
      </c>
      <c r="AP6" s="62">
        <f>IFERROR(Inv_SY_B!AP6/Inv_SY_B!$IS6-1,"")</f>
        <v>3.6272794582197454E-2</v>
      </c>
      <c r="AQ6" s="62">
        <f>IFERROR(Inv_SY_B!AQ6/Inv_SY_B!$IS6-1,"")</f>
        <v>2.0948982462682508E-2</v>
      </c>
      <c r="AR6" s="62">
        <f>IFERROR(Inv_SY_B!AR6/Inv_SY_B!$IS6-1,"")</f>
        <v>1.0280267073132787E-3</v>
      </c>
      <c r="AS6" s="62">
        <f>IFERROR(Inv_SY_B!AS6/Inv_SY_B!$IS6-1,"")</f>
        <v>2.7844697916464378E-2</v>
      </c>
      <c r="AT6" s="62">
        <f>IFERROR(Inv_SY_B!AT6/Inv_SY_B!$IS6-1,"")</f>
        <v>1.7692672387285668E-2</v>
      </c>
      <c r="AU6" s="62">
        <f>IFERROR(Inv_SY_B!AU6/Inv_SY_B!$IS6-1,"")</f>
        <v>2.688695965899468E-2</v>
      </c>
      <c r="AV6" s="62">
        <f>IFERROR(Inv_SY_B!AV6/Inv_SY_B!$IS6-1,"")</f>
        <v>2.8227793219452124E-2</v>
      </c>
      <c r="AW6" s="62">
        <f>IFERROR(Inv_SY_B!AW6/Inv_SY_B!$IS6-1,"")</f>
        <v>-0.21494931756946556</v>
      </c>
      <c r="AX6" s="62">
        <f>IFERROR(Inv_SY_B!AX6/Inv_SY_B!$IS6-1,"")</f>
        <v>1.2903981099937178E-2</v>
      </c>
      <c r="AY6" s="62">
        <f>IFERROR(Inv_SY_B!AY6/Inv_SY_B!$IS6-1,"")</f>
        <v>1.615262926927441E-2</v>
      </c>
      <c r="AZ6" s="62">
        <f>IFERROR(Inv_SY_B!AZ6/Inv_SY_B!$IS6-1,"")</f>
        <v>-0.2810067353523592</v>
      </c>
      <c r="BA6" s="62">
        <f>IFERROR(Inv_SY_B!BA6/Inv_SY_B!$IS6-1,"")</f>
        <v>2.3822197235091602E-2</v>
      </c>
      <c r="BB6" s="62">
        <f>IFERROR(Inv_SY_B!BB6/Inv_SY_B!$IS6-1,"")</f>
        <v>2.4971483144055506E-2</v>
      </c>
      <c r="BC6" s="62">
        <f>IFERROR(Inv_SY_B!BC6/Inv_SY_B!$IS6-1,"")</f>
        <v>4.0657107494169953E-2</v>
      </c>
      <c r="BD6" s="62">
        <f>IFERROR(Inv_SY_B!BD6/Inv_SY_B!$IS6-1,"")</f>
        <v>2.6184618270183702E-2</v>
      </c>
      <c r="BE6" s="62">
        <f>IFERROR(Inv_SY_B!BE6/Inv_SY_B!$IS6-1,"")</f>
        <v>1.4554237789731195E-2</v>
      </c>
      <c r="BF6" s="62">
        <f>IFERROR(Inv_SY_B!BF6/Inv_SY_B!$IS6-1,"")</f>
        <v>3.5378905541892713E-2</v>
      </c>
      <c r="BG6" s="62">
        <f>IFERROR(Inv_SY_B!BG6/Inv_SY_B!$IS6-1,"")</f>
        <v>3.3676259750835325E-2</v>
      </c>
      <c r="BH6" s="62">
        <f>IFERROR(Inv_SY_B!BH6/Inv_SY_B!$IS6-1,"")</f>
        <v>3.3016484506800614E-2</v>
      </c>
      <c r="BI6" s="62">
        <f>IFERROR(Inv_SY_B!BI6/Inv_SY_B!$IS6-1,"")</f>
        <v>2.2268532950751929E-2</v>
      </c>
      <c r="BJ6" s="62">
        <f>IFERROR(Inv_SY_B!BJ6/Inv_SY_B!$IS6-1,"")</f>
        <v>4.2700282443438375E-2</v>
      </c>
      <c r="BK6" s="62">
        <f>IFERROR(Inv_SY_B!BK6/Inv_SY_B!$IS6-1,"")</f>
        <v>3.1675650946342948E-2</v>
      </c>
      <c r="BL6" s="62">
        <f>IFERROR(Inv_SY_B!BL6/Inv_SY_B!$IS6-1,"")</f>
        <v>5.2636693146592917E-2</v>
      </c>
      <c r="BM6" s="62">
        <f>IFERROR(Inv_SY_B!BM6/Inv_SY_B!$IS6-1,"")</f>
        <v>2.2289816023140174E-2</v>
      </c>
      <c r="BN6" s="62">
        <f>IFERROR(Inv_SY_B!BN6/Inv_SY_B!$IS6-1,"")</f>
        <v>0.11414201884877051</v>
      </c>
      <c r="BO6" s="62">
        <f>IFERROR(Inv_SY_B!BO6/Inv_SY_B!$IS6-1,"")</f>
        <v>1.5968743523840256E-2</v>
      </c>
      <c r="BP6" s="62">
        <f>IFERROR(Inv_SY_B!BP6/Inv_SY_B!$IS6-1,"")</f>
        <v>9.9570941538769109E-3</v>
      </c>
      <c r="BQ6" s="62">
        <f>IFERROR(Inv_SY_B!BQ6/Inv_SY_B!$IS6-1,"")</f>
        <v>4.1429846737803366E-2</v>
      </c>
      <c r="BR6" s="62">
        <f>IFERROR(Inv_SY_B!BR6/Inv_SY_B!$IS6-1,"")</f>
        <v>3.6125450234894663E-2</v>
      </c>
      <c r="BS6" s="62">
        <f>IFERROR(Inv_SY_B!BS6/Inv_SY_B!$IS6-1,"")</f>
        <v>7.9237421610949266E-3</v>
      </c>
      <c r="BT6" s="62">
        <f>IFERROR(Inv_SY_B!BT6/Inv_SY_B!$IS6-1,"")</f>
        <v>6.0082656461555306E-3</v>
      </c>
      <c r="BU6" s="62">
        <f>IFERROR(Inv_SY_B!BU6/Inv_SY_B!$IS6-1,"")</f>
        <v>1.2329338145455448E-2</v>
      </c>
      <c r="BV6" s="62">
        <f>IFERROR(Inv_SY_B!BV6/Inv_SY_B!$IS6-1,"")</f>
        <v>3.1350508737466587E-3</v>
      </c>
      <c r="BW6" s="62">
        <f>IFERROR(Inv_SY_B!BW6/Inv_SY_B!$IS6-1,"")</f>
        <v>3.646434223369166E-2</v>
      </c>
      <c r="BX6" s="62">
        <f>IFERROR(Inv_SY_B!BX6/Inv_SY_B!$IS6-1,"")</f>
        <v>1.9225053599237318E-2</v>
      </c>
      <c r="BY6" s="62">
        <f>IFERROR(Inv_SY_B!BY6/Inv_SY_B!$IS6-1,"")</f>
        <v>3.6741022174738402E-2</v>
      </c>
      <c r="BZ6" s="62">
        <f>IFERROR(Inv_SY_B!BZ6/Inv_SY_B!$IS6-1,"")</f>
        <v>2.1076680897011979E-2</v>
      </c>
      <c r="CA6" s="62">
        <f>IFERROR(Inv_SY_B!CA6/Inv_SY_B!$IS6-1,"")</f>
        <v>3.5038376383681014E-2</v>
      </c>
      <c r="CB6" s="62">
        <f>IFERROR(Inv_SY_B!CB6/Inv_SY_B!$IS6-1,"")</f>
        <v>2.152362541716446E-2</v>
      </c>
      <c r="CC6" s="62">
        <f>IFERROR(Inv_SY_B!CC6/Inv_SY_B!$IS6-1,"")</f>
        <v>1.0030766327528085E-2</v>
      </c>
      <c r="CD6" s="62">
        <f>IFERROR(Inv_SY_B!CD6/Inv_SY_B!$IS6-1,"")</f>
        <v>3.3650065200203638E-2</v>
      </c>
      <c r="CE6" s="62">
        <f>IFERROR(Inv_SY_B!CE6/Inv_SY_B!$IS6-1,"")</f>
        <v>2.3056006629115888E-2</v>
      </c>
      <c r="CF6" s="62">
        <f>IFERROR(Inv_SY_B!CF6/Inv_SY_B!$IS6-1,"")</f>
        <v>-9.1872584267246094E-2</v>
      </c>
      <c r="CG6" s="62">
        <f>IFERROR(Inv_SY_B!CG6/Inv_SY_B!$IS6-1,"")</f>
        <v>1.137159988798575E-2</v>
      </c>
      <c r="CH6" s="62">
        <f>IFERROR(Inv_SY_B!CH6/Inv_SY_B!$IS6-1,"")</f>
        <v>2.3630649583597618E-2</v>
      </c>
      <c r="CI6" s="62">
        <f>IFERROR(Inv_SY_B!CI6/Inv_SY_B!$IS6-1,"")</f>
        <v>4.8589797371918486E-3</v>
      </c>
      <c r="CJ6" s="62">
        <f>IFERROR(Inv_SY_B!CJ6/Inv_SY_B!$IS6-1,"")</f>
        <v>1.1180052236491766E-2</v>
      </c>
      <c r="CK6" s="62">
        <f>IFERROR(Inv_SY_B!CK6/Inv_SY_B!$IS6-1,"")</f>
        <v>4.533837528313267E-4</v>
      </c>
      <c r="CL6" s="62">
        <f>IFERROR(Inv_SY_B!CL6/Inv_SY_B!$IS6-1,"")</f>
        <v>1.0222313979022069E-2</v>
      </c>
      <c r="CM6" s="62">
        <f>IFERROR(Inv_SY_B!CM6/Inv_SY_B!$IS6-1,"")</f>
        <v>-7.2085223069261462E-3</v>
      </c>
      <c r="CN6" s="62">
        <f>IFERROR(Inv_SY_B!CN6/Inv_SY_B!$IS6-1,"")</f>
        <v>-2.5597096850343948E-2</v>
      </c>
      <c r="CO6" s="62">
        <f>IFERROR(Inv_SY_B!CO6/Inv_SY_B!$IS6-1,"")</f>
        <v>-3.9708781980163366E-4</v>
      </c>
      <c r="CP6" s="62">
        <f>IFERROR(Inv_SY_B!CP6/Inv_SY_B!$IS6-1,"")</f>
        <v>6.2440166018404852E-3</v>
      </c>
      <c r="CQ6" s="62">
        <f>IFERROR(Inv_SY_B!CQ6/Inv_SY_B!$IS6-1,"")</f>
        <v>1.5968743523840256E-2</v>
      </c>
      <c r="CR6" s="62">
        <f>IFERROR(Inv_SY_B!CR6/Inv_SY_B!$IS6-1,"")</f>
        <v>1.7692672387285668E-2</v>
      </c>
      <c r="CS6" s="62">
        <f>IFERROR(Inv_SY_B!CS6/Inv_SY_B!$IS6-1,"")</f>
        <v>3.3505995171729586E-2</v>
      </c>
      <c r="CT6" s="62">
        <f>IFERROR(Inv_SY_B!CT6/Inv_SY_B!$IS6-1,"")</f>
        <v>-1</v>
      </c>
      <c r="CU6" s="62">
        <f>IFERROR(Inv_SY_B!CU6/Inv_SY_B!$IS6-1,"")</f>
        <v>-1</v>
      </c>
      <c r="CV6" s="62">
        <f>IFERROR(Inv_SY_B!CV6/Inv_SY_B!$IS6-1,"")</f>
        <v>2.6695412007500696E-2</v>
      </c>
      <c r="CW6" s="62">
        <f>IFERROR(Inv_SY_B!CW6/Inv_SY_B!$IS6-1,"")</f>
        <v>2.056588715969454E-2</v>
      </c>
      <c r="CX6" s="62">
        <f>IFERROR(Inv_SY_B!CX6/Inv_SY_B!$IS6-1,"")</f>
        <v>8.3647905581929471E-4</v>
      </c>
      <c r="CY6" s="62">
        <f>IFERROR(Inv_SY_B!CY6/Inv_SY_B!$IS6-1,"")</f>
        <v>4.7382558368845862E-2</v>
      </c>
      <c r="CZ6" s="62">
        <f>IFERROR(Inv_SY_B!CZ6/Inv_SY_B!$IS6-1,"")</f>
        <v>-3.7606645800352112E-3</v>
      </c>
      <c r="DA6" s="62">
        <f>IFERROR(Inv_SY_B!DA6/Inv_SY_B!$IS6-1,"")</f>
        <v>3.2633389203812868E-2</v>
      </c>
      <c r="DB6" s="62">
        <f>IFERROR(Inv_SY_B!DB6/Inv_SY_B!$IS6-1,"")</f>
        <v>5.6251703431675626E-3</v>
      </c>
      <c r="DC6" s="62">
        <f>IFERROR(Inv_SY_B!DC6/Inv_SY_B!$IS6-1,"")</f>
        <v>3.8954461703112564E-2</v>
      </c>
      <c r="DD6" s="62">
        <f>IFERROR(Inv_SY_B!DD6/Inv_SY_B!$IS6-1,"")</f>
        <v>-1</v>
      </c>
      <c r="DE6" s="62">
        <f>IFERROR(Inv_SY_B!DE6/Inv_SY_B!$IS6-1,"")</f>
        <v>-1</v>
      </c>
      <c r="DF6" s="62">
        <f>IFERROR(Inv_SY_B!DF6/Inv_SY_B!$IS6-1,"")</f>
        <v>2.8339812388007424E-2</v>
      </c>
      <c r="DG6" s="62">
        <f>IFERROR(Inv_SY_B!DG6/Inv_SY_B!$IS6-1,"")</f>
        <v>2.7270054961982426E-2</v>
      </c>
      <c r="DH6" s="62">
        <f>IFERROR(Inv_SY_B!DH6/Inv_SY_B!$IS6-1,"")</f>
        <v>2.6525147428394957E-2</v>
      </c>
      <c r="DI6" s="62">
        <f>IFERROR(Inv_SY_B!DI6/Inv_SY_B!$IS6-1,"")</f>
        <v>2.7992042263767392E-2</v>
      </c>
      <c r="DJ6" s="62">
        <f>IFERROR(Inv_SY_B!DJ6/Inv_SY_B!$IS6-1,"")</f>
        <v>4.1429846737803366E-2</v>
      </c>
      <c r="DK6" s="62">
        <f>IFERROR(Inv_SY_B!DK6/Inv_SY_B!$IS6-1,"")</f>
        <v>2.3971178741809096E-2</v>
      </c>
      <c r="DL6" s="62">
        <f>IFERROR(Inv_SY_B!DL6/Inv_SY_B!$IS6-1,"")</f>
        <v>1.6139008102945995E-2</v>
      </c>
      <c r="DM6" s="62">
        <f>IFERROR(Inv_SY_B!DM6/Inv_SY_B!$IS6-1,"")</f>
        <v>1.5202552917864542E-2</v>
      </c>
      <c r="DN6" s="62">
        <f>IFERROR(Inv_SY_B!DN6/Inv_SY_B!$IS6-1,"")</f>
        <v>2.9185531476921822E-2</v>
      </c>
      <c r="DO6" s="62">
        <f>IFERROR(Inv_SY_B!DO6/Inv_SY_B!$IS6-1,"")</f>
        <v>-2.4702673775101047E-2</v>
      </c>
      <c r="DP6" s="62">
        <f>IFERROR(Inv_SY_B!DP6/Inv_SY_B!$IS6-1,"")</f>
        <v>1.9884828843271807E-2</v>
      </c>
      <c r="DQ6" s="62">
        <f>IFERROR(Inv_SY_B!DQ6/Inv_SY_B!$IS6-1,"")</f>
        <v>2.4481972479126313E-2</v>
      </c>
      <c r="DR6" s="62">
        <f>IFERROR(Inv_SY_B!DR6/Inv_SY_B!$IS6-1,"")</f>
        <v>1.673493412981597E-2</v>
      </c>
      <c r="DS6" s="62">
        <f>IFERROR(Inv_SY_B!DS6/Inv_SY_B!$IS6-1,"")</f>
        <v>3.6655889885185644E-2</v>
      </c>
      <c r="DT6" s="62">
        <f>IFERROR(Inv_SY_B!DT6/Inv_SY_B!$IS6-1,"")</f>
        <v>-9.4192439157561592E-2</v>
      </c>
      <c r="DU6" s="62">
        <f>IFERROR(Inv_SY_B!DU6/Inv_SY_B!$IS6-1,"")</f>
        <v>-0.11632683444130532</v>
      </c>
      <c r="DV6" s="62">
        <f>IFERROR(Inv_SY_B!DV6/Inv_SY_B!$IS6-1,"")</f>
        <v>2.5163030795549268E-2</v>
      </c>
      <c r="DW6" s="62">
        <f>IFERROR(Inv_SY_B!DW6/Inv_SY_B!$IS6-1,"")</f>
        <v>3.493196102174001E-2</v>
      </c>
      <c r="DX6" s="62">
        <f>IFERROR(Inv_SY_B!DX6/Inv_SY_B!$IS6-1,"")</f>
        <v>2.0395622580588801E-2</v>
      </c>
      <c r="DY6" s="62">
        <f>IFERROR(Inv_SY_B!DY6/Inv_SY_B!$IS6-1,"")</f>
        <v>4.2019224127015642E-2</v>
      </c>
      <c r="DZ6" s="62">
        <f>IFERROR(Inv_SY_B!DZ6/Inv_SY_B!$IS6-1,"")</f>
        <v>1.347862405441913E-2</v>
      </c>
      <c r="EA6" s="62">
        <f>IFERROR(Inv_SY_B!EA6/Inv_SY_B!$IS6-1,"")</f>
        <v>-3.2216132363078964E-2</v>
      </c>
      <c r="EB6" s="62">
        <f>IFERROR(Inv_SY_B!EB6/Inv_SY_B!$IS6-1,"")</f>
        <v>-0.24402526877059649</v>
      </c>
      <c r="EC6" s="62">
        <f>IFERROR(Inv_SY_B!EC6/Inv_SY_B!$IS6-1,"")</f>
        <v>2.4809404362021947E-2</v>
      </c>
      <c r="ED6" s="62">
        <f>IFERROR(Inv_SY_B!ED6/Inv_SY_B!$IS6-1,"")</f>
        <v>2.2687645760858244E-2</v>
      </c>
      <c r="EE6" s="62">
        <f>IFERROR(Inv_SY_B!EE6/Inv_SY_B!$IS6-1,"")</f>
        <v>2.3394898627912664E-2</v>
      </c>
      <c r="EF6" s="62">
        <f>IFERROR(Inv_SY_B!EF6/Inv_SY_B!$IS6-1,"")</f>
        <v>4.7312904677393686E-2</v>
      </c>
      <c r="EG6" s="62">
        <f>IFERROR(Inv_SY_B!EG6/Inv_SY_B!$IS6-1,"")</f>
        <v>6.0238352671035056E-2</v>
      </c>
      <c r="EH6" s="62">
        <f>IFERROR(Inv_SY_B!EH6/Inv_SY_B!$IS6-1,"")</f>
        <v>2.9838534834287556E-2</v>
      </c>
      <c r="EI6" s="62">
        <f>IFERROR(Inv_SY_B!EI6/Inv_SY_B!$IS6-1,"")</f>
        <v>6.4887736575478749E-2</v>
      </c>
      <c r="EJ6" s="62">
        <f>IFERROR(Inv_SY_B!EJ6/Inv_SY_B!$IS6-1,"")</f>
        <v>4.4501976379071939E-2</v>
      </c>
      <c r="EK6" s="62">
        <f>IFERROR(Inv_SY_B!EK6/Inv_SY_B!$IS6-1,"")</f>
        <v>6.1940179882385094E-2</v>
      </c>
      <c r="EL6" s="62">
        <f>IFERROR(Inv_SY_B!EL6/Inv_SY_B!$IS6-1,"")</f>
        <v>5.15966067017124E-2</v>
      </c>
      <c r="EM6" s="62">
        <f>IFERROR(Inv_SY_B!EM6/Inv_SY_B!$IS6-1,"")</f>
        <v>4.1429846737803366E-2</v>
      </c>
      <c r="EN6" s="62">
        <f>IFERROR(Inv_SY_B!EN6/Inv_SY_B!$IS6-1,"")</f>
        <v>2.1096326809985522E-2</v>
      </c>
      <c r="EO6" s="62">
        <f>IFERROR(Inv_SY_B!EO6/Inv_SY_B!$IS6-1,"")</f>
        <v>3.0717912688873472E-2</v>
      </c>
      <c r="EP6" s="62">
        <f>IFERROR(Inv_SY_B!EP6/Inv_SY_B!$IS6-1,"")</f>
        <v>4.0192154220457965E-2</v>
      </c>
      <c r="EQ6" s="62">
        <f>IFERROR(Inv_SY_B!EQ6/Inv_SY_B!$IS6-1,"")</f>
        <v>-2.6113786710715292E-3</v>
      </c>
      <c r="ER6" s="62">
        <f>IFERROR(Inv_SY_B!ER6/Inv_SY_B!$IS6-1,"")</f>
        <v>-9.3155464733595261E-3</v>
      </c>
      <c r="ES6" s="62">
        <f>IFERROR(Inv_SY_B!ES6/Inv_SY_B!$IS6-1,"")</f>
        <v>3.2633389203812868E-2</v>
      </c>
      <c r="ET6" s="62">
        <f>IFERROR(Inv_SY_B!ET6/Inv_SY_B!$IS6-1,"")</f>
        <v>4.4596410710752155E-2</v>
      </c>
      <c r="EU6" s="62">
        <f>IFERROR(Inv_SY_B!EU6/Inv_SY_B!$IS6-1,"")</f>
        <v>2.8168855480531052E-2</v>
      </c>
      <c r="EV6" s="62">
        <f>IFERROR(Inv_SY_B!EV6/Inv_SY_B!$IS6-1,"")</f>
        <v>2.9760174431403774E-2</v>
      </c>
      <c r="EW6" s="62">
        <f>IFERROR(Inv_SY_B!EW6/Inv_SY_B!$IS6-1,"")</f>
        <v>2.9583361214639892E-2</v>
      </c>
      <c r="EX6" s="62">
        <f>IFERROR(Inv_SY_B!EX6/Inv_SY_B!$IS6-1,"")</f>
        <v>-0.11102734941663972</v>
      </c>
      <c r="EY6" s="62">
        <f>IFERROR(Inv_SY_B!EY6/Inv_SY_B!$IS6-1,"")</f>
        <v>4.4232663655390025E-2</v>
      </c>
      <c r="EZ6" s="62">
        <f>IFERROR(Inv_SY_B!EZ6/Inv_SY_B!$IS6-1,"")</f>
        <v>3.7805175794148882E-2</v>
      </c>
      <c r="FA6" s="62">
        <f>IFERROR(Inv_SY_B!FA6/Inv_SY_B!$IS6-1,"")</f>
        <v>1.7501124735791906E-2</v>
      </c>
      <c r="FB6" s="62">
        <f>IFERROR(Inv_SY_B!FB6/Inv_SY_B!$IS6-1,"")</f>
        <v>1.0030766327528085E-2</v>
      </c>
      <c r="FC6" s="62">
        <f>IFERROR(Inv_SY_B!FC6/Inv_SY_B!$IS6-1,"")</f>
        <v>3.3399579809788582E-2</v>
      </c>
      <c r="FD6" s="62">
        <f>IFERROR(Inv_SY_B!FD6/Inv_SY_B!$IS6-1,"")</f>
        <v>2.1906720720152428E-2</v>
      </c>
      <c r="FE6" s="62">
        <f>IFERROR(Inv_SY_B!FE6/Inv_SY_B!$IS6-1,"")</f>
        <v>4.3980410876970577E-2</v>
      </c>
      <c r="FF6" s="62">
        <f>IFERROR(Inv_SY_B!FF6/Inv_SY_B!$IS6-1,"")</f>
        <v>2.8288740199472917E-2</v>
      </c>
      <c r="FG6" s="62">
        <f>IFERROR(Inv_SY_B!FG6/Inv_SY_B!$IS6-1,"")</f>
        <v>4.4733783268894545E-2</v>
      </c>
      <c r="FH6" s="62">
        <f>IFERROR(Inv_SY_B!FH6/Inv_SY_B!$IS6-1,"")</f>
        <v>1.2984518180678917E-2</v>
      </c>
      <c r="FI6" s="62">
        <f>IFERROR(Inv_SY_B!FI6/Inv_SY_B!$IS6-1,"")</f>
        <v>-0.1896296053958435</v>
      </c>
      <c r="FJ6" s="62">
        <f>IFERROR(Inv_SY_B!FJ6/Inv_SY_B!$IS6-1,"")</f>
        <v>-9.7675123730178615E-2</v>
      </c>
      <c r="FK6" s="62">
        <f>IFERROR(Inv_SY_B!FK6/Inv_SY_B!$IS6-1,"")</f>
        <v>4.9555366577206383E-2</v>
      </c>
      <c r="FL6" s="62">
        <f>IFERROR(Inv_SY_B!FL6/Inv_SY_B!$IS6-1,"")</f>
        <v>3.5696758553886543E-2</v>
      </c>
      <c r="FM6" s="62">
        <f>IFERROR(Inv_SY_B!FM6/Inv_SY_B!$IS6-1,"")</f>
        <v>-0.12262251236559674</v>
      </c>
      <c r="FN6" s="62">
        <f>IFERROR(Inv_SY_B!FN6/Inv_SY_B!$IS6-1,"")</f>
        <v>-0.22338068855402771</v>
      </c>
      <c r="FO6" s="62">
        <f>IFERROR(Inv_SY_B!FO6/Inv_SY_B!$IS6-1,"")</f>
        <v>-0.3103413875075125</v>
      </c>
      <c r="FP6" s="62">
        <f>IFERROR(Inv_SY_B!FP6/Inv_SY_B!$IS6-1,"")</f>
        <v>-1.5446464394994419E-2</v>
      </c>
      <c r="FQ6" s="62">
        <f>IFERROR(Inv_SY_B!FQ6/Inv_SY_B!$IS6-1,"")</f>
        <v>2.9559571800021001E-2</v>
      </c>
      <c r="FR6" s="62">
        <f>IFERROR(Inv_SY_B!FR6/Inv_SY_B!$IS6-1,"")</f>
        <v>-1.9537922230904892E-2</v>
      </c>
      <c r="FS6" s="62">
        <f>IFERROR(Inv_SY_B!FS6/Inv_SY_B!$IS6-1,"")</f>
        <v>-0.25162139078842671</v>
      </c>
      <c r="FT6" s="62">
        <f>IFERROR(Inv_SY_B!FT6/Inv_SY_B!$IS6-1,"")</f>
        <v>-0.28399487871566464</v>
      </c>
      <c r="FU6" s="62">
        <f>IFERROR(Inv_SY_B!FU6/Inv_SY_B!$IS6-1,"")</f>
        <v>2.992463453622185E-2</v>
      </c>
      <c r="FV6" s="62">
        <f>IFERROR(Inv_SY_B!FV6/Inv_SY_B!$IS6-1,"")</f>
        <v>1.5309210132900875E-2</v>
      </c>
      <c r="FW6" s="62">
        <f>IFERROR(Inv_SY_B!FW6/Inv_SY_B!$IS6-1,"")</f>
        <v>4.3399237888915199E-2</v>
      </c>
      <c r="FX6" s="62">
        <f>IFERROR(Inv_SY_B!FX6/Inv_SY_B!$IS6-1,"")</f>
        <v>2.4995426600492143E-2</v>
      </c>
      <c r="FY6" s="62">
        <f>IFERROR(Inv_SY_B!FY6/Inv_SY_B!$IS6-1,"")</f>
        <v>5.9715131405435384E-2</v>
      </c>
      <c r="FZ6" s="62">
        <f>IFERROR(Inv_SY_B!FZ6/Inv_SY_B!$IS6-1,"")</f>
        <v>5.754111393159822E-2</v>
      </c>
      <c r="GA6" s="62">
        <f>IFERROR(Inv_SY_B!GA6/Inv_SY_B!$IS6-1,"")</f>
        <v>-0.24179277865994453</v>
      </c>
      <c r="GB6" s="62">
        <f>IFERROR(Inv_SY_B!GB6/Inv_SY_B!$IS6-1,"")</f>
        <v>-0.23422925099772973</v>
      </c>
      <c r="GC6" s="62">
        <f>IFERROR(Inv_SY_B!GC6/Inv_SY_B!$IS6-1,"")</f>
        <v>2.6825045266592573E-2</v>
      </c>
      <c r="GD6" s="62">
        <f>IFERROR(Inv_SY_B!GD6/Inv_SY_B!$IS6-1,"")</f>
        <v>8.8885710420723019E-2</v>
      </c>
      <c r="GE6" s="62">
        <f>IFERROR(Inv_SY_B!GE6/Inv_SY_B!$IS6-1,"")</f>
        <v>4.6290200957703975E-2</v>
      </c>
      <c r="GF6" s="62">
        <f>IFERROR(Inv_SY_B!GF6/Inv_SY_B!$IS6-1,"")</f>
        <v>4.731677432691872E-2</v>
      </c>
      <c r="GG6" s="62">
        <f>IFERROR(Inv_SY_B!GG6/Inv_SY_B!$IS6-1,"")</f>
        <v>3.8300413540375056E-2</v>
      </c>
      <c r="GH6" s="62">
        <f>IFERROR(Inv_SY_B!GH6/Inv_SY_B!$IS6-1,"")</f>
        <v>3.3093103567398252E-2</v>
      </c>
      <c r="GI6" s="62">
        <f>IFERROR(Inv_SY_B!GI6/Inv_SY_B!$IS6-1,"")</f>
        <v>-0.16590052754279372</v>
      </c>
      <c r="GJ6" s="62">
        <f>IFERROR(Inv_SY_B!GJ6/Inv_SY_B!$IS6-1,"")</f>
        <v>-0.40827648693060292</v>
      </c>
      <c r="GK6" s="62">
        <f>IFERROR(Inv_SY_B!GK6/Inv_SY_B!$IS6-1,"")</f>
        <v>1.2015896533919879E-2</v>
      </c>
      <c r="GL6" s="62">
        <f>IFERROR(Inv_SY_B!GL6/Inv_SY_B!$IS6-1,"")</f>
        <v>-1.5448065207076533E-3</v>
      </c>
      <c r="GM6" s="62">
        <f>IFERROR(Inv_SY_B!GM6/Inv_SY_B!$IS6-1,"")</f>
        <v>1.3178242510030858E-2</v>
      </c>
      <c r="GN6" s="62">
        <f>IFERROR(Inv_SY_B!GN6/Inv_SY_B!$IS6-1,"")</f>
        <v>-6.1941904251513469E-3</v>
      </c>
      <c r="GO6" s="62">
        <f>IFERROR(Inv_SY_B!GO6/Inv_SY_B!$IS6-1,"")</f>
        <v>1.1628447875216441E-2</v>
      </c>
      <c r="GP6" s="62">
        <f>IFERROR(Inv_SY_B!GP6/Inv_SY_B!$IS6-1,"")</f>
        <v>-0.24253787223437473</v>
      </c>
      <c r="GQ6" s="62">
        <f>IFERROR(Inv_SY_B!GQ6/Inv_SY_B!$IS6-1,"")</f>
        <v>2.8443719662954337E-2</v>
      </c>
      <c r="GR6" s="62">
        <f>IFERROR(Inv_SY_B!GR6/Inv_SY_B!$IS6-1,"")</f>
        <v>4.3011789230211317E-2</v>
      </c>
      <c r="GS6" s="62" t="str">
        <f>IFERROR(Inv_SY_B!GS6/Inv_SY_B!$IS6-1,"")</f>
        <v/>
      </c>
      <c r="GT6" s="62" t="str">
        <f>IFERROR(Inv_SY_B!GT6/Inv_SY_B!$IS6-1,"")</f>
        <v/>
      </c>
      <c r="GU6" s="62">
        <f>IFERROR(Inv_SY_B!GU6/Inv_SY_B!$IS6-1,"")</f>
        <v>-6.8136302912772506E-2</v>
      </c>
      <c r="GV6" s="62">
        <f>IFERROR(Inv_SY_B!GV6/Inv_SY_B!$IS6-1,"")</f>
        <v>-3.1974933525144023E-3</v>
      </c>
      <c r="GW6" s="62">
        <f>IFERROR(Inv_SY_B!GW6/Inv_SY_B!$IS6-1,"")</f>
        <v>9.256506086567029E-3</v>
      </c>
      <c r="GX6" s="62" t="str">
        <f>IFERROR(Inv_SY_B!GX6/Inv_SY_B!$IS6-1,"")</f>
        <v/>
      </c>
      <c r="GY6" s="62">
        <f>IFERROR(Inv_SY_B!GY6/Inv_SY_B!$IS6-1,"")</f>
        <v>1.2027549125159132E-2</v>
      </c>
      <c r="GZ6" s="62">
        <f>IFERROR(Inv_SY_B!GZ6/Inv_SY_B!$IS6-1,"")</f>
        <v>-2.3106977380922822E-2</v>
      </c>
      <c r="HA6" s="62">
        <f>IFERROR(Inv_SY_B!HA6/Inv_SY_B!$IS6-1,"")</f>
        <v>-2.0367357165896882E-3</v>
      </c>
      <c r="HB6" s="62">
        <f>IFERROR(Inv_SY_B!HB6/Inv_SY_B!$IS6-1,"")</f>
        <v>-5.6761410949744961E-3</v>
      </c>
      <c r="HC6" s="62">
        <f>IFERROR(Inv_SY_B!HC6/Inv_SY_B!$IS6-1,"")</f>
        <v>1.0030766327528085E-2</v>
      </c>
      <c r="HD6" s="62">
        <f>IFERROR(Inv_SY_B!HD6/Inv_SY_B!$IS6-1,"")</f>
        <v>2.1715173068658222E-2</v>
      </c>
      <c r="HE6" s="62">
        <f>IFERROR(Inv_SY_B!HE6/Inv_SY_B!$IS6-1,"")</f>
        <v>2.5163030795549268E-2</v>
      </c>
      <c r="HF6" s="62">
        <f>IFERROR(Inv_SY_B!HF6/Inv_SY_B!$IS6-1,"")</f>
        <v>-1.927602435104403E-2</v>
      </c>
      <c r="HG6" s="62">
        <f>IFERROR(Inv_SY_B!HG6/Inv_SY_B!$IS6-1,"")</f>
        <v>2.4396840189573332E-2</v>
      </c>
      <c r="HH6" s="62">
        <f>IFERROR(Inv_SY_B!HH6/Inv_SY_B!$IS6-1,"")</f>
        <v>3.818827109713685E-2</v>
      </c>
      <c r="HI6" s="62">
        <f>IFERROR(Inv_SY_B!HI6/Inv_SY_B!$IS6-1,"")</f>
        <v>1.4436362311888828E-2</v>
      </c>
      <c r="HJ6" s="62">
        <f>IFERROR(Inv_SY_B!HJ6/Inv_SY_B!$IS6-1,"")</f>
        <v>-0.23189391750931387</v>
      </c>
      <c r="HK6" s="62">
        <f>IFERROR(Inv_SY_B!HK6/Inv_SY_B!$IS6-1,"")</f>
        <v>1.9884828843271807E-2</v>
      </c>
      <c r="HL6" s="62">
        <f>IFERROR(Inv_SY_B!HL6/Inv_SY_B!$IS6-1,"")</f>
        <v>4.3040811601650075E-2</v>
      </c>
      <c r="HM6" s="62">
        <f>IFERROR(Inv_SY_B!HM6/Inv_SY_B!$IS6-1,"")</f>
        <v>0.12936512476906725</v>
      </c>
      <c r="HN6" s="62">
        <f>IFERROR(Inv_SY_B!HN6/Inv_SY_B!$IS6-1,"")</f>
        <v>9.4781037598081541E-2</v>
      </c>
      <c r="HO6" s="62">
        <f>IFERROR(Inv_SY_B!HO6/Inv_SY_B!$IS6-1,"")</f>
        <v>8.8864333943001528E-2</v>
      </c>
      <c r="HP6" s="62">
        <f>IFERROR(Inv_SY_B!HP6/Inv_SY_B!$IS6-1,"")</f>
        <v>0.10719466358925667</v>
      </c>
      <c r="HQ6" s="62">
        <f>IFERROR(Inv_SY_B!HQ6/Inv_SY_B!$IS6-1,"")</f>
        <v>-2.1907386028132581E-2</v>
      </c>
      <c r="HR6" s="62">
        <f>IFERROR(Inv_SY_B!HR6/Inv_SY_B!$IS6-1,"")</f>
        <v>2.3901078387871255E-3</v>
      </c>
      <c r="HS6" s="62">
        <f>IFERROR(Inv_SY_B!HS6/Inv_SY_B!$IS6-1,"")</f>
        <v>-1.1981889782154975E-2</v>
      </c>
      <c r="HT6" s="62">
        <f>IFERROR(Inv_SY_B!HT6/Inv_SY_B!$IS6-1,"")</f>
        <v>1.6990330998474468E-2</v>
      </c>
      <c r="HU6" s="62">
        <f>IFERROR(Inv_SY_B!HU6/Inv_SY_B!$IS6-1,"")</f>
        <v>7.6585223359493249E-3</v>
      </c>
      <c r="HV6" s="62">
        <f>IFERROR(Inv_SY_B!HV6/Inv_SY_B!$IS6-1,"")</f>
        <v>-2.9807241841417476E-4</v>
      </c>
      <c r="HW6" s="62">
        <f>IFERROR(Inv_SY_B!HW6/Inv_SY_B!$IS6-1,"")</f>
        <v>1.2578838891059707E-3</v>
      </c>
      <c r="HX6" s="62">
        <f>IFERROR(Inv_SY_B!HX6/Inv_SY_B!$IS6-1,"")</f>
        <v>2.1096326809985522E-2</v>
      </c>
      <c r="HY6" s="62">
        <f>IFERROR(Inv_SY_B!HY6/Inv_SY_B!$IS6-1,"")</f>
        <v>1.171212904619745E-2</v>
      </c>
      <c r="HZ6" s="62">
        <f>IFERROR(Inv_SY_B!HZ6/Inv_SY_B!$IS6-1,"")</f>
        <v>3.0440224611383293E-4</v>
      </c>
      <c r="IA6" s="62">
        <f>IFERROR(Inv_SY_B!IA6/Inv_SY_B!$IS6-1,"")</f>
        <v>3.9157171805159985E-2</v>
      </c>
      <c r="IB6" s="62">
        <f>IFERROR(Inv_SY_B!IB6/Inv_SY_B!$IS6-1,"")</f>
        <v>-1.3112916473430714E-2</v>
      </c>
      <c r="IC6" s="62">
        <f>IFERROR(Inv_SY_B!IC6/Inv_SY_B!$IS6-1,"")</f>
        <v>4.1144088003640222E-2</v>
      </c>
      <c r="ID6" s="62">
        <f>IFERROR(Inv_SY_B!ID6/Inv_SY_B!$IS6-1,"")</f>
        <v>2.1716462951833382E-2</v>
      </c>
      <c r="IE6" s="62">
        <f>IFERROR(Inv_SY_B!IE6/Inv_SY_B!$IS6-1,"")</f>
        <v>-2.1769626505037998E-2</v>
      </c>
      <c r="IF6" s="62" t="str">
        <f>IFERROR(Inv_SY_B!IF6/Inv_SY_B!$IS6-1,"")</f>
        <v/>
      </c>
      <c r="IG6" s="62">
        <f>IFERROR(Inv_SY_B!IG6/Inv_SY_B!$IS6-1,"")</f>
        <v>2.9233838569330928E-2</v>
      </c>
      <c r="IH6" s="62">
        <f>IFERROR(Inv_SY_B!IH6/Inv_SY_B!$IS6-1,"")</f>
        <v>6.47582605774355E-3</v>
      </c>
      <c r="II6" s="62">
        <f>IFERROR(Inv_SY_B!II6/Inv_SY_B!$IS6-1,"")</f>
        <v>2.2864458977621904E-2</v>
      </c>
      <c r="IJ6" s="62">
        <f>IFERROR(Inv_SY_B!IJ6/Inv_SY_B!$IS6-1,"")</f>
        <v>-2.9560692866723137E-2</v>
      </c>
      <c r="IK6" s="62">
        <f>IFERROR(Inv_SY_B!IK6/Inv_SY_B!$IS6-1,"")</f>
        <v>-2.7205829224079658E-2</v>
      </c>
      <c r="IL6" s="62" t="str">
        <f>IFERROR(Inv_SY_B!IL6/Inv_SY_B!$IS6-1,"")</f>
        <v/>
      </c>
      <c r="IM6" s="62" t="str">
        <f>IFERROR(Inv_SY_B!IM6/Inv_SY_B!$IS6-1,"")</f>
        <v/>
      </c>
      <c r="IN6" s="62">
        <f>IFERROR(Inv_SY_B!IN6/Inv_SY_B!$IS6-1,"")</f>
        <v>4.3172112813123498E-2</v>
      </c>
      <c r="IO6" s="62">
        <f>IFERROR(Inv_SY_B!IO6/Inv_SY_B!$IS6-1,"")</f>
        <v>8.0345275582756059E-3</v>
      </c>
      <c r="IP6" s="62">
        <f>IFERROR(Inv_SY_B!IP6/Inv_SY_B!$IS6-1,"")</f>
        <v>0.13722594439735603</v>
      </c>
      <c r="IQ6" s="62">
        <f>IFERROR(Inv_SY_B!IQ6/Inv_SY_B!$IS6-1,"")</f>
        <v>-2.2834613587423225E-2</v>
      </c>
      <c r="IR6" s="62">
        <f>IFERROR(Inv_SY_B!IR6/Inv_SY_B!$IS6-1,"")</f>
        <v>7.1737521027581685E-3</v>
      </c>
    </row>
    <row r="7" spans="2:253" ht="14.5" x14ac:dyDescent="0.35">
      <c r="B7" s="85">
        <f t="shared" si="0"/>
        <v>45829</v>
      </c>
      <c r="C7" s="62">
        <f>IFERROR(Inv_SY_B!C7/Inv_SY_B!$IS7-1,"")</f>
        <v>1.4663085690014066E-2</v>
      </c>
      <c r="D7" s="62">
        <f>IFERROR(Inv_SY_B!D7/Inv_SY_B!$IS7-1,"")</f>
        <v>8.1168722339493016E-3</v>
      </c>
      <c r="E7" s="62">
        <f>IFERROR(Inv_SY_B!E7/Inv_SY_B!$IS7-1,"")</f>
        <v>1.0808093321442502E-2</v>
      </c>
      <c r="F7" s="62">
        <f>IFERROR(Inv_SY_B!F7/Inv_SY_B!$IS7-1,"")</f>
        <v>6.6476109915882819E-3</v>
      </c>
      <c r="G7" s="62">
        <f>IFERROR(Inv_SY_B!G7/Inv_SY_B!$IS7-1,"")</f>
        <v>2.9501169523760584E-2</v>
      </c>
      <c r="H7" s="62">
        <f>IFERROR(Inv_SY_B!H7/Inv_SY_B!$IS7-1,"")</f>
        <v>1.0808093321442502E-2</v>
      </c>
      <c r="I7" s="62">
        <f>IFERROR(Inv_SY_B!I7/Inv_SY_B!$IS7-1,"")</f>
        <v>1.3524516626826077E-3</v>
      </c>
      <c r="J7" s="62">
        <f>IFERROR(Inv_SY_B!J7/Inv_SY_B!$IS7-1,"")</f>
        <v>1.3833898652245935E-2</v>
      </c>
      <c r="K7" s="62">
        <f>IFERROR(Inv_SY_B!K7/Inv_SY_B!$IS7-1,"")</f>
        <v>-1.6008106422800705E-2</v>
      </c>
      <c r="L7" s="62">
        <f>IFERROR(Inv_SY_B!L7/Inv_SY_B!$IS7-1,"")</f>
        <v>2.6201877941903984E-2</v>
      </c>
      <c r="M7" s="62">
        <f>IFERROR(Inv_SY_B!M7/Inv_SY_B!$IS7-1,"")</f>
        <v>3.2435799944345867E-3</v>
      </c>
      <c r="N7" s="62">
        <f>IFERROR(Inv_SY_B!N7/Inv_SY_B!$IS7-1,"")</f>
        <v>2.2154863311954598E-2</v>
      </c>
      <c r="O7" s="62">
        <f>IFERROR(Inv_SY_B!O7/Inv_SY_B!$IS7-1,"")</f>
        <v>2.3478653144181072E-2</v>
      </c>
      <c r="P7" s="62">
        <f>IFERROR(Inv_SY_B!P7/Inv_SY_B!$IS7-1,"")</f>
        <v>1.6051676423118666E-2</v>
      </c>
      <c r="Q7" s="62">
        <f>IFERROR(Inv_SY_B!Q7/Inv_SY_B!$IS7-1,"")</f>
        <v>2.338409672759334E-2</v>
      </c>
      <c r="R7" s="62">
        <f>IFERROR(Inv_SY_B!R7/Inv_SY_B!$IS7-1,"")</f>
        <v>-2.0773749818815745E-2</v>
      </c>
      <c r="S7" s="62">
        <f>IFERROR(Inv_SY_B!S7/Inv_SY_B!$IS7-1,"")</f>
        <v>1.6197809066935909E-2</v>
      </c>
      <c r="T7" s="62">
        <f>IFERROR(Inv_SY_B!T7/Inv_SY_B!$IS7-1,"")</f>
        <v>1.3077447319545188E-2</v>
      </c>
      <c r="U7" s="62">
        <f>IFERROR(Inv_SY_B!U7/Inv_SY_B!$IS7-1,"")</f>
        <v>1.876537945581469E-2</v>
      </c>
      <c r="V7" s="62">
        <f>IFERROR(Inv_SY_B!V7/Inv_SY_B!$IS7-1,"")</f>
        <v>1.8852662301895196E-2</v>
      </c>
      <c r="W7" s="62">
        <f>IFERROR(Inv_SY_B!W7/Inv_SY_B!$IS7-1,"")</f>
        <v>9.1060778228659878E-3</v>
      </c>
      <c r="X7" s="62">
        <f>IFERROR(Inv_SY_B!X7/Inv_SY_B!$IS7-1,"")</f>
        <v>3.2435799944345867E-3</v>
      </c>
      <c r="Y7" s="62">
        <f>IFERROR(Inv_SY_B!Y7/Inv_SY_B!$IS7-1,"")</f>
        <v>-1.1351094506217851E-3</v>
      </c>
      <c r="Z7" s="62">
        <f>IFERROR(Inv_SY_B!Z7/Inv_SY_B!$IS7-1,"")</f>
        <v>2.5748007142283313E-2</v>
      </c>
      <c r="AA7" s="62">
        <f>IFERROR(Inv_SY_B!AA7/Inv_SY_B!$IS7-1,"")</f>
        <v>4.625558390715101E-3</v>
      </c>
      <c r="AB7" s="62">
        <f>IFERROR(Inv_SY_B!AB7/Inv_SY_B!$IS7-1,"")</f>
        <v>1.9376359378380448E-2</v>
      </c>
      <c r="AC7" s="62">
        <f>IFERROR(Inv_SY_B!AC7/Inv_SY_B!$IS7-1,"")</f>
        <v>1.2306448845830653E-2</v>
      </c>
      <c r="AD7" s="62">
        <f>IFERROR(Inv_SY_B!AD7/Inv_SY_B!$IS7-1,"")</f>
        <v>1.0366830044033604E-2</v>
      </c>
      <c r="AE7" s="62">
        <f>IFERROR(Inv_SY_B!AE7/Inv_SY_B!$IS7-1,"")</f>
        <v>2.4319154624959705E-2</v>
      </c>
      <c r="AF7" s="62">
        <f>IFERROR(Inv_SY_B!AF7/Inv_SY_B!$IS7-1,"")</f>
        <v>-1.9975273412076056E-2</v>
      </c>
      <c r="AG7" s="62">
        <f>IFERROR(Inv_SY_B!AG7/Inv_SY_B!$IS7-1,"")</f>
        <v>-2.417778081596933E-2</v>
      </c>
      <c r="AH7" s="62">
        <f>IFERROR(Inv_SY_B!AH7/Inv_SY_B!$IS7-1,"")</f>
        <v>-7.4607869662689175E-2</v>
      </c>
      <c r="AI7" s="62">
        <f>IFERROR(Inv_SY_B!AI7/Inv_SY_B!$IS7-1,"")</f>
        <v>1.631310545225606E-2</v>
      </c>
      <c r="AJ7" s="62">
        <f>IFERROR(Inv_SY_B!AJ7/Inv_SY_B!$IS7-1,"")</f>
        <v>-2.1455132598996118E-2</v>
      </c>
      <c r="AK7" s="62">
        <f>IFERROR(Inv_SY_B!AK7/Inv_SY_B!$IS7-1,"")</f>
        <v>7.4986187408767613E-3</v>
      </c>
      <c r="AL7" s="62">
        <f>IFERROR(Inv_SY_B!AL7/Inv_SY_B!$IS7-1,"")</f>
        <v>1.5268283744555911E-2</v>
      </c>
      <c r="AM7" s="62">
        <f>IFERROR(Inv_SY_B!AM7/Inv_SY_B!$IS7-1,"")</f>
        <v>1.9197901622081126E-3</v>
      </c>
      <c r="AN7" s="62">
        <f>IFERROR(Inv_SY_B!AN7/Inv_SY_B!$IS7-1,"")</f>
        <v>-9.6160926614787812E-3</v>
      </c>
      <c r="AO7" s="62">
        <f>IFERROR(Inv_SY_B!AO7/Inv_SY_B!$IS7-1,"")</f>
        <v>1.4023011485420955E-2</v>
      </c>
      <c r="AP7" s="62">
        <f>IFERROR(Inv_SY_B!AP7/Inv_SY_B!$IS7-1,"")</f>
        <v>2.7260909807685252E-2</v>
      </c>
      <c r="AQ7" s="62">
        <f>IFERROR(Inv_SY_B!AQ7/Inv_SY_B!$IS7-1,"")</f>
        <v>2.1089029953833549E-3</v>
      </c>
      <c r="AR7" s="62">
        <f>IFERROR(Inv_SY_B!AR7/Inv_SY_B!$IS7-1,"")</f>
        <v>-8.7650849121906349E-3</v>
      </c>
      <c r="AS7" s="62">
        <f>IFERROR(Inv_SY_B!AS7/Inv_SY_B!$IS7-1,"")</f>
        <v>1.5346801317647429E-2</v>
      </c>
      <c r="AT7" s="62">
        <f>IFERROR(Inv_SY_B!AT7/Inv_SY_B!$IS7-1,"")</f>
        <v>2.1089029953833549E-3</v>
      </c>
      <c r="AU7" s="62">
        <f>IFERROR(Inv_SY_B!AU7/Inv_SY_B!$IS7-1,"")</f>
        <v>2.0169178563615109E-2</v>
      </c>
      <c r="AV7" s="62">
        <f>IFERROR(Inv_SY_B!AV7/Inv_SY_B!$IS7-1,"")</f>
        <v>-1.1885446659581356E-2</v>
      </c>
      <c r="AW7" s="62">
        <f>IFERROR(Inv_SY_B!AW7/Inv_SY_B!$IS7-1,"")</f>
        <v>-2.3130386662998936E-2</v>
      </c>
      <c r="AX7" s="62">
        <f>IFERROR(Inv_SY_B!AX7/Inv_SY_B!$IS7-1,"")</f>
        <v>7.2149494911137868E-3</v>
      </c>
      <c r="AY7" s="62">
        <f>IFERROR(Inv_SY_B!AY7/Inv_SY_B!$IS7-1,"")</f>
        <v>1.694291362964595E-2</v>
      </c>
      <c r="AZ7" s="62">
        <f>IFERROR(Inv_SY_B!AZ7/Inv_SY_B!$IS7-1,"")</f>
        <v>2.0573880026609981E-2</v>
      </c>
      <c r="BA7" s="62">
        <f>IFERROR(Inv_SY_B!BA7/Inv_SY_B!$IS7-1,"")</f>
        <v>-6.2120616643253079E-3</v>
      </c>
      <c r="BB7" s="62">
        <f>IFERROR(Inv_SY_B!BB7/Inv_SY_B!$IS7-1,"")</f>
        <v>2.8017361140385999E-2</v>
      </c>
      <c r="BC7" s="62">
        <f>IFERROR(Inv_SY_B!BC7/Inv_SY_B!$IS7-1,"")</f>
        <v>4.2810187202090511E-2</v>
      </c>
      <c r="BD7" s="62">
        <f>IFERROR(Inv_SY_B!BD7/Inv_SY_B!$IS7-1,"")</f>
        <v>2.6168257882672963E-2</v>
      </c>
      <c r="BE7" s="62">
        <f>IFERROR(Inv_SY_B!BE7/Inv_SY_B!$IS7-1,"")</f>
        <v>-6.9869522021748232E-4</v>
      </c>
      <c r="BF7" s="62">
        <f>IFERROR(Inv_SY_B!BF7/Inv_SY_B!$IS7-1,"")</f>
        <v>-8.2082526811746437E-3</v>
      </c>
      <c r="BG7" s="62">
        <f>IFERROR(Inv_SY_B!BG7/Inv_SY_B!$IS7-1,"")</f>
        <v>2.4403204773037368E-2</v>
      </c>
      <c r="BH7" s="62">
        <f>IFERROR(Inv_SY_B!BH7/Inv_SY_B!$IS7-1,"")</f>
        <v>2.1587524812429093E-2</v>
      </c>
      <c r="BI7" s="62">
        <f>IFERROR(Inv_SY_B!BI7/Inv_SY_B!$IS7-1,"")</f>
        <v>3.0544671612595664E-3</v>
      </c>
      <c r="BJ7" s="62">
        <f>IFERROR(Inv_SY_B!BJ7/Inv_SY_B!$IS7-1,"")</f>
        <v>1.4149086707537561E-2</v>
      </c>
      <c r="BK7" s="62">
        <f>IFERROR(Inv_SY_B!BK7/Inv_SY_B!$IS7-1,"")</f>
        <v>1.5725026983997914E-2</v>
      </c>
      <c r="BL7" s="62">
        <f>IFERROR(Inv_SY_B!BL7/Inv_SY_B!$IS7-1,"")</f>
        <v>2.3376915628039896E-2</v>
      </c>
      <c r="BM7" s="62">
        <f>IFERROR(Inv_SY_B!BM7/Inv_SY_B!$IS7-1,"")</f>
        <v>3.2435799944345867E-3</v>
      </c>
      <c r="BN7" s="62">
        <f>IFERROR(Inv_SY_B!BN7/Inv_SY_B!$IS7-1,"")</f>
        <v>5.7348228018681002E-2</v>
      </c>
      <c r="BO7" s="62">
        <f>IFERROR(Inv_SY_B!BO7/Inv_SY_B!$IS7-1,"")</f>
        <v>1.3353842998801158E-2</v>
      </c>
      <c r="BP7" s="62">
        <f>IFERROR(Inv_SY_B!BP7/Inv_SY_B!$IS7-1,"")</f>
        <v>1.4924934228256692E-2</v>
      </c>
      <c r="BQ7" s="62">
        <f>IFERROR(Inv_SY_B!BQ7/Inv_SY_B!$IS7-1,"")</f>
        <v>8.9897006947581293E-3</v>
      </c>
      <c r="BR7" s="62">
        <f>IFERROR(Inv_SY_B!BR7/Inv_SY_B!$IS7-1,"")</f>
        <v>1.5186782766499096E-2</v>
      </c>
      <c r="BS7" s="62">
        <f>IFERROR(Inv_SY_B!BS7/Inv_SY_B!$IS7-1,"")</f>
        <v>4.0688749680661829E-4</v>
      </c>
      <c r="BT7" s="62">
        <f>IFERROR(Inv_SY_B!BT7/Inv_SY_B!$IS7-1,"")</f>
        <v>1.2699221653194703E-2</v>
      </c>
      <c r="BU7" s="62">
        <f>IFERROR(Inv_SY_B!BU7/Inv_SY_B!$IS7-1,"")</f>
        <v>9.8625291555667349E-3</v>
      </c>
      <c r="BV7" s="62">
        <f>IFERROR(Inv_SY_B!BV7/Inv_SY_B!$IS7-1,"")</f>
        <v>1.3077447319545188E-2</v>
      </c>
      <c r="BW7" s="62">
        <f>IFERROR(Inv_SY_B!BW7/Inv_SY_B!$IS7-1,"")</f>
        <v>2.5464337892520561E-2</v>
      </c>
      <c r="BX7" s="62">
        <f>IFERROR(Inv_SY_B!BX7/Inv_SY_B!$IS7-1,"")</f>
        <v>3.2435799944345867E-3</v>
      </c>
      <c r="BY7" s="62">
        <f>IFERROR(Inv_SY_B!BY7/Inv_SY_B!$IS7-1,"")</f>
        <v>2.5243706253816223E-2</v>
      </c>
      <c r="BZ7" s="62">
        <f>IFERROR(Inv_SY_B!BZ7/Inv_SY_B!$IS7-1,"")</f>
        <v>9.4422784151773076E-3</v>
      </c>
      <c r="CA7" s="62">
        <f>IFERROR(Inv_SY_B!CA7/Inv_SY_B!$IS7-1,"")</f>
        <v>2.9278113361553615E-2</v>
      </c>
      <c r="CB7" s="62">
        <f>IFERROR(Inv_SY_B!CB7/Inv_SY_B!$IS7-1,"")</f>
        <v>2.2911314644655345E-2</v>
      </c>
      <c r="CC7" s="62">
        <f>IFERROR(Inv_SY_B!CC7/Inv_SY_B!$IS7-1,"")</f>
        <v>2.4707886559819814E-2</v>
      </c>
      <c r="CD7" s="62">
        <f>IFERROR(Inv_SY_B!CD7/Inv_SY_B!$IS7-1,"")</f>
        <v>-7.8293145386103324E-2</v>
      </c>
      <c r="CE7" s="62">
        <f>IFERROR(Inv_SY_B!CE7/Inv_SY_B!$IS7-1,"")</f>
        <v>8.9169649896907455E-3</v>
      </c>
      <c r="CF7" s="62">
        <f>IFERROR(Inv_SY_B!CF7/Inv_SY_B!$IS7-1,"")</f>
        <v>3.0544671612593444E-3</v>
      </c>
      <c r="CG7" s="62">
        <f>IFERROR(Inv_SY_B!CG7/Inv_SY_B!$IS7-1,"")</f>
        <v>2.5558894309108293E-2</v>
      </c>
      <c r="CH7" s="62">
        <f>IFERROR(Inv_SY_B!CH7/Inv_SY_B!$IS7-1,"")</f>
        <v>1.7427042482574651E-2</v>
      </c>
      <c r="CI7" s="62">
        <f>IFERROR(Inv_SY_B!CI7/Inv_SY_B!$IS7-1,"")</f>
        <v>2.0263734980202619E-2</v>
      </c>
      <c r="CJ7" s="62">
        <f>IFERROR(Inv_SY_B!CJ7/Inv_SY_B!$IS7-1,"")</f>
        <v>1.2699221653194703E-2</v>
      </c>
      <c r="CK7" s="62">
        <f>IFERROR(Inv_SY_B!CK7/Inv_SY_B!$IS7-1,"")</f>
        <v>1.553591415082245E-2</v>
      </c>
      <c r="CL7" s="62">
        <f>IFERROR(Inv_SY_B!CL7/Inv_SY_B!$IS7-1,"")</f>
        <v>1.2699221653194703E-2</v>
      </c>
      <c r="CM7" s="62">
        <f>IFERROR(Inv_SY_B!CM7/Inv_SY_B!$IS7-1,"")</f>
        <v>5.1347083261867876E-3</v>
      </c>
      <c r="CN7" s="62">
        <f>IFERROR(Inv_SY_B!CN7/Inv_SY_B!$IS7-1,"")</f>
        <v>2.1089029953833549E-3</v>
      </c>
      <c r="CO7" s="62">
        <f>IFERROR(Inv_SY_B!CO7/Inv_SY_B!$IS7-1,"")</f>
        <v>-5.7649923570446404E-4</v>
      </c>
      <c r="CP7" s="62">
        <f>IFERROR(Inv_SY_B!CP7/Inv_SY_B!$IS7-1,"")</f>
        <v>1.0473509078132714E-2</v>
      </c>
      <c r="CQ7" s="62">
        <f>IFERROR(Inv_SY_B!CQ7/Inv_SY_B!$IS7-1,"")</f>
        <v>6.080272492062555E-3</v>
      </c>
      <c r="CR7" s="62">
        <f>IFERROR(Inv_SY_B!CR7/Inv_SY_B!$IS7-1,"")</f>
        <v>1.733248606598714E-2</v>
      </c>
      <c r="CS7" s="62">
        <f>IFERROR(Inv_SY_B!CS7/Inv_SY_B!$IS7-1,"")</f>
        <v>1.9444246036443458E-2</v>
      </c>
      <c r="CT7" s="62">
        <f>IFERROR(Inv_SY_B!CT7/Inv_SY_B!$IS7-1,"")</f>
        <v>-2.1151975485166008E-2</v>
      </c>
      <c r="CU7" s="62">
        <f>IFERROR(Inv_SY_B!CU7/Inv_SY_B!$IS7-1,"")</f>
        <v>-2.323221665009334E-2</v>
      </c>
      <c r="CV7" s="62">
        <f>IFERROR(Inv_SY_B!CV7/Inv_SY_B!$IS7-1,"")</f>
        <v>-1.2452785159106861E-2</v>
      </c>
      <c r="CW7" s="62">
        <f>IFERROR(Inv_SY_B!CW7/Inv_SY_B!$IS7-1,"")</f>
        <v>-2.5123344981845319E-2</v>
      </c>
      <c r="CX7" s="62">
        <f>IFERROR(Inv_SY_B!CX7/Inv_SY_B!$IS7-1,"")</f>
        <v>-2.6352578397484061E-2</v>
      </c>
      <c r="CY7" s="62">
        <f>IFERROR(Inv_SY_B!CY7/Inv_SY_B!$IS7-1,"")</f>
        <v>-8.197746412664797E-3</v>
      </c>
      <c r="CZ7" s="62">
        <f>IFERROR(Inv_SY_B!CZ7/Inv_SY_B!$IS7-1,"")</f>
        <v>-2.0395524152465261E-2</v>
      </c>
      <c r="DA7" s="62">
        <f>IFERROR(Inv_SY_B!DA7/Inv_SY_B!$IS7-1,"")</f>
        <v>-2.2664878150567724E-2</v>
      </c>
      <c r="DB7" s="62">
        <f>IFERROR(Inv_SY_B!DB7/Inv_SY_B!$IS7-1,"")</f>
        <v>-1.8504395820713282E-2</v>
      </c>
      <c r="DC7" s="62">
        <f>IFERROR(Inv_SY_B!DC7/Inv_SY_B!$IS7-1,"")</f>
        <v>-1.577276600818267E-2</v>
      </c>
      <c r="DD7" s="62">
        <f>IFERROR(Inv_SY_B!DD7/Inv_SY_B!$IS7-1,"")</f>
        <v>-0.12251645406707312</v>
      </c>
      <c r="DE7" s="62">
        <f>IFERROR(Inv_SY_B!DE7/Inv_SY_B!$IS7-1,"")</f>
        <v>-0.10990893185539319</v>
      </c>
      <c r="DF7" s="62">
        <f>IFERROR(Inv_SY_B!DF7/Inv_SY_B!$IS7-1,"")</f>
        <v>-2.5274875672863795E-2</v>
      </c>
      <c r="DG7" s="62">
        <f>IFERROR(Inv_SY_B!DG7/Inv_SY_B!$IS7-1,"")</f>
        <v>-2.7581811813122803E-2</v>
      </c>
      <c r="DH7" s="62">
        <f>IFERROR(Inv_SY_B!DH7/Inv_SY_B!$IS7-1,"")</f>
        <v>-1.6949468081272845E-2</v>
      </c>
      <c r="DI7" s="62">
        <f>IFERROR(Inv_SY_B!DI7/Inv_SY_B!$IS7-1,"")</f>
        <v>-1.0212525443031528E-2</v>
      </c>
      <c r="DJ7" s="62">
        <f>IFERROR(Inv_SY_B!DJ7/Inv_SY_B!$IS7-1,"")</f>
        <v>-5.8483831389883889E-3</v>
      </c>
      <c r="DK7" s="62">
        <f>IFERROR(Inv_SY_B!DK7/Inv_SY_B!$IS7-1,"")</f>
        <v>-2.1992476965944863E-2</v>
      </c>
      <c r="DL7" s="62">
        <f>IFERROR(Inv_SY_B!DL7/Inv_SY_B!$IS7-1,"")</f>
        <v>-2.468208170443642E-2</v>
      </c>
      <c r="DM7" s="62">
        <f>IFERROR(Inv_SY_B!DM7/Inv_SY_B!$IS7-1,"")</f>
        <v>-1.4533026324034082E-2</v>
      </c>
      <c r="DN7" s="62">
        <f>IFERROR(Inv_SY_B!DN7/Inv_SY_B!$IS7-1,"")</f>
        <v>-1.4627582740621814E-2</v>
      </c>
      <c r="DO7" s="62">
        <f>IFERROR(Inv_SY_B!DO7/Inv_SY_B!$IS7-1,"")</f>
        <v>-2.3585577363804622E-2</v>
      </c>
      <c r="DP7" s="62">
        <f>IFERROR(Inv_SY_B!DP7/Inv_SY_B!$IS7-1,"")</f>
        <v>-2.5858783777526706E-2</v>
      </c>
      <c r="DQ7" s="62">
        <f>IFERROR(Inv_SY_B!DQ7/Inv_SY_B!$IS7-1,"")</f>
        <v>-1.7453768969740047E-2</v>
      </c>
      <c r="DR7" s="62">
        <f>IFERROR(Inv_SY_B!DR7/Inv_SY_B!$IS7-1,"")</f>
        <v>-1.9449959986589382E-2</v>
      </c>
      <c r="DS7" s="62">
        <f>IFERROR(Inv_SY_B!DS7/Inv_SY_B!$IS7-1,"")</f>
        <v>-2.1530201151516493E-2</v>
      </c>
      <c r="DT7" s="62">
        <f>IFERROR(Inv_SY_B!DT7/Inv_SY_B!$IS7-1,"")</f>
        <v>-9.1249798982106722E-2</v>
      </c>
      <c r="DU7" s="62">
        <f>IFERROR(Inv_SY_B!DU7/Inv_SY_B!$IS7-1,"")</f>
        <v>-9.0577397797483861E-2</v>
      </c>
      <c r="DV7" s="62">
        <f>IFERROR(Inv_SY_B!DV7/Inv_SY_B!$IS7-1,"")</f>
        <v>-1.9449959986589382E-2</v>
      </c>
      <c r="DW7" s="62">
        <f>IFERROR(Inv_SY_B!DW7/Inv_SY_B!$IS7-1,"")</f>
        <v>-2.5312457815020561E-2</v>
      </c>
      <c r="DX7" s="62">
        <f>IFERROR(Inv_SY_B!DX7/Inv_SY_B!$IS7-1,"")</f>
        <v>-7.3677512003960111E-3</v>
      </c>
      <c r="DY7" s="62">
        <f>IFERROR(Inv_SY_B!DY7/Inv_SY_B!$IS7-1,"")</f>
        <v>3.2435799944345867E-3</v>
      </c>
      <c r="DZ7" s="62">
        <f>IFERROR(Inv_SY_B!DZ7/Inv_SY_B!$IS7-1,"")</f>
        <v>-2.4298050008213501E-3</v>
      </c>
      <c r="EA7" s="62">
        <f>IFERROR(Inv_SY_B!EA7/Inv_SY_B!$IS7-1,"")</f>
        <v>-1.9134771931297312E-2</v>
      </c>
      <c r="EB7" s="62">
        <f>IFERROR(Inv_SY_B!EB7/Inv_SY_B!$IS7-1,"")</f>
        <v>-2.4093730667891555E-2</v>
      </c>
      <c r="EC7" s="62">
        <f>IFERROR(Inv_SY_B!EC7/Inv_SY_B!$IS7-1,"")</f>
        <v>2.3562043926126375E-3</v>
      </c>
      <c r="ED7" s="62">
        <f>IFERROR(Inv_SY_B!ED7/Inv_SY_B!$IS7-1,"")</f>
        <v>-1.9813638511926301E-2</v>
      </c>
      <c r="EE7" s="62">
        <f>IFERROR(Inv_SY_B!EE7/Inv_SY_B!$IS7-1,"")</f>
        <v>9.5967885531877961E-4</v>
      </c>
      <c r="EF7" s="62">
        <f>IFERROR(Inv_SY_B!EF7/Inv_SY_B!$IS7-1,"")</f>
        <v>2.203451878175211E-2</v>
      </c>
      <c r="EG7" s="62">
        <f>IFERROR(Inv_SY_B!EG7/Inv_SY_B!$IS7-1,"")</f>
        <v>5.4487943253411775E-3</v>
      </c>
      <c r="EH7" s="62">
        <f>IFERROR(Inv_SY_B!EH7/Inv_SY_B!$IS7-1,"")</f>
        <v>1.5647076747429267E-3</v>
      </c>
      <c r="EI7" s="62">
        <f>IFERROR(Inv_SY_B!EI7/Inv_SY_B!$IS7-1,"")</f>
        <v>1.8689998816017406E-2</v>
      </c>
      <c r="EJ7" s="62">
        <f>IFERROR(Inv_SY_B!EJ7/Inv_SY_B!$IS7-1,"")</f>
        <v>1.1363198997843327E-2</v>
      </c>
      <c r="EK7" s="62">
        <f>IFERROR(Inv_SY_B!EK7/Inv_SY_B!$IS7-1,"")</f>
        <v>2.0301557546837712E-2</v>
      </c>
      <c r="EL7" s="62">
        <f>IFERROR(Inv_SY_B!EL7/Inv_SY_B!$IS7-1,"")</f>
        <v>-2.0395524152465261E-2</v>
      </c>
      <c r="EM7" s="62">
        <f>IFERROR(Inv_SY_B!EM7/Inv_SY_B!$IS7-1,"")</f>
        <v>-5.5865346007458738E-3</v>
      </c>
      <c r="EN7" s="62">
        <f>IFERROR(Inv_SY_B!EN7/Inv_SY_B!$IS7-1,"")</f>
        <v>-1.2743727979376507E-2</v>
      </c>
      <c r="EO7" s="62">
        <f>IFERROR(Inv_SY_B!EO7/Inv_SY_B!$IS7-1,"")</f>
        <v>1.837260664845064E-2</v>
      </c>
      <c r="EP7" s="62">
        <f>IFERROR(Inv_SY_B!EP7/Inv_SY_B!$IS7-1,"")</f>
        <v>1.3964822921367359E-2</v>
      </c>
      <c r="EQ7" s="62">
        <f>IFERROR(Inv_SY_B!EQ7/Inv_SY_B!$IS7-1,"")</f>
        <v>-1.1980003076168755E-2</v>
      </c>
      <c r="ER7" s="62">
        <f>IFERROR(Inv_SY_B!ER7/Inv_SY_B!$IS7-1,"")</f>
        <v>-2.1559295433543513E-2</v>
      </c>
      <c r="ES7" s="62">
        <f>IFERROR(Inv_SY_B!ES7/Inv_SY_B!$IS7-1,"")</f>
        <v>5.2292647427740757E-3</v>
      </c>
      <c r="ET7" s="62">
        <f>IFERROR(Inv_SY_B!ET7/Inv_SY_B!$IS7-1,"")</f>
        <v>1.6670591149873903E-2</v>
      </c>
      <c r="EU7" s="62">
        <f>IFERROR(Inv_SY_B!EU7/Inv_SY_B!$IS7-1,"")</f>
        <v>-1.4052970670589526E-2</v>
      </c>
      <c r="EV7" s="62">
        <f>IFERROR(Inv_SY_B!EV7/Inv_SY_B!$IS7-1,"")</f>
        <v>6.0220839280087368E-3</v>
      </c>
      <c r="EW7" s="62">
        <f>IFERROR(Inv_SY_B!EW7/Inv_SY_B!$IS7-1,"")</f>
        <v>8.9024178486771799E-3</v>
      </c>
      <c r="EX7" s="62">
        <f>IFERROR(Inv_SY_B!EX7/Inv_SY_B!$IS7-1,"")</f>
        <v>-6.9685129970260551E-3</v>
      </c>
      <c r="EY7" s="62">
        <f>IFERROR(Inv_SY_B!EY7/Inv_SY_B!$IS7-1,"")</f>
        <v>-3.7535948330477131E-3</v>
      </c>
      <c r="EZ7" s="62">
        <f>IFERROR(Inv_SY_B!EZ7/Inv_SY_B!$IS7-1,"")</f>
        <v>-1.3871131407920845E-2</v>
      </c>
      <c r="FA7" s="62">
        <f>IFERROR(Inv_SY_B!FA7/Inv_SY_B!$IS7-1,"")</f>
        <v>-2.228665248421724E-2</v>
      </c>
      <c r="FB7" s="62">
        <f>IFERROR(Inv_SY_B!FB7/Inv_SY_B!$IS7-1,"")</f>
        <v>-2.2192096067629841E-2</v>
      </c>
      <c r="FC7" s="62">
        <f>IFERROR(Inv_SY_B!FC7/Inv_SY_B!$IS7-1,"")</f>
        <v>-2.0868306235403367E-2</v>
      </c>
      <c r="FD7" s="62">
        <f>IFERROR(Inv_SY_B!FD7/Inv_SY_B!$IS7-1,"")</f>
        <v>-9.6160926614787812E-3</v>
      </c>
      <c r="FE7" s="62">
        <f>IFERROR(Inv_SY_B!FE7/Inv_SY_B!$IS7-1,"")</f>
        <v>4.1246738762736879E-3</v>
      </c>
      <c r="FF7" s="62">
        <f>IFERROR(Inv_SY_B!FF7/Inv_SY_B!$IS7-1,"")</f>
        <v>1.7704264703933825E-2</v>
      </c>
      <c r="FG7" s="62">
        <f>IFERROR(Inv_SY_B!FG7/Inv_SY_B!$IS7-1,"")</f>
        <v>-4.588365621912005E-3</v>
      </c>
      <c r="FH7" s="62">
        <f>IFERROR(Inv_SY_B!FH7/Inv_SY_B!$IS7-1,"")</f>
        <v>-5.4384182558813166E-3</v>
      </c>
      <c r="FI7" s="62">
        <f>IFERROR(Inv_SY_B!FI7/Inv_SY_B!$IS7-1,"")</f>
        <v>-8.4136024747739624E-3</v>
      </c>
      <c r="FJ7" s="62">
        <f>IFERROR(Inv_SY_B!FJ7/Inv_SY_B!$IS7-1,"")</f>
        <v>1.3092729164650097E-2</v>
      </c>
      <c r="FK7" s="62">
        <f>IFERROR(Inv_SY_B!FK7/Inv_SY_B!$IS7-1,"")</f>
        <v>1.0797587052932656E-2</v>
      </c>
      <c r="FL7" s="62">
        <f>IFERROR(Inv_SY_B!FL7/Inv_SY_B!$IS7-1,"")</f>
        <v>1.8125040757748678E-2</v>
      </c>
      <c r="FM7" s="62">
        <f>IFERROR(Inv_SY_B!FM7/Inv_SY_B!$IS7-1,"")</f>
        <v>8.8105890210297133E-3</v>
      </c>
      <c r="FN7" s="62">
        <f>IFERROR(Inv_SY_B!FN7/Inv_SY_B!$IS7-1,"")</f>
        <v>7.0573554634678626E-3</v>
      </c>
      <c r="FO7" s="62">
        <f>IFERROR(Inv_SY_B!FO7/Inv_SY_B!$IS7-1,"")</f>
        <v>5.1766140108104874E-3</v>
      </c>
      <c r="FP7" s="62">
        <f>IFERROR(Inv_SY_B!FP7/Inv_SY_B!$IS7-1,"")</f>
        <v>1.3167533796439201E-2</v>
      </c>
      <c r="FQ7" s="62">
        <f>IFERROR(Inv_SY_B!FQ7/Inv_SY_B!$IS7-1,"")</f>
        <v>6.8196070869785963E-4</v>
      </c>
      <c r="FR7" s="62">
        <f>IFERROR(Inv_SY_B!FR7/Inv_SY_B!$IS7-1,"")</f>
        <v>1.3810173587720076E-2</v>
      </c>
      <c r="FS7" s="62">
        <f>IFERROR(Inv_SY_B!FS7/Inv_SY_B!$IS7-1,"")</f>
        <v>-0.12784599754746517</v>
      </c>
      <c r="FT7" s="62">
        <f>IFERROR(Inv_SY_B!FT7/Inv_SY_B!$IS7-1,"")</f>
        <v>-1.9515289874413422E-2</v>
      </c>
      <c r="FU7" s="62">
        <f>IFERROR(Inv_SY_B!FU7/Inv_SY_B!$IS7-1,"")</f>
        <v>1.1562634423505358E-2</v>
      </c>
      <c r="FV7" s="62">
        <f>IFERROR(Inv_SY_B!FV7/Inv_SY_B!$IS7-1,"")</f>
        <v>5.0809830894891217E-3</v>
      </c>
      <c r="FW7" s="62">
        <f>IFERROR(Inv_SY_B!FW7/Inv_SY_B!$IS7-1,"")</f>
        <v>1.0818838368782169E-2</v>
      </c>
      <c r="FX7" s="62">
        <f>IFERROR(Inv_SY_B!FX7/Inv_SY_B!$IS7-1,"")</f>
        <v>1.4644075221644126E-2</v>
      </c>
      <c r="FY7" s="62">
        <f>IFERROR(Inv_SY_B!FY7/Inv_SY_B!$IS7-1,"")</f>
        <v>2.0913213397168118E-2</v>
      </c>
      <c r="FZ7" s="62">
        <f>IFERROR(Inv_SY_B!FZ7/Inv_SY_B!$IS7-1,"")</f>
        <v>8.9062199423510791E-3</v>
      </c>
      <c r="GA7" s="62">
        <f>IFERROR(Inv_SY_B!GA7/Inv_SY_B!$IS7-1,"")</f>
        <v>-2.1033614656011057E-2</v>
      </c>
      <c r="GB7" s="62">
        <f>IFERROR(Inv_SY_B!GB7/Inv_SY_B!$IS7-1,"")</f>
        <v>1.0627576526138993E-2</v>
      </c>
      <c r="GC7" s="62">
        <f>IFERROR(Inv_SY_B!GC7/Inv_SY_B!$IS7-1,"")</f>
        <v>1.8278050231862908E-2</v>
      </c>
      <c r="GD7" s="62">
        <f>IFERROR(Inv_SY_B!GD7/Inv_SY_B!$IS7-1,"")</f>
        <v>-1.6761119340352848E-2</v>
      </c>
      <c r="GE7" s="62">
        <f>IFERROR(Inv_SY_B!GE7/Inv_SY_B!$IS7-1,"")</f>
        <v>-4.2614223011545604E-3</v>
      </c>
      <c r="GF7" s="62">
        <f>IFERROR(Inv_SY_B!GF7/Inv_SY_B!$IS7-1,"")</f>
        <v>6.4623186196892668E-3</v>
      </c>
      <c r="GG7" s="62">
        <f>IFERROR(Inv_SY_B!GG7/Inv_SY_B!$IS7-1,"")</f>
        <v>-7.5805508934839727E-3</v>
      </c>
      <c r="GH7" s="62">
        <f>IFERROR(Inv_SY_B!GH7/Inv_SY_B!$IS7-1,"")</f>
        <v>1.2800311058564828E-2</v>
      </c>
      <c r="GI7" s="62">
        <f>IFERROR(Inv_SY_B!GI7/Inv_SY_B!$IS7-1,"")</f>
        <v>-7.5805508934839727E-3</v>
      </c>
      <c r="GJ7" s="62">
        <f>IFERROR(Inv_SY_B!GJ7/Inv_SY_B!$IS7-1,"")</f>
        <v>-2.0150867689965879E-2</v>
      </c>
      <c r="GK7" s="62">
        <f>IFERROR(Inv_SY_B!GK7/Inv_SY_B!$IS7-1,"")</f>
        <v>5.0809830894891217E-3</v>
      </c>
      <c r="GL7" s="62">
        <f>IFERROR(Inv_SY_B!GL7/Inv_SY_B!$IS7-1,"")</f>
        <v>7.3761252012065626E-3</v>
      </c>
      <c r="GM7" s="62">
        <f>IFERROR(Inv_SY_B!GM7/Inv_SY_B!$IS7-1,"")</f>
        <v>-3.5257998294503379E-3</v>
      </c>
      <c r="GN7" s="62">
        <f>IFERROR(Inv_SY_B!GN7/Inv_SY_B!$IS7-1,"")</f>
        <v>1.7034848254682933E-2</v>
      </c>
      <c r="GO7" s="62">
        <f>IFERROR(Inv_SY_B!GO7/Inv_SY_B!$IS7-1,"")</f>
        <v>1.2731456795213258E-2</v>
      </c>
      <c r="GP7" s="62">
        <f>IFERROR(Inv_SY_B!GP7/Inv_SY_B!$IS7-1,"")</f>
        <v>5.0809830894891217E-3</v>
      </c>
      <c r="GQ7" s="62">
        <f>IFERROR(Inv_SY_B!GQ7/Inv_SY_B!$IS7-1,"")</f>
        <v>-5.0558945705951874E-3</v>
      </c>
      <c r="GR7" s="62">
        <f>IFERROR(Inv_SY_B!GR7/Inv_SY_B!$IS7-1,"")</f>
        <v>-1.6131814030193592E-3</v>
      </c>
      <c r="GS7" s="62" t="str">
        <f>IFERROR(Inv_SY_B!GS7/Inv_SY_B!$IS7-1,"")</f>
        <v/>
      </c>
      <c r="GT7" s="62" t="str">
        <f>IFERROR(Inv_SY_B!GT7/Inv_SY_B!$IS7-1,"")</f>
        <v/>
      </c>
      <c r="GU7" s="62">
        <f>IFERROR(Inv_SY_B!GU7/Inv_SY_B!$IS7-1,"")</f>
        <v>-6.7230705879036567E-2</v>
      </c>
      <c r="GV7" s="62">
        <f>IFERROR(Inv_SY_B!GV7/Inv_SY_B!$IS7-1,"")</f>
        <v>-2.3428184637189875E-2</v>
      </c>
      <c r="GW7" s="62">
        <f>IFERROR(Inv_SY_B!GW7/Inv_SY_B!$IS7-1,"")</f>
        <v>-1.20626089035204E-2</v>
      </c>
      <c r="GX7" s="62" t="str">
        <f>IFERROR(Inv_SY_B!GX7/Inv_SY_B!$IS7-1,"")</f>
        <v/>
      </c>
      <c r="GY7" s="62">
        <f>IFERROR(Inv_SY_B!GY7/Inv_SY_B!$IS7-1,"")</f>
        <v>2.5393566001773227E-2</v>
      </c>
      <c r="GZ7" s="62">
        <f>IFERROR(Inv_SY_B!GZ7/Inv_SY_B!$IS7-1,"")</f>
        <v>-3.4956383589412887E-4</v>
      </c>
      <c r="HA7" s="62">
        <f>IFERROR(Inv_SY_B!HA7/Inv_SY_B!$IS7-1,"")</f>
        <v>-2.5123344981845319E-2</v>
      </c>
      <c r="HB7" s="62">
        <f>IFERROR(Inv_SY_B!HB7/Inv_SY_B!$IS7-1,"")</f>
        <v>-1.2831010825457345E-2</v>
      </c>
      <c r="HC7" s="62">
        <f>IFERROR(Inv_SY_B!HC7/Inv_SY_B!$IS7-1,"")</f>
        <v>1.7616155315749893E-2</v>
      </c>
      <c r="HD7" s="62">
        <f>IFERROR(Inv_SY_B!HD7/Inv_SY_B!$IS7-1,"")</f>
        <v>9.2006342394532759E-3</v>
      </c>
      <c r="HE7" s="62">
        <f>IFERROR(Inv_SY_B!HE7/Inv_SY_B!$IS7-1,"")</f>
        <v>3.2435799944345867E-3</v>
      </c>
      <c r="HF7" s="62">
        <f>IFERROR(Inv_SY_B!HF7/Inv_SY_B!$IS7-1,"")</f>
        <v>-3.3753691666973396E-3</v>
      </c>
      <c r="HG7" s="62">
        <f>IFERROR(Inv_SY_B!HG7/Inv_SY_B!$IS7-1,"")</f>
        <v>1.2699221653194703E-2</v>
      </c>
      <c r="HH7" s="62">
        <f>IFERROR(Inv_SY_B!HH7/Inv_SY_B!$IS7-1,"")</f>
        <v>-1.3776574991333335E-2</v>
      </c>
      <c r="HI7" s="62">
        <f>IFERROR(Inv_SY_B!HI7/Inv_SY_B!$IS7-1,"")</f>
        <v>-1.5667703323085314E-2</v>
      </c>
      <c r="HJ7" s="62">
        <f>IFERROR(Inv_SY_B!HJ7/Inv_SY_B!$IS7-1,"")</f>
        <v>-2.1341088318341361E-2</v>
      </c>
      <c r="HK7" s="62">
        <f>IFERROR(Inv_SY_B!HK7/Inv_SY_B!$IS7-1,"")</f>
        <v>1.9948546924910548E-2</v>
      </c>
      <c r="HL7" s="62">
        <f>IFERROR(Inv_SY_B!HL7/Inv_SY_B!$IS7-1,"")</f>
        <v>9.4422784151773076E-3</v>
      </c>
      <c r="HM7" s="62">
        <f>IFERROR(Inv_SY_B!HM7/Inv_SY_B!$IS7-1,"")</f>
        <v>1.8681301801573458E-2</v>
      </c>
      <c r="HN7" s="62">
        <f>IFERROR(Inv_SY_B!HN7/Inv_SY_B!$IS7-1,"")</f>
        <v>1.8681301801573458E-2</v>
      </c>
      <c r="HO7" s="62">
        <f>IFERROR(Inv_SY_B!HO7/Inv_SY_B!$IS7-1,"")</f>
        <v>4.0728233416591042E-2</v>
      </c>
      <c r="HP7" s="62">
        <f>IFERROR(Inv_SY_B!HP7/Inv_SY_B!$IS7-1,"")</f>
        <v>6.2096797904992451E-2</v>
      </c>
      <c r="HQ7" s="62">
        <f>IFERROR(Inv_SY_B!HQ7/Inv_SY_B!$IS7-1,"")</f>
        <v>-1.7946335584287265E-2</v>
      </c>
      <c r="HR7" s="62">
        <f>IFERROR(Inv_SY_B!HR7/Inv_SY_B!$IS7-1,"")</f>
        <v>6.9146402047370881E-3</v>
      </c>
      <c r="HS7" s="62">
        <f>IFERROR(Inv_SY_B!HS7/Inv_SY_B!$IS7-1,"")</f>
        <v>-5.7649923570446404E-4</v>
      </c>
      <c r="HT7" s="62">
        <f>IFERROR(Inv_SY_B!HT7/Inv_SY_B!$IS7-1,"")</f>
        <v>1.8015393519119627E-2</v>
      </c>
      <c r="HU7" s="62">
        <f>IFERROR(Inv_SY_B!HU7/Inv_SY_B!$IS7-1,"")</f>
        <v>1.1084489000698916E-2</v>
      </c>
      <c r="HV7" s="62">
        <f>IFERROR(Inv_SY_B!HV7/Inv_SY_B!$IS7-1,"")</f>
        <v>8.0295893878685742E-3</v>
      </c>
      <c r="HW7" s="62">
        <f>IFERROR(Inv_SY_B!HW7/Inv_SY_B!$IS7-1,"")</f>
        <v>-5.7649923570446404E-4</v>
      </c>
      <c r="HX7" s="62">
        <f>IFERROR(Inv_SY_B!HX7/Inv_SY_B!$IS7-1,"")</f>
        <v>2.0772884915674306E-2</v>
      </c>
      <c r="HY7" s="62">
        <f>IFERROR(Inv_SY_B!HY7/Inv_SY_B!$IS7-1,"")</f>
        <v>1.1879732709435542E-2</v>
      </c>
      <c r="HZ7" s="62">
        <f>IFERROR(Inv_SY_B!HZ7/Inv_SY_B!$IS7-1,"")</f>
        <v>3.2225674574151153E-3</v>
      </c>
      <c r="IA7" s="62">
        <f>IFERROR(Inv_SY_B!IA7/Inv_SY_B!$IS7-1,"")</f>
        <v>-1.8189207765421211E-2</v>
      </c>
      <c r="IB7" s="62">
        <f>IFERROR(Inv_SY_B!IB7/Inv_SY_B!$IS7-1,"")</f>
        <v>-1.5456895727662734E-2</v>
      </c>
      <c r="IC7" s="62">
        <f>IFERROR(Inv_SY_B!IC7/Inv_SY_B!$IS7-1,"")</f>
        <v>-1.7208377803148989E-2</v>
      </c>
      <c r="ID7" s="62">
        <f>IFERROR(Inv_SY_B!ID7/Inv_SY_B!$IS7-1,"")</f>
        <v>-2.3950675617880002E-2</v>
      </c>
      <c r="IE7" s="62">
        <f>IFERROR(Inv_SY_B!IE7/Inv_SY_B!$IS7-1,"")</f>
        <v>-1.2068828800842146E-2</v>
      </c>
      <c r="IF7" s="62" t="str">
        <f>IFERROR(Inv_SY_B!IF7/Inv_SY_B!$IS7-1,"")</f>
        <v/>
      </c>
      <c r="IG7" s="62">
        <f>IFERROR(Inv_SY_B!IG7/Inv_SY_B!$IS7-1,"")</f>
        <v>-6.7160235449776895E-3</v>
      </c>
      <c r="IH7" s="62">
        <f>IFERROR(Inv_SY_B!IH7/Inv_SY_B!$IS7-1,"")</f>
        <v>-2.2146349337347604E-2</v>
      </c>
      <c r="II7" s="62">
        <f>IFERROR(Inv_SY_B!II7/Inv_SY_B!$IS7-1,"")</f>
        <v>7.3504333118961096E-3</v>
      </c>
      <c r="IJ7" s="62">
        <f>IFERROR(Inv_SY_B!IJ7/Inv_SY_B!$IS7-1,"")</f>
        <v>-2.2439470935267991E-2</v>
      </c>
      <c r="IK7" s="62">
        <f>IFERROR(Inv_SY_B!IK7/Inv_SY_B!$IS7-1,"")</f>
        <v>-1.8189207765421211E-2</v>
      </c>
      <c r="IL7" s="62" t="str">
        <f>IFERROR(Inv_SY_B!IL7/Inv_SY_B!$IS7-1,"")</f>
        <v/>
      </c>
      <c r="IM7" s="62" t="str">
        <f>IFERROR(Inv_SY_B!IM7/Inv_SY_B!$IS7-1,"")</f>
        <v/>
      </c>
      <c r="IN7" s="62">
        <f>IFERROR(Inv_SY_B!IN7/Inv_SY_B!$IS7-1,"")</f>
        <v>4.4685374988517212E-2</v>
      </c>
      <c r="IO7" s="62">
        <f>IFERROR(Inv_SY_B!IO7/Inv_SY_B!$IS7-1,"")</f>
        <v>-8.2175308863396967E-4</v>
      </c>
      <c r="IP7" s="62">
        <f>IFERROR(Inv_SY_B!IP7/Inv_SY_B!$IS7-1,"")</f>
        <v>0.13538572921925041</v>
      </c>
      <c r="IQ7" s="62">
        <f>IFERROR(Inv_SY_B!IQ7/Inv_SY_B!$IS7-1,"")</f>
        <v>-2.7016677425871993E-2</v>
      </c>
      <c r="IR7" s="62">
        <f>IFERROR(Inv_SY_B!IR7/Inv_SY_B!$IS7-1,"")</f>
        <v>-2.2899387472303578E-2</v>
      </c>
    </row>
    <row r="8" spans="2:253" ht="14.5" x14ac:dyDescent="0.35">
      <c r="B8" s="85">
        <f t="shared" si="0"/>
        <v>45830</v>
      </c>
      <c r="C8" s="62">
        <f>IFERROR(Inv_SY_B!C8/Inv_SY_B!$IS8-1,"")</f>
        <v>4.5767210522271728E-3</v>
      </c>
      <c r="D8" s="62">
        <f>IFERROR(Inv_SY_B!D8/Inv_SY_B!$IS8-1,"")</f>
        <v>2.6173678376595344E-3</v>
      </c>
      <c r="E8" s="62">
        <f>IFERROR(Inv_SY_B!E8/Inv_SY_B!$IS8-1,"")</f>
        <v>-1.3897816185221012E-3</v>
      </c>
      <c r="F8" s="62">
        <f>IFERROR(Inv_SY_B!F8/Inv_SY_B!$IS8-1,"")</f>
        <v>3.1208127608470804E-3</v>
      </c>
      <c r="G8" s="62">
        <f>IFERROR(Inv_SY_B!G8/Inv_SY_B!$IS8-1,"")</f>
        <v>-3.1790520887694518E-3</v>
      </c>
      <c r="H8" s="62">
        <f>IFERROR(Inv_SY_B!H8/Inv_SY_B!$IS8-1,"")</f>
        <v>9.1349386000056931E-3</v>
      </c>
      <c r="I8" s="62">
        <f>IFERROR(Inv_SY_B!I8/Inv_SY_B!$IS8-1,"")</f>
        <v>6.4816477886122659E-3</v>
      </c>
      <c r="J8" s="62">
        <f>IFERROR(Inv_SY_B!J8/Inv_SY_B!$IS8-1,"")</f>
        <v>1.2672659681863596E-2</v>
      </c>
      <c r="K8" s="62">
        <f>IFERROR(Inv_SY_B!K8/Inv_SY_B!$IS8-1,"")</f>
        <v>1.0373140978656048E-2</v>
      </c>
      <c r="L8" s="62">
        <f>IFERROR(Inv_SY_B!L8/Inv_SY_B!$IS8-1,"")</f>
        <v>1.0373140978656048E-2</v>
      </c>
      <c r="M8" s="62">
        <f>IFERROR(Inv_SY_B!M8/Inv_SY_B!$IS8-1,"")</f>
        <v>-3.2470851864975225E-3</v>
      </c>
      <c r="N8" s="62">
        <f>IFERROR(Inv_SY_B!N8/Inv_SY_B!$IS8-1,"")</f>
        <v>1.444152022279277E-2</v>
      </c>
      <c r="O8" s="62">
        <f>IFERROR(Inv_SY_B!O8/Inv_SY_B!$IS8-1,"")</f>
        <v>-1.3594919350932266E-2</v>
      </c>
      <c r="P8" s="62">
        <f>IFERROR(Inv_SY_B!P8/Inv_SY_B!$IS8-1,"")</f>
        <v>9.2153413518660798E-3</v>
      </c>
      <c r="Q8" s="62">
        <f>IFERROR(Inv_SY_B!Q8/Inv_SY_B!$IS8-1,"")</f>
        <v>1.0903799140934645E-2</v>
      </c>
      <c r="R8" s="62">
        <f>IFERROR(Inv_SY_B!R8/Inv_SY_B!$IS8-1,"")</f>
        <v>-2.7126702489039145E-2</v>
      </c>
      <c r="S8" s="62">
        <f>IFERROR(Inv_SY_B!S8/Inv_SY_B!$IS8-1,"")</f>
        <v>2.9439267067541408E-3</v>
      </c>
      <c r="T8" s="62">
        <f>IFERROR(Inv_SY_B!T8/Inv_SY_B!$IS8-1,"")</f>
        <v>1.9305886710347497E-2</v>
      </c>
      <c r="U8" s="62">
        <f>IFERROR(Inv_SY_B!U8/Inv_SY_B!$IS8-1,"")</f>
        <v>1.7230877229642338E-2</v>
      </c>
      <c r="V8" s="62">
        <f>IFERROR(Inv_SY_B!V8/Inv_SY_B!$IS8-1,"")</f>
        <v>4.9849196385951533E-3</v>
      </c>
      <c r="W8" s="62">
        <f>IFERROR(Inv_SY_B!W8/Inv_SY_B!$IS8-1,"")</f>
        <v>2.0594964362896651E-3</v>
      </c>
      <c r="X8" s="62">
        <f>IFERROR(Inv_SY_B!X8/Inv_SY_B!$IS8-1,"")</f>
        <v>3.8283569772186166E-3</v>
      </c>
      <c r="Y8" s="62">
        <f>IFERROR(Inv_SY_B!Y8/Inv_SY_B!$IS8-1,"")</f>
        <v>1.6376912303759372E-3</v>
      </c>
      <c r="Z8" s="62">
        <f>IFERROR(Inv_SY_B!Z8/Inv_SY_B!$IS8-1,"")</f>
        <v>6.2851077285090984E-3</v>
      </c>
      <c r="AA8" s="62">
        <f>IFERROR(Inv_SY_B!AA8/Inv_SY_B!$IS8-1,"")</f>
        <v>4.9849196385951533E-3</v>
      </c>
      <c r="AB8" s="62">
        <f>IFERROR(Inv_SY_B!AB8/Inv_SY_B!$IS8-1,"")</f>
        <v>1.1516097020487059E-2</v>
      </c>
      <c r="AC8" s="62">
        <f>IFERROR(Inv_SY_B!AC8/Inv_SY_B!$IS8-1,"")</f>
        <v>7.1891920049838021E-3</v>
      </c>
      <c r="AD8" s="62">
        <f>IFERROR(Inv_SY_B!AD8/Inv_SY_B!$IS8-1,"")</f>
        <v>1.0215908930573336E-2</v>
      </c>
      <c r="AE8" s="62">
        <f>IFERROR(Inv_SY_B!AE8/Inv_SY_B!$IS8-1,"")</f>
        <v>2.0435992055940932E-2</v>
      </c>
      <c r="AF8" s="62">
        <f>IFERROR(Inv_SY_B!AF8/Inv_SY_B!$IS8-1,"")</f>
        <v>-2.5947462128419807E-2</v>
      </c>
      <c r="AG8" s="62">
        <f>IFERROR(Inv_SY_B!AG8/Inv_SY_B!$IS8-1,"")</f>
        <v>-1.2975818161606978E-2</v>
      </c>
      <c r="AH8" s="62">
        <f>IFERROR(Inv_SY_B!AH8/Inv_SY_B!$IS8-1,"")</f>
        <v>-5.8180031985348712E-2</v>
      </c>
      <c r="AI8" s="62">
        <f>IFERROR(Inv_SY_B!AI8/Inv_SY_B!$IS8-1,"")</f>
        <v>1.1775713888703798E-2</v>
      </c>
      <c r="AJ8" s="62">
        <f>IFERROR(Inv_SY_B!AJ8/Inv_SY_B!$IS8-1,"")</f>
        <v>-2.63473569689886E-2</v>
      </c>
      <c r="AK8" s="62">
        <f>IFERROR(Inv_SY_B!AK8/Inv_SY_B!$IS8-1,"")</f>
        <v>1.7802355250557955E-2</v>
      </c>
      <c r="AL8" s="62">
        <f>IFERROR(Inv_SY_B!AL8/Inv_SY_B!$IS8-1,"")</f>
        <v>1.125088402124752E-2</v>
      </c>
      <c r="AM8" s="62">
        <f>IFERROR(Inv_SY_B!AM8/Inv_SY_B!$IS8-1,"")</f>
        <v>2.0809418170137262E-2</v>
      </c>
      <c r="AN8" s="62">
        <f>IFERROR(Inv_SY_B!AN8/Inv_SY_B!$IS8-1,"")</f>
        <v>4.5359011935901528E-3</v>
      </c>
      <c r="AO8" s="62">
        <f>IFERROR(Inv_SY_B!AO8/Inv_SY_B!$IS8-1,"")</f>
        <v>1.8067684331697142E-2</v>
      </c>
      <c r="AP8" s="62">
        <f>IFERROR(Inv_SY_B!AP8/Inv_SY_B!$IS8-1,"")</f>
        <v>1.444152022279277E-2</v>
      </c>
      <c r="AQ8" s="62">
        <f>IFERROR(Inv_SY_B!AQ8/Inv_SY_B!$IS8-1,"")</f>
        <v>2.906358953604915E-4</v>
      </c>
      <c r="AR8" s="62">
        <f>IFERROR(Inv_SY_B!AR8/Inv_SY_B!$IS8-1,"")</f>
        <v>4.3590151394972132E-3</v>
      </c>
      <c r="AS8" s="62">
        <f>IFERROR(Inv_SY_B!AS8/Inv_SY_B!$IS8-1,"")</f>
        <v>2.9439267067541408E-3</v>
      </c>
      <c r="AT8" s="62">
        <f>IFERROR(Inv_SY_B!AT8/Inv_SY_B!$IS8-1,"")</f>
        <v>-8.5536668092844881E-3</v>
      </c>
      <c r="AU8" s="62">
        <f>IFERROR(Inv_SY_B!AU8/Inv_SY_B!$IS8-1,"")</f>
        <v>1.5325950493257245E-2</v>
      </c>
      <c r="AV8" s="62">
        <f>IFERROR(Inv_SY_B!AV8/Inv_SY_B!$IS8-1,"")</f>
        <v>-1.478224645568349E-3</v>
      </c>
      <c r="AW8" s="62">
        <f>IFERROR(Inv_SY_B!AW8/Inv_SY_B!$IS8-1,"")</f>
        <v>-1.9506995543498773E-2</v>
      </c>
      <c r="AX8" s="62">
        <f>IFERROR(Inv_SY_B!AX8/Inv_SY_B!$IS8-1,"")</f>
        <v>9.1349386000056931E-3</v>
      </c>
      <c r="AY8" s="62">
        <f>IFERROR(Inv_SY_B!AY8/Inv_SY_B!$IS8-1,"")</f>
        <v>-9.8343218409170374E-3</v>
      </c>
      <c r="AZ8" s="62">
        <f>IFERROR(Inv_SY_B!AZ8/Inv_SY_B!$IS8-1,"")</f>
        <v>-6.3154853986681414E-2</v>
      </c>
      <c r="BA8" s="62">
        <f>IFERROR(Inv_SY_B!BA8/Inv_SY_B!$IS8-1,"")</f>
        <v>1.8863671575115371E-2</v>
      </c>
      <c r="BB8" s="62">
        <f>IFERROR(Inv_SY_B!BB8/Inv_SY_B!$IS8-1,"")</f>
        <v>1.7537026169418546E-2</v>
      </c>
      <c r="BC8" s="62">
        <f>IFERROR(Inv_SY_B!BC8/Inv_SY_B!$IS8-1,"")</f>
        <v>2.2794472777179609E-2</v>
      </c>
      <c r="BD8" s="62">
        <f>IFERROR(Inv_SY_B!BD8/Inv_SY_B!$IS8-1,"")</f>
        <v>1.4146710132637796E-2</v>
      </c>
      <c r="BE8" s="62">
        <f>IFERROR(Inv_SY_B!BE8/Inv_SY_B!$IS8-1,"")</f>
        <v>8.6587069159094199E-3</v>
      </c>
      <c r="BF8" s="62">
        <f>IFERROR(Inv_SY_B!BF8/Inv_SY_B!$IS8-1,"")</f>
        <v>4.7127872476830923E-3</v>
      </c>
      <c r="BG8" s="62">
        <f>IFERROR(Inv_SY_B!BG8/Inv_SY_B!$IS8-1,"")</f>
        <v>-7.9033443520704072E-4</v>
      </c>
      <c r="BH8" s="62">
        <f>IFERROR(Inv_SY_B!BH8/Inv_SY_B!$IS8-1,"")</f>
        <v>1.1750661658249673E-3</v>
      </c>
      <c r="BI8" s="62">
        <f>IFERROR(Inv_SY_B!BI8/Inv_SY_B!$IS8-1,"")</f>
        <v>-1.5764946756200438E-3</v>
      </c>
      <c r="BJ8" s="62">
        <f>IFERROR(Inv_SY_B!BJ8/Inv_SY_B!$IS8-1,"")</f>
        <v>1.4146710132637796E-2</v>
      </c>
      <c r="BK8" s="62">
        <f>IFERROR(Inv_SY_B!BK8/Inv_SY_B!$IS8-1,"")</f>
        <v>6.4816477886122659E-3</v>
      </c>
      <c r="BL8" s="62">
        <f>IFERROR(Inv_SY_B!BL8/Inv_SY_B!$IS8-1,"")</f>
        <v>1.9151281552663546E-2</v>
      </c>
      <c r="BM8" s="62">
        <f>IFERROR(Inv_SY_B!BM8/Inv_SY_B!$IS8-1,"")</f>
        <v>1.4529963249839239E-2</v>
      </c>
      <c r="BN8" s="62">
        <f>IFERROR(Inv_SY_B!BN8/Inv_SY_B!$IS8-1,"")</f>
        <v>3.6363746393836216E-2</v>
      </c>
      <c r="BO8" s="62">
        <f>IFERROR(Inv_SY_B!BO8/Inv_SY_B!$IS8-1,"")</f>
        <v>3.3521252931223433E-3</v>
      </c>
      <c r="BP8" s="62">
        <f>IFERROR(Inv_SY_B!BP8/Inv_SY_B!$IS8-1,"")</f>
        <v>4.9849196385951533E-3</v>
      </c>
      <c r="BQ8" s="62">
        <f>IFERROR(Inv_SY_B!BQ8/Inv_SY_B!$IS8-1,"")</f>
        <v>1.7312516946915935E-2</v>
      </c>
      <c r="BR8" s="62">
        <f>IFERROR(Inv_SY_B!BR8/Inv_SY_B!$IS8-1,"")</f>
        <v>-7.8325159733673155E-3</v>
      </c>
      <c r="BS8" s="62">
        <f>IFERROR(Inv_SY_B!BS8/Inv_SY_B!$IS8-1,"")</f>
        <v>1.1750661658249673E-3</v>
      </c>
      <c r="BT8" s="62">
        <f>IFERROR(Inv_SY_B!BT8/Inv_SY_B!$IS8-1,"")</f>
        <v>4.8012302747295621E-3</v>
      </c>
      <c r="BU8" s="62">
        <f>IFERROR(Inv_SY_B!BU8/Inv_SY_B!$IS8-1,"")</f>
        <v>7.3660780590767416E-3</v>
      </c>
      <c r="BV8" s="62">
        <f>IFERROR(Inv_SY_B!BV8/Inv_SY_B!$IS8-1,"")</f>
        <v>2.9439267067541408E-3</v>
      </c>
      <c r="BW8" s="62">
        <f>IFERROR(Inv_SY_B!BW8/Inv_SY_B!$IS8-1,"")</f>
        <v>-8.5536668092844881E-3</v>
      </c>
      <c r="BX8" s="62">
        <f>IFERROR(Inv_SY_B!BX8/Inv_SY_B!$IS8-1,"")</f>
        <v>1.2761102708910066E-2</v>
      </c>
      <c r="BY8" s="62">
        <f>IFERROR(Inv_SY_B!BY8/Inv_SY_B!$IS8-1,"")</f>
        <v>-1.5764946756200438E-3</v>
      </c>
      <c r="BZ8" s="62">
        <f>IFERROR(Inv_SY_B!BZ8/Inv_SY_B!$IS8-1,"")</f>
        <v>7.8574282093346604E-3</v>
      </c>
      <c r="CA8" s="62">
        <f>IFERROR(Inv_SY_B!CA8/Inv_SY_B!$IS8-1,"")</f>
        <v>9.6655967622842898E-3</v>
      </c>
      <c r="CB8" s="62">
        <f>IFERROR(Inv_SY_B!CB8/Inv_SY_B!$IS8-1,"")</f>
        <v>1.3026431790049697E-2</v>
      </c>
      <c r="CC8" s="62">
        <f>IFERROR(Inv_SY_B!CC8/Inv_SY_B!$IS8-1,"")</f>
        <v>1.0638470059795457E-2</v>
      </c>
      <c r="CD8" s="62">
        <f>IFERROR(Inv_SY_B!CD8/Inv_SY_B!$IS8-1,"")</f>
        <v>2.1884341114240202E-2</v>
      </c>
      <c r="CE8" s="62">
        <f>IFERROR(Inv_SY_B!CE8/Inv_SY_B!$IS8-1,"")</f>
        <v>2.906358953604915E-4</v>
      </c>
      <c r="CF8" s="62">
        <f>IFERROR(Inv_SY_B!CF8/Inv_SY_B!$IS8-1,"")</f>
        <v>-1.3897816185221012E-3</v>
      </c>
      <c r="CG8" s="62">
        <f>IFERROR(Inv_SY_B!CG8/Inv_SY_B!$IS8-1,"")</f>
        <v>4.1821290854047177E-3</v>
      </c>
      <c r="CH8" s="62">
        <f>IFERROR(Inv_SY_B!CH8/Inv_SY_B!$IS8-1,"")</f>
        <v>1.6741038926000318E-2</v>
      </c>
      <c r="CI8" s="62">
        <f>IFERROR(Inv_SY_B!CI8/Inv_SY_B!$IS8-1,"")</f>
        <v>1.7979241304650895E-2</v>
      </c>
      <c r="CJ8" s="62">
        <f>IFERROR(Inv_SY_B!CJ8/Inv_SY_B!$IS8-1,"")</f>
        <v>1.3645532979374542E-2</v>
      </c>
      <c r="CK8" s="62">
        <f>IFERROR(Inv_SY_B!CK8/Inv_SY_B!$IS8-1,"")</f>
        <v>1.1611343357306181E-2</v>
      </c>
      <c r="CL8" s="62">
        <f>IFERROR(Inv_SY_B!CL8/Inv_SY_B!$IS8-1,"")</f>
        <v>1.1522900330259933E-2</v>
      </c>
      <c r="CM8" s="62">
        <f>IFERROR(Inv_SY_B!CM8/Inv_SY_B!$IS8-1,"")</f>
        <v>-5.9888190249373086E-3</v>
      </c>
      <c r="CN8" s="62">
        <f>IFERROR(Inv_SY_B!CN8/Inv_SY_B!$IS8-1,"")</f>
        <v>-1.3683362377978514E-2</v>
      </c>
      <c r="CO8" s="62">
        <f>IFERROR(Inv_SY_B!CO8/Inv_SY_B!$IS8-1,"")</f>
        <v>-6.8626361321562079E-3</v>
      </c>
      <c r="CP8" s="62">
        <f>IFERROR(Inv_SY_B!CP8/Inv_SY_B!$IS8-1,"")</f>
        <v>-2.1139789888971805E-2</v>
      </c>
      <c r="CQ8" s="62">
        <f>IFERROR(Inv_SY_B!CQ8/Inv_SY_B!$IS8-1,"")</f>
        <v>2.906358953604915E-4</v>
      </c>
      <c r="CR8" s="62">
        <f>IFERROR(Inv_SY_B!CR8/Inv_SY_B!$IS8-1,"")</f>
        <v>-2.9817561053581132E-3</v>
      </c>
      <c r="CS8" s="62">
        <f>IFERROR(Inv_SY_B!CS8/Inv_SY_B!$IS8-1,"")</f>
        <v>1.4895302619903905E-3</v>
      </c>
      <c r="CT8" s="62">
        <f>IFERROR(Inv_SY_B!CT8/Inv_SY_B!$IS8-1,"")</f>
        <v>7.3660780590767416E-3</v>
      </c>
      <c r="CU8" s="62">
        <f>IFERROR(Inv_SY_B!CU8/Inv_SY_B!$IS8-1,"")</f>
        <v>1.263509192871437E-3</v>
      </c>
      <c r="CV8" s="62">
        <f>IFERROR(Inv_SY_B!CV8/Inv_SY_B!$IS8-1,"")</f>
        <v>-3.2470851864975225E-3</v>
      </c>
      <c r="CW8" s="62">
        <f>IFERROR(Inv_SY_B!CW8/Inv_SY_B!$IS8-1,"")</f>
        <v>1.3645532979374542E-2</v>
      </c>
      <c r="CX8" s="62">
        <f>IFERROR(Inv_SY_B!CX8/Inv_SY_B!$IS8-1,"")</f>
        <v>1.1080685195027584E-2</v>
      </c>
      <c r="CY8" s="62">
        <f>IFERROR(Inv_SY_B!CY8/Inv_SY_B!$IS8-1,"")</f>
        <v>3.8283569772186166E-3</v>
      </c>
      <c r="CZ8" s="62">
        <f>IFERROR(Inv_SY_B!CZ8/Inv_SY_B!$IS8-1,"")</f>
        <v>1.1257571249120524E-2</v>
      </c>
      <c r="DA8" s="62">
        <f>IFERROR(Inv_SY_B!DA8/Inv_SY_B!$IS8-1,"")</f>
        <v>2.9439267067541408E-3</v>
      </c>
      <c r="DB8" s="62">
        <f>IFERROR(Inv_SY_B!DB8/Inv_SY_B!$IS8-1,"")</f>
        <v>-7.9345656199593106E-3</v>
      </c>
      <c r="DC8" s="62">
        <f>IFERROR(Inv_SY_B!DC8/Inv_SY_B!$IS8-1,"")</f>
        <v>8.014660257417372E-3</v>
      </c>
      <c r="DD8" s="62">
        <f>IFERROR(Inv_SY_B!DD8/Inv_SY_B!$IS8-1,"")</f>
        <v>4.2705721124507434E-3</v>
      </c>
      <c r="DE8" s="62">
        <f>IFERROR(Inv_SY_B!DE8/Inv_SY_B!$IS8-1,"")</f>
        <v>-3.9312186215439193E-2</v>
      </c>
      <c r="DF8" s="62">
        <f>IFERROR(Inv_SY_B!DF8/Inv_SY_B!$IS8-1,"")</f>
        <v>1.0593712057207494E-3</v>
      </c>
      <c r="DG8" s="62">
        <f>IFERROR(Inv_SY_B!DG8/Inv_SY_B!$IS8-1,"")</f>
        <v>1.4087748114606669E-2</v>
      </c>
      <c r="DH8" s="62">
        <f>IFERROR(Inv_SY_B!DH8/Inv_SY_B!$IS8-1,"")</f>
        <v>-2.3626549160330468E-3</v>
      </c>
      <c r="DI8" s="62">
        <f>IFERROR(Inv_SY_B!DI8/Inv_SY_B!$IS8-1,"")</f>
        <v>-2.4442946333064208E-3</v>
      </c>
      <c r="DJ8" s="62">
        <f>IFERROR(Inv_SY_B!DJ8/Inv_SY_B!$IS8-1,"")</f>
        <v>-6.1143251353058758E-2</v>
      </c>
      <c r="DK8" s="62">
        <f>IFERROR(Inv_SY_B!DK8/Inv_SY_B!$IS8-1,"")</f>
        <v>-2.677119012198248E-3</v>
      </c>
      <c r="DL8" s="62">
        <f>IFERROR(Inv_SY_B!DL8/Inv_SY_B!$IS8-1,"")</f>
        <v>4.0838590553529119E-3</v>
      </c>
      <c r="DM8" s="62">
        <f>IFERROR(Inv_SY_B!DM8/Inv_SY_B!$IS8-1,"")</f>
        <v>1.6033494709628782E-2</v>
      </c>
      <c r="DN8" s="62">
        <f>IFERROR(Inv_SY_B!DN8/Inv_SY_B!$IS8-1,"")</f>
        <v>9.4002676811448804E-3</v>
      </c>
      <c r="DO8" s="62">
        <f>IFERROR(Inv_SY_B!DO8/Inv_SY_B!$IS8-1,"")</f>
        <v>-2.5090944623266109E-2</v>
      </c>
      <c r="DP8" s="62">
        <f>IFERROR(Inv_SY_B!DP8/Inv_SY_B!$IS8-1,"")</f>
        <v>-1.8636171892579934E-2</v>
      </c>
      <c r="DQ8" s="62">
        <f>IFERROR(Inv_SY_B!DQ8/Inv_SY_B!$IS8-1,"")</f>
        <v>-1.1482113704822439E-2</v>
      </c>
      <c r="DR8" s="62">
        <f>IFERROR(Inv_SY_B!DR8/Inv_SY_B!$IS8-1,"")</f>
        <v>-7.4923504847270728E-3</v>
      </c>
      <c r="DS8" s="62">
        <f>IFERROR(Inv_SY_B!DS8/Inv_SY_B!$IS8-1,"")</f>
        <v>1.3114874817096167E-2</v>
      </c>
      <c r="DT8" s="62">
        <f>IFERROR(Inv_SY_B!DT8/Inv_SY_B!$IS8-1,"")</f>
        <v>-6.7299490774138215E-2</v>
      </c>
      <c r="DU8" s="62">
        <f>IFERROR(Inv_SY_B!DU8/Inv_SY_B!$IS8-1,"")</f>
        <v>-8.6953496784460627E-2</v>
      </c>
      <c r="DV8" s="62">
        <f>IFERROR(Inv_SY_B!DV8/Inv_SY_B!$IS8-1,"")</f>
        <v>2.2363824903826046E-3</v>
      </c>
      <c r="DW8" s="62">
        <f>IFERROR(Inv_SY_B!DW8/Inv_SY_B!$IS8-1,"")</f>
        <v>1.0903799140934645E-2</v>
      </c>
      <c r="DX8" s="62">
        <f>IFERROR(Inv_SY_B!DX8/Inv_SY_B!$IS8-1,"")</f>
        <v>2.4329225504855501E-3</v>
      </c>
      <c r="DY8" s="62">
        <f>IFERROR(Inv_SY_B!DY8/Inv_SY_B!$IS8-1,"")</f>
        <v>1.0726913086841927E-2</v>
      </c>
      <c r="DZ8" s="62">
        <f>IFERROR(Inv_SY_B!DZ8/Inv_SY_B!$IS8-1,"")</f>
        <v>8.1620653024949696E-3</v>
      </c>
      <c r="EA8" s="62">
        <f>IFERROR(Inv_SY_B!EA8/Inv_SY_B!$IS8-1,"")</f>
        <v>-2.4375141647594023E-2</v>
      </c>
      <c r="EB8" s="62">
        <f>IFERROR(Inv_SY_B!EB8/Inv_SY_B!$IS8-1,"")</f>
        <v>-5.3500638296019032E-3</v>
      </c>
      <c r="EC8" s="62">
        <f>IFERROR(Inv_SY_B!EC8/Inv_SY_B!$IS8-1,"")</f>
        <v>3.7603238794905458E-3</v>
      </c>
      <c r="ED8" s="62">
        <f>IFERROR(Inv_SY_B!ED8/Inv_SY_B!$IS8-1,"")</f>
        <v>-1.9506995543498773E-2</v>
      </c>
      <c r="EE8" s="62">
        <f>IFERROR(Inv_SY_B!EE8/Inv_SY_B!$IS8-1,"")</f>
        <v>1.3312170800507284E-2</v>
      </c>
      <c r="EF8" s="62">
        <f>IFERROR(Inv_SY_B!EF8/Inv_SY_B!$IS8-1,"")</f>
        <v>1.4039506463490614E-2</v>
      </c>
      <c r="EG8" s="62">
        <f>IFERROR(Inv_SY_B!EG8/Inv_SY_B!$IS8-1,"")</f>
        <v>6.4971098562776053E-3</v>
      </c>
      <c r="EH8" s="62">
        <f>IFERROR(Inv_SY_B!EH8/Inv_SY_B!$IS8-1,"")</f>
        <v>1.6405202816306641E-2</v>
      </c>
      <c r="EI8" s="62">
        <f>IFERROR(Inv_SY_B!EI8/Inv_SY_B!$IS8-1,"")</f>
        <v>1.6405202816306641E-2</v>
      </c>
      <c r="EJ8" s="62">
        <f>IFERROR(Inv_SY_B!EJ8/Inv_SY_B!$IS8-1,"")</f>
        <v>1.0625481922956537E-2</v>
      </c>
      <c r="EK8" s="62">
        <f>IFERROR(Inv_SY_B!EK8/Inv_SY_B!$IS8-1,"")</f>
        <v>1.8826103821967255E-3</v>
      </c>
      <c r="EL8" s="62">
        <f>IFERROR(Inv_SY_B!EL8/Inv_SY_B!$IS8-1,"")</f>
        <v>-2.6242272218574669E-2</v>
      </c>
      <c r="EM8" s="62">
        <f>IFERROR(Inv_SY_B!EM8/Inv_SY_B!$IS8-1,"")</f>
        <v>7.107552287710206E-3</v>
      </c>
      <c r="EN8" s="62">
        <f>IFERROR(Inv_SY_B!EN8/Inv_SY_B!$IS8-1,"")</f>
        <v>-9.2203911670193373E-3</v>
      </c>
      <c r="EO8" s="62">
        <f>IFERROR(Inv_SY_B!EO8/Inv_SY_B!$IS8-1,"")</f>
        <v>1.1750661658249673E-3</v>
      </c>
      <c r="EP8" s="62">
        <f>IFERROR(Inv_SY_B!EP8/Inv_SY_B!$IS8-1,"")</f>
        <v>7.4341111568048124E-3</v>
      </c>
      <c r="EQ8" s="62">
        <f>IFERROR(Inv_SY_B!EQ8/Inv_SY_B!$IS8-1,"")</f>
        <v>4.7127872476830923E-3</v>
      </c>
      <c r="ER8" s="62">
        <f>IFERROR(Inv_SY_B!ER8/Inv_SY_B!$IS8-1,"")</f>
        <v>-6.2204567677616285E-2</v>
      </c>
      <c r="ES8" s="62">
        <f>IFERROR(Inv_SY_B!ES8/Inv_SY_B!$IS8-1,"")</f>
        <v>-8.5536668092844881E-3</v>
      </c>
      <c r="ET8" s="62">
        <f>IFERROR(Inv_SY_B!ET8/Inv_SY_B!$IS8-1,"")</f>
        <v>4.3911762402415455E-3</v>
      </c>
      <c r="EU8" s="62">
        <f>IFERROR(Inv_SY_B!EU8/Inv_SY_B!$IS8-1,"")</f>
        <v>9.3118246540984106E-3</v>
      </c>
      <c r="EV8" s="62">
        <f>IFERROR(Inv_SY_B!EV8/Inv_SY_B!$IS8-1,"")</f>
        <v>5.9645962458791946E-3</v>
      </c>
      <c r="EW8" s="62">
        <f>IFERROR(Inv_SY_B!EW8/Inv_SY_B!$IS8-1,"")</f>
        <v>6.6177139840681853E-3</v>
      </c>
      <c r="EX8" s="62">
        <f>IFERROR(Inv_SY_B!EX8/Inv_SY_B!$IS8-1,"")</f>
        <v>1.4706849303932179E-2</v>
      </c>
      <c r="EY8" s="62">
        <f>IFERROR(Inv_SY_B!EY8/Inv_SY_B!$IS8-1,"")</f>
        <v>1.2417157603729523E-2</v>
      </c>
      <c r="EZ8" s="62">
        <f>IFERROR(Inv_SY_B!EZ8/Inv_SY_B!$IS8-1,"")</f>
        <v>3.0323697338003885E-3</v>
      </c>
      <c r="FA8" s="62">
        <f>IFERROR(Inv_SY_B!FA8/Inv_SY_B!$IS8-1,"")</f>
        <v>3.7399139501721468E-3</v>
      </c>
      <c r="FB8" s="62">
        <f>IFERROR(Inv_SY_B!FB8/Inv_SY_B!$IS8-1,"")</f>
        <v>-1.6551106996613996E-3</v>
      </c>
      <c r="FC8" s="62">
        <f>IFERROR(Inv_SY_B!FC8/Inv_SY_B!$IS8-1,"")</f>
        <v>3.9168000042650863E-3</v>
      </c>
      <c r="FD8" s="62">
        <f>IFERROR(Inv_SY_B!FD8/Inv_SY_B!$IS8-1,"")</f>
        <v>1.0461584005702518E-2</v>
      </c>
      <c r="FE8" s="62">
        <f>IFERROR(Inv_SY_B!FE8/Inv_SY_B!$IS8-1,"")</f>
        <v>1.0494750140844999E-2</v>
      </c>
      <c r="FF8" s="62">
        <f>IFERROR(Inv_SY_B!FF8/Inv_SY_B!$IS8-1,"")</f>
        <v>1.3267640045630857E-2</v>
      </c>
      <c r="FG8" s="62">
        <f>IFERROR(Inv_SY_B!FG8/Inv_SY_B!$IS8-1,"")</f>
        <v>2.6133820602167734E-3</v>
      </c>
      <c r="FH8" s="62">
        <f>IFERROR(Inv_SY_B!FH8/Inv_SY_B!$IS8-1,"")</f>
        <v>-5.3375567348681319E-3</v>
      </c>
      <c r="FI8" s="62">
        <f>IFERROR(Inv_SY_B!FI8/Inv_SY_B!$IS8-1,"")</f>
        <v>-3.190803260195052E-3</v>
      </c>
      <c r="FJ8" s="62">
        <f>IFERROR(Inv_SY_B!FJ8/Inv_SY_B!$IS8-1,"")</f>
        <v>3.8060228794796203E-3</v>
      </c>
      <c r="FK8" s="62">
        <f>IFERROR(Inv_SY_B!FK8/Inv_SY_B!$IS8-1,"")</f>
        <v>-5.3375567348681319E-3</v>
      </c>
      <c r="FL8" s="62">
        <f>IFERROR(Inv_SY_B!FL8/Inv_SY_B!$IS8-1,"")</f>
        <v>1.8677458801806379E-2</v>
      </c>
      <c r="FM8" s="62">
        <f>IFERROR(Inv_SY_B!FM8/Inv_SY_B!$IS8-1,"")</f>
        <v>-3.727491628863433E-3</v>
      </c>
      <c r="FN8" s="62">
        <f>IFERROR(Inv_SY_B!FN8/Inv_SY_B!$IS8-1,"")</f>
        <v>-3.7473689758511508E-3</v>
      </c>
      <c r="FO8" s="62">
        <f>IFERROR(Inv_SY_B!FO8/Inv_SY_B!$IS8-1,"")</f>
        <v>-1.4282362879338817E-2</v>
      </c>
      <c r="FP8" s="62">
        <f>IFERROR(Inv_SY_B!FP8/Inv_SY_B!$IS8-1,"")</f>
        <v>-1.008903775881087E-2</v>
      </c>
      <c r="FQ8" s="62">
        <f>IFERROR(Inv_SY_B!FQ8/Inv_SY_B!$IS8-1,"")</f>
        <v>-1.1119479426654033E-2</v>
      </c>
      <c r="FR8" s="62">
        <f>IFERROR(Inv_SY_B!FR8/Inv_SY_B!$IS8-1,"")</f>
        <v>-7.8564141451510361E-3</v>
      </c>
      <c r="FS8" s="62">
        <f>IFERROR(Inv_SY_B!FS8/Inv_SY_B!$IS8-1,"")</f>
        <v>6.5888514577594481E-3</v>
      </c>
      <c r="FT8" s="62">
        <f>IFERROR(Inv_SY_B!FT8/Inv_SY_B!$IS8-1,"")</f>
        <v>-1.0690128731719373E-2</v>
      </c>
      <c r="FU8" s="62">
        <f>IFERROR(Inv_SY_B!FU8/Inv_SY_B!$IS8-1,"")</f>
        <v>8.1790392167762072E-3</v>
      </c>
      <c r="FV8" s="62">
        <f>IFERROR(Inv_SY_B!FV8/Inv_SY_B!$IS8-1,"")</f>
        <v>-1.5176843493785674E-2</v>
      </c>
      <c r="FW8" s="62">
        <f>IFERROR(Inv_SY_B!FW8/Inv_SY_B!$IS8-1,"")</f>
        <v>1.5499439963742034E-3</v>
      </c>
      <c r="FX8" s="62">
        <f>IFERROR(Inv_SY_B!FX8/Inv_SY_B!$IS8-1,"")</f>
        <v>8.2585486047270784E-3</v>
      </c>
      <c r="FY8" s="62">
        <f>IFERROR(Inv_SY_B!FY8/Inv_SY_B!$IS8-1,"")</f>
        <v>1.7720165770878316E-2</v>
      </c>
      <c r="FZ8" s="62">
        <f>IFERROR(Inv_SY_B!FZ8/Inv_SY_B!$IS8-1,"")</f>
        <v>1.7561146994976573E-2</v>
      </c>
      <c r="GA8" s="62">
        <f>IFERROR(Inv_SY_B!GA8/Inv_SY_B!$IS8-1,"")</f>
        <v>-1.0511783058438806E-2</v>
      </c>
      <c r="GB8" s="62">
        <f>IFERROR(Inv_SY_B!GB8/Inv_SY_B!$IS8-1,"")</f>
        <v>-6.7687257179833704E-3</v>
      </c>
      <c r="GC8" s="62">
        <f>IFERROR(Inv_SY_B!GC8/Inv_SY_B!$IS8-1,"")</f>
        <v>1.0325792691449287E-2</v>
      </c>
      <c r="GD8" s="62">
        <f>IFERROR(Inv_SY_B!GD8/Inv_SY_B!$IS8-1,"")</f>
        <v>1.3267640045630857E-2</v>
      </c>
      <c r="GE8" s="62">
        <f>IFERROR(Inv_SY_B!GE8/Inv_SY_B!$IS8-1,"")</f>
        <v>1.0212644716288688E-2</v>
      </c>
      <c r="GF8" s="62">
        <f>IFERROR(Inv_SY_B!GF8/Inv_SY_B!$IS8-1,"")</f>
        <v>1.0961867795056035E-2</v>
      </c>
      <c r="GG8" s="62">
        <f>IFERROR(Inv_SY_B!GG8/Inv_SY_B!$IS8-1,"")</f>
        <v>-3.9063877517528933E-3</v>
      </c>
      <c r="GH8" s="62">
        <f>IFERROR(Inv_SY_B!GH8/Inv_SY_B!$IS8-1,"")</f>
        <v>4.680626146938982E-3</v>
      </c>
      <c r="GI8" s="62">
        <f>IFERROR(Inv_SY_B!GI8/Inv_SY_B!$IS8-1,"")</f>
        <v>9.9187046251407729E-3</v>
      </c>
      <c r="GJ8" s="62">
        <f>IFERROR(Inv_SY_B!GJ8/Inv_SY_B!$IS8-1,"")</f>
        <v>-5.7079819970575096E-2</v>
      </c>
      <c r="GK8" s="62">
        <f>IFERROR(Inv_SY_B!GK8/Inv_SY_B!$IS8-1,"")</f>
        <v>-2.5016130252703439E-2</v>
      </c>
      <c r="GL8" s="62">
        <f>IFERROR(Inv_SY_B!GL8/Inv_SY_B!$IS8-1,"")</f>
        <v>-6.2320373493152115E-3</v>
      </c>
      <c r="GM8" s="62">
        <f>IFERROR(Inv_SY_B!GM8/Inv_SY_B!$IS8-1,"")</f>
        <v>4.5017300240495217E-3</v>
      </c>
      <c r="GN8" s="62">
        <f>IFERROR(Inv_SY_B!GN8/Inv_SY_B!$IS8-1,"")</f>
        <v>-1.5176843493785674E-2</v>
      </c>
      <c r="GO8" s="62">
        <f>IFERROR(Inv_SY_B!GO8/Inv_SY_B!$IS8-1,"")</f>
        <v>-1.9470350443131612E-2</v>
      </c>
      <c r="GP8" s="62">
        <f>IFERROR(Inv_SY_B!GP8/Inv_SY_B!$IS8-1,"")</f>
        <v>-5.9680947829865438E-4</v>
      </c>
      <c r="GQ8" s="62">
        <f>IFERROR(Inv_SY_B!GQ8/Inv_SY_B!$IS8-1,"")</f>
        <v>4.0366001045371025E-3</v>
      </c>
      <c r="GR8" s="62">
        <f>IFERROR(Inv_SY_B!GR8/Inv_SY_B!$IS8-1,"")</f>
        <v>5.6645548228306808E-3</v>
      </c>
      <c r="GS8" s="62" t="str">
        <f>IFERROR(Inv_SY_B!GS8/Inv_SY_B!$IS8-1,"")</f>
        <v/>
      </c>
      <c r="GT8" s="62" t="str">
        <f>IFERROR(Inv_SY_B!GT8/Inv_SY_B!$IS8-1,"")</f>
        <v/>
      </c>
      <c r="GU8" s="62">
        <f>IFERROR(Inv_SY_B!GU8/Inv_SY_B!$IS8-1,"")</f>
        <v>-6.3318248871333971E-2</v>
      </c>
      <c r="GV8" s="62">
        <f>IFERROR(Inv_SY_B!GV8/Inv_SY_B!$IS8-1,"")</f>
        <v>-6.3018195249102682E-3</v>
      </c>
      <c r="GW8" s="62">
        <f>IFERROR(Inv_SY_B!GW8/Inv_SY_B!$IS8-1,"")</f>
        <v>-4.2903599179546781E-3</v>
      </c>
      <c r="GX8" s="62" t="str">
        <f>IFERROR(Inv_SY_B!GX8/Inv_SY_B!$IS8-1,"")</f>
        <v/>
      </c>
      <c r="GY8" s="62">
        <f>IFERROR(Inv_SY_B!GY8/Inv_SY_B!$IS8-1,"")</f>
        <v>-2.1613068666912594E-2</v>
      </c>
      <c r="GZ8" s="62">
        <f>IFERROR(Inv_SY_B!GZ8/Inv_SY_B!$IS8-1,"")</f>
        <v>-8.5536668092844881E-3</v>
      </c>
      <c r="HA8" s="62">
        <f>IFERROR(Inv_SY_B!HA8/Inv_SY_B!$IS8-1,"")</f>
        <v>-1.8636171892579934E-2</v>
      </c>
      <c r="HB8" s="62">
        <f>IFERROR(Inv_SY_B!HB8/Inv_SY_B!$IS8-1,"")</f>
        <v>-7.9345656199593106E-3</v>
      </c>
      <c r="HC8" s="62">
        <f>IFERROR(Inv_SY_B!HC8/Inv_SY_B!$IS8-1,"")</f>
        <v>-1.6513539243464992E-2</v>
      </c>
      <c r="HD8" s="62">
        <f>IFERROR(Inv_SY_B!HD8/Inv_SY_B!$IS8-1,"")</f>
        <v>-2.173167783920571E-2</v>
      </c>
      <c r="HE8" s="62">
        <f>IFERROR(Inv_SY_B!HE8/Inv_SY_B!$IS8-1,"")</f>
        <v>-7.1385783765413047E-3</v>
      </c>
      <c r="HF8" s="62">
        <f>IFERROR(Inv_SY_B!HF8/Inv_SY_B!$IS8-1,"")</f>
        <v>-8.199894701098609E-3</v>
      </c>
      <c r="HG8" s="62">
        <f>IFERROR(Inv_SY_B!HG8/Inv_SY_B!$IS8-1,"")</f>
        <v>-1.3897816185221012E-3</v>
      </c>
      <c r="HH8" s="62">
        <f>IFERROR(Inv_SY_B!HH8/Inv_SY_B!$IS8-1,"")</f>
        <v>-9.8803122149813127E-3</v>
      </c>
      <c r="HI8" s="62">
        <f>IFERROR(Inv_SY_B!HI8/Inv_SY_B!$IS8-1,"")</f>
        <v>-1.9204397808005869E-3</v>
      </c>
      <c r="HJ8" s="62">
        <f>IFERROR(Inv_SY_B!HJ8/Inv_SY_B!$IS8-1,"")</f>
        <v>-1.8813057946672762E-2</v>
      </c>
      <c r="HK8" s="62">
        <f>IFERROR(Inv_SY_B!HK8/Inv_SY_B!$IS8-1,"")</f>
        <v>-1.8123427477438891E-3</v>
      </c>
      <c r="HL8" s="62">
        <f>IFERROR(Inv_SY_B!HL8/Inv_SY_B!$IS8-1,"")</f>
        <v>2.0671840128065E-2</v>
      </c>
      <c r="HM8" s="62">
        <f>IFERROR(Inv_SY_B!HM8/Inv_SY_B!$IS8-1,"")</f>
        <v>2.5788606124511393E-2</v>
      </c>
      <c r="HN8" s="62">
        <f>IFERROR(Inv_SY_B!HN8/Inv_SY_B!$IS8-1,"")</f>
        <v>1.5213465855186348E-2</v>
      </c>
      <c r="HO8" s="62">
        <f>IFERROR(Inv_SY_B!HO8/Inv_SY_B!$IS8-1,"")</f>
        <v>2.7727381840554344E-2</v>
      </c>
      <c r="HP8" s="62">
        <f>IFERROR(Inv_SY_B!HP8/Inv_SY_B!$IS8-1,"")</f>
        <v>1.8597510741370504E-2</v>
      </c>
      <c r="HQ8" s="62">
        <f>IFERROR(Inv_SY_B!HQ8/Inv_SY_B!$IS8-1,"")</f>
        <v>-1.0108120011919075E-2</v>
      </c>
      <c r="HR8" s="62">
        <f>IFERROR(Inv_SY_B!HR8/Inv_SY_B!$IS8-1,"")</f>
        <v>-1.4167475460969414E-2</v>
      </c>
      <c r="HS8" s="62">
        <f>IFERROR(Inv_SY_B!HS8/Inv_SY_B!$IS8-1,"")</f>
        <v>-2.3758792019110353E-2</v>
      </c>
      <c r="HT8" s="62">
        <f>IFERROR(Inv_SY_B!HT8/Inv_SY_B!$IS8-1,"")</f>
        <v>-1.7456931531960596E-2</v>
      </c>
      <c r="HU8" s="62">
        <f>IFERROR(Inv_SY_B!HU8/Inv_SY_B!$IS8-1,"")</f>
        <v>-2.1629628192613493E-2</v>
      </c>
      <c r="HV8" s="62">
        <f>IFERROR(Inv_SY_B!HV8/Inv_SY_B!$IS8-1,"")</f>
        <v>-1.2404340140691583E-2</v>
      </c>
      <c r="HW8" s="62">
        <f>IFERROR(Inv_SY_B!HW8/Inv_SY_B!$IS8-1,"")</f>
        <v>-1.8919189579128637E-2</v>
      </c>
      <c r="HX8" s="62">
        <f>IFERROR(Inv_SY_B!HX8/Inv_SY_B!$IS8-1,"")</f>
        <v>-1.0526626643397652E-2</v>
      </c>
      <c r="HY8" s="62">
        <f>IFERROR(Inv_SY_B!HY8/Inv_SY_B!$IS8-1,"")</f>
        <v>-2.2488357070603149E-2</v>
      </c>
      <c r="HZ8" s="62">
        <f>IFERROR(Inv_SY_B!HZ8/Inv_SY_B!$IS8-1,"")</f>
        <v>-1.7653471592063763E-2</v>
      </c>
      <c r="IA8" s="62">
        <f>IFERROR(Inv_SY_B!IA8/Inv_SY_B!$IS8-1,"")</f>
        <v>1.0166773915547545E-2</v>
      </c>
      <c r="IB8" s="62">
        <f>IFERROR(Inv_SY_B!IB8/Inv_SY_B!$IS8-1,"")</f>
        <v>-1.5730569588443433E-2</v>
      </c>
      <c r="IC8" s="62">
        <f>IFERROR(Inv_SY_B!IC8/Inv_SY_B!$IS8-1,"")</f>
        <v>1.2185089148146089E-2</v>
      </c>
      <c r="ID8" s="62">
        <f>IFERROR(Inv_SY_B!ID8/Inv_SY_B!$IS8-1,"")</f>
        <v>-8.3202475098664852E-4</v>
      </c>
      <c r="IE8" s="62">
        <f>IFERROR(Inv_SY_B!IE8/Inv_SY_B!$IS8-1,"")</f>
        <v>9.4511894239899252E-3</v>
      </c>
      <c r="IF8" s="62" t="str">
        <f>IFERROR(Inv_SY_B!IF8/Inv_SY_B!$IS8-1,"")</f>
        <v/>
      </c>
      <c r="IG8" s="62">
        <f>IFERROR(Inv_SY_B!IG8/Inv_SY_B!$IS8-1,"")</f>
        <v>2.6547908555265565E-3</v>
      </c>
      <c r="IH8" s="62">
        <f>IFERROR(Inv_SY_B!IH8/Inv_SY_B!$IS8-1,"")</f>
        <v>5.9308427298903066E-3</v>
      </c>
      <c r="II8" s="62">
        <f>IFERROR(Inv_SY_B!II8/Inv_SY_B!$IS8-1,"")</f>
        <v>-1.0784543163142812E-2</v>
      </c>
      <c r="IJ8" s="62">
        <f>IFERROR(Inv_SY_B!IJ8/Inv_SY_B!$IS8-1,"")</f>
        <v>-2.0267652916749923E-2</v>
      </c>
      <c r="IK8" s="62">
        <f>IFERROR(Inv_SY_B!IK8/Inv_SY_B!$IS8-1,"")</f>
        <v>-1.7447448130459065E-2</v>
      </c>
      <c r="IL8" s="62" t="str">
        <f>IFERROR(Inv_SY_B!IL8/Inv_SY_B!$IS8-1,"")</f>
        <v/>
      </c>
      <c r="IM8" s="62" t="str">
        <f>IFERROR(Inv_SY_B!IM8/Inv_SY_B!$IS8-1,"")</f>
        <v/>
      </c>
      <c r="IN8" s="62">
        <f>IFERROR(Inv_SY_B!IN8/Inv_SY_B!$IS8-1,"")</f>
        <v>2.6493615475799759E-2</v>
      </c>
      <c r="IO8" s="62">
        <f>IFERROR(Inv_SY_B!IO8/Inv_SY_B!$IS8-1,"")</f>
        <v>1.8782575696083548E-2</v>
      </c>
      <c r="IP8" s="62">
        <f>IFERROR(Inv_SY_B!IP8/Inv_SY_B!$IS8-1,"")</f>
        <v>0.12392802153083315</v>
      </c>
      <c r="IQ8" s="62">
        <f>IFERROR(Inv_SY_B!IQ8/Inv_SY_B!$IS8-1,"")</f>
        <v>-1.7447448130459065E-2</v>
      </c>
      <c r="IR8" s="62">
        <f>IFERROR(Inv_SY_B!IR8/Inv_SY_B!$IS8-1,"")</f>
        <v>9.3835471088676847E-3</v>
      </c>
    </row>
    <row r="9" spans="2:253" ht="14.5" x14ac:dyDescent="0.35">
      <c r="B9" s="85">
        <f t="shared" si="0"/>
        <v>45831</v>
      </c>
      <c r="C9" s="62">
        <f>IFERROR(Inv_SY_B!C9/Inv_SY_B!$IS9-1,"")</f>
        <v>2.6492602735740389E-2</v>
      </c>
      <c r="D9" s="62">
        <f>IFERROR(Inv_SY_B!D9/Inv_SY_B!$IS9-1,"")</f>
        <v>1.3408910704619359E-2</v>
      </c>
      <c r="E9" s="62">
        <f>IFERROR(Inv_SY_B!E9/Inv_SY_B!$IS9-1,"")</f>
        <v>1.9277331395048503E-2</v>
      </c>
      <c r="F9" s="62">
        <f>IFERROR(Inv_SY_B!F9/Inv_SY_B!$IS9-1,"")</f>
        <v>1.4170522679470166E-2</v>
      </c>
      <c r="G9" s="62">
        <f>IFERROR(Inv_SY_B!G9/Inv_SY_B!$IS9-1,"")</f>
        <v>9.3683587538320179E-3</v>
      </c>
      <c r="H9" s="62">
        <f>IFERROR(Inv_SY_B!H9/Inv_SY_B!$IS9-1,"")</f>
        <v>1.5004287367727853E-2</v>
      </c>
      <c r="I9" s="62">
        <f>IFERROR(Inv_SY_B!I9/Inv_SY_B!$IS9-1,"")</f>
        <v>1.3649419749309111E-2</v>
      </c>
      <c r="J9" s="62">
        <f>IFERROR(Inv_SY_B!J9/Inv_SY_B!$IS9-1,"")</f>
        <v>1.4170522679470166E-2</v>
      </c>
      <c r="K9" s="62">
        <f>IFERROR(Inv_SY_B!K9/Inv_SY_B!$IS9-1,"")</f>
        <v>-6.7917779702942549E-2</v>
      </c>
      <c r="L9" s="62">
        <f>IFERROR(Inv_SY_B!L9/Inv_SY_B!$IS9-1,"")</f>
        <v>1.3624406808661282E-2</v>
      </c>
      <c r="M9" s="62">
        <f>IFERROR(Inv_SY_B!M9/Inv_SY_B!$IS9-1,"")</f>
        <v>2.2403948976015053E-2</v>
      </c>
      <c r="N9" s="62">
        <f>IFERROR(Inv_SY_B!N9/Inv_SY_B!$IS9-1,"")</f>
        <v>2.7823419449690023E-2</v>
      </c>
      <c r="O9" s="62">
        <f>IFERROR(Inv_SY_B!O9/Inv_SY_B!$IS9-1,"")</f>
        <v>2.2508169562047264E-2</v>
      </c>
      <c r="P9" s="62">
        <f>IFERROR(Inv_SY_B!P9/Inv_SY_B!$IS9-1,"")</f>
        <v>1.3024096233115845E-2</v>
      </c>
      <c r="Q9" s="62">
        <f>IFERROR(Inv_SY_B!Q9/Inv_SY_B!$IS9-1,"")</f>
        <v>9.0637139638918285E-3</v>
      </c>
      <c r="R9" s="62">
        <f>IFERROR(Inv_SY_B!R9/Inv_SY_B!$IS9-1,"")</f>
        <v>8.6468316197627626E-3</v>
      </c>
      <c r="S9" s="62">
        <f>IFERROR(Inv_SY_B!S9/Inv_SY_B!$IS9-1,"")</f>
        <v>6.2497581410219105E-3</v>
      </c>
      <c r="T9" s="62">
        <f>IFERROR(Inv_SY_B!T9/Inv_SY_B!$IS9-1,"")</f>
        <v>4.0329889773555783E-2</v>
      </c>
      <c r="U9" s="62">
        <f>IFERROR(Inv_SY_B!U9/Inv_SY_B!$IS9-1,"")</f>
        <v>5.7126212745481908E-3</v>
      </c>
      <c r="V9" s="62">
        <f>IFERROR(Inv_SY_B!V9/Inv_SY_B!$IS9-1,"")</f>
        <v>4.1733633885339128E-3</v>
      </c>
      <c r="W9" s="62">
        <f>IFERROR(Inv_SY_B!W9/Inv_SY_B!$IS9-1,"")</f>
        <v>1.0105919824213938E-2</v>
      </c>
      <c r="X9" s="62">
        <f>IFERROR(Inv_SY_B!X9/Inv_SY_B!$IS9-1,"")</f>
        <v>1.3024096233115845E-2</v>
      </c>
      <c r="Y9" s="62">
        <f>IFERROR(Inv_SY_B!Y9/Inv_SY_B!$IS9-1,"")</f>
        <v>6.3860465996792293E-3</v>
      </c>
      <c r="Z9" s="62">
        <f>IFERROR(Inv_SY_B!Z9/Inv_SY_B!$IS9-1,"")</f>
        <v>1.8582527488167244E-2</v>
      </c>
      <c r="AA9" s="62">
        <f>IFERROR(Inv_SY_B!AA9/Inv_SY_B!$IS9-1,"")</f>
        <v>1.7449462655406478E-2</v>
      </c>
      <c r="AB9" s="62">
        <f>IFERROR(Inv_SY_B!AB9/Inv_SY_B!$IS9-1,"")</f>
        <v>8.5025261929490004E-3</v>
      </c>
      <c r="AC9" s="62">
        <f>IFERROR(Inv_SY_B!AC9/Inv_SY_B!$IS9-1,"")</f>
        <v>1.8892516923544989E-2</v>
      </c>
      <c r="AD9" s="62">
        <f>IFERROR(Inv_SY_B!AD9/Inv_SY_B!$IS9-1,"")</f>
        <v>8.0215081035694968E-3</v>
      </c>
      <c r="AE9" s="62">
        <f>IFERROR(Inv_SY_B!AE9/Inv_SY_B!$IS9-1,"")</f>
        <v>1.7007638632569266E-2</v>
      </c>
      <c r="AF9" s="62">
        <f>IFERROR(Inv_SY_B!AF9/Inv_SY_B!$IS9-1,"")</f>
        <v>1.0893364252012816E-2</v>
      </c>
      <c r="AG9" s="62">
        <f>IFERROR(Inv_SY_B!AG9/Inv_SY_B!$IS9-1,"")</f>
        <v>2.7383376975331775E-2</v>
      </c>
      <c r="AH9" s="62">
        <f>IFERROR(Inv_SY_B!AH9/Inv_SY_B!$IS9-1,"")</f>
        <v>-6.4330738733016091E-2</v>
      </c>
      <c r="AI9" s="62">
        <f>IFERROR(Inv_SY_B!AI9/Inv_SY_B!$IS9-1,"")</f>
        <v>2.294471616769167E-2</v>
      </c>
      <c r="AJ9" s="62">
        <f>IFERROR(Inv_SY_B!AJ9/Inv_SY_B!$IS9-1,"")</f>
        <v>2.4741786034388147E-2</v>
      </c>
      <c r="AK9" s="62">
        <f>IFERROR(Inv_SY_B!AK9/Inv_SY_B!$IS9-1,"")</f>
        <v>1.1356566856600248E-2</v>
      </c>
      <c r="AL9" s="62">
        <f>IFERROR(Inv_SY_B!AL9/Inv_SY_B!$IS9-1,"")</f>
        <v>-2.9238501166378716E-3</v>
      </c>
      <c r="AM9" s="62">
        <f>IFERROR(Inv_SY_B!AM9/Inv_SY_B!$IS9-1,"")</f>
        <v>1.7922463776629982E-2</v>
      </c>
      <c r="AN9" s="62">
        <f>IFERROR(Inv_SY_B!AN9/Inv_SY_B!$IS9-1,"")</f>
        <v>3.2826007579236371E-2</v>
      </c>
      <c r="AO9" s="62">
        <f>IFERROR(Inv_SY_B!AO9/Inv_SY_B!$IS9-1,"")</f>
        <v>2.2612390148079475E-2</v>
      </c>
      <c r="AP9" s="62">
        <f>IFERROR(Inv_SY_B!AP9/Inv_SY_B!$IS9-1,"")</f>
        <v>1.9173110809016292E-2</v>
      </c>
      <c r="AQ9" s="62">
        <f>IFERROR(Inv_SY_B!AQ9/Inv_SY_B!$IS9-1,"")</f>
        <v>3.0189199740231487E-3</v>
      </c>
      <c r="AR9" s="62">
        <f>IFERROR(Inv_SY_B!AR9/Inv_SY_B!$IS9-1,"")</f>
        <v>3.1679581132881829E-2</v>
      </c>
      <c r="AS9" s="62">
        <f>IFERROR(Inv_SY_B!AS9/Inv_SY_B!$IS9-1,"")</f>
        <v>4.1267875047845681E-2</v>
      </c>
      <c r="AT9" s="62">
        <f>IFERROR(Inv_SY_B!AT9/Inv_SY_B!$IS9-1,"")</f>
        <v>3.6577948676395966E-2</v>
      </c>
      <c r="AU9" s="62">
        <f>IFERROR(Inv_SY_B!AU9/Inv_SY_B!$IS9-1,"")</f>
        <v>1.6567596158211018E-2</v>
      </c>
      <c r="AV9" s="62">
        <f>IFERROR(Inv_SY_B!AV9/Inv_SY_B!$IS9-1,"")</f>
        <v>2.0736419599499456E-2</v>
      </c>
      <c r="AW9" s="62">
        <f>IFERROR(Inv_SY_B!AW9/Inv_SY_B!$IS9-1,"")</f>
        <v>-8.5103594000291438E-2</v>
      </c>
      <c r="AX9" s="62">
        <f>IFERROR(Inv_SY_B!AX9/Inv_SY_B!$IS9-1,"")</f>
        <v>-4.2035936503970195E-4</v>
      </c>
      <c r="AY9" s="62">
        <f>IFERROR(Inv_SY_B!AY9/Inv_SY_B!$IS9-1,"")</f>
        <v>1.052280216834256E-2</v>
      </c>
      <c r="AZ9" s="62">
        <f>IFERROR(Inv_SY_B!AZ9/Inv_SY_B!$IS9-1,"")</f>
        <v>-8.8528442796673046E-2</v>
      </c>
      <c r="BA9" s="62">
        <f>IFERROR(Inv_SY_B!BA9/Inv_SY_B!$IS9-1,"")</f>
        <v>1.052280216834256E-2</v>
      </c>
      <c r="BB9" s="62">
        <f>IFERROR(Inv_SY_B!BB9/Inv_SY_B!$IS9-1,"")</f>
        <v>1.4066302093437955E-2</v>
      </c>
      <c r="BC9" s="62">
        <f>IFERROR(Inv_SY_B!BC9/Inv_SY_B!$IS9-1,"")</f>
        <v>9.7816780010024917E-3</v>
      </c>
      <c r="BD9" s="62">
        <f>IFERROR(Inv_SY_B!BD9/Inv_SY_B!$IS9-1,"")</f>
        <v>1.1078645293847833E-2</v>
      </c>
      <c r="BE9" s="62">
        <f>IFERROR(Inv_SY_B!BE9/Inv_SY_B!$IS9-1,"")</f>
        <v>-5.158387545427412E-3</v>
      </c>
      <c r="BF9" s="62">
        <f>IFERROR(Inv_SY_B!BF9/Inv_SY_B!$IS9-1,"")</f>
        <v>1.9045730092754898E-2</v>
      </c>
      <c r="BG9" s="62">
        <f>IFERROR(Inv_SY_B!BG9/Inv_SY_B!$IS9-1,"")</f>
        <v>1.8582527488167244E-2</v>
      </c>
      <c r="BH9" s="62">
        <f>IFERROR(Inv_SY_B!BH9/Inv_SY_B!$IS9-1,"")</f>
        <v>1.0835463926439193E-2</v>
      </c>
      <c r="BI9" s="62">
        <f>IFERROR(Inv_SY_B!BI9/Inv_SY_B!$IS9-1,"")</f>
        <v>7.3730244571470482E-3</v>
      </c>
      <c r="BJ9" s="62">
        <f>IFERROR(Inv_SY_B!BJ9/Inv_SY_B!$IS9-1,"")</f>
        <v>2.3121913013125939E-2</v>
      </c>
      <c r="BK9" s="62">
        <f>IFERROR(Inv_SY_B!BK9/Inv_SY_B!$IS9-1,"")</f>
        <v>1.7297140260436494E-2</v>
      </c>
      <c r="BL9" s="62">
        <f>IFERROR(Inv_SY_B!BL9/Inv_SY_B!$IS9-1,"")</f>
        <v>5.4549410588526914E-3</v>
      </c>
      <c r="BM9" s="62">
        <f>IFERROR(Inv_SY_B!BM9/Inv_SY_B!$IS9-1,"")</f>
        <v>1.4483184437566576E-2</v>
      </c>
      <c r="BN9" s="62">
        <f>IFERROR(Inv_SY_B!BN9/Inv_SY_B!$IS9-1,"")</f>
        <v>3.5148917819640912E-2</v>
      </c>
      <c r="BO9" s="62">
        <f>IFERROR(Inv_SY_B!BO9/Inv_SY_B!$IS9-1,"")</f>
        <v>1.2350670907984362E-2</v>
      </c>
      <c r="BP9" s="62">
        <f>IFERROR(Inv_SY_B!BP9/Inv_SY_B!$IS9-1,"")</f>
        <v>1.7257055419654943E-2</v>
      </c>
      <c r="BQ9" s="62">
        <f>IFERROR(Inv_SY_B!BQ9/Inv_SY_B!$IS9-1,"")</f>
        <v>4.3657706242856698E-3</v>
      </c>
      <c r="BR9" s="62">
        <f>IFERROR(Inv_SY_B!BR9/Inv_SY_B!$IS9-1,"")</f>
        <v>-1.3102428303918279E-3</v>
      </c>
      <c r="BS9" s="62">
        <f>IFERROR(Inv_SY_B!BS9/Inv_SY_B!$IS9-1,"")</f>
        <v>1.7192919674404283E-2</v>
      </c>
      <c r="BT9" s="62">
        <f>IFERROR(Inv_SY_B!BT9/Inv_SY_B!$IS9-1,"")</f>
        <v>1.5212728539792275E-2</v>
      </c>
      <c r="BU9" s="62">
        <f>IFERROR(Inv_SY_B!BU9/Inv_SY_B!$IS9-1,"")</f>
        <v>1.6567596158211018E-2</v>
      </c>
      <c r="BV9" s="62">
        <f>IFERROR(Inv_SY_B!BV9/Inv_SY_B!$IS9-1,"")</f>
        <v>7.9172875175372859E-3</v>
      </c>
      <c r="BW9" s="62">
        <f>IFERROR(Inv_SY_B!BW9/Inv_SY_B!$IS9-1,"")</f>
        <v>1.5598317695724173E-3</v>
      </c>
      <c r="BX9" s="62">
        <f>IFERROR(Inv_SY_B!BX9/Inv_SY_B!$IS9-1,"")</f>
        <v>1.5598317695724173E-3</v>
      </c>
      <c r="BY9" s="62">
        <f>IFERROR(Inv_SY_B!BY9/Inv_SY_B!$IS9-1,"")</f>
        <v>5.1762590925008567E-4</v>
      </c>
      <c r="BZ9" s="62">
        <f>IFERROR(Inv_SY_B!BZ9/Inv_SY_B!$IS9-1,"")</f>
        <v>1.7656122278991937E-2</v>
      </c>
      <c r="CA9" s="62">
        <f>IFERROR(Inv_SY_B!CA9/Inv_SY_B!$IS9-1,"")</f>
        <v>-1.3351845091003067E-3</v>
      </c>
      <c r="CB9" s="62">
        <f>IFERROR(Inv_SY_B!CB9/Inv_SY_B!$IS9-1,"")</f>
        <v>2.4384140110627062E-2</v>
      </c>
      <c r="CC9" s="62">
        <f>IFERROR(Inv_SY_B!CC9/Inv_SY_B!$IS9-1,"")</f>
        <v>1.4066302093437955E-2</v>
      </c>
      <c r="CD9" s="62">
        <f>IFERROR(Inv_SY_B!CD9/Inv_SY_B!$IS9-1,"")</f>
        <v>3.1206580011658991E-2</v>
      </c>
      <c r="CE9" s="62">
        <f>IFERROR(Inv_SY_B!CE9/Inv_SY_B!$IS9-1,"")</f>
        <v>2.198706663188621E-2</v>
      </c>
      <c r="CF9" s="62">
        <f>IFERROR(Inv_SY_B!CF9/Inv_SY_B!$IS9-1,"")</f>
        <v>6.6666404851507544E-3</v>
      </c>
      <c r="CG9" s="62">
        <f>IFERROR(Inv_SY_B!CG9/Inv_SY_B!$IS9-1,"")</f>
        <v>1.5108507953760064E-2</v>
      </c>
      <c r="CH9" s="62">
        <f>IFERROR(Inv_SY_B!CH9/Inv_SY_B!$IS9-1,"")</f>
        <v>3.0741595858592152E-2</v>
      </c>
      <c r="CI9" s="62">
        <f>IFERROR(Inv_SY_B!CI9/Inv_SY_B!$IS9-1,"")</f>
        <v>1.1565008028664669E-2</v>
      </c>
      <c r="CJ9" s="62">
        <f>IFERROR(Inv_SY_B!CJ9/Inv_SY_B!$IS9-1,"")</f>
        <v>1.4170522679470166E-2</v>
      </c>
      <c r="CK9" s="62">
        <f>IFERROR(Inv_SY_B!CK9/Inv_SY_B!$IS9-1,"")</f>
        <v>1.6046493228049963E-2</v>
      </c>
      <c r="CL9" s="62">
        <f>IFERROR(Inv_SY_B!CL9/Inv_SY_B!$IS9-1,"")</f>
        <v>9.6890374800848722E-3</v>
      </c>
      <c r="CM9" s="62">
        <f>IFERROR(Inv_SY_B!CM9/Inv_SY_B!$IS9-1,"")</f>
        <v>-3.5469769460061418E-3</v>
      </c>
      <c r="CN9" s="62">
        <f>IFERROR(Inv_SY_B!CN9/Inv_SY_B!$IS9-1,"")</f>
        <v>-1.4385917893356304E-2</v>
      </c>
      <c r="CO9" s="62">
        <f>IFERROR(Inv_SY_B!CO9/Inv_SY_B!$IS9-1,"")</f>
        <v>4.1757414665921644E-4</v>
      </c>
      <c r="CP9" s="62">
        <f>IFERROR(Inv_SY_B!CP9/Inv_SY_B!$IS9-1,"")</f>
        <v>-2.1609206202204523E-2</v>
      </c>
      <c r="CQ9" s="62">
        <f>IFERROR(Inv_SY_B!CQ9/Inv_SY_B!$IS9-1,"")</f>
        <v>-4.6934033923604623E-3</v>
      </c>
      <c r="CR9" s="62">
        <f>IFERROR(Inv_SY_B!CR9/Inv_SY_B!$IS9-1,"")</f>
        <v>-1.5667858113941335E-3</v>
      </c>
      <c r="CS9" s="62">
        <f>IFERROR(Inv_SY_B!CS9/Inv_SY_B!$IS9-1,"")</f>
        <v>-7.8200209733270132E-3</v>
      </c>
      <c r="CT9" s="62">
        <f>IFERROR(Inv_SY_B!CT9/Inv_SY_B!$IS9-1,"")</f>
        <v>-1.4625652253618115E-3</v>
      </c>
      <c r="CU9" s="62">
        <f>IFERROR(Inv_SY_B!CU9/Inv_SY_B!$IS9-1,"")</f>
        <v>-0.22355663406000903</v>
      </c>
      <c r="CV9" s="62">
        <f>IFERROR(Inv_SY_B!CV9/Inv_SY_B!$IS9-1,"")</f>
        <v>2.6781213589368136E-2</v>
      </c>
      <c r="CW9" s="62">
        <f>IFERROR(Inv_SY_B!CW9/Inv_SY_B!$IS9-1,"")</f>
        <v>-3.6511975320384638E-3</v>
      </c>
      <c r="CX9" s="62">
        <f>IFERROR(Inv_SY_B!CX9/Inv_SY_B!$IS9-1,"")</f>
        <v>5.1762590925008567E-4</v>
      </c>
      <c r="CY9" s="62">
        <f>IFERROR(Inv_SY_B!CY9/Inv_SY_B!$IS9-1,"")</f>
        <v>1.0939684512471404E-2</v>
      </c>
      <c r="CZ9" s="62">
        <f>IFERROR(Inv_SY_B!CZ9/Inv_SY_B!$IS9-1,"")</f>
        <v>-1.5667858113941335E-3</v>
      </c>
      <c r="DA9" s="62">
        <f>IFERROR(Inv_SY_B!DA9/Inv_SY_B!$IS9-1,"")</f>
        <v>-8.8622268336490118E-3</v>
      </c>
      <c r="DB9" s="62">
        <f>IFERROR(Inv_SY_B!DB9/Inv_SY_B!$IS9-1,"")</f>
        <v>-1.3447932619066405E-2</v>
      </c>
      <c r="DC9" s="62">
        <f>IFERROR(Inv_SY_B!DC9/Inv_SY_B!$IS9-1,"")</f>
        <v>5.1762590925008567E-4</v>
      </c>
      <c r="DD9" s="62">
        <f>IFERROR(Inv_SY_B!DD9/Inv_SY_B!$IS9-1,"")</f>
        <v>-8.8622268336490118E-3</v>
      </c>
      <c r="DE9" s="62">
        <f>IFERROR(Inv_SY_B!DE9/Inv_SY_B!$IS9-1,"")</f>
        <v>5.1762590925008567E-4</v>
      </c>
      <c r="DF9" s="62">
        <f>IFERROR(Inv_SY_B!DF9/Inv_SY_B!$IS9-1,"")</f>
        <v>4.8963549804865725E-3</v>
      </c>
      <c r="DG9" s="62">
        <f>IFERROR(Inv_SY_B!DG9/Inv_SY_B!$IS9-1,"")</f>
        <v>-8.8622268336490118E-3</v>
      </c>
      <c r="DH9" s="62">
        <f>IFERROR(Inv_SY_B!DH9/Inv_SY_B!$IS9-1,"")</f>
        <v>-1.8936883483429701E-2</v>
      </c>
      <c r="DI9" s="62">
        <f>IFERROR(Inv_SY_B!DI9/Inv_SY_B!$IS9-1,"")</f>
        <v>5.5202140387964338E-3</v>
      </c>
      <c r="DJ9" s="62">
        <f>IFERROR(Inv_SY_B!DJ9/Inv_SY_B!$IS9-1,"")</f>
        <v>1.2831688997363866E-2</v>
      </c>
      <c r="DK9" s="62">
        <f>IFERROR(Inv_SY_B!DK9/Inv_SY_B!$IS9-1,"")</f>
        <v>-8.7464261825022094E-3</v>
      </c>
      <c r="DL9" s="62">
        <f>IFERROR(Inv_SY_B!DL9/Inv_SY_B!$IS9-1,"")</f>
        <v>-1.7084073065079308E-2</v>
      </c>
      <c r="DM9" s="62">
        <f>IFERROR(Inv_SY_B!DM9/Inv_SY_B!$IS9-1,"")</f>
        <v>-8.8622268336490118E-3</v>
      </c>
      <c r="DN9" s="62">
        <f>IFERROR(Inv_SY_B!DN9/Inv_SY_B!$IS9-1,"")</f>
        <v>4.6864493505387461E-3</v>
      </c>
      <c r="DO9" s="62">
        <f>IFERROR(Inv_SY_B!DO9/Inv_SY_B!$IS9-1,"")</f>
        <v>-9.9745437033416318E-2</v>
      </c>
      <c r="DP9" s="62">
        <f>IFERROR(Inv_SY_B!DP9/Inv_SY_B!$IS9-1,"")</f>
        <v>9.7816780010024917E-3</v>
      </c>
      <c r="DQ9" s="62">
        <f>IFERROR(Inv_SY_B!DQ9/Inv_SY_B!$IS9-1,"")</f>
        <v>-1.8936883483429701E-2</v>
      </c>
      <c r="DR9" s="62">
        <f>IFERROR(Inv_SY_B!DR9/Inv_SY_B!$IS9-1,"")</f>
        <v>1.6671816744243229E-2</v>
      </c>
      <c r="DS9" s="62">
        <f>IFERROR(Inv_SY_B!DS9/Inv_SY_B!$IS9-1,"")</f>
        <v>-3.6511975320384638E-3</v>
      </c>
      <c r="DT9" s="62">
        <f>IFERROR(Inv_SY_B!DT9/Inv_SY_B!$IS9-1,"")</f>
        <v>-3.6909144541429351E-2</v>
      </c>
      <c r="DU9" s="62">
        <f>IFERROR(Inv_SY_B!DU9/Inv_SY_B!$IS9-1,"")</f>
        <v>-5.8679666957047183E-2</v>
      </c>
      <c r="DV9" s="62">
        <f>IFERROR(Inv_SY_B!DV9/Inv_SY_B!$IS9-1,"")</f>
        <v>-8.8622268336490118E-3</v>
      </c>
      <c r="DW9" s="62">
        <f>IFERROR(Inv_SY_B!DW9/Inv_SY_B!$IS9-1,"")</f>
        <v>7.8130669315050749E-3</v>
      </c>
      <c r="DX9" s="62">
        <f>IFERROR(Inv_SY_B!DX9/Inv_SY_B!$IS9-1,"")</f>
        <v>8.8552727918271845E-3</v>
      </c>
      <c r="DY9" s="62">
        <f>IFERROR(Inv_SY_B!DY9/Inv_SY_B!$IS9-1,"")</f>
        <v>-2.0222270711160339E-2</v>
      </c>
      <c r="DZ9" s="62">
        <f>IFERROR(Inv_SY_B!DZ9/Inv_SY_B!$IS9-1,"")</f>
        <v>4.7906699365709571E-3</v>
      </c>
      <c r="EA9" s="62">
        <f>IFERROR(Inv_SY_B!EA9/Inv_SY_B!$IS9-1,"")</f>
        <v>5.1762590925008567E-4</v>
      </c>
      <c r="EB9" s="62">
        <f>IFERROR(Inv_SY_B!EB9/Inv_SY_B!$IS9-1,"")</f>
        <v>-3.0980151202707695E-2</v>
      </c>
      <c r="EC9" s="62">
        <f>IFERROR(Inv_SY_B!EC9/Inv_SY_B!$IS9-1,"")</f>
        <v>-1.0064772057097771E-2</v>
      </c>
      <c r="ED9" s="62">
        <f>IFERROR(Inv_SY_B!ED9/Inv_SY_B!$IS9-1,"")</f>
        <v>-1.9396522991058984E-2</v>
      </c>
      <c r="EE9" s="62">
        <f>IFERROR(Inv_SY_B!EE9/Inv_SY_B!$IS9-1,"")</f>
        <v>4.8467887136651733E-3</v>
      </c>
      <c r="EF9" s="62">
        <f>IFERROR(Inv_SY_B!EF9/Inv_SY_B!$IS9-1,"")</f>
        <v>-2.222141104323283E-2</v>
      </c>
      <c r="EG9" s="62">
        <f>IFERROR(Inv_SY_B!EG9/Inv_SY_B!$IS9-1,"")</f>
        <v>-7.5722237757679389E-3</v>
      </c>
      <c r="EH9" s="62">
        <f>IFERROR(Inv_SY_B!EH9/Inv_SY_B!$IS9-1,"")</f>
        <v>2.8385381905060569E-3</v>
      </c>
      <c r="EI9" s="62">
        <f>IFERROR(Inv_SY_B!EI9/Inv_SY_B!$IS9-1,"")</f>
        <v>-0.15380937550763263</v>
      </c>
      <c r="EJ9" s="62">
        <f>IFERROR(Inv_SY_B!EJ9/Inv_SY_B!$IS9-1,"")</f>
        <v>1.1844918967989226E-3</v>
      </c>
      <c r="EK9" s="62">
        <f>IFERROR(Inv_SY_B!EK9/Inv_SY_B!$IS9-1,"")</f>
        <v>-9.4875503498422775E-3</v>
      </c>
      <c r="EL9" s="62">
        <f>IFERROR(Inv_SY_B!EL9/Inv_SY_B!$IS9-1,"")</f>
        <v>-2.6579726459125319E-2</v>
      </c>
      <c r="EM9" s="62">
        <f>IFERROR(Inv_SY_B!EM9/Inv_SY_B!$IS9-1,"")</f>
        <v>1.3281143774657167E-4</v>
      </c>
      <c r="EN9" s="62">
        <f>IFERROR(Inv_SY_B!EN9/Inv_SY_B!$IS9-1,"")</f>
        <v>-1.8338283194424099E-2</v>
      </c>
      <c r="EO9" s="62">
        <f>IFERROR(Inv_SY_B!EO9/Inv_SY_B!$IS9-1,"")</f>
        <v>3.0189199740231487E-3</v>
      </c>
      <c r="EP9" s="62">
        <f>IFERROR(Inv_SY_B!EP9/Inv_SY_B!$IS9-1,"")</f>
        <v>2.4416982667678777E-3</v>
      </c>
      <c r="EQ9" s="62">
        <f>IFERROR(Inv_SY_B!EQ9/Inv_SY_B!$IS9-1,"")</f>
        <v>-1.3447932619066405E-2</v>
      </c>
      <c r="ER9" s="62">
        <f>IFERROR(Inv_SY_B!ER9/Inv_SY_B!$IS9-1,"")</f>
        <v>4.3657706242856698E-3</v>
      </c>
      <c r="ES9" s="62">
        <f>IFERROR(Inv_SY_B!ES9/Inv_SY_B!$IS9-1,"")</f>
        <v>5.7286552108608557E-3</v>
      </c>
      <c r="ET9" s="62">
        <f>IFERROR(Inv_SY_B!ET9/Inv_SY_B!$IS9-1,"")</f>
        <v>-4.0301814812464531E-3</v>
      </c>
      <c r="EU9" s="62">
        <f>IFERROR(Inv_SY_B!EU9/Inv_SY_B!$IS9-1,"")</f>
        <v>2.3029272492208319E-2</v>
      </c>
      <c r="EV9" s="62">
        <f>IFERROR(Inv_SY_B!EV9/Inv_SY_B!$IS9-1,"")</f>
        <v>2.0335571191683277E-2</v>
      </c>
      <c r="EW9" s="62">
        <f>IFERROR(Inv_SY_B!EW9/Inv_SY_B!$IS9-1,"")</f>
        <v>8.2139153393212538E-3</v>
      </c>
      <c r="EX9" s="62">
        <f>IFERROR(Inv_SY_B!EX9/Inv_SY_B!$IS9-1,"")</f>
        <v>1.2190331544858157E-2</v>
      </c>
      <c r="EY9" s="62">
        <f>IFERROR(Inv_SY_B!EY9/Inv_SY_B!$IS9-1,"")</f>
        <v>1.4440311184253929E-3</v>
      </c>
      <c r="EZ9" s="62">
        <f>IFERROR(Inv_SY_B!EZ9/Inv_SY_B!$IS9-1,"")</f>
        <v>3.0189199740231487E-3</v>
      </c>
      <c r="FA9" s="62">
        <f>IFERROR(Inv_SY_B!FA9/Inv_SY_B!$IS9-1,"")</f>
        <v>1.5108507953760064E-2</v>
      </c>
      <c r="FB9" s="62">
        <f>IFERROR(Inv_SY_B!FB9/Inv_SY_B!$IS9-1,"")</f>
        <v>2.8104788019589488E-3</v>
      </c>
      <c r="FC9" s="62">
        <f>IFERROR(Inv_SY_B!FC9/Inv_SY_B!$IS9-1,"")</f>
        <v>5.8328757968930667E-3</v>
      </c>
      <c r="FD9" s="62">
        <f>IFERROR(Inv_SY_B!FD9/Inv_SY_B!$IS9-1,"")</f>
        <v>-6.7778151130047926E-3</v>
      </c>
      <c r="FE9" s="62">
        <f>IFERROR(Inv_SY_B!FE9/Inv_SY_B!$IS9-1,"")</f>
        <v>1.1149310009377134E-2</v>
      </c>
      <c r="FF9" s="62">
        <f>IFERROR(Inv_SY_B!FF9/Inv_SY_B!$IS9-1,"")</f>
        <v>3.9800910028131575E-4</v>
      </c>
      <c r="FG9" s="62">
        <f>IFERROR(Inv_SY_B!FG9/Inv_SY_B!$IS9-1,"")</f>
        <v>1.1418678114942793E-2</v>
      </c>
      <c r="FH9" s="62">
        <f>IFERROR(Inv_SY_B!FH9/Inv_SY_B!$IS9-1,"")</f>
        <v>-2.9326175766042462E-2</v>
      </c>
      <c r="FI9" s="62">
        <f>IFERROR(Inv_SY_B!FI9/Inv_SY_B!$IS9-1,"")</f>
        <v>-7.2998943837958019E-2</v>
      </c>
      <c r="FJ9" s="62">
        <f>IFERROR(Inv_SY_B!FJ9/Inv_SY_B!$IS9-1,"")</f>
        <v>-7.412326288727511E-2</v>
      </c>
      <c r="FK9" s="62">
        <f>IFERROR(Inv_SY_B!FK9/Inv_SY_B!$IS9-1,"")</f>
        <v>-1.7157764388536334E-2</v>
      </c>
      <c r="FL9" s="62">
        <f>IFERROR(Inv_SY_B!FL9/Inv_SY_B!$IS9-1,"")</f>
        <v>5.8158215191788099E-3</v>
      </c>
      <c r="FM9" s="62">
        <f>IFERROR(Inv_SY_B!FM9/Inv_SY_B!$IS9-1,"")</f>
        <v>-9.1938377892061274E-3</v>
      </c>
      <c r="FN9" s="62">
        <f>IFERROR(Inv_SY_B!FN9/Inv_SY_B!$IS9-1,"")</f>
        <v>-7.000075970644537E-2</v>
      </c>
      <c r="FO9" s="62">
        <f>IFERROR(Inv_SY_B!FO9/Inv_SY_B!$IS9-1,"")</f>
        <v>-9.1938377892061274E-3</v>
      </c>
      <c r="FP9" s="62">
        <f>IFERROR(Inv_SY_B!FP9/Inv_SY_B!$IS9-1,"")</f>
        <v>-2.3326528239123401E-2</v>
      </c>
      <c r="FQ9" s="62">
        <f>IFERROR(Inv_SY_B!FQ9/Inv_SY_B!$IS9-1,"")</f>
        <v>3.3872923726534498E-3</v>
      </c>
      <c r="FR9" s="62">
        <f>IFERROR(Inv_SY_B!FR9/Inv_SY_B!$IS9-1,"")</f>
        <v>-1.9886111948212881E-2</v>
      </c>
      <c r="FS9" s="62">
        <f>IFERROR(Inv_SY_B!FS9/Inv_SY_B!$IS9-1,"")</f>
        <v>-6.8515064364618183E-3</v>
      </c>
      <c r="FT9" s="62">
        <f>IFERROR(Inv_SY_B!FT9/Inv_SY_B!$IS9-1,"")</f>
        <v>-8.3505985022181983E-3</v>
      </c>
      <c r="FU9" s="62">
        <f>IFERROR(Inv_SY_B!FU9/Inv_SY_B!$IS9-1,"")</f>
        <v>8.3268007293204604E-3</v>
      </c>
      <c r="FV9" s="62">
        <f>IFERROR(Inv_SY_B!FV9/Inv_SY_B!$IS9-1,"")</f>
        <v>5.6682546439559278E-3</v>
      </c>
      <c r="FW9" s="62">
        <f>IFERROR(Inv_SY_B!FW9/Inv_SY_B!$IS9-1,"")</f>
        <v>-8.1397886804711606E-3</v>
      </c>
      <c r="FX9" s="62">
        <f>IFERROR(Inv_SY_B!FX9/Inv_SY_B!$IS9-1,"")</f>
        <v>-4.6614266216461475E-3</v>
      </c>
      <c r="FY9" s="62">
        <f>IFERROR(Inv_SY_B!FY9/Inv_SY_B!$IS9-1,"")</f>
        <v>-5.3524143707057714E-3</v>
      </c>
      <c r="FZ9" s="62">
        <f>IFERROR(Inv_SY_B!FZ9/Inv_SY_B!$IS9-1,"")</f>
        <v>2.4007024068775085E-3</v>
      </c>
      <c r="GA9" s="62">
        <f>IFERROR(Inv_SY_B!GA9/Inv_SY_B!$IS9-1,"")</f>
        <v>-7.5722237757679389E-3</v>
      </c>
      <c r="GB9" s="62">
        <f>IFERROR(Inv_SY_B!GB9/Inv_SY_B!$IS9-1,"")</f>
        <v>-2.465322471731779E-2</v>
      </c>
      <c r="GC9" s="62">
        <f>IFERROR(Inv_SY_B!GC9/Inv_SY_B!$IS9-1,"")</f>
        <v>3.4547515156124753E-3</v>
      </c>
      <c r="GD9" s="62">
        <f>IFERROR(Inv_SY_B!GD9/Inv_SY_B!$IS9-1,"")</f>
        <v>1.7682729416368392E-3</v>
      </c>
      <c r="GE9" s="62">
        <f>IFERROR(Inv_SY_B!GE9/Inv_SY_B!$IS9-1,"")</f>
        <v>-3.1938659394844526E-3</v>
      </c>
      <c r="GF9" s="62">
        <f>IFERROR(Inv_SY_B!GF9/Inv_SY_B!$IS9-1,"")</f>
        <v>5.0475368354785388E-3</v>
      </c>
      <c r="GG9" s="62">
        <f>IFERROR(Inv_SY_B!GG9/Inv_SY_B!$IS9-1,"")</f>
        <v>-1.7457582801687632E-2</v>
      </c>
      <c r="GH9" s="62">
        <f>IFERROR(Inv_SY_B!GH9/Inv_SY_B!$IS9-1,"")</f>
        <v>2.6789713715837937E-3</v>
      </c>
      <c r="GI9" s="62">
        <f>IFERROR(Inv_SY_B!GI9/Inv_SY_B!$IS9-1,"")</f>
        <v>-6.9063827165347758E-2</v>
      </c>
      <c r="GJ9" s="62">
        <f>IFERROR(Inv_SY_B!GJ9/Inv_SY_B!$IS9-1,"")</f>
        <v>-1.7301907856397514E-2</v>
      </c>
      <c r="GK9" s="62">
        <f>IFERROR(Inv_SY_B!GK9/Inv_SY_B!$IS9-1,"")</f>
        <v>1.4520582090162826E-3</v>
      </c>
      <c r="GL9" s="62">
        <f>IFERROR(Inv_SY_B!GL9/Inv_SY_B!$IS9-1,"")</f>
        <v>-1.3620844045892699E-2</v>
      </c>
      <c r="GM9" s="62">
        <f>IFERROR(Inv_SY_B!GM9/Inv_SY_B!$IS9-1,"")</f>
        <v>-8.1397886804711606E-3</v>
      </c>
      <c r="GN9" s="62">
        <f>IFERROR(Inv_SY_B!GN9/Inv_SY_B!$IS9-1,"")</f>
        <v>-7.4019543043567504E-3</v>
      </c>
      <c r="GO9" s="62">
        <f>IFERROR(Inv_SY_B!GO9/Inv_SY_B!$IS9-1,"")</f>
        <v>8.3033774157930118E-3</v>
      </c>
      <c r="GP9" s="62">
        <f>IFERROR(Inv_SY_B!GP9/Inv_SY_B!$IS9-1,"")</f>
        <v>-1.8680279767820163E-2</v>
      </c>
      <c r="GQ9" s="62">
        <f>IFERROR(Inv_SY_B!GQ9/Inv_SY_B!$IS9-1,"")</f>
        <v>-1.3410034224145662E-2</v>
      </c>
      <c r="GR9" s="62">
        <f>IFERROR(Inv_SY_B!GR9/Inv_SY_B!$IS9-1,"")</f>
        <v>-1.8680279767820163E-2</v>
      </c>
      <c r="GS9" s="62" t="str">
        <f>IFERROR(Inv_SY_B!GS9/Inv_SY_B!$IS9-1,"")</f>
        <v/>
      </c>
      <c r="GT9" s="62" t="str">
        <f>IFERROR(Inv_SY_B!GT9/Inv_SY_B!$IS9-1,"")</f>
        <v/>
      </c>
      <c r="GU9" s="62">
        <f>IFERROR(Inv_SY_B!GU9/Inv_SY_B!$IS9-1,"")</f>
        <v>-7.0274632295381556E-2</v>
      </c>
      <c r="GV9" s="62">
        <f>IFERROR(Inv_SY_B!GV9/Inv_SY_B!$IS9-1,"")</f>
        <v>-9.962776274004892E-2</v>
      </c>
      <c r="GW9" s="62">
        <f>IFERROR(Inv_SY_B!GW9/Inv_SY_B!$IS9-1,"")</f>
        <v>-1.9374409668694303E-2</v>
      </c>
      <c r="GX9" s="62" t="str">
        <f>IFERROR(Inv_SY_B!GX9/Inv_SY_B!$IS9-1,"")</f>
        <v/>
      </c>
      <c r="GY9" s="62">
        <f>IFERROR(Inv_SY_B!GY9/Inv_SY_B!$IS9-1,"")</f>
        <v>1.3123472663406188E-2</v>
      </c>
      <c r="GZ9" s="62">
        <f>IFERROR(Inv_SY_B!GZ9/Inv_SY_B!$IS9-1,"")</f>
        <v>-1.6678770786065167E-2</v>
      </c>
      <c r="HA9" s="62">
        <f>IFERROR(Inv_SY_B!HA9/Inv_SY_B!$IS9-1,"")</f>
        <v>-6.0659858091659191E-2</v>
      </c>
      <c r="HB9" s="62">
        <f>IFERROR(Inv_SY_B!HB9/Inv_SY_B!$IS9-1,"")</f>
        <v>-1.8971623678773808E-2</v>
      </c>
      <c r="HC9" s="62">
        <f>IFERROR(Inv_SY_B!HC9/Inv_SY_B!$IS9-1,"")</f>
        <v>1.0074356512124183E-4</v>
      </c>
      <c r="HD9" s="62">
        <f>IFERROR(Inv_SY_B!HD9/Inv_SY_B!$IS9-1,"")</f>
        <v>8.6468316197627626E-3</v>
      </c>
      <c r="HE9" s="62">
        <f>IFERROR(Inv_SY_B!HE9/Inv_SY_B!$IS9-1,"")</f>
        <v>1.8235125534726393E-2</v>
      </c>
      <c r="HF9" s="62">
        <f>IFERROR(Inv_SY_B!HF9/Inv_SY_B!$IS9-1,"")</f>
        <v>1.7297140260436494E-2</v>
      </c>
      <c r="HG9" s="62">
        <f>IFERROR(Inv_SY_B!HG9/Inv_SY_B!$IS9-1,"")</f>
        <v>-1.9284285436870441E-2</v>
      </c>
      <c r="HH9" s="62">
        <f>IFERROR(Inv_SY_B!HH9/Inv_SY_B!$IS9-1,"")</f>
        <v>1.5212728539792275E-2</v>
      </c>
      <c r="HI9" s="62">
        <f>IFERROR(Inv_SY_B!HI9/Inv_SY_B!$IS9-1,"")</f>
        <v>1.8860449050919881E-2</v>
      </c>
      <c r="HJ9" s="62">
        <f>IFERROR(Inv_SY_B!HJ9/Inv_SY_B!$IS9-1,"")</f>
        <v>-1.9284285436870441E-2</v>
      </c>
      <c r="HK9" s="62">
        <f>IFERROR(Inv_SY_B!HK9/Inv_SY_B!$IS9-1,"")</f>
        <v>5.1762590925008567E-4</v>
      </c>
      <c r="HL9" s="62">
        <f>IFERROR(Inv_SY_B!HL9/Inv_SY_B!$IS9-1,"")</f>
        <v>1.9045730092754898E-2</v>
      </c>
      <c r="HM9" s="62">
        <f>IFERROR(Inv_SY_B!HM9/Inv_SY_B!$IS9-1,"")</f>
        <v>3.4318140196992752E-2</v>
      </c>
      <c r="HN9" s="62">
        <f>IFERROR(Inv_SY_B!HN9/Inv_SY_B!$IS9-1,"")</f>
        <v>2.0610309423297446E-2</v>
      </c>
      <c r="HO9" s="62">
        <f>IFERROR(Inv_SY_B!HO9/Inv_SY_B!$IS9-1,"")</f>
        <v>1.4794866064760326E-2</v>
      </c>
      <c r="HP9" s="62">
        <f>IFERROR(Inv_SY_B!HP9/Inv_SY_B!$IS9-1,"")</f>
        <v>3.1078107468664795E-2</v>
      </c>
      <c r="HQ9" s="62">
        <f>IFERROR(Inv_SY_B!HQ9/Inv_SY_B!$IS9-1,"")</f>
        <v>-8.1899814951729155E-3</v>
      </c>
      <c r="HR9" s="62">
        <f>IFERROR(Inv_SY_B!HR9/Inv_SY_B!$IS9-1,"")</f>
        <v>6.3171234072227911E-3</v>
      </c>
      <c r="HS9" s="62">
        <f>IFERROR(Inv_SY_B!HS9/Inv_SY_B!$IS9-1,"")</f>
        <v>3.3034448751300793E-2</v>
      </c>
      <c r="HT9" s="62">
        <f>IFERROR(Inv_SY_B!HT9/Inv_SY_B!$IS9-1,"")</f>
        <v>2.006477582284738E-2</v>
      </c>
      <c r="HU9" s="62">
        <f>IFERROR(Inv_SY_B!HU9/Inv_SY_B!$IS9-1,"")</f>
        <v>1.1581041964977556E-2</v>
      </c>
      <c r="HV9" s="62">
        <f>IFERROR(Inv_SY_B!HV9/Inv_SY_B!$IS9-1,"")</f>
        <v>2.4376123142470618E-2</v>
      </c>
      <c r="HW9" s="62">
        <f>IFERROR(Inv_SY_B!HW9/Inv_SY_B!$IS9-1,"")</f>
        <v>3.3234552276482754E-2</v>
      </c>
      <c r="HX9" s="62">
        <f>IFERROR(Inv_SY_B!HX9/Inv_SY_B!$IS9-1,"")</f>
        <v>3.1880005336790029E-2</v>
      </c>
      <c r="HY9" s="62">
        <f>IFERROR(Inv_SY_B!HY9/Inv_SY_B!$IS9-1,"")</f>
        <v>2.8958265830929752E-2</v>
      </c>
      <c r="HZ9" s="62">
        <f>IFERROR(Inv_SY_B!HZ9/Inv_SY_B!$IS9-1,"")</f>
        <v>1.2190331544857935E-2</v>
      </c>
      <c r="IA9" s="62">
        <f>IFERROR(Inv_SY_B!IA9/Inv_SY_B!$IS9-1,"")</f>
        <v>1.7941170035661314E-2</v>
      </c>
      <c r="IB9" s="62">
        <f>IFERROR(Inv_SY_B!IB9/Inv_SY_B!$IS9-1,"")</f>
        <v>-1.5216975553405399E-2</v>
      </c>
      <c r="IC9" s="62">
        <f>IFERROR(Inv_SY_B!IC9/Inv_SY_B!$IS9-1,"")</f>
        <v>5.2925807308425998E-3</v>
      </c>
      <c r="ID9" s="62">
        <f>IFERROR(Inv_SY_B!ID9/Inv_SY_B!$IS9-1,"")</f>
        <v>-1.9760354780474332E-2</v>
      </c>
      <c r="IE9" s="62">
        <f>IFERROR(Inv_SY_B!IE9/Inv_SY_B!$IS9-1,"")</f>
        <v>-1.4421921368531154E-2</v>
      </c>
      <c r="IF9" s="62" t="str">
        <f>IFERROR(Inv_SY_B!IF9/Inv_SY_B!$IS9-1,"")</f>
        <v/>
      </c>
      <c r="IG9" s="62">
        <f>IFERROR(Inv_SY_B!IG9/Inv_SY_B!$IS9-1,"")</f>
        <v>2.4703999667476051E-2</v>
      </c>
      <c r="IH9" s="62">
        <f>IFERROR(Inv_SY_B!IH9/Inv_SY_B!$IS9-1,"")</f>
        <v>-1.1374629048657714E-2</v>
      </c>
      <c r="II9" s="62">
        <f>IFERROR(Inv_SY_B!II9/Inv_SY_B!$IS9-1,"")</f>
        <v>3.0010496225231886E-2</v>
      </c>
      <c r="IJ9" s="62">
        <f>IFERROR(Inv_SY_B!IJ9/Inv_SY_B!$IS9-1,"")</f>
        <v>-2.7672229571965912E-2</v>
      </c>
      <c r="IK9" s="62">
        <f>IFERROR(Inv_SY_B!IK9/Inv_SY_B!$IS9-1,"")</f>
        <v>-2.4869439919109393E-2</v>
      </c>
      <c r="IL9" s="62" t="str">
        <f>IFERROR(Inv_SY_B!IL9/Inv_SY_B!$IS9-1,"")</f>
        <v/>
      </c>
      <c r="IM9" s="62" t="str">
        <f>IFERROR(Inv_SY_B!IM9/Inv_SY_B!$IS9-1,"")</f>
        <v/>
      </c>
      <c r="IN9" s="62">
        <f>IFERROR(Inv_SY_B!IN9/Inv_SY_B!$IS9-1,"")</f>
        <v>9.679261742013634E-2</v>
      </c>
      <c r="IO9" s="62">
        <f>IFERROR(Inv_SY_B!IO9/Inv_SY_B!$IS9-1,"")</f>
        <v>3.5875848239458108E-2</v>
      </c>
      <c r="IP9" s="62">
        <f>IFERROR(Inv_SY_B!IP9/Inv_SY_B!$IS9-1,"")</f>
        <v>0.11701554018985538</v>
      </c>
      <c r="IQ9" s="62">
        <f>IFERROR(Inv_SY_B!IQ9/Inv_SY_B!$IS9-1,"")</f>
        <v>-2.9193743954944895E-2</v>
      </c>
      <c r="IR9" s="62">
        <f>IFERROR(Inv_SY_B!IR9/Inv_SY_B!$IS9-1,"")</f>
        <v>-6.4459684709120557E-3</v>
      </c>
    </row>
    <row r="10" spans="2:253" ht="14.5" x14ac:dyDescent="0.35">
      <c r="B10" s="85">
        <f t="shared" si="0"/>
        <v>45832</v>
      </c>
      <c r="C10" s="62">
        <f>IFERROR(Inv_SY_B!C10/Inv_SY_B!$IS10-1,"")</f>
        <v>-9.676149929299438E-3</v>
      </c>
      <c r="D10" s="62">
        <f>IFERROR(Inv_SY_B!D10/Inv_SY_B!$IS10-1,"")</f>
        <v>1.4816031212923964E-2</v>
      </c>
      <c r="E10" s="62">
        <f>IFERROR(Inv_SY_B!E10/Inv_SY_B!$IS10-1,"")</f>
        <v>2.0239299894416085E-2</v>
      </c>
      <c r="F10" s="62">
        <f>IFERROR(Inv_SY_B!F10/Inv_SY_B!$IS10-1,"")</f>
        <v>5.987183058322465E-3</v>
      </c>
      <c r="G10" s="62">
        <f>IFERROR(Inv_SY_B!G10/Inv_SY_B!$IS10-1,"")</f>
        <v>4.9491810956281412E-3</v>
      </c>
      <c r="H10" s="62">
        <f>IFERROR(Inv_SY_B!H10/Inv_SY_B!$IS10-1,"")</f>
        <v>1.4553614986400065E-2</v>
      </c>
      <c r="I10" s="62">
        <f>IFERROR(Inv_SY_B!I10/Inv_SY_B!$IS10-1,"")</f>
        <v>1.4098760193758775E-2</v>
      </c>
      <c r="J10" s="62">
        <f>IFERROR(Inv_SY_B!J10/Inv_SY_B!$IS10-1,"")</f>
        <v>1.9026353780706051E-2</v>
      </c>
      <c r="K10" s="62">
        <f>IFERROR(Inv_SY_B!K10/Inv_SY_B!$IS10-1,"")</f>
        <v>1.2324826502457809E-2</v>
      </c>
      <c r="L10" s="62">
        <f>IFERROR(Inv_SY_B!L10/Inv_SY_B!$IS10-1,"")</f>
        <v>1.8801958749669723E-2</v>
      </c>
      <c r="M10" s="62">
        <f>IFERROR(Inv_SY_B!M10/Inv_SY_B!$IS10-1,"")</f>
        <v>3.1762287974662184E-2</v>
      </c>
      <c r="N10" s="62">
        <f>IFERROR(Inv_SY_B!N10/Inv_SY_B!$IS10-1,"")</f>
        <v>2.9488014011455954E-2</v>
      </c>
      <c r="O10" s="62">
        <f>IFERROR(Inv_SY_B!O10/Inv_SY_B!$IS10-1,"")</f>
        <v>-2.4336469784430381E-2</v>
      </c>
      <c r="P10" s="62">
        <f>IFERROR(Inv_SY_B!P10/Inv_SY_B!$IS10-1,"")</f>
        <v>4.6827630046084368E-2</v>
      </c>
      <c r="Q10" s="62">
        <f>IFERROR(Inv_SY_B!Q10/Inv_SY_B!$IS10-1,"")</f>
        <v>1.6903698081713436E-2</v>
      </c>
      <c r="R10" s="62">
        <f>IFERROR(Inv_SY_B!R10/Inv_SY_B!$IS10-1,"")</f>
        <v>1.6297225024858308E-2</v>
      </c>
      <c r="S10" s="62">
        <f>IFERROR(Inv_SY_B!S10/Inv_SY_B!$IS10-1,"")</f>
        <v>8.0340296252083832E-3</v>
      </c>
      <c r="T10" s="62">
        <f>IFERROR(Inv_SY_B!T10/Inv_SY_B!$IS10-1,"")</f>
        <v>5.7597556620017087E-3</v>
      </c>
      <c r="U10" s="62">
        <f>IFERROR(Inv_SY_B!U10/Inv_SY_B!$IS10-1,"")</f>
        <v>7.7482875118823902E-3</v>
      </c>
      <c r="V10" s="62">
        <f>IFERROR(Inv_SY_B!V10/Inv_SY_B!$IS10-1,"")</f>
        <v>7.538354530663316E-3</v>
      </c>
      <c r="W10" s="62">
        <f>IFERROR(Inv_SY_B!W10/Inv_SY_B!$IS10-1,"")</f>
        <v>1.7889216799102936E-2</v>
      </c>
      <c r="X10" s="62">
        <f>IFERROR(Inv_SY_B!X10/Inv_SY_B!$IS10-1,"")</f>
        <v>2.2589382989729678E-2</v>
      </c>
      <c r="Y10" s="62">
        <f>IFERROR(Inv_SY_B!Y10/Inv_SY_B!$IS10-1,"")</f>
        <v>-5.1975796632929283E-3</v>
      </c>
      <c r="Z10" s="62">
        <f>IFERROR(Inv_SY_B!Z10/Inv_SY_B!$IS10-1,"")</f>
        <v>2.1974486695973683E-2</v>
      </c>
      <c r="AA10" s="62">
        <f>IFERROR(Inv_SY_B!AA10/Inv_SY_B!$IS10-1,"")</f>
        <v>2.3913127065749773E-2</v>
      </c>
      <c r="AB10" s="62">
        <f>IFERROR(Inv_SY_B!AB10/Inv_SY_B!$IS10-1,"")</f>
        <v>1.4955986533736754E-2</v>
      </c>
      <c r="AC10" s="62">
        <f>IFERROR(Inv_SY_B!AC10/Inv_SY_B!$IS10-1,"")</f>
        <v>-1.3944787214086984E-2</v>
      </c>
      <c r="AD10" s="62">
        <f>IFERROR(Inv_SY_B!AD10/Inv_SY_B!$IS10-1,"")</f>
        <v>6.2061872177423538E-3</v>
      </c>
      <c r="AE10" s="62">
        <f>IFERROR(Inv_SY_B!AE10/Inv_SY_B!$IS10-1,"")</f>
        <v>1.7190088136339599E-2</v>
      </c>
      <c r="AF10" s="62">
        <f>IFERROR(Inv_SY_B!AF10/Inv_SY_B!$IS10-1,"")</f>
        <v>-1.9535224750994451E-2</v>
      </c>
      <c r="AG10" s="62">
        <f>IFERROR(Inv_SY_B!AG10/Inv_SY_B!$IS10-1,"")</f>
        <v>-1.9198295274963861E-2</v>
      </c>
      <c r="AH10" s="62">
        <f>IFERROR(Inv_SY_B!AH10/Inv_SY_B!$IS10-1,"")</f>
        <v>-2.2163274664033117E-2</v>
      </c>
      <c r="AI10" s="62">
        <f>IFERROR(Inv_SY_B!AI10/Inv_SY_B!$IS10-1,"")</f>
        <v>9.1297747060248291E-4</v>
      </c>
      <c r="AJ10" s="62">
        <f>IFERROR(Inv_SY_B!AJ10/Inv_SY_B!$IS10-1,"")</f>
        <v>2.7752255673572979E-2</v>
      </c>
      <c r="AK10" s="62">
        <f>IFERROR(Inv_SY_B!AK10/Inv_SY_B!$IS10-1,"")</f>
        <v>-6.0664689466718436E-3</v>
      </c>
      <c r="AL10" s="62">
        <f>IFERROR(Inv_SY_B!AL10/Inv_SY_B!$IS10-1,"")</f>
        <v>1.0138097847065541E-3</v>
      </c>
      <c r="AM10" s="62">
        <f>IFERROR(Inv_SY_B!AM10/Inv_SY_B!$IS10-1,"")</f>
        <v>-2.7065598540278013E-2</v>
      </c>
      <c r="AN10" s="62">
        <f>IFERROR(Inv_SY_B!AN10/Inv_SY_B!$IS10-1,"")</f>
        <v>-2.0394394914872382E-2</v>
      </c>
      <c r="AO10" s="62">
        <f>IFERROR(Inv_SY_B!AO10/Inv_SY_B!$IS10-1,"")</f>
        <v>-1.5937301523657466E-3</v>
      </c>
      <c r="AP10" s="62">
        <f>IFERROR(Inv_SY_B!AP10/Inv_SY_B!$IS10-1,"")</f>
        <v>7.9582204931012424E-3</v>
      </c>
      <c r="AQ10" s="62">
        <f>IFERROR(Inv_SY_B!AQ10/Inv_SY_B!$IS10-1,"")</f>
        <v>-9.0988342309471504E-3</v>
      </c>
      <c r="AR10" s="62">
        <f>IFERROR(Inv_SY_B!AR10/Inv_SY_B!$IS10-1,"")</f>
        <v>-1.2586054307863637E-2</v>
      </c>
      <c r="AS10" s="62">
        <f>IFERROR(Inv_SY_B!AS10/Inv_SY_B!$IS10-1,"")</f>
        <v>5.3049008693604183E-3</v>
      </c>
      <c r="AT10" s="62">
        <f>IFERROR(Inv_SY_B!AT10/Inv_SY_B!$IS10-1,"")</f>
        <v>-1.6695392844725543E-3</v>
      </c>
      <c r="AU10" s="62">
        <f>IFERROR(Inv_SY_B!AU10/Inv_SY_B!$IS10-1,"")</f>
        <v>1.2127722758979775E-2</v>
      </c>
      <c r="AV10" s="62">
        <f>IFERROR(Inv_SY_B!AV10/Inv_SY_B!$IS10-1,"")</f>
        <v>1.6524652421179065E-2</v>
      </c>
      <c r="AW10" s="62">
        <f>IFERROR(Inv_SY_B!AW10/Inv_SY_B!$IS10-1,"")</f>
        <v>-1.4084742534899664E-2</v>
      </c>
      <c r="AX10" s="62">
        <f>IFERROR(Inv_SY_B!AX10/Inv_SY_B!$IS10-1,"")</f>
        <v>-3.6405767192515537E-3</v>
      </c>
      <c r="AY10" s="62">
        <f>IFERROR(Inv_SY_B!AY10/Inv_SY_B!$IS10-1,"")</f>
        <v>-5.566612251436398E-4</v>
      </c>
      <c r="AZ10" s="62">
        <f>IFERROR(Inv_SY_B!AZ10/Inv_SY_B!$IS10-1,"")</f>
        <v>-1.3874809553680589E-2</v>
      </c>
      <c r="BA10" s="62">
        <f>IFERROR(Inv_SY_B!BA10/Inv_SY_B!$IS10-1,"")</f>
        <v>9.7018305315597075E-3</v>
      </c>
      <c r="BB10" s="62">
        <f>IFERROR(Inv_SY_B!BB10/Inv_SY_B!$IS10-1,"")</f>
        <v>8.6405026820632891E-3</v>
      </c>
      <c r="BC10" s="62">
        <f>IFERROR(Inv_SY_B!BC10/Inv_SY_B!$IS10-1,"")</f>
        <v>2.3793905866538845E-2</v>
      </c>
      <c r="BD10" s="62">
        <f>IFERROR(Inv_SY_B!BD10/Inv_SY_B!$IS10-1,"")</f>
        <v>1.024934093010943E-2</v>
      </c>
      <c r="BE10" s="62">
        <f>IFERROR(Inv_SY_B!BE10/Inv_SY_B!$IS10-1,"")</f>
        <v>-5.3375349841056074E-3</v>
      </c>
      <c r="BF10" s="62">
        <f>IFERROR(Inv_SY_B!BF10/Inv_SY_B!$IS10-1,"")</f>
        <v>1.3483863900003001E-2</v>
      </c>
      <c r="BG10" s="62">
        <f>IFERROR(Inv_SY_B!BG10/Inv_SY_B!$IS10-1,"")</f>
        <v>1.1933988310262267E-2</v>
      </c>
      <c r="BH10" s="62">
        <f>IFERROR(Inv_SY_B!BH10/Inv_SY_B!$IS10-1,"")</f>
        <v>1.3719714533224403E-2</v>
      </c>
      <c r="BI10" s="62">
        <f>IFERROR(Inv_SY_B!BI10/Inv_SY_B!$IS10-1,"")</f>
        <v>-5.9978819807560146E-4</v>
      </c>
      <c r="BJ10" s="62">
        <f>IFERROR(Inv_SY_B!BJ10/Inv_SY_B!$IS10-1,"")</f>
        <v>1.3146934423972523E-2</v>
      </c>
      <c r="BK10" s="62">
        <f>IFERROR(Inv_SY_B!BK10/Inv_SY_B!$IS10-1,"")</f>
        <v>1.0687349248949207E-2</v>
      </c>
      <c r="BL10" s="62">
        <f>IFERROR(Inv_SY_B!BL10/Inv_SY_B!$IS10-1,"")</f>
        <v>1.8823756474827924E-2</v>
      </c>
      <c r="BM10" s="62">
        <f>IFERROR(Inv_SY_B!BM10/Inv_SY_B!$IS10-1,"")</f>
        <v>8.0340296252083832E-3</v>
      </c>
      <c r="BN10" s="62">
        <f>IFERROR(Inv_SY_B!BN10/Inv_SY_B!$IS10-1,"")</f>
        <v>9.0774112634589121E-2</v>
      </c>
      <c r="BO10" s="62">
        <f>IFERROR(Inv_SY_B!BO10/Inv_SY_B!$IS10-1,"")</f>
        <v>1.6845383364707978E-2</v>
      </c>
      <c r="BP10" s="62">
        <f>IFERROR(Inv_SY_B!BP10/Inv_SY_B!$IS10-1,"")</f>
        <v>7.7482875118823902E-3</v>
      </c>
      <c r="BQ10" s="62">
        <f>IFERROR(Inv_SY_B!BQ10/Inv_SY_B!$IS10-1,"")</f>
        <v>1.6145606760644471E-2</v>
      </c>
      <c r="BR10" s="62">
        <f>IFERROR(Inv_SY_B!BR10/Inv_SY_B!$IS10-1,"")</f>
        <v>-1.5904161705464936E-2</v>
      </c>
      <c r="BS10" s="62">
        <f>IFERROR(Inv_SY_B!BS10/Inv_SY_B!$IS10-1,"")</f>
        <v>6.8210835114981272E-3</v>
      </c>
      <c r="BT10" s="62">
        <f>IFERROR(Inv_SY_B!BT10/Inv_SY_B!$IS10-1,"")</f>
        <v>5.0016643409329653E-3</v>
      </c>
      <c r="BU10" s="62">
        <f>IFERROR(Inv_SY_B!BU10/Inv_SY_B!$IS10-1,"")</f>
        <v>5.987183058322465E-3</v>
      </c>
      <c r="BV10" s="62">
        <f>IFERROR(Inv_SY_B!BV10/Inv_SY_B!$IS10-1,"")</f>
        <v>-1.3663027560451013E-3</v>
      </c>
      <c r="BW10" s="62">
        <f>IFERROR(Inv_SY_B!BW10/Inv_SY_B!$IS10-1,"")</f>
        <v>2.440880216029484E-2</v>
      </c>
      <c r="BX10" s="62">
        <f>IFERROR(Inv_SY_B!BX10/Inv_SY_B!$IS10-1,"")</f>
        <v>2.2725355850852225E-3</v>
      </c>
      <c r="BY10" s="62">
        <f>IFERROR(Inv_SY_B!BY10/Inv_SY_B!$IS10-1,"")</f>
        <v>5.1953987896506959E-3</v>
      </c>
      <c r="BZ10" s="62">
        <f>IFERROR(Inv_SY_B!BZ10/Inv_SY_B!$IS10-1,"")</f>
        <v>-1.6031158200276341E-2</v>
      </c>
      <c r="CA10" s="62">
        <f>IFERROR(Inv_SY_B!CA10/Inv_SY_B!$IS10-1,"")</f>
        <v>1.0721042196552233E-2</v>
      </c>
      <c r="CB10" s="62">
        <f>IFERROR(Inv_SY_B!CB10/Inv_SY_B!$IS10-1,"")</f>
        <v>7.5033657004601739E-3</v>
      </c>
      <c r="CC10" s="62">
        <f>IFERROR(Inv_SY_B!CC10/Inv_SY_B!$IS10-1,"")</f>
        <v>-4.5659317076252037E-4</v>
      </c>
      <c r="CD10" s="62">
        <f>IFERROR(Inv_SY_B!CD10/Inv_SY_B!$IS10-1,"")</f>
        <v>1.2226857777888789E-2</v>
      </c>
      <c r="CE10" s="62">
        <f>IFERROR(Inv_SY_B!CE10/Inv_SY_B!$IS10-1,"")</f>
        <v>1.7737598534889099E-2</v>
      </c>
      <c r="CF10" s="62">
        <f>IFERROR(Inv_SY_B!CF10/Inv_SY_B!$IS10-1,"")</f>
        <v>2.0921582083378132E-2</v>
      </c>
      <c r="CG10" s="62">
        <f>IFERROR(Inv_SY_B!CG10/Inv_SY_B!$IS10-1,"")</f>
        <v>6.5178469830704522E-3</v>
      </c>
      <c r="CH10" s="62">
        <f>IFERROR(Inv_SY_B!CH10/Inv_SY_B!$IS10-1,"")</f>
        <v>1.6373034156965449E-2</v>
      </c>
      <c r="CI10" s="62">
        <f>IFERROR(Inv_SY_B!CI10/Inv_SY_B!$IS10-1,"")</f>
        <v>7.9582204931012424E-3</v>
      </c>
      <c r="CJ10" s="62">
        <f>IFERROR(Inv_SY_B!CJ10/Inv_SY_B!$IS10-1,"")</f>
        <v>1.1900295362659241E-2</v>
      </c>
      <c r="CK10" s="62">
        <f>IFERROR(Inv_SY_B!CK10/Inv_SY_B!$IS10-1,"")</f>
        <v>9.55021226734587E-3</v>
      </c>
      <c r="CL10" s="62">
        <f>IFERROR(Inv_SY_B!CL10/Inv_SY_B!$IS10-1,"")</f>
        <v>8.1856478894219986E-3</v>
      </c>
      <c r="CM10" s="62">
        <f>IFERROR(Inv_SY_B!CM10/Inv_SY_B!$IS10-1,"")</f>
        <v>-1.3116718232611846E-2</v>
      </c>
      <c r="CN10" s="62">
        <f>IFERROR(Inv_SY_B!CN10/Inv_SY_B!$IS10-1,"")</f>
        <v>-1.9181448801162349E-2</v>
      </c>
      <c r="CO10" s="62">
        <f>IFERROR(Inv_SY_B!CO10/Inv_SY_B!$IS10-1,"")</f>
        <v>-1.5694228724245862E-2</v>
      </c>
      <c r="CP10" s="62">
        <f>IFERROR(Inv_SY_B!CP10/Inv_SY_B!$IS10-1,"")</f>
        <v>-1.9473022386188865E-2</v>
      </c>
      <c r="CQ10" s="62">
        <f>IFERROR(Inv_SY_B!CQ10/Inv_SY_B!$IS10-1,"")</f>
        <v>2.2058719064981247E-2</v>
      </c>
      <c r="CR10" s="62">
        <f>IFERROR(Inv_SY_B!CR10/Inv_SY_B!$IS10-1,"")</f>
        <v>-1.3950618685787508E-2</v>
      </c>
      <c r="CS10" s="62">
        <f>IFERROR(Inv_SY_B!CS10/Inv_SY_B!$IS10-1,"")</f>
        <v>-3.9763051245722547E-4</v>
      </c>
      <c r="CT10" s="62">
        <f>IFERROR(Inv_SY_B!CT10/Inv_SY_B!$IS10-1,"")</f>
        <v>-6.3697054750994075E-3</v>
      </c>
      <c r="CU10" s="62">
        <f>IFERROR(Inv_SY_B!CU10/Inv_SY_B!$IS10-1,"")</f>
        <v>-2.3578378463361416E-2</v>
      </c>
      <c r="CV10" s="62">
        <f>IFERROR(Inv_SY_B!CV10/Inv_SY_B!$IS10-1,"")</f>
        <v>2.1831291668660713E-2</v>
      </c>
      <c r="CW10" s="62">
        <f>IFERROR(Inv_SY_B!CW10/Inv_SY_B!$IS10-1,"")</f>
        <v>-2.655058001862165E-3</v>
      </c>
      <c r="CX10" s="62">
        <f>IFERROR(Inv_SY_B!CX10/Inv_SY_B!$IS10-1,"")</f>
        <v>1.197610449476616E-2</v>
      </c>
      <c r="CY10" s="62">
        <f>IFERROR(Inv_SY_B!CY10/Inv_SY_B!$IS10-1,"")</f>
        <v>3.2823615824158603E-2</v>
      </c>
      <c r="CZ10" s="62">
        <f>IFERROR(Inv_SY_B!CZ10/Inv_SY_B!$IS10-1,"")</f>
        <v>3.4096725666883376E-3</v>
      </c>
      <c r="DA10" s="62">
        <f>IFERROR(Inv_SY_B!DA10/Inv_SY_B!$IS10-1,"")</f>
        <v>1.0308303588414836E-2</v>
      </c>
      <c r="DB10" s="62">
        <f>IFERROR(Inv_SY_B!DB10/Inv_SY_B!$IS10-1,"")</f>
        <v>-6.824560267740587E-3</v>
      </c>
      <c r="DC10" s="62">
        <f>IFERROR(Inv_SY_B!DC10/Inv_SY_B!$IS10-1,"")</f>
        <v>1.1799216519849942E-2</v>
      </c>
      <c r="DD10" s="62">
        <f>IFERROR(Inv_SY_B!DD10/Inv_SY_B!$IS10-1,"")</f>
        <v>-1.6376510913207687E-2</v>
      </c>
      <c r="DE10" s="62">
        <f>IFERROR(Inv_SY_B!DE10/Inv_SY_B!$IS10-1,"")</f>
        <v>3.5451665737197047E-2</v>
      </c>
      <c r="DF10" s="62">
        <f>IFERROR(Inv_SY_B!DF10/Inv_SY_B!$IS10-1,"")</f>
        <v>-0.49448193140016006</v>
      </c>
      <c r="DG10" s="62">
        <f>IFERROR(Inv_SY_B!DG10/Inv_SY_B!$IS10-1,"")</f>
        <v>1.9784445101775017E-2</v>
      </c>
      <c r="DH10" s="62">
        <f>IFERROR(Inv_SY_B!DH10/Inv_SY_B!$IS10-1,"")</f>
        <v>7.4865192266584391E-3</v>
      </c>
      <c r="DI10" s="62">
        <f>IFERROR(Inv_SY_B!DI10/Inv_SY_B!$IS10-1,"")</f>
        <v>1.2674714804489673E-2</v>
      </c>
      <c r="DJ10" s="62">
        <f>IFERROR(Inv_SY_B!DJ10/Inv_SY_B!$IS10-1,"")</f>
        <v>4.2494044915646345E-3</v>
      </c>
      <c r="DK10" s="62">
        <f>IFERROR(Inv_SY_B!DK10/Inv_SY_B!$IS10-1,"")</f>
        <v>4.1172244663525426E-3</v>
      </c>
      <c r="DL10" s="62">
        <f>IFERROR(Inv_SY_B!DL10/Inv_SY_B!$IS10-1,"")</f>
        <v>1.1462287043819464E-2</v>
      </c>
      <c r="DM10" s="62">
        <f>IFERROR(Inv_SY_B!DM10/Inv_SY_B!$IS10-1,"")</f>
        <v>2.198290993287455E-2</v>
      </c>
      <c r="DN10" s="62">
        <f>IFERROR(Inv_SY_B!DN10/Inv_SY_B!$IS10-1,"")</f>
        <v>1.8419880723851145E-2</v>
      </c>
      <c r="DO10" s="62">
        <f>IFERROR(Inv_SY_B!DO10/Inv_SY_B!$IS10-1,"")</f>
        <v>-2.0452932043310779E-2</v>
      </c>
      <c r="DP10" s="62">
        <f>IFERROR(Inv_SY_B!DP10/Inv_SY_B!$IS10-1,"")</f>
        <v>1.4891745533140988E-3</v>
      </c>
      <c r="DQ10" s="62">
        <f>IFERROR(Inv_SY_B!DQ10/Inv_SY_B!$IS10-1,"")</f>
        <v>2.7021206670241327E-3</v>
      </c>
      <c r="DR10" s="62">
        <f>IFERROR(Inv_SY_B!DR10/Inv_SY_B!$IS10-1,"")</f>
        <v>1.1672867966338485E-2</v>
      </c>
      <c r="DS10" s="62">
        <f>IFERROR(Inv_SY_B!DS10/Inv_SY_B!$IS10-1,"")</f>
        <v>2.5470130009791037E-2</v>
      </c>
      <c r="DT10" s="62">
        <f>IFERROR(Inv_SY_B!DT10/Inv_SY_B!$IS10-1,"")</f>
        <v>-3.7998960037470608E-2</v>
      </c>
      <c r="DU10" s="62">
        <f>IFERROR(Inv_SY_B!DU10/Inv_SY_B!$IS10-1,"")</f>
        <v>-5.9528753555824876E-2</v>
      </c>
      <c r="DV10" s="62">
        <f>IFERROR(Inv_SY_B!DV10/Inv_SY_B!$IS10-1,"")</f>
        <v>1.4250378457972612E-2</v>
      </c>
      <c r="DW10" s="62">
        <f>IFERROR(Inv_SY_B!DW10/Inv_SY_B!$IS10-1,"")</f>
        <v>-7.5068424567025227E-3</v>
      </c>
      <c r="DX10" s="62">
        <f>IFERROR(Inv_SY_B!DX10/Inv_SY_B!$IS10-1,"")</f>
        <v>-3.4299957967324213E-3</v>
      </c>
      <c r="DY10" s="62">
        <f>IFERROR(Inv_SY_B!DY10/Inv_SY_B!$IS10-1,"")</f>
        <v>-5.8390415503510873E-3</v>
      </c>
      <c r="DZ10" s="62">
        <f>IFERROR(Inv_SY_B!DZ10/Inv_SY_B!$IS10-1,"")</f>
        <v>-2.0242776650658656E-2</v>
      </c>
      <c r="EA10" s="62">
        <f>IFERROR(Inv_SY_B!EA10/Inv_SY_B!$IS10-1,"")</f>
        <v>1.0174732868712955E-3</v>
      </c>
      <c r="EB10" s="62">
        <f>IFERROR(Inv_SY_B!EB10/Inv_SY_B!$IS10-1,"")</f>
        <v>-7.9448507755423003E-3</v>
      </c>
      <c r="EC10" s="62">
        <f>IFERROR(Inv_SY_B!EC10/Inv_SY_B!$IS10-1,"")</f>
        <v>-1.3245010610023478E-2</v>
      </c>
      <c r="ED10" s="62">
        <f>IFERROR(Inv_SY_B!ED10/Inv_SY_B!$IS10-1,"")</f>
        <v>-2.6820676728855797E-2</v>
      </c>
      <c r="EE10" s="62">
        <f>IFERROR(Inv_SY_B!EE10/Inv_SY_B!$IS10-1,"")</f>
        <v>-9.3262616272677956E-3</v>
      </c>
      <c r="EF10" s="62">
        <f>IFERROR(Inv_SY_B!EF10/Inv_SY_B!$IS10-1,"")</f>
        <v>-6.6798337428093379E-3</v>
      </c>
      <c r="EG10" s="62">
        <f>IFERROR(Inv_SY_B!EG10/Inv_SY_B!$IS10-1,"")</f>
        <v>2.0969294124564275E-2</v>
      </c>
      <c r="EH10" s="62">
        <f>IFERROR(Inv_SY_B!EH10/Inv_SY_B!$IS10-1,"")</f>
        <v>-2.5599248474490466E-2</v>
      </c>
      <c r="EI10" s="62">
        <f>IFERROR(Inv_SY_B!EI10/Inv_SY_B!$IS10-1,"")</f>
        <v>7.0978133503778462E-3</v>
      </c>
      <c r="EJ10" s="62">
        <f>IFERROR(Inv_SY_B!EJ10/Inv_SY_B!$IS10-1,"")</f>
        <v>1.6015193848069043E-2</v>
      </c>
      <c r="EK10" s="62">
        <f>IFERROR(Inv_SY_B!EK10/Inv_SY_B!$IS10-1,"")</f>
        <v>6.2843548561815066E-3</v>
      </c>
      <c r="EL10" s="62">
        <f>IFERROR(Inv_SY_B!EL10/Inv_SY_B!$IS10-1,"")</f>
        <v>-7.7547510228148653E-5</v>
      </c>
      <c r="EM10" s="62">
        <f>IFERROR(Inv_SY_B!EM10/Inv_SY_B!$IS10-1,"")</f>
        <v>-1.3175032949617194E-2</v>
      </c>
      <c r="EN10" s="62">
        <f>IFERROR(Inv_SY_B!EN10/Inv_SY_B!$IS10-1,"")</f>
        <v>-1.8773245782125247E-2</v>
      </c>
      <c r="EO10" s="62">
        <f>IFERROR(Inv_SY_B!EO10/Inv_SY_B!$IS10-1,"")</f>
        <v>-2.958294530289729E-3</v>
      </c>
      <c r="EP10" s="62">
        <f>IFERROR(Inv_SY_B!EP10/Inv_SY_B!$IS10-1,"")</f>
        <v>8.518041776352181E-3</v>
      </c>
      <c r="EQ10" s="62">
        <f>IFERROR(Inv_SY_B!EQ10/Inv_SY_B!$IS10-1,"")</f>
        <v>-2.6989789408171094E-2</v>
      </c>
      <c r="ER10" s="62">
        <f>IFERROR(Inv_SY_B!ER10/Inv_SY_B!$IS10-1,"")</f>
        <v>-8.766440344016857E-3</v>
      </c>
      <c r="ES10" s="62">
        <f>IFERROR(Inv_SY_B!ES10/Inv_SY_B!$IS10-1,"")</f>
        <v>-2.0621822311193028E-2</v>
      </c>
      <c r="ET10" s="62">
        <f>IFERROR(Inv_SY_B!ET10/Inv_SY_B!$IS10-1,"")</f>
        <v>-1.4646490305258997E-4</v>
      </c>
      <c r="EU10" s="62">
        <f>IFERROR(Inv_SY_B!EU10/Inv_SY_B!$IS10-1,"")</f>
        <v>-1.0515881854175735E-2</v>
      </c>
      <c r="EV10" s="62">
        <f>IFERROR(Inv_SY_B!EV10/Inv_SY_B!$IS10-1,"")</f>
        <v>-1.3454943591242552E-2</v>
      </c>
      <c r="EW10" s="62">
        <f>IFERROR(Inv_SY_B!EW10/Inv_SY_B!$IS10-1,"")</f>
        <v>8.0981758139140325E-3</v>
      </c>
      <c r="EX10" s="62">
        <f>IFERROR(Inv_SY_B!EX10/Inv_SY_B!$IS10-1,"")</f>
        <v>-4.2470497761065706E-3</v>
      </c>
      <c r="EY10" s="62">
        <f>IFERROR(Inv_SY_B!EY10/Inv_SY_B!$IS10-1,"")</f>
        <v>-3.362609901526481E-3</v>
      </c>
      <c r="EZ10" s="62">
        <f>IFERROR(Inv_SY_B!EZ10/Inv_SY_B!$IS10-1,"")</f>
        <v>-5.0809502292822328E-3</v>
      </c>
      <c r="FA10" s="62">
        <f>IFERROR(Inv_SY_B!FA10/Inv_SY_B!$IS10-1,"")</f>
        <v>-2.2820287142292672E-2</v>
      </c>
      <c r="FB10" s="62">
        <f>IFERROR(Inv_SY_B!FB10/Inv_SY_B!$IS10-1,"")</f>
        <v>-2.1228295368048267E-2</v>
      </c>
      <c r="FC10" s="62">
        <f>IFERROR(Inv_SY_B!FC10/Inv_SY_B!$IS10-1,"")</f>
        <v>-2.7672071597133252E-2</v>
      </c>
      <c r="FD10" s="62">
        <f>IFERROR(Inv_SY_B!FD10/Inv_SY_B!$IS10-1,"")</f>
        <v>-1.190377211890159E-2</v>
      </c>
      <c r="FE10" s="62">
        <f>IFERROR(Inv_SY_B!FE10/Inv_SY_B!$IS10-1,"")</f>
        <v>1.7495526192593092E-2</v>
      </c>
      <c r="FF10" s="62">
        <f>IFERROR(Inv_SY_B!FF10/Inv_SY_B!$IS10-1,"")</f>
        <v>-9.0541769153174023E-4</v>
      </c>
      <c r="FG10" s="62">
        <f>IFERROR(Inv_SY_B!FG10/Inv_SY_B!$IS10-1,"")</f>
        <v>7.8946633419409995E-3</v>
      </c>
      <c r="FH10" s="62">
        <f>IFERROR(Inv_SY_B!FH10/Inv_SY_B!$IS10-1,"")</f>
        <v>-1.7006243590141024E-2</v>
      </c>
      <c r="FI10" s="62">
        <f>IFERROR(Inv_SY_B!FI10/Inv_SY_B!$IS10-1,"")</f>
        <v>-1.4527227539085308E-2</v>
      </c>
      <c r="FJ10" s="62">
        <f>IFERROR(Inv_SY_B!FJ10/Inv_SY_B!$IS10-1,"")</f>
        <v>-1.3709407810901908E-2</v>
      </c>
      <c r="FK10" s="62">
        <f>IFERROR(Inv_SY_B!FK10/Inv_SY_B!$IS10-1,"")</f>
        <v>-9.0750960178631601E-3</v>
      </c>
      <c r="FL10" s="62">
        <f>IFERROR(Inv_SY_B!FL10/Inv_SY_B!$IS10-1,"")</f>
        <v>4.9859511753689301E-3</v>
      </c>
      <c r="FM10" s="62">
        <f>IFERROR(Inv_SY_B!FM10/Inv_SY_B!$IS10-1,"")</f>
        <v>-8.8791600413191674E-3</v>
      </c>
      <c r="FN10" s="62">
        <f>IFERROR(Inv_SY_B!FN10/Inv_SY_B!$IS10-1,"")</f>
        <v>-6.826091765358977E-3</v>
      </c>
      <c r="FO10" s="62">
        <f>IFERROR(Inv_SY_B!FO10/Inv_SY_B!$IS10-1,"")</f>
        <v>-1.2482678218626919E-2</v>
      </c>
      <c r="FP10" s="62">
        <f>IFERROR(Inv_SY_B!FP10/Inv_SY_B!$IS10-1,"")</f>
        <v>-2.3498709957256447E-2</v>
      </c>
      <c r="FQ10" s="62">
        <f>IFERROR(Inv_SY_B!FQ10/Inv_SY_B!$IS10-1,"")</f>
        <v>6.3844229105622929E-3</v>
      </c>
      <c r="FR10" s="62">
        <f>IFERROR(Inv_SY_B!FR10/Inv_SY_B!$IS10-1,"")</f>
        <v>-1.5549502199314502E-2</v>
      </c>
      <c r="FS10" s="62">
        <f>IFERROR(Inv_SY_B!FS10/Inv_SY_B!$IS10-1,"")</f>
        <v>-1.58902604193909E-2</v>
      </c>
      <c r="FT10" s="62">
        <f>IFERROR(Inv_SY_B!FT10/Inv_SY_B!$IS10-1,"")</f>
        <v>8.7397437277303425E-3</v>
      </c>
      <c r="FU10" s="62">
        <f>IFERROR(Inv_SY_B!FU10/Inv_SY_B!$IS10-1,"")</f>
        <v>8.848786358155003E-3</v>
      </c>
      <c r="FV10" s="62">
        <f>IFERROR(Inv_SY_B!FV10/Inv_SY_B!$IS10-1,"")</f>
        <v>3.6181476799823642E-3</v>
      </c>
      <c r="FW10" s="62">
        <f>IFERROR(Inv_SY_B!FW10/Inv_SY_B!$IS10-1,"")</f>
        <v>5.6115832674290544E-3</v>
      </c>
      <c r="FX10" s="62">
        <f>IFERROR(Inv_SY_B!FX10/Inv_SY_B!$IS10-1,"")</f>
        <v>-1.2789360616695777E-2</v>
      </c>
      <c r="FY10" s="62">
        <f>IFERROR(Inv_SY_B!FY10/Inv_SY_B!$IS10-1,"")</f>
        <v>-7.9165180696033621E-3</v>
      </c>
      <c r="FZ10" s="62">
        <f>IFERROR(Inv_SY_B!FZ10/Inv_SY_B!$IS10-1,"")</f>
        <v>2.3705844753485472E-2</v>
      </c>
      <c r="GA10" s="62">
        <f>IFERROR(Inv_SY_B!GA10/Inv_SY_B!$IS10-1,"")</f>
        <v>-1.6894186560077573E-2</v>
      </c>
      <c r="GB10" s="62">
        <f>IFERROR(Inv_SY_B!GB10/Inv_SY_B!$IS10-1,"")</f>
        <v>-9.6884608140006545E-3</v>
      </c>
      <c r="GC10" s="62">
        <f>IFERROR(Inv_SY_B!GC10/Inv_SY_B!$IS10-1,"")</f>
        <v>-1.7934809739849178E-2</v>
      </c>
      <c r="GD10" s="62">
        <f>IFERROR(Inv_SY_B!GD10/Inv_SY_B!$IS10-1,"")</f>
        <v>4.5173612618297998E-2</v>
      </c>
      <c r="GE10" s="62">
        <f>IFERROR(Inv_SY_B!GE10/Inv_SY_B!$IS10-1,"")</f>
        <v>1.2759642237800906E-2</v>
      </c>
      <c r="GF10" s="62">
        <f>IFERROR(Inv_SY_B!GF10/Inv_SY_B!$IS10-1,"")</f>
        <v>5.1004459373145128E-3</v>
      </c>
      <c r="GG10" s="62">
        <f>IFERROR(Inv_SY_B!GG10/Inv_SY_B!$IS10-1,"")</f>
        <v>9.475781483095469E-3</v>
      </c>
      <c r="GH10" s="62">
        <f>IFERROR(Inv_SY_B!GH10/Inv_SY_B!$IS10-1,"")</f>
        <v>-6.3490302572519752E-3</v>
      </c>
      <c r="GI10" s="62">
        <f>IFERROR(Inv_SY_B!GI10/Inv_SY_B!$IS10-1,"")</f>
        <v>-1.8272841894164893E-2</v>
      </c>
      <c r="GJ10" s="62">
        <f>IFERROR(Inv_SY_B!GJ10/Inv_SY_B!$IS10-1,"")</f>
        <v>-2.1026585916846807E-3</v>
      </c>
      <c r="GK10" s="62">
        <f>IFERROR(Inv_SY_B!GK10/Inv_SY_B!$IS10-1,"")</f>
        <v>1.0748513435080653E-2</v>
      </c>
      <c r="GL10" s="62">
        <f>IFERROR(Inv_SY_B!GL10/Inv_SY_B!$IS10-1,"")</f>
        <v>3.6948182794993567E-3</v>
      </c>
      <c r="GM10" s="62">
        <f>IFERROR(Inv_SY_B!GM10/Inv_SY_B!$IS10-1,"")</f>
        <v>-2.014973817034571E-2</v>
      </c>
      <c r="GN10" s="62">
        <f>IFERROR(Inv_SY_B!GN10/Inv_SY_B!$IS10-1,"")</f>
        <v>-1.6721236867036637E-3</v>
      </c>
      <c r="GO10" s="62">
        <f>IFERROR(Inv_SY_B!GO10/Inv_SY_B!$IS10-1,"")</f>
        <v>5.8415950659809202E-3</v>
      </c>
      <c r="GP10" s="62">
        <f>IFERROR(Inv_SY_B!GP10/Inv_SY_B!$IS10-1,"")</f>
        <v>-1.7772949585312947E-2</v>
      </c>
      <c r="GQ10" s="62">
        <f>IFERROR(Inv_SY_B!GQ10/Inv_SY_B!$IS10-1,"")</f>
        <v>1.4996064648332919E-2</v>
      </c>
      <c r="GR10" s="62">
        <f>IFERROR(Inv_SY_B!GR10/Inv_SY_B!$IS10-1,"")</f>
        <v>-1.0949266228283183E-2</v>
      </c>
      <c r="GS10" s="62" t="str">
        <f>IFERROR(Inv_SY_B!GS10/Inv_SY_B!$IS10-1,"")</f>
        <v/>
      </c>
      <c r="GT10" s="62" t="str">
        <f>IFERROR(Inv_SY_B!GT10/Inv_SY_B!$IS10-1,"")</f>
        <v/>
      </c>
      <c r="GU10" s="62">
        <f>IFERROR(Inv_SY_B!GU10/Inv_SY_B!$IS10-1,"")</f>
        <v>-7.5234615054232457E-2</v>
      </c>
      <c r="GV10" s="62">
        <f>IFERROR(Inv_SY_B!GV10/Inv_SY_B!$IS10-1,"")</f>
        <v>-2.0646375150669694E-2</v>
      </c>
      <c r="GW10" s="62">
        <f>IFERROR(Inv_SY_B!GW10/Inv_SY_B!$IS10-1,"")</f>
        <v>-1.8616326180002085E-2</v>
      </c>
      <c r="GX10" s="62" t="str">
        <f>IFERROR(Inv_SY_B!GX10/Inv_SY_B!$IS10-1,"")</f>
        <v/>
      </c>
      <c r="GY10" s="62">
        <f>IFERROR(Inv_SY_B!GY10/Inv_SY_B!$IS10-1,"")</f>
        <v>-9.8078542956213655E-3</v>
      </c>
      <c r="GZ10" s="62">
        <f>IFERROR(Inv_SY_B!GZ10/Inv_SY_B!$IS10-1,"")</f>
        <v>-1.6679747441635251E-2</v>
      </c>
      <c r="HA10" s="62">
        <f>IFERROR(Inv_SY_B!HA10/Inv_SY_B!$IS10-1,"")</f>
        <v>-1.1600535590474248E-2</v>
      </c>
      <c r="HB10" s="62">
        <f>IFERROR(Inv_SY_B!HB10/Inv_SY_B!$IS10-1,"")</f>
        <v>-1.1752153854687974E-2</v>
      </c>
      <c r="HC10" s="62">
        <f>IFERROR(Inv_SY_B!HC10/Inv_SY_B!$IS10-1,"")</f>
        <v>4.9258552088260465E-3</v>
      </c>
      <c r="HD10" s="62">
        <f>IFERROR(Inv_SY_B!HD10/Inv_SY_B!$IS10-1,"")</f>
        <v>6.5178469830704522E-3</v>
      </c>
      <c r="HE10" s="62">
        <f>IFERROR(Inv_SY_B!HE10/Inv_SY_B!$IS10-1,"")</f>
        <v>1.2734195815835125E-2</v>
      </c>
      <c r="HF10" s="62">
        <f>IFERROR(Inv_SY_B!HF10/Inv_SY_B!$IS10-1,"")</f>
        <v>1.2885814080048519E-2</v>
      </c>
      <c r="HG10" s="62">
        <f>IFERROR(Inv_SY_B!HG10/Inv_SY_B!$IS10-1,"")</f>
        <v>1.1142204041590498E-2</v>
      </c>
      <c r="HH10" s="62">
        <f>IFERROR(Inv_SY_B!HH10/Inv_SY_B!$IS10-1,"")</f>
        <v>-2.2744478010185754E-2</v>
      </c>
      <c r="HI10" s="62">
        <f>IFERROR(Inv_SY_B!HI10/Inv_SY_B!$IS10-1,"")</f>
        <v>4.6226186803985936E-3</v>
      </c>
      <c r="HJ10" s="62">
        <f>IFERROR(Inv_SY_B!HJ10/Inv_SY_B!$IS10-1,"")</f>
        <v>1.2051913626873079E-2</v>
      </c>
      <c r="HK10" s="62">
        <f>IFERROR(Inv_SY_B!HK10/Inv_SY_B!$IS10-1,"")</f>
        <v>4.2519962567648673E-3</v>
      </c>
      <c r="HL10" s="62">
        <f>IFERROR(Inv_SY_B!HL10/Inv_SY_B!$IS10-1,"")</f>
        <v>9.1711666068114983E-3</v>
      </c>
      <c r="HM10" s="62">
        <f>IFERROR(Inv_SY_B!HM10/Inv_SY_B!$IS10-1,"")</f>
        <v>3.69793006620176E-2</v>
      </c>
      <c r="HN10" s="62">
        <f>IFERROR(Inv_SY_B!HN10/Inv_SY_B!$IS10-1,"")</f>
        <v>-1.9980681565722191E-3</v>
      </c>
      <c r="HO10" s="62">
        <f>IFERROR(Inv_SY_B!HO10/Inv_SY_B!$IS10-1,"")</f>
        <v>-1.6959180106915772E-3</v>
      </c>
      <c r="HP10" s="62">
        <f>IFERROR(Inv_SY_B!HP10/Inv_SY_B!$IS10-1,"")</f>
        <v>1.649352077131705E-2</v>
      </c>
      <c r="HQ10" s="62">
        <f>IFERROR(Inv_SY_B!HQ10/Inv_SY_B!$IS10-1,"")</f>
        <v>-2.8440885650377057E-3</v>
      </c>
      <c r="HR10" s="62">
        <f>IFERROR(Inv_SY_B!HR10/Inv_SY_B!$IS10-1,"")</f>
        <v>-1.6393582193999112E-2</v>
      </c>
      <c r="HS10" s="62">
        <f>IFERROR(Inv_SY_B!HS10/Inv_SY_B!$IS10-1,"")</f>
        <v>7.2304528248754441E-3</v>
      </c>
      <c r="HT10" s="62">
        <f>IFERROR(Inv_SY_B!HT10/Inv_SY_B!$IS10-1,"")</f>
        <v>8.9690089211931223E-3</v>
      </c>
      <c r="HU10" s="62">
        <f>IFERROR(Inv_SY_B!HU10/Inv_SY_B!$IS10-1,"")</f>
        <v>-3.691210952546653E-4</v>
      </c>
      <c r="HV10" s="62">
        <f>IFERROR(Inv_SY_B!HV10/Inv_SY_B!$IS10-1,"")</f>
        <v>-3.7280487947595198E-3</v>
      </c>
      <c r="HW10" s="62">
        <f>IFERROR(Inv_SY_B!HW10/Inv_SY_B!$IS10-1,"")</f>
        <v>1.5599781009475233E-2</v>
      </c>
      <c r="HX10" s="62">
        <f>IFERROR(Inv_SY_B!HX10/Inv_SY_B!$IS10-1,"")</f>
        <v>4.5293151331899928E-3</v>
      </c>
      <c r="HY10" s="62">
        <f>IFERROR(Inv_SY_B!HY10/Inv_SY_B!$IS10-1,"")</f>
        <v>3.9150667807343886E-3</v>
      </c>
      <c r="HZ10" s="62">
        <f>IFERROR(Inv_SY_B!HZ10/Inv_SY_B!$IS10-1,"")</f>
        <v>-5.1820290720915319E-3</v>
      </c>
      <c r="IA10" s="62">
        <f>IFERROR(Inv_SY_B!IA10/Inv_SY_B!$IS10-1,"")</f>
        <v>-2.0975421549761508E-2</v>
      </c>
      <c r="IB10" s="62">
        <f>IFERROR(Inv_SY_B!IB10/Inv_SY_B!$IS10-1,"")</f>
        <v>-2.2194287490804099E-2</v>
      </c>
      <c r="IC10" s="62">
        <f>IFERROR(Inv_SY_B!IC10/Inv_SY_B!$IS10-1,"")</f>
        <v>-2.2941334357894583E-2</v>
      </c>
      <c r="ID10" s="62">
        <f>IFERROR(Inv_SY_B!ID10/Inv_SY_B!$IS10-1,"")</f>
        <v>1.9806151223928925E-3</v>
      </c>
      <c r="IE10" s="62">
        <f>IFERROR(Inv_SY_B!IE10/Inv_SY_B!$IS10-1,"")</f>
        <v>5.1822279101330082E-3</v>
      </c>
      <c r="IF10" s="62" t="str">
        <f>IFERROR(Inv_SY_B!IF10/Inv_SY_B!$IS10-1,"")</f>
        <v/>
      </c>
      <c r="IG10" s="62">
        <f>IFERROR(Inv_SY_B!IG10/Inv_SY_B!$IS10-1,"")</f>
        <v>3.1817433592979283E-2</v>
      </c>
      <c r="IH10" s="62">
        <f>IFERROR(Inv_SY_B!IH10/Inv_SY_B!$IS10-1,"")</f>
        <v>-1.2130169715099726E-2</v>
      </c>
      <c r="II10" s="62">
        <f>IFERROR(Inv_SY_B!II10/Inv_SY_B!$IS10-1,"")</f>
        <v>5.6360654123970066E-2</v>
      </c>
      <c r="IJ10" s="62">
        <f>IFERROR(Inv_SY_B!IJ10/Inv_SY_B!$IS10-1,"")</f>
        <v>-1.4830123734708933E-2</v>
      </c>
      <c r="IK10" s="62">
        <f>IFERROR(Inv_SY_B!IK10/Inv_SY_B!$IS10-1,"")</f>
        <v>-2.2154969234641331E-2</v>
      </c>
      <c r="IL10" s="62" t="str">
        <f>IFERROR(Inv_SY_B!IL10/Inv_SY_B!$IS10-1,"")</f>
        <v/>
      </c>
      <c r="IM10" s="62" t="str">
        <f>IFERROR(Inv_SY_B!IM10/Inv_SY_B!$IS10-1,"")</f>
        <v/>
      </c>
      <c r="IN10" s="62">
        <f>IFERROR(Inv_SY_B!IN10/Inv_SY_B!$IS10-1,"")</f>
        <v>0.10067255141363574</v>
      </c>
      <c r="IO10" s="62">
        <f>IFERROR(Inv_SY_B!IO10/Inv_SY_B!$IS10-1,"")</f>
        <v>1.3003686586396723E-2</v>
      </c>
      <c r="IP10" s="62">
        <f>IFERROR(Inv_SY_B!IP10/Inv_SY_B!$IS10-1,"")</f>
        <v>9.6547607435820693E-2</v>
      </c>
      <c r="IQ10" s="62">
        <f>IFERROR(Inv_SY_B!IQ10/Inv_SY_B!$IS10-1,"")</f>
        <v>-2.231224225929207E-2</v>
      </c>
      <c r="IR10" s="62">
        <f>IFERROR(Inv_SY_B!IR10/Inv_SY_B!$IS10-1,"")</f>
        <v>-1.1025555382031649E-2</v>
      </c>
    </row>
    <row r="11" spans="2:253" ht="14.5" x14ac:dyDescent="0.35">
      <c r="B11" s="85">
        <f t="shared" si="0"/>
        <v>45833</v>
      </c>
      <c r="C11" s="62">
        <f>IFERROR(Inv_SY_B!C11/Inv_SY_B!$IS11-1,"")</f>
        <v>-5.5551759024268232E-3</v>
      </c>
      <c r="D11" s="62">
        <f>IFERROR(Inv_SY_B!D11/Inv_SY_B!$IS11-1,"")</f>
        <v>-3.7777310892118665E-3</v>
      </c>
      <c r="E11" s="62">
        <f>IFERROR(Inv_SY_B!E11/Inv_SY_B!$IS11-1,"")</f>
        <v>2.1396812281957667E-2</v>
      </c>
      <c r="F11" s="62">
        <f>IFERROR(Inv_SY_B!F11/Inv_SY_B!$IS11-1,"")</f>
        <v>2.0472540979086018E-2</v>
      </c>
      <c r="G11" s="62">
        <f>IFERROR(Inv_SY_B!G11/Inv_SY_B!$IS11-1,"")</f>
        <v>1.0939511964209059E-2</v>
      </c>
      <c r="H11" s="62">
        <f>IFERROR(Inv_SY_B!H11/Inv_SY_B!$IS11-1,"")</f>
        <v>1.5466071421863514E-2</v>
      </c>
      <c r="I11" s="62">
        <f>IFERROR(Inv_SY_B!I11/Inv_SY_B!$IS11-1,"")</f>
        <v>1.8778043590487625E-2</v>
      </c>
      <c r="J11" s="62">
        <f>IFERROR(Inv_SY_B!J11/Inv_SY_B!$IS11-1,"")</f>
        <v>2.2181827473670701E-3</v>
      </c>
      <c r="K11" s="62">
        <f>IFERROR(Inv_SY_B!K11/Inv_SY_B!$IS11-1,"")</f>
        <v>9.969738074118828E-3</v>
      </c>
      <c r="L11" s="62">
        <f>IFERROR(Inv_SY_B!L11/Inv_SY_B!$IS11-1,"")</f>
        <v>1.2187989201011273E-2</v>
      </c>
      <c r="M11" s="62">
        <f>IFERROR(Inv_SY_B!M11/Inv_SY_B!$IS11-1,"")</f>
        <v>1.0613647081786137E-2</v>
      </c>
      <c r="N11" s="62">
        <f>IFERROR(Inv_SY_B!N11/Inv_SY_B!$IS11-1,"")</f>
        <v>8.6880818674699434E-3</v>
      </c>
      <c r="O11" s="62">
        <f>IFERROR(Inv_SY_B!O11/Inv_SY_B!$IS11-1,"")</f>
        <v>-2.6357205033087361E-2</v>
      </c>
      <c r="P11" s="62">
        <f>IFERROR(Inv_SY_B!P11/Inv_SY_B!$IS11-1,"")</f>
        <v>6.1549707332630987E-5</v>
      </c>
      <c r="Q11" s="62">
        <f>IFERROR(Inv_SY_B!Q11/Inv_SY_B!$IS11-1,"")</f>
        <v>1.431073229327362E-2</v>
      </c>
      <c r="R11" s="62">
        <f>IFERROR(Inv_SY_B!R11/Inv_SY_B!$IS11-1,"")</f>
        <v>1.3232415773256401E-2</v>
      </c>
      <c r="S11" s="62">
        <f>IFERROR(Inv_SY_B!S11/Inv_SY_B!$IS11-1,"")</f>
        <v>8.996172301760641E-3</v>
      </c>
      <c r="T11" s="62">
        <f>IFERROR(Inv_SY_B!T11/Inv_SY_B!$IS11-1,"")</f>
        <v>4.528861004546636E-3</v>
      </c>
      <c r="U11" s="62">
        <f>IFERROR(Inv_SY_B!U11/Inv_SY_B!$IS11-1,"")</f>
        <v>2.336679068247971E-3</v>
      </c>
      <c r="V11" s="62">
        <f>IFERROR(Inv_SY_B!V11/Inv_SY_B!$IS11-1,"")</f>
        <v>6.886937790078651E-3</v>
      </c>
      <c r="W11" s="62">
        <f>IFERROR(Inv_SY_B!W11/Inv_SY_B!$IS11-1,"")</f>
        <v>1.7622704461897731E-2</v>
      </c>
      <c r="X11" s="62">
        <f>IFERROR(Inv_SY_B!X11/Inv_SY_B!$IS11-1,"")</f>
        <v>1.8007817504761103E-2</v>
      </c>
      <c r="Y11" s="62">
        <f>IFERROR(Inv_SY_B!Y11/Inv_SY_B!$IS11-1,"")</f>
        <v>-5.626273694955608E-3</v>
      </c>
      <c r="Z11" s="62">
        <f>IFERROR(Inv_SY_B!Z11/Inv_SY_B!$IS11-1,"")</f>
        <v>1.8957763010490458E-2</v>
      </c>
      <c r="AA11" s="62">
        <f>IFERROR(Inv_SY_B!AA11/Inv_SY_B!$IS11-1,"")</f>
        <v>2.1035398503270741E-2</v>
      </c>
      <c r="AB11" s="62">
        <f>IFERROR(Inv_SY_B!AB11/Inv_SY_B!$IS11-1,"")</f>
        <v>8.593284810765045E-3</v>
      </c>
      <c r="AC11" s="62">
        <f>IFERROR(Inv_SY_B!AC11/Inv_SY_B!$IS11-1,"")</f>
        <v>-2.5178166640321464E-2</v>
      </c>
      <c r="AD11" s="62">
        <f>IFERROR(Inv_SY_B!AD11/Inv_SY_B!$IS11-1,"")</f>
        <v>2.9370604273786238E-3</v>
      </c>
      <c r="AE11" s="62">
        <f>IFERROR(Inv_SY_B!AE11/Inv_SY_B!$IS11-1,"")</f>
        <v>7.7980428350747921E-3</v>
      </c>
      <c r="AF11" s="62">
        <f>IFERROR(Inv_SY_B!AF11/Inv_SY_B!$IS11-1,"")</f>
        <v>-2.698194396928788E-2</v>
      </c>
      <c r="AG11" s="62">
        <f>IFERROR(Inv_SY_B!AG11/Inv_SY_B!$IS11-1,"")</f>
        <v>-2.4037968708288671E-2</v>
      </c>
      <c r="AH11" s="62">
        <f>IFERROR(Inv_SY_B!AH11/Inv_SY_B!$IS11-1,"")</f>
        <v>-2.9515131984566234E-2</v>
      </c>
      <c r="AI11" s="62">
        <f>IFERROR(Inv_SY_B!AI11/Inv_SY_B!$IS11-1,"")</f>
        <v>1.4671139971123015E-2</v>
      </c>
      <c r="AJ11" s="62">
        <f>IFERROR(Inv_SY_B!AJ11/Inv_SY_B!$IS11-1,"")</f>
        <v>-2.2683985912085314E-3</v>
      </c>
      <c r="AK11" s="62">
        <f>IFERROR(Inv_SY_B!AK11/Inv_SY_B!$IS11-1,"")</f>
        <v>-4.7760855267586777E-4</v>
      </c>
      <c r="AL11" s="62">
        <f>IFERROR(Inv_SY_B!AL11/Inv_SY_B!$IS11-1,"")</f>
        <v>6.7166741571178523E-3</v>
      </c>
      <c r="AM11" s="62">
        <f>IFERROR(Inv_SY_B!AM11/Inv_SY_B!$IS11-1,"")</f>
        <v>8.611059258897269E-3</v>
      </c>
      <c r="AN11" s="62">
        <f>IFERROR(Inv_SY_B!AN11/Inv_SY_B!$IS11-1,"")</f>
        <v>-1.3032293750018242E-2</v>
      </c>
      <c r="AO11" s="62">
        <f>IFERROR(Inv_SY_B!AO11/Inv_SY_B!$IS11-1,"")</f>
        <v>3.6045897016747652E-3</v>
      </c>
      <c r="AP11" s="62">
        <f>IFERROR(Inv_SY_B!AP11/Inv_SY_B!$IS11-1,"")</f>
        <v>2.0318495761940669E-2</v>
      </c>
      <c r="AQ11" s="62">
        <f>IFERROR(Inv_SY_B!AQ11/Inv_SY_B!$IS11-1,"")</f>
        <v>-3.5585128955819556E-3</v>
      </c>
      <c r="AR11" s="62">
        <f>IFERROR(Inv_SY_B!AR11/Inv_SY_B!$IS11-1,"")</f>
        <v>-1.2570158098582529E-2</v>
      </c>
      <c r="AS11" s="62">
        <f>IFERROR(Inv_SY_B!AS11/Inv_SY_B!$IS11-1,"")</f>
        <v>6.3003810017177031E-3</v>
      </c>
      <c r="AT11" s="62">
        <f>IFERROR(Inv_SY_B!AT11/Inv_SY_B!$IS11-1,"")</f>
        <v>-2.0180607241288007E-3</v>
      </c>
      <c r="AU11" s="62">
        <f>IFERROR(Inv_SY_B!AU11/Inv_SY_B!$IS11-1,"")</f>
        <v>1.4079664467555597E-2</v>
      </c>
      <c r="AV11" s="62">
        <f>IFERROR(Inv_SY_B!AV11/Inv_SY_B!$IS11-1,"")</f>
        <v>1.5157980987572817E-2</v>
      </c>
      <c r="AW11" s="62">
        <f>IFERROR(Inv_SY_B!AW11/Inv_SY_B!$IS11-1,"")</f>
        <v>3.5453415412343148E-3</v>
      </c>
      <c r="AX11" s="62">
        <f>IFERROR(Inv_SY_B!AX11/Inv_SY_B!$IS11-1,"")</f>
        <v>1.6790244873585713E-3</v>
      </c>
      <c r="AY11" s="62">
        <f>IFERROR(Inv_SY_B!AY11/Inv_SY_B!$IS11-1,"")</f>
        <v>2.7973927638333951E-3</v>
      </c>
      <c r="AZ11" s="62">
        <f>IFERROR(Inv_SY_B!AZ11/Inv_SY_B!$IS11-1,"")</f>
        <v>-2.8775714942268715E-2</v>
      </c>
      <c r="BA11" s="62">
        <f>IFERROR(Inv_SY_B!BA11/Inv_SY_B!$IS11-1,"")</f>
        <v>1.1460895776085556E-2</v>
      </c>
      <c r="BB11" s="62">
        <f>IFERROR(Inv_SY_B!BB11/Inv_SY_B!$IS11-1,"")</f>
        <v>9.7663983874869409E-3</v>
      </c>
      <c r="BC11" s="62">
        <f>IFERROR(Inv_SY_B!BC11/Inv_SY_B!$IS11-1,"")</f>
        <v>6.2233583931450287E-3</v>
      </c>
      <c r="BD11" s="62">
        <f>IFERROR(Inv_SY_B!BD11/Inv_SY_B!$IS11-1,"")</f>
        <v>1.1837450751329692E-2</v>
      </c>
      <c r="BE11" s="62">
        <f>IFERROR(Inv_SY_B!BE11/Inv_SY_B!$IS11-1,"")</f>
        <v>-1.3375933080573166E-2</v>
      </c>
      <c r="BF11" s="62">
        <f>IFERROR(Inv_SY_B!BF11/Inv_SY_B!$IS11-1,"")</f>
        <v>4.5117448693083873E-3</v>
      </c>
      <c r="BG11" s="62">
        <f>IFERROR(Inv_SY_B!BG11/Inv_SY_B!$IS11-1,"")</f>
        <v>2.3893440997506676E-3</v>
      </c>
      <c r="BH11" s="62">
        <f>IFERROR(Inv_SY_B!BH11/Inv_SY_B!$IS11-1,"")</f>
        <v>1.0628436187773982E-3</v>
      </c>
      <c r="BI11" s="62">
        <f>IFERROR(Inv_SY_B!BI11/Inv_SY_B!$IS11-1,"")</f>
        <v>6.0864293112381507E-3</v>
      </c>
      <c r="BJ11" s="62">
        <f>IFERROR(Inv_SY_B!BJ11/Inv_SY_B!$IS11-1,"")</f>
        <v>2.7316668045180847E-3</v>
      </c>
      <c r="BK11" s="62">
        <f>IFERROR(Inv_SY_B!BK11/Inv_SY_B!$IS11-1,"")</f>
        <v>1.6929500984743662E-2</v>
      </c>
      <c r="BL11" s="62">
        <f>IFERROR(Inv_SY_B!BL11/Inv_SY_B!$IS11-1,"")</f>
        <v>5.7534405979189351E-3</v>
      </c>
      <c r="BM11" s="62">
        <f>IFERROR(Inv_SY_B!BM11/Inv_SY_B!$IS11-1,"")</f>
        <v>1.1846008818948706E-2</v>
      </c>
      <c r="BN11" s="62">
        <f>IFERROR(Inv_SY_B!BN11/Inv_SY_B!$IS11-1,"")</f>
        <v>8.1931512166207643E-2</v>
      </c>
      <c r="BO11" s="62">
        <f>IFERROR(Inv_SY_B!BO11/Inv_SY_B!$IS11-1,"")</f>
        <v>1.620074861132581E-2</v>
      </c>
      <c r="BP11" s="62">
        <f>IFERROR(Inv_SY_B!BP11/Inv_SY_B!$IS11-1,"")</f>
        <v>7.5268179228360488E-3</v>
      </c>
      <c r="BQ11" s="62">
        <f>IFERROR(Inv_SY_B!BQ11/Inv_SY_B!$IS11-1,"")</f>
        <v>1.9755638237755724E-2</v>
      </c>
      <c r="BR11" s="62">
        <f>IFERROR(Inv_SY_B!BR11/Inv_SY_B!$IS11-1,"")</f>
        <v>-1.0389825794371754E-2</v>
      </c>
      <c r="BS11" s="62">
        <f>IFERROR(Inv_SY_B!BS11/Inv_SY_B!$IS11-1,"")</f>
        <v>1.0921737516077057E-2</v>
      </c>
      <c r="BT11" s="62">
        <f>IFERROR(Inv_SY_B!BT11/Inv_SY_B!$IS11-1,"")</f>
        <v>6.9165618702988763E-3</v>
      </c>
      <c r="BU11" s="62">
        <f>IFERROR(Inv_SY_B!BU11/Inv_SY_B!$IS11-1,"")</f>
        <v>1.0921737516077057E-2</v>
      </c>
      <c r="BV11" s="62">
        <f>IFERROR(Inv_SY_B!BV11/Inv_SY_B!$IS11-1,"")</f>
        <v>1.0628436187773982E-3</v>
      </c>
      <c r="BW11" s="62">
        <f>IFERROR(Inv_SY_B!BW11/Inv_SY_B!$IS11-1,"")</f>
        <v>1.6005229681872013E-2</v>
      </c>
      <c r="BX11" s="62">
        <f>IFERROR(Inv_SY_B!BX11/Inv_SY_B!$IS11-1,"")</f>
        <v>1.1075782733222184E-2</v>
      </c>
      <c r="BY11" s="62">
        <f>IFERROR(Inv_SY_B!BY11/Inv_SY_B!$IS11-1,"")</f>
        <v>1.8752369387629919E-2</v>
      </c>
      <c r="BZ11" s="62">
        <f>IFERROR(Inv_SY_B!BZ11/Inv_SY_B!$IS11-1,"")</f>
        <v>-2.2662446850852946E-3</v>
      </c>
      <c r="CA11" s="62">
        <f>IFERROR(Inv_SY_B!CA11/Inv_SY_B!$IS11-1,"")</f>
        <v>2.0121660206699366E-2</v>
      </c>
      <c r="CB11" s="62">
        <f>IFERROR(Inv_SY_B!CB11/Inv_SY_B!$IS11-1,"")</f>
        <v>1.2462189687529879E-2</v>
      </c>
      <c r="CC11" s="62">
        <f>IFERROR(Inv_SY_B!CC11/Inv_SY_B!$IS11-1,"")</f>
        <v>1.8330697045039201E-3</v>
      </c>
      <c r="CD11" s="62">
        <f>IFERROR(Inv_SY_B!CD11/Inv_SY_B!$IS11-1,"")</f>
        <v>2.0253322785456218E-2</v>
      </c>
      <c r="CE11" s="62">
        <f>IFERROR(Inv_SY_B!CE11/Inv_SY_B!$IS11-1,"")</f>
        <v>1.7468659244752605E-2</v>
      </c>
      <c r="CF11" s="62">
        <f>IFERROR(Inv_SY_B!CF11/Inv_SY_B!$IS11-1,"")</f>
        <v>2.0641375302217213E-3</v>
      </c>
      <c r="CG11" s="62">
        <f>IFERROR(Inv_SY_B!CG11/Inv_SY_B!$IS11-1,"")</f>
        <v>5.7612227417092043E-3</v>
      </c>
      <c r="CH11" s="62">
        <f>IFERROR(Inv_SY_B!CH11/Inv_SY_B!$IS11-1,"")</f>
        <v>1.8315907939051579E-2</v>
      </c>
      <c r="CI11" s="62">
        <f>IFERROR(Inv_SY_B!CI11/Inv_SY_B!$IS11-1,"")</f>
        <v>4.0667253531105896E-3</v>
      </c>
      <c r="CJ11" s="62">
        <f>IFERROR(Inv_SY_B!CJ11/Inv_SY_B!$IS11-1,"")</f>
        <v>8.996172301760641E-3</v>
      </c>
      <c r="CK11" s="62">
        <f>IFERROR(Inv_SY_B!CK11/Inv_SY_B!$IS11-1,"")</f>
        <v>7.6097653474529459E-3</v>
      </c>
      <c r="CL11" s="62">
        <f>IFERROR(Inv_SY_B!CL11/Inv_SY_B!$IS11-1,"")</f>
        <v>5.5301549159911811E-3</v>
      </c>
      <c r="CM11" s="62">
        <f>IFERROR(Inv_SY_B!CM11/Inv_SY_B!$IS11-1,"")</f>
        <v>-1.5805107658633966E-2</v>
      </c>
      <c r="CN11" s="62">
        <f>IFERROR(Inv_SY_B!CN11/Inv_SY_B!$IS11-1,"")</f>
        <v>-2.3815458950189772E-2</v>
      </c>
      <c r="CO11" s="62">
        <f>IFERROR(Inv_SY_B!CO11/Inv_SY_B!$IS11-1,"")</f>
        <v>-1.1473356152507885E-2</v>
      </c>
      <c r="CP11" s="62">
        <f>IFERROR(Inv_SY_B!CP11/Inv_SY_B!$IS11-1,"")</f>
        <v>-2.1338885843776745E-2</v>
      </c>
      <c r="CQ11" s="62">
        <f>IFERROR(Inv_SY_B!CQ11/Inv_SY_B!$IS11-1,"")</f>
        <v>2.4477716624863755E-2</v>
      </c>
      <c r="CR11" s="62">
        <f>IFERROR(Inv_SY_B!CR11/Inv_SY_B!$IS11-1,"")</f>
        <v>-5.5611007184710459E-3</v>
      </c>
      <c r="CS11" s="62">
        <f>IFERROR(Inv_SY_B!CS11/Inv_SY_B!$IS11-1,"")</f>
        <v>4.5802094102618263E-3</v>
      </c>
      <c r="CT11" s="62">
        <f>IFERROR(Inv_SY_B!CT11/Inv_SY_B!$IS11-1,"")</f>
        <v>8.3177579305937499E-4</v>
      </c>
      <c r="CU11" s="62">
        <f>IFERROR(Inv_SY_B!CU11/Inv_SY_B!$IS11-1,"")</f>
        <v>3.8356575273927884E-3</v>
      </c>
      <c r="CV11" s="62">
        <f>IFERROR(Inv_SY_B!CV11/Inv_SY_B!$IS11-1,"")</f>
        <v>2.1781925324821039E-2</v>
      </c>
      <c r="CW11" s="62">
        <f>IFERROR(Inv_SY_B!CW11/Inv_SY_B!$IS11-1,"")</f>
        <v>9.3042627360511165E-3</v>
      </c>
      <c r="CX11" s="62">
        <f>IFERROR(Inv_SY_B!CX11/Inv_SY_B!$IS11-1,"")</f>
        <v>1.5003935770427468E-2</v>
      </c>
      <c r="CY11" s="62">
        <f>IFERROR(Inv_SY_B!CY11/Inv_SY_B!$IS11-1,"")</f>
        <v>1.7545681853325057E-2</v>
      </c>
      <c r="CZ11" s="62">
        <f>IFERROR(Inv_SY_B!CZ11/Inv_SY_B!$IS11-1,"")</f>
        <v>3.5275670931023129E-3</v>
      </c>
      <c r="DA11" s="62">
        <f>IFERROR(Inv_SY_B!DA11/Inv_SY_B!$IS11-1,"")</f>
        <v>1.2924325338965925E-2</v>
      </c>
      <c r="DB11" s="62">
        <f>IFERROR(Inv_SY_B!DB11/Inv_SY_B!$IS11-1,"")</f>
        <v>2.2181827473670701E-3</v>
      </c>
      <c r="DC11" s="62">
        <f>IFERROR(Inv_SY_B!DC11/Inv_SY_B!$IS11-1,"")</f>
        <v>1.6835362240932961E-2</v>
      </c>
      <c r="DD11" s="62">
        <f>IFERROR(Inv_SY_B!DD11/Inv_SY_B!$IS11-1,"")</f>
        <v>-6.3313268041975679E-3</v>
      </c>
      <c r="DE11" s="62">
        <f>IFERROR(Inv_SY_B!DE11/Inv_SY_B!$IS11-1,"")</f>
        <v>2.0327053829559683E-2</v>
      </c>
      <c r="DF11" s="62">
        <f>IFERROR(Inv_SY_B!DF11/Inv_SY_B!$IS11-1,"")</f>
        <v>-2.6996500414846802E-2</v>
      </c>
      <c r="DG11" s="62">
        <f>IFERROR(Inv_SY_B!DG11/Inv_SY_B!$IS11-1,"")</f>
        <v>8.3029688246065714E-3</v>
      </c>
      <c r="DH11" s="62">
        <f>IFERROR(Inv_SY_B!DH11/Inv_SY_B!$IS11-1,"")</f>
        <v>5.1963902788429994E-3</v>
      </c>
      <c r="DI11" s="62">
        <f>IFERROR(Inv_SY_B!DI11/Inv_SY_B!$IS11-1,"")</f>
        <v>1.0584023001565912E-2</v>
      </c>
      <c r="DJ11" s="62">
        <f>IFERROR(Inv_SY_B!DJ11/Inv_SY_B!$IS11-1,"")</f>
        <v>9.9441428688087363E-3</v>
      </c>
      <c r="DK11" s="62">
        <f>IFERROR(Inv_SY_B!DK11/Inv_SY_B!$IS11-1,"")</f>
        <v>-3.0878191765270069E-3</v>
      </c>
      <c r="DL11" s="62">
        <f>IFERROR(Inv_SY_B!DL11/Inv_SY_B!$IS11-1,"")</f>
        <v>3.827099459773553E-3</v>
      </c>
      <c r="DM11" s="62">
        <f>IFERROR(Inv_SY_B!DM11/Inv_SY_B!$IS11-1,"")</f>
        <v>1.9933382719077519E-2</v>
      </c>
      <c r="DN11" s="62">
        <f>IFERROR(Inv_SY_B!DN11/Inv_SY_B!$IS11-1,"")</f>
        <v>-2.3969504167335121E-2</v>
      </c>
      <c r="DO11" s="62">
        <f>IFERROR(Inv_SY_B!DO11/Inv_SY_B!$IS11-1,"")</f>
        <v>-2.3969194943078476E-2</v>
      </c>
      <c r="DP11" s="62">
        <f>IFERROR(Inv_SY_B!DP11/Inv_SY_B!$IS11-1,"")</f>
        <v>-1.9239219803178775E-3</v>
      </c>
      <c r="DQ11" s="62">
        <f>IFERROR(Inv_SY_B!DQ11/Inv_SY_B!$IS11-1,"")</f>
        <v>4.2378867054941871E-3</v>
      </c>
      <c r="DR11" s="62">
        <f>IFERROR(Inv_SY_B!DR11/Inv_SY_B!$IS11-1,"")</f>
        <v>1.4079664467555597E-2</v>
      </c>
      <c r="DS11" s="62">
        <f>IFERROR(Inv_SY_B!DS11/Inv_SY_B!$IS11-1,"")</f>
        <v>1.6005229681872013E-2</v>
      </c>
      <c r="DT11" s="62">
        <f>IFERROR(Inv_SY_B!DT11/Inv_SY_B!$IS11-1,"")</f>
        <v>-3.7662412358029251E-2</v>
      </c>
      <c r="DU11" s="62">
        <f>IFERROR(Inv_SY_B!DU11/Inv_SY_B!$IS11-1,"")</f>
        <v>-6.3336615215580205E-2</v>
      </c>
      <c r="DV11" s="62">
        <f>IFERROR(Inv_SY_B!DV11/Inv_SY_B!$IS11-1,"")</f>
        <v>1.4079664467555597E-2</v>
      </c>
      <c r="DW11" s="62">
        <f>IFERROR(Inv_SY_B!DW11/Inv_SY_B!$IS11-1,"")</f>
        <v>-6.2543041956248935E-3</v>
      </c>
      <c r="DX11" s="62">
        <f>IFERROR(Inv_SY_B!DX11/Inv_SY_B!$IS11-1,"")</f>
        <v>4.4432803283547262E-3</v>
      </c>
      <c r="DY11" s="62">
        <f>IFERROR(Inv_SY_B!DY11/Inv_SY_B!$IS11-1,"")</f>
        <v>-6.2543041956248935E-3</v>
      </c>
      <c r="DZ11" s="62">
        <f>IFERROR(Inv_SY_B!DZ11/Inv_SY_B!$IS11-1,"")</f>
        <v>-3.8666033298725422E-3</v>
      </c>
      <c r="EA11" s="62">
        <f>IFERROR(Inv_SY_B!EA11/Inv_SY_B!$IS11-1,"")</f>
        <v>-3.2048319999844477E-2</v>
      </c>
      <c r="EB11" s="62">
        <f>IFERROR(Inv_SY_B!EB11/Inv_SY_B!$IS11-1,"")</f>
        <v>-8.5649824528045704E-3</v>
      </c>
      <c r="EC11" s="62">
        <f>IFERROR(Inv_SY_B!EC11/Inv_SY_B!$IS11-1,"")</f>
        <v>-3.1378509564545798E-3</v>
      </c>
      <c r="ED11" s="62">
        <f>IFERROR(Inv_SY_B!ED11/Inv_SY_B!$IS11-1,"")</f>
        <v>-1.2167270607586933E-2</v>
      </c>
      <c r="EE11" s="62">
        <f>IFERROR(Inv_SY_B!EE11/Inv_SY_B!$IS11-1,"")</f>
        <v>-8.1146964334567473E-3</v>
      </c>
      <c r="EF11" s="62">
        <f>IFERROR(Inv_SY_B!EF11/Inv_SY_B!$IS11-1,"")</f>
        <v>1.1068780677897516E-2</v>
      </c>
      <c r="EG11" s="62">
        <f>IFERROR(Inv_SY_B!EG11/Inv_SY_B!$IS11-1,"")</f>
        <v>7.4710707900580431E-3</v>
      </c>
      <c r="EH11" s="62">
        <f>IFERROR(Inv_SY_B!EH11/Inv_SY_B!$IS11-1,"")</f>
        <v>-1.1871568425024792E-2</v>
      </c>
      <c r="EI11" s="62">
        <f>IFERROR(Inv_SY_B!EI11/Inv_SY_B!$IS11-1,"")</f>
        <v>-4.3855862874908613E-4</v>
      </c>
      <c r="EJ11" s="62">
        <f>IFERROR(Inv_SY_B!EJ11/Inv_SY_B!$IS11-1,"")</f>
        <v>1.6171663150745808E-2</v>
      </c>
      <c r="EK11" s="62">
        <f>IFERROR(Inv_SY_B!EK11/Inv_SY_B!$IS11-1,"")</f>
        <v>1.3925003834680538E-3</v>
      </c>
      <c r="EL11" s="62">
        <f>IFERROR(Inv_SY_B!EL11/Inv_SY_B!$IS11-1,"")</f>
        <v>-2.01183737387024E-2</v>
      </c>
      <c r="EM11" s="62">
        <f>IFERROR(Inv_SY_B!EM11/Inv_SY_B!$IS11-1,"")</f>
        <v>-1.757070283976081E-2</v>
      </c>
      <c r="EN11" s="62">
        <f>IFERROR(Inv_SY_B!EN11/Inv_SY_B!$IS11-1,"")</f>
        <v>-2.4680482092621192E-2</v>
      </c>
      <c r="EO11" s="62">
        <f>IFERROR(Inv_SY_B!EO11/Inv_SY_B!$IS11-1,"")</f>
        <v>3.8356575273927884E-3</v>
      </c>
      <c r="EP11" s="62">
        <f>IFERROR(Inv_SY_B!EP11/Inv_SY_B!$IS11-1,"")</f>
        <v>-3.8488288817404293E-3</v>
      </c>
      <c r="EQ11" s="62">
        <f>IFERROR(Inv_SY_B!EQ11/Inv_SY_B!$IS11-1,"")</f>
        <v>-2.6049114598796774E-2</v>
      </c>
      <c r="ER11" s="62">
        <f>IFERROR(Inv_SY_B!ER11/Inv_SY_B!$IS11-1,"")</f>
        <v>-9.7499456616144675E-3</v>
      </c>
      <c r="ES11" s="62">
        <f>IFERROR(Inv_SY_B!ES11/Inv_SY_B!$IS11-1,"")</f>
        <v>-1.3494429401454289E-2</v>
      </c>
      <c r="ET11" s="62">
        <f>IFERROR(Inv_SY_B!ET11/Inv_SY_B!$IS11-1,"")</f>
        <v>6.3633994996408205E-3</v>
      </c>
      <c r="EU11" s="62">
        <f>IFERROR(Inv_SY_B!EU11/Inv_SY_B!$IS11-1,"")</f>
        <v>-2.6401664087541965E-3</v>
      </c>
      <c r="EV11" s="62">
        <f>IFERROR(Inv_SY_B!EV11/Inv_SY_B!$IS11-1,"")</f>
        <v>5.8915686946783286E-3</v>
      </c>
      <c r="EW11" s="62">
        <f>IFERROR(Inv_SY_B!EW11/Inv_SY_B!$IS11-1,"")</f>
        <v>-3.8488288817404293E-3</v>
      </c>
      <c r="EX11" s="62">
        <f>IFERROR(Inv_SY_B!EX11/Inv_SY_B!$IS11-1,"")</f>
        <v>-9.2495509812606791E-5</v>
      </c>
      <c r="EY11" s="62">
        <f>IFERROR(Inv_SY_B!EY11/Inv_SY_B!$IS11-1,"")</f>
        <v>1.772540127332789E-2</v>
      </c>
      <c r="EZ11" s="62">
        <f>IFERROR(Inv_SY_B!EZ11/Inv_SY_B!$IS11-1,"")</f>
        <v>6.0070796734135179E-4</v>
      </c>
      <c r="FA11" s="62">
        <f>IFERROR(Inv_SY_B!FA11/Inv_SY_B!$IS11-1,"")</f>
        <v>-1.7807695481522834E-2</v>
      </c>
      <c r="FB11" s="62">
        <f>IFERROR(Inv_SY_B!FB11/Inv_SY_B!$IS11-1,"")</f>
        <v>-1.9656238087266575E-2</v>
      </c>
      <c r="FC11" s="62">
        <f>IFERROR(Inv_SY_B!FC11/Inv_SY_B!$IS11-1,"")</f>
        <v>-1.9656238087266575E-2</v>
      </c>
      <c r="FD11" s="62">
        <f>IFERROR(Inv_SY_B!FD11/Inv_SY_B!$IS11-1,"")</f>
        <v>4.4666275019622503E-4</v>
      </c>
      <c r="FE11" s="62">
        <f>IFERROR(Inv_SY_B!FE11/Inv_SY_B!$IS11-1,"")</f>
        <v>-6.256929966371616E-3</v>
      </c>
      <c r="FF11" s="62">
        <f>IFERROR(Inv_SY_B!FF11/Inv_SY_B!$IS11-1,"")</f>
        <v>-2.5030315549040449E-2</v>
      </c>
      <c r="FG11" s="62">
        <f>IFERROR(Inv_SY_B!FG11/Inv_SY_B!$IS11-1,"")</f>
        <v>-2.0287201072644478E-2</v>
      </c>
      <c r="FH11" s="62">
        <f>IFERROR(Inv_SY_B!FH11/Inv_SY_B!$IS11-1,"")</f>
        <v>-2.2693379584392881E-2</v>
      </c>
      <c r="FI11" s="62">
        <f>IFERROR(Inv_SY_B!FI11/Inv_SY_B!$IS11-1,"")</f>
        <v>-2.50649368225907E-2</v>
      </c>
      <c r="FJ11" s="62">
        <f>IFERROR(Inv_SY_B!FJ11/Inv_SY_B!$IS11-1,"")</f>
        <v>-3.1296766061650882E-2</v>
      </c>
      <c r="FK11" s="62">
        <f>IFERROR(Inv_SY_B!FK11/Inv_SY_B!$IS11-1,"")</f>
        <v>-1.3839857141620948E-3</v>
      </c>
      <c r="FL11" s="62">
        <f>IFERROR(Inv_SY_B!FL11/Inv_SY_B!$IS11-1,"")</f>
        <v>-1.4897361206328563E-2</v>
      </c>
      <c r="FM11" s="62">
        <f>IFERROR(Inv_SY_B!FM11/Inv_SY_B!$IS11-1,"")</f>
        <v>-2.534190701099337E-2</v>
      </c>
      <c r="FN11" s="62">
        <f>IFERROR(Inv_SY_B!FN11/Inv_SY_B!$IS11-1,"")</f>
        <v>-8.7929382539335688E-3</v>
      </c>
      <c r="FO11" s="62">
        <f>IFERROR(Inv_SY_B!FO11/Inv_SY_B!$IS11-1,"")</f>
        <v>-1.4981490901055827E-2</v>
      </c>
      <c r="FP11" s="62">
        <f>IFERROR(Inv_SY_B!FP11/Inv_SY_B!$IS11-1,"")</f>
        <v>-1.7739075339339938E-2</v>
      </c>
      <c r="FQ11" s="62">
        <f>IFERROR(Inv_SY_B!FQ11/Inv_SY_B!$IS11-1,"")</f>
        <v>-1.4673015353722452E-2</v>
      </c>
      <c r="FR11" s="62">
        <f>IFERROR(Inv_SY_B!FR11/Inv_SY_B!$IS11-1,"")</f>
        <v>-1.8105506898596802E-2</v>
      </c>
      <c r="FS11" s="62">
        <f>IFERROR(Inv_SY_B!FS11/Inv_SY_B!$IS11-1,"")</f>
        <v>-2.0633413808147871E-2</v>
      </c>
      <c r="FT11" s="62">
        <f>IFERROR(Inv_SY_B!FT11/Inv_SY_B!$IS11-1,"")</f>
        <v>-4.3531061338386579E-3</v>
      </c>
      <c r="FU11" s="62">
        <f>IFERROR(Inv_SY_B!FU11/Inv_SY_B!$IS11-1,"")</f>
        <v>-1.8002197018322508E-2</v>
      </c>
      <c r="FV11" s="62">
        <f>IFERROR(Inv_SY_B!FV11/Inv_SY_B!$IS11-1,"")</f>
        <v>-1.708473326923865E-2</v>
      </c>
      <c r="FW11" s="62">
        <f>IFERROR(Inv_SY_B!FW11/Inv_SY_B!$IS11-1,"")</f>
        <v>-7.7369894106483761E-3</v>
      </c>
      <c r="FX11" s="62">
        <f>IFERROR(Inv_SY_B!FX11/Inv_SY_B!$IS11-1,"")</f>
        <v>-1.1086597626643213E-2</v>
      </c>
      <c r="FY11" s="62">
        <f>IFERROR(Inv_SY_B!FY11/Inv_SY_B!$IS11-1,"")</f>
        <v>-2.2572205126966671E-2</v>
      </c>
      <c r="FZ11" s="62">
        <f>IFERROR(Inv_SY_B!FZ11/Inv_SY_B!$IS11-1,"")</f>
        <v>7.538779275710894E-4</v>
      </c>
      <c r="GA11" s="62">
        <f>IFERROR(Inv_SY_B!GA11/Inv_SY_B!$IS11-1,"")</f>
        <v>-2.26574267233981E-2</v>
      </c>
      <c r="GB11" s="62">
        <f>IFERROR(Inv_SY_B!GB11/Inv_SY_B!$IS11-1,"")</f>
        <v>-2.8250093989221403E-2</v>
      </c>
      <c r="GC11" s="62">
        <f>IFERROR(Inv_SY_B!GC11/Inv_SY_B!$IS11-1,"")</f>
        <v>-1.1762580728600369E-3</v>
      </c>
      <c r="GD11" s="62">
        <f>IFERROR(Inv_SY_B!GD11/Inv_SY_B!$IS11-1,"")</f>
        <v>1.8679734733727527E-2</v>
      </c>
      <c r="GE11" s="62">
        <f>IFERROR(Inv_SY_B!GE11/Inv_SY_B!$IS11-1,"")</f>
        <v>-1.0073925375296056E-2</v>
      </c>
      <c r="GF11" s="62">
        <f>IFERROR(Inv_SY_B!GF11/Inv_SY_B!$IS11-1,"")</f>
        <v>-1.7586741735718614E-2</v>
      </c>
      <c r="GG11" s="62">
        <f>IFERROR(Inv_SY_B!GG11/Inv_SY_B!$IS11-1,"")</f>
        <v>-2.6331212638581736E-3</v>
      </c>
      <c r="GH11" s="62">
        <f>IFERROR(Inv_SY_B!GH11/Inv_SY_B!$IS11-1,"")</f>
        <v>-5.1009256425258442E-3</v>
      </c>
      <c r="GI11" s="62">
        <f>IFERROR(Inv_SY_B!GI11/Inv_SY_B!$IS11-1,"")</f>
        <v>-9.886970498124148E-3</v>
      </c>
      <c r="GJ11" s="62">
        <f>IFERROR(Inv_SY_B!GJ11/Inv_SY_B!$IS11-1,"")</f>
        <v>-2.5246032715007805E-2</v>
      </c>
      <c r="GK11" s="62">
        <f>IFERROR(Inv_SY_B!GK11/Inv_SY_B!$IS11-1,"")</f>
        <v>-3.4526068087945561E-3</v>
      </c>
      <c r="GL11" s="62">
        <f>IFERROR(Inv_SY_B!GL11/Inv_SY_B!$IS11-1,"")</f>
        <v>-2.4952417683552053E-2</v>
      </c>
      <c r="GM11" s="62">
        <f>IFERROR(Inv_SY_B!GM11/Inv_SY_B!$IS11-1,"")</f>
        <v>-1.4981490901055827E-2</v>
      </c>
      <c r="GN11" s="62">
        <f>IFERROR(Inv_SY_B!GN11/Inv_SY_B!$IS11-1,"")</f>
        <v>-1.5370980228497033E-2</v>
      </c>
      <c r="GO11" s="62">
        <f>IFERROR(Inv_SY_B!GO11/Inv_SY_B!$IS11-1,"")</f>
        <v>8.2320730144431753E-3</v>
      </c>
      <c r="GP11" s="62">
        <f>IFERROR(Inv_SY_B!GP11/Inv_SY_B!$IS11-1,"")</f>
        <v>-1.2332963474455227E-2</v>
      </c>
      <c r="GQ11" s="62">
        <f>IFERROR(Inv_SY_B!GQ11/Inv_SY_B!$IS11-1,"")</f>
        <v>1.3303221321840919E-3</v>
      </c>
      <c r="GR11" s="62">
        <f>IFERROR(Inv_SY_B!GR11/Inv_SY_B!$IS11-1,"")</f>
        <v>4.8824647984484493E-3</v>
      </c>
      <c r="GS11" s="62" t="str">
        <f>IFERROR(Inv_SY_B!GS11/Inv_SY_B!$IS11-1,"")</f>
        <v/>
      </c>
      <c r="GT11" s="62" t="str">
        <f>IFERROR(Inv_SY_B!GT11/Inv_SY_B!$IS11-1,"")</f>
        <v/>
      </c>
      <c r="GU11" s="62">
        <f>IFERROR(Inv_SY_B!GU11/Inv_SY_B!$IS11-1,"")</f>
        <v>-6.1710223288174992E-2</v>
      </c>
      <c r="GV11" s="62">
        <f>IFERROR(Inv_SY_B!GV11/Inv_SY_B!$IS11-1,"")</f>
        <v>-2.5497088889601893E-2</v>
      </c>
      <c r="GW11" s="62">
        <f>IFERROR(Inv_SY_B!GW11/Inv_SY_B!$IS11-1,"")</f>
        <v>-1.020312183513028E-2</v>
      </c>
      <c r="GX11" s="62" t="str">
        <f>IFERROR(Inv_SY_B!GX11/Inv_SY_B!$IS11-1,"")</f>
        <v/>
      </c>
      <c r="GY11" s="62">
        <f>IFERROR(Inv_SY_B!GY11/Inv_SY_B!$IS11-1,"")</f>
        <v>-3.5867317050111147E-3</v>
      </c>
      <c r="GZ11" s="62">
        <f>IFERROR(Inv_SY_B!GZ11/Inv_SY_B!$IS11-1,"")</f>
        <v>-2.0195396347275074E-2</v>
      </c>
      <c r="HA11" s="62">
        <f>IFERROR(Inv_SY_B!HA11/Inv_SY_B!$IS11-1,"")</f>
        <v>-8.102846801368635E-3</v>
      </c>
      <c r="HB11" s="62">
        <f>IFERROR(Inv_SY_B!HB11/Inv_SY_B!$IS11-1,"")</f>
        <v>-2.0965622433001818E-2</v>
      </c>
      <c r="HC11" s="62">
        <f>IFERROR(Inv_SY_B!HC11/Inv_SY_B!$IS11-1,"")</f>
        <v>3.7586349188203361E-3</v>
      </c>
      <c r="HD11" s="62">
        <f>IFERROR(Inv_SY_B!HD11/Inv_SY_B!$IS11-1,"")</f>
        <v>8.3029688246065714E-3</v>
      </c>
      <c r="HE11" s="62">
        <f>IFERROR(Inv_SY_B!HE11/Inv_SY_B!$IS11-1,"")</f>
        <v>1.7468659244752605E-2</v>
      </c>
      <c r="HF11" s="62">
        <f>IFERROR(Inv_SY_B!HF11/Inv_SY_B!$IS11-1,"")</f>
        <v>1.8855066199060078E-2</v>
      </c>
      <c r="HG11" s="62">
        <f>IFERROR(Inv_SY_B!HG11/Inv_SY_B!$IS11-1,"")</f>
        <v>-6.3313268041975679E-3</v>
      </c>
      <c r="HH11" s="62">
        <f>IFERROR(Inv_SY_B!HH11/Inv_SY_B!$IS11-1,"")</f>
        <v>-2.065753199871101E-2</v>
      </c>
      <c r="HI11" s="62">
        <f>IFERROR(Inv_SY_B!HI11/Inv_SY_B!$IS11-1,"")</f>
        <v>1.4772867944709667E-2</v>
      </c>
      <c r="HJ11" s="62">
        <f>IFERROR(Inv_SY_B!HJ11/Inv_SY_B!$IS11-1,"")</f>
        <v>-6.4083494127701313E-3</v>
      </c>
      <c r="HK11" s="62">
        <f>IFERROR(Inv_SY_B!HK11/Inv_SY_B!$IS11-1,"")</f>
        <v>1.491835509423578E-2</v>
      </c>
      <c r="HL11" s="62">
        <f>IFERROR(Inv_SY_B!HL11/Inv_SY_B!$IS11-1,"")</f>
        <v>3.8470157182229237E-2</v>
      </c>
      <c r="HM11" s="62">
        <f>IFERROR(Inv_SY_B!HM11/Inv_SY_B!$IS11-1,"")</f>
        <v>6.2787823922473951E-2</v>
      </c>
      <c r="HN11" s="62">
        <f>IFERROR(Inv_SY_B!HN11/Inv_SY_B!$IS11-1,"")</f>
        <v>3.4238064354366049E-2</v>
      </c>
      <c r="HO11" s="62">
        <f>IFERROR(Inv_SY_B!HO11/Inv_SY_B!$IS11-1,"")</f>
        <v>3.8996357615717292E-2</v>
      </c>
      <c r="HP11" s="62">
        <f>IFERROR(Inv_SY_B!HP11/Inv_SY_B!$IS11-1,"")</f>
        <v>1.7292400610714687E-2</v>
      </c>
      <c r="HQ11" s="62">
        <f>IFERROR(Inv_SY_B!HQ11/Inv_SY_B!$IS11-1,"")</f>
        <v>-1.0820755704738838E-2</v>
      </c>
      <c r="HR11" s="62">
        <f>IFERROR(Inv_SY_B!HR11/Inv_SY_B!$IS11-1,"")</f>
        <v>-2.0459354561307652E-2</v>
      </c>
      <c r="HS11" s="62">
        <f>IFERROR(Inv_SY_B!HS11/Inv_SY_B!$IS11-1,"")</f>
        <v>1.0339446595267754E-2</v>
      </c>
      <c r="HT11" s="62">
        <f>IFERROR(Inv_SY_B!HT11/Inv_SY_B!$IS11-1,"")</f>
        <v>1.6362341492626165E-3</v>
      </c>
      <c r="HU11" s="62">
        <f>IFERROR(Inv_SY_B!HU11/Inv_SY_B!$IS11-1,"")</f>
        <v>-1.4584595553559399E-2</v>
      </c>
      <c r="HV11" s="62">
        <f>IFERROR(Inv_SY_B!HV11/Inv_SY_B!$IS11-1,"")</f>
        <v>-1.4229106590916585E-2</v>
      </c>
      <c r="HW11" s="62">
        <f>IFERROR(Inv_SY_B!HW11/Inv_SY_B!$IS11-1,"")</f>
        <v>1.6328724637877157E-2</v>
      </c>
      <c r="HX11" s="62">
        <f>IFERROR(Inv_SY_B!HX11/Inv_SY_B!$IS11-1,"")</f>
        <v>-8.5412831886282348E-3</v>
      </c>
      <c r="HY11" s="62">
        <f>IFERROR(Inv_SY_B!HY11/Inv_SY_B!$IS11-1,"")</f>
        <v>1.3001424828629204E-4</v>
      </c>
      <c r="HZ11" s="62">
        <f>IFERROR(Inv_SY_B!HZ11/Inv_SY_B!$IS11-1,"")</f>
        <v>-1.9998560792033881E-2</v>
      </c>
      <c r="IA11" s="62">
        <f>IFERROR(Inv_SY_B!IA11/Inv_SY_B!$IS11-1,"")</f>
        <v>-2.208218094748482E-2</v>
      </c>
      <c r="IB11" s="62">
        <f>IFERROR(Inv_SY_B!IB11/Inv_SY_B!$IS11-1,"")</f>
        <v>-1.9822286827825608E-2</v>
      </c>
      <c r="IC11" s="62">
        <f>IFERROR(Inv_SY_B!IC11/Inv_SY_B!$IS11-1,"")</f>
        <v>-2.4479038347123505E-2</v>
      </c>
      <c r="ID11" s="62">
        <f>IFERROR(Inv_SY_B!ID11/Inv_SY_B!$IS11-1,"")</f>
        <v>-2.4449447515029199E-2</v>
      </c>
      <c r="IE11" s="62">
        <f>IFERROR(Inv_SY_B!IE11/Inv_SY_B!$IS11-1,"")</f>
        <v>8.3177579305915295E-4</v>
      </c>
      <c r="IF11" s="62" t="str">
        <f>IFERROR(Inv_SY_B!IF11/Inv_SY_B!$IS11-1,"")</f>
        <v/>
      </c>
      <c r="IG11" s="62">
        <f>IFERROR(Inv_SY_B!IG11/Inv_SY_B!$IS11-1,"")</f>
        <v>4.1348720029419139E-2</v>
      </c>
      <c r="IH11" s="62">
        <f>IFERROR(Inv_SY_B!IH11/Inv_SY_B!$IS11-1,"")</f>
        <v>-2.0313465487062032E-2</v>
      </c>
      <c r="II11" s="62">
        <f>IFERROR(Inv_SY_B!II11/Inv_SY_B!$IS11-1,"")</f>
        <v>2.9274960588650201E-2</v>
      </c>
      <c r="IJ11" s="62">
        <f>IFERROR(Inv_SY_B!IJ11/Inv_SY_B!$IS11-1,"")</f>
        <v>-1.7832937458743259E-2</v>
      </c>
      <c r="IK11" s="62">
        <f>IFERROR(Inv_SY_B!IK11/Inv_SY_B!$IS11-1,"")</f>
        <v>-1.6809094668280289E-2</v>
      </c>
      <c r="IL11" s="62" t="str">
        <f>IFERROR(Inv_SY_B!IL11/Inv_SY_B!$IS11-1,"")</f>
        <v/>
      </c>
      <c r="IM11" s="62" t="str">
        <f>IFERROR(Inv_SY_B!IM11/Inv_SY_B!$IS11-1,"")</f>
        <v/>
      </c>
      <c r="IN11" s="62">
        <f>IFERROR(Inv_SY_B!IN11/Inv_SY_B!$IS11-1,"")</f>
        <v>8.4252331331098995E-2</v>
      </c>
      <c r="IO11" s="62">
        <f>IFERROR(Inv_SY_B!IO11/Inv_SY_B!$IS11-1,"")</f>
        <v>1.1329184700924477E-2</v>
      </c>
      <c r="IP11" s="62">
        <f>IFERROR(Inv_SY_B!IP11/Inv_SY_B!$IS11-1,"")</f>
        <v>0.12437613616171994</v>
      </c>
      <c r="IQ11" s="62">
        <f>IFERROR(Inv_SY_B!IQ11/Inv_SY_B!$IS11-1,"")</f>
        <v>-1.5291084981842396E-2</v>
      </c>
      <c r="IR11" s="62">
        <f>IFERROR(Inv_SY_B!IR11/Inv_SY_B!$IS11-1,"")</f>
        <v>1.5121577267102948E-2</v>
      </c>
    </row>
    <row r="12" spans="2:253" ht="14.5" x14ac:dyDescent="0.35">
      <c r="B12" s="85">
        <f t="shared" si="0"/>
        <v>45834</v>
      </c>
      <c r="C12" s="62">
        <f>IFERROR(Inv_SY_B!C12/Inv_SY_B!$IS12-1,"")</f>
        <v>3.1902523020872486E-3</v>
      </c>
      <c r="D12" s="62">
        <f>IFERROR(Inv_SY_B!D12/Inv_SY_B!$IS12-1,"")</f>
        <v>9.646427193140239E-3</v>
      </c>
      <c r="E12" s="62">
        <f>IFERROR(Inv_SY_B!E12/Inv_SY_B!$IS12-1,"")</f>
        <v>2.9298739773598426E-2</v>
      </c>
      <c r="F12" s="62">
        <f>IFERROR(Inv_SY_B!F12/Inv_SY_B!$IS12-1,"")</f>
        <v>2.6762385352113505E-2</v>
      </c>
      <c r="G12" s="62">
        <f>IFERROR(Inv_SY_B!G12/Inv_SY_B!$IS12-1,"")</f>
        <v>1.2768094173429612E-2</v>
      </c>
      <c r="H12" s="62">
        <f>IFERROR(Inv_SY_B!H12/Inv_SY_B!$IS12-1,"")</f>
        <v>2.0767365810421046E-2</v>
      </c>
      <c r="I12" s="62">
        <f>IFERROR(Inv_SY_B!I12/Inv_SY_B!$IS12-1,"")</f>
        <v>1.4772346268729031E-2</v>
      </c>
      <c r="J12" s="62">
        <f>IFERROR(Inv_SY_B!J12/Inv_SY_B!$IS12-1,"")</f>
        <v>1.8845885188083944E-2</v>
      </c>
      <c r="K12" s="62">
        <f>IFERROR(Inv_SY_B!K12/Inv_SY_B!$IS12-1,"")</f>
        <v>1.0262246951979304E-2</v>
      </c>
      <c r="L12" s="62">
        <f>IFERROR(Inv_SY_B!L12/Inv_SY_B!$IS12-1,"")</f>
        <v>1.3656350323275612E-2</v>
      </c>
      <c r="M12" s="62">
        <f>IFERROR(Inv_SY_B!M12/Inv_SY_B!$IS12-1,"")</f>
        <v>2.730039992636768E-2</v>
      </c>
      <c r="N12" s="62">
        <f>IFERROR(Inv_SY_B!N12/Inv_SY_B!$IS12-1,"")</f>
        <v>2.0459928910847136E-2</v>
      </c>
      <c r="O12" s="62">
        <f>IFERROR(Inv_SY_B!O12/Inv_SY_B!$IS12-1,"")</f>
        <v>-8.7465765486783864E-3</v>
      </c>
      <c r="P12" s="62">
        <f>IFERROR(Inv_SY_B!P12/Inv_SY_B!$IS12-1,"")</f>
        <v>1.6218697137179161E-2</v>
      </c>
      <c r="Q12" s="62">
        <f>IFERROR(Inv_SY_B!Q12/Inv_SY_B!$IS12-1,"")</f>
        <v>5.4723800566169878E-3</v>
      </c>
      <c r="R12" s="62">
        <f>IFERROR(Inv_SY_B!R12/Inv_SY_B!$IS12-1,"")</f>
        <v>3.9351955587472176E-3</v>
      </c>
      <c r="S12" s="62">
        <f>IFERROR(Inv_SY_B!S12/Inv_SY_B!$IS12-1,"")</f>
        <v>-2.4441201074123509E-3</v>
      </c>
      <c r="T12" s="62">
        <f>IFERROR(Inv_SY_B!T12/Inv_SY_B!$IS12-1,"")</f>
        <v>-7.0556736010215504E-3</v>
      </c>
      <c r="U12" s="62">
        <f>IFERROR(Inv_SY_B!U12/Inv_SY_B!$IS12-1,"")</f>
        <v>-8.4450518971731503E-3</v>
      </c>
      <c r="V12" s="62">
        <f>IFERROR(Inv_SY_B!V12/Inv_SY_B!$IS12-1,"")</f>
        <v>-5.3233849168837777E-3</v>
      </c>
      <c r="W12" s="62">
        <f>IFERROR(Inv_SY_B!W12/Inv_SY_B!$IS12-1,"")</f>
        <v>6.8558461046996921E-3</v>
      </c>
      <c r="X12" s="62">
        <f>IFERROR(Inv_SY_B!X12/Inv_SY_B!$IS12-1,"")</f>
        <v>8.8541859519304378E-3</v>
      </c>
      <c r="Y12" s="62">
        <f>IFERROR(Inv_SY_B!Y12/Inv_SY_B!$IS12-1,"")</f>
        <v>-1.5681643533298484E-2</v>
      </c>
      <c r="Z12" s="62">
        <f>IFERROR(Inv_SY_B!Z12/Inv_SY_B!$IS12-1,"")</f>
        <v>5.5919388508958168E-3</v>
      </c>
      <c r="AA12" s="62">
        <f>IFERROR(Inv_SY_B!AA12/Inv_SY_B!$IS12-1,"")</f>
        <v>5.9571843982528794E-3</v>
      </c>
      <c r="AB12" s="62">
        <f>IFERROR(Inv_SY_B!AB12/Inv_SY_B!$IS12-1,"")</f>
        <v>-5.8200137546571273E-3</v>
      </c>
      <c r="AC12" s="62">
        <f>IFERROR(Inv_SY_B!AC12/Inv_SY_B!$IS12-1,"")</f>
        <v>-2.8310205408105693E-2</v>
      </c>
      <c r="AD12" s="62">
        <f>IFERROR(Inv_SY_B!AD12/Inv_SY_B!$IS12-1,"")</f>
        <v>-1.3332510300656408E-2</v>
      </c>
      <c r="AE12" s="62">
        <f>IFERROR(Inv_SY_B!AE12/Inv_SY_B!$IS12-1,"")</f>
        <v>-6.7738564430789294E-3</v>
      </c>
      <c r="AF12" s="62">
        <f>IFERROR(Inv_SY_B!AF12/Inv_SY_B!$IS12-1,"")</f>
        <v>-1.3332510300656408E-2</v>
      </c>
      <c r="AG12" s="62">
        <f>IFERROR(Inv_SY_B!AG12/Inv_SY_B!$IS12-1,"")</f>
        <v>-2.7542926992074834E-2</v>
      </c>
      <c r="AH12" s="62">
        <f>IFERROR(Inv_SY_B!AH12/Inv_SY_B!$IS12-1,"")</f>
        <v>-1.9754525536201495E-2</v>
      </c>
      <c r="AI12" s="62">
        <f>IFERROR(Inv_SY_B!AI12/Inv_SY_B!$IS12-1,"")</f>
        <v>6.2268331085195694E-3</v>
      </c>
      <c r="AJ12" s="62">
        <f>IFERROR(Inv_SY_B!AJ12/Inv_SY_B!$IS12-1,"")</f>
        <v>2.7144108398359679E-2</v>
      </c>
      <c r="AK12" s="62">
        <f>IFERROR(Inv_SY_B!AK12/Inv_SY_B!$IS12-1,"")</f>
        <v>-7.9011250748500794E-3</v>
      </c>
      <c r="AL12" s="62">
        <f>IFERROR(Inv_SY_B!AL12/Inv_SY_B!$IS12-1,"")</f>
        <v>-2.6964004203698932E-3</v>
      </c>
      <c r="AM12" s="62">
        <f>IFERROR(Inv_SY_B!AM12/Inv_SY_B!$IS12-1,"")</f>
        <v>-7.5321715975573689E-4</v>
      </c>
      <c r="AN12" s="62">
        <f>IFERROR(Inv_SY_B!AN12/Inv_SY_B!$IS12-1,"")</f>
        <v>-2.2658096254399962E-2</v>
      </c>
      <c r="AO12" s="62">
        <f>IFERROR(Inv_SY_B!AO12/Inv_SY_B!$IS12-1,"")</f>
        <v>-7.2862512757022602E-3</v>
      </c>
      <c r="AP12" s="62">
        <f>IFERROR(Inv_SY_B!AP12/Inv_SY_B!$IS12-1,"")</f>
        <v>1.0545088899587274E-2</v>
      </c>
      <c r="AQ12" s="62">
        <f>IFERROR(Inv_SY_B!AQ12/Inv_SY_B!$IS12-1,"")</f>
        <v>-1.2128382443991947E-2</v>
      </c>
      <c r="AR12" s="62">
        <f>IFERROR(Inv_SY_B!AR12/Inv_SY_B!$IS12-1,"")</f>
        <v>-2.1351489431210569E-2</v>
      </c>
      <c r="AS12" s="62">
        <f>IFERROR(Inv_SY_B!AS12/Inv_SY_B!$IS12-1,"")</f>
        <v>-5.5953483280454241E-3</v>
      </c>
      <c r="AT12" s="62">
        <f>IFERROR(Inv_SY_B!AT12/Inv_SY_B!$IS12-1,"")</f>
        <v>-1.3819285391648783E-2</v>
      </c>
      <c r="AU12" s="62">
        <f>IFERROR(Inv_SY_B!AU12/Inv_SY_B!$IS12-1,"")</f>
        <v>5.3955208317233438E-3</v>
      </c>
      <c r="AV12" s="62">
        <f>IFERROR(Inv_SY_B!AV12/Inv_SY_B!$IS12-1,"")</f>
        <v>1.0775666574267539E-2</v>
      </c>
      <c r="AW12" s="62">
        <f>IFERROR(Inv_SY_B!AW12/Inv_SY_B!$IS12-1,"")</f>
        <v>3.8287750935102061E-3</v>
      </c>
      <c r="AX12" s="62">
        <f>IFERROR(Inv_SY_B!AX12/Inv_SY_B!$IS12-1,"")</f>
        <v>-6.5176590267673751E-3</v>
      </c>
      <c r="AY12" s="62">
        <f>IFERROR(Inv_SY_B!AY12/Inv_SY_B!$IS12-1,"")</f>
        <v>8.4176255545354017E-3</v>
      </c>
      <c r="AZ12" s="62">
        <f>IFERROR(Inv_SY_B!AZ12/Inv_SY_B!$IS12-1,"")</f>
        <v>-2.5080699023042552E-2</v>
      </c>
      <c r="BA12" s="62">
        <f>IFERROR(Inv_SY_B!BA12/Inv_SY_B!$IS12-1,"")</f>
        <v>1.4849205493622675E-2</v>
      </c>
      <c r="BB12" s="62">
        <f>IFERROR(Inv_SY_B!BB12/Inv_SY_B!$IS12-1,"")</f>
        <v>1.2543428746818019E-2</v>
      </c>
      <c r="BC12" s="62">
        <f>IFERROR(Inv_SY_B!BC12/Inv_SY_B!$IS12-1,"")</f>
        <v>5.5236195398793431E-3</v>
      </c>
      <c r="BD12" s="62">
        <f>IFERROR(Inv_SY_B!BD12/Inv_SY_B!$IS12-1,"")</f>
        <v>9.9643747559474694E-3</v>
      </c>
      <c r="BE12" s="62">
        <f>IFERROR(Inv_SY_B!BE12/Inv_SY_B!$IS12-1,"")</f>
        <v>-2.1854030517052481E-2</v>
      </c>
      <c r="BF12" s="62">
        <f>IFERROR(Inv_SY_B!BF12/Inv_SY_B!$IS12-1,"")</f>
        <v>5.1137036737807229E-3</v>
      </c>
      <c r="BG12" s="62">
        <f>IFERROR(Inv_SY_B!BG12/Inv_SY_B!$IS12-1,"")</f>
        <v>-2.9479750261584003E-3</v>
      </c>
      <c r="BH12" s="62">
        <f>IFERROR(Inv_SY_B!BH12/Inv_SY_B!$IS12-1,"")</f>
        <v>1.2005414172563622E-2</v>
      </c>
      <c r="BI12" s="62">
        <f>IFERROR(Inv_SY_B!BI12/Inv_SY_B!$IS12-1,"")</f>
        <v>-3.5628488253064416E-3</v>
      </c>
      <c r="BJ12" s="62">
        <f>IFERROR(Inv_SY_B!BJ12/Inv_SY_B!$IS12-1,"")</f>
        <v>7.0266443822408764E-3</v>
      </c>
      <c r="BK12" s="62">
        <f>IFERROR(Inv_SY_B!BK12/Inv_SY_B!$IS12-1,"")</f>
        <v>6.9327053295933361E-3</v>
      </c>
      <c r="BL12" s="62">
        <f>IFERROR(Inv_SY_B!BL12/Inv_SY_B!$IS12-1,"")</f>
        <v>1.6046810558925317E-2</v>
      </c>
      <c r="BM12" s="62">
        <f>IFERROR(Inv_SY_B!BM12/Inv_SY_B!$IS12-1,"")</f>
        <v>4.9343654823625904E-3</v>
      </c>
      <c r="BN12" s="62">
        <f>IFERROR(Inv_SY_B!BN12/Inv_SY_B!$IS12-1,"")</f>
        <v>8.7784995847407066E-2</v>
      </c>
      <c r="BO12" s="62">
        <f>IFERROR(Inv_SY_B!BO12/Inv_SY_B!$IS12-1,"")</f>
        <v>1.1207260683284925E-2</v>
      </c>
      <c r="BP12" s="62">
        <f>IFERROR(Inv_SY_B!BP12/Inv_SY_B!$IS12-1,"")</f>
        <v>1.2746839278185984E-3</v>
      </c>
      <c r="BQ12" s="62">
        <f>IFERROR(Inv_SY_B!BQ12/Inv_SY_B!$IS12-1,"")</f>
        <v>1.432892766357452E-2</v>
      </c>
      <c r="BR12" s="62">
        <f>IFERROR(Inv_SY_B!BR12/Inv_SY_B!$IS12-1,"")</f>
        <v>-9.5802035263693464E-3</v>
      </c>
      <c r="BS12" s="62">
        <f>IFERROR(Inv_SY_B!BS12/Inv_SY_B!$IS12-1,"")</f>
        <v>7.4707199038477334E-3</v>
      </c>
      <c r="BT12" s="62">
        <f>IFERROR(Inv_SY_B!BT12/Inv_SY_B!$IS12-1,"")</f>
        <v>2.0137149364101159E-3</v>
      </c>
      <c r="BU12" s="62">
        <f>IFERROR(Inv_SY_B!BU12/Inv_SY_B!$IS12-1,"")</f>
        <v>9.6227782008651008E-3</v>
      </c>
      <c r="BV12" s="62">
        <f>IFERROR(Inv_SY_B!BV12/Inv_SY_B!$IS12-1,"")</f>
        <v>1.5525595870489184E-3</v>
      </c>
      <c r="BW12" s="62">
        <f>IFERROR(Inv_SY_B!BW12/Inv_SY_B!$IS12-1,"")</f>
        <v>9.3768578790109913E-4</v>
      </c>
      <c r="BX12" s="62">
        <f>IFERROR(Inv_SY_B!BX12/Inv_SY_B!$IS12-1,"")</f>
        <v>1.5375089179148205E-5</v>
      </c>
      <c r="BY12" s="62">
        <f>IFERROR(Inv_SY_B!BY12/Inv_SY_B!$IS12-1,"")</f>
        <v>-4.7925964236021912E-3</v>
      </c>
      <c r="BZ12" s="62">
        <f>IFERROR(Inv_SY_B!BZ12/Inv_SY_B!$IS12-1,"")</f>
        <v>-2.0710995890431461E-2</v>
      </c>
      <c r="CA12" s="62">
        <f>IFERROR(Inv_SY_B!CA12/Inv_SY_B!$IS12-1,"")</f>
        <v>4.5671491856493773E-3</v>
      </c>
      <c r="CB12" s="62">
        <f>IFERROR(Inv_SY_B!CB12/Inv_SY_B!$IS12-1,"")</f>
        <v>1.5375089179148205E-5</v>
      </c>
      <c r="CC12" s="62">
        <f>IFERROR(Inv_SY_B!CC12/Inv_SY_B!$IS12-1,"")</f>
        <v>-8.0548435246370342E-3</v>
      </c>
      <c r="CD12" s="62">
        <f>IFERROR(Inv_SY_B!CD12/Inv_SY_B!$IS12-1,"")</f>
        <v>2.8355174179632847E-3</v>
      </c>
      <c r="CE12" s="62">
        <f>IFERROR(Inv_SY_B!CE12/Inv_SY_B!$IS12-1,"")</f>
        <v>6.7021276549128483E-3</v>
      </c>
      <c r="CF12" s="62">
        <f>IFERROR(Inv_SY_B!CF12/Inv_SY_B!$IS12-1,"")</f>
        <v>1.1006244248948249E-2</v>
      </c>
      <c r="CG12" s="62">
        <f>IFERROR(Inv_SY_B!CG12/Inv_SY_B!$IS12-1,"")</f>
        <v>9.2234314072792145E-5</v>
      </c>
      <c r="CH12" s="62">
        <f>IFERROR(Inv_SY_B!CH12/Inv_SY_B!$IS12-1,"")</f>
        <v>1.0621948124480918E-2</v>
      </c>
      <c r="CI12" s="62">
        <f>IFERROR(Inv_SY_B!CI12/Inv_SY_B!$IS12-1,"")</f>
        <v>-2.8284162318797934E-3</v>
      </c>
      <c r="CJ12" s="62">
        <f>IFERROR(Inv_SY_B!CJ12/Inv_SY_B!$IS12-1,"")</f>
        <v>4.6269285827884588E-3</v>
      </c>
      <c r="CK12" s="62">
        <f>IFERROR(Inv_SY_B!CK12/Inv_SY_B!$IS12-1,"")</f>
        <v>6.2409723055518729E-3</v>
      </c>
      <c r="CL12" s="62">
        <f>IFERROR(Inv_SY_B!CL12/Inv_SY_B!$IS12-1,"")</f>
        <v>6.6252684300194264E-3</v>
      </c>
      <c r="CM12" s="62">
        <f>IFERROR(Inv_SY_B!CM12/Inv_SY_B!$IS12-1,"")</f>
        <v>-1.589448446377284E-2</v>
      </c>
      <c r="CN12" s="62">
        <f>IFERROR(Inv_SY_B!CN12/Inv_SY_B!$IS12-1,"")</f>
        <v>-2.1582067105891056E-2</v>
      </c>
      <c r="CO12" s="62">
        <f>IFERROR(Inv_SY_B!CO12/Inv_SY_B!$IS12-1,"")</f>
        <v>-9.4383095727197386E-3</v>
      </c>
      <c r="CP12" s="62">
        <f>IFERROR(Inv_SY_B!CP12/Inv_SY_B!$IS12-1,"")</f>
        <v>-1.9796568189134556E-2</v>
      </c>
      <c r="CQ12" s="62">
        <f>IFERROR(Inv_SY_B!CQ12/Inv_SY_B!$IS12-1,"")</f>
        <v>1.9383899762338341E-2</v>
      </c>
      <c r="CR12" s="62">
        <f>IFERROR(Inv_SY_B!CR12/Inv_SY_B!$IS12-1,"")</f>
        <v>9.545918975971901E-3</v>
      </c>
      <c r="CS12" s="62">
        <f>IFERROR(Inv_SY_B!CS12/Inv_SY_B!$IS12-1,"")</f>
        <v>-2.811336404125675E-3</v>
      </c>
      <c r="CT12" s="62">
        <f>IFERROR(Inv_SY_B!CT12/Inv_SY_B!$IS12-1,"")</f>
        <v>-8.208561974423878E-3</v>
      </c>
      <c r="CU12" s="62">
        <f>IFERROR(Inv_SY_B!CU12/Inv_SY_B!$IS12-1,"")</f>
        <v>-1.0283761046548157E-2</v>
      </c>
      <c r="CV12" s="62">
        <f>IFERROR(Inv_SY_B!CV12/Inv_SY_B!$IS12-1,"")</f>
        <v>1.5079783168303162E-2</v>
      </c>
      <c r="CW12" s="62">
        <f>IFERROR(Inv_SY_B!CW12/Inv_SY_B!$IS12-1,"")</f>
        <v>-4.2887415048560307E-3</v>
      </c>
      <c r="CX12" s="62">
        <f>IFERROR(Inv_SY_B!CX12/Inv_SY_B!$IS12-1,"")</f>
        <v>5.2418023819365001E-3</v>
      </c>
      <c r="CY12" s="62">
        <f>IFERROR(Inv_SY_B!CY12/Inv_SY_B!$IS12-1,"")</f>
        <v>7.7781568034216431E-3</v>
      </c>
      <c r="CZ12" s="62">
        <f>IFERROR(Inv_SY_B!CZ12/Inv_SY_B!$IS12-1,"")</f>
        <v>-8.7465765486783864E-3</v>
      </c>
      <c r="DA12" s="62">
        <f>IFERROR(Inv_SY_B!DA12/Inv_SY_B!$IS12-1,"")</f>
        <v>1.3219819123686527E-3</v>
      </c>
      <c r="DB12" s="62">
        <f>IFERROR(Inv_SY_B!DB12/Inv_SY_B!$IS12-1,"")</f>
        <v>-1.1052353295482931E-2</v>
      </c>
      <c r="DC12" s="62">
        <f>IFERROR(Inv_SY_B!DC12/Inv_SY_B!$IS12-1,"")</f>
        <v>-6.4322598879967829E-3</v>
      </c>
      <c r="DD12" s="62">
        <f>IFERROR(Inv_SY_B!DD12/Inv_SY_B!$IS12-1,"")</f>
        <v>-6.1164567926037527E-2</v>
      </c>
      <c r="DE12" s="62">
        <f>IFERROR(Inv_SY_B!DE12/Inv_SY_B!$IS12-1,"")</f>
        <v>2.0007313475363331E-2</v>
      </c>
      <c r="DF12" s="62">
        <f>IFERROR(Inv_SY_B!DF12/Inv_SY_B!$IS12-1,"")</f>
        <v>-1.4436653451356807E-2</v>
      </c>
      <c r="DG12" s="62">
        <f>IFERROR(Inv_SY_B!DG12/Inv_SY_B!$IS12-1,"")</f>
        <v>9.8533558755458106E-3</v>
      </c>
      <c r="DH12" s="62">
        <f>IFERROR(Inv_SY_B!DH12/Inv_SY_B!$IS12-1,"")</f>
        <v>-5.8173860888487416E-3</v>
      </c>
      <c r="DI12" s="62">
        <f>IFERROR(Inv_SY_B!DI12/Inv_SY_B!$IS12-1,"")</f>
        <v>-4.4010742181619378E-3</v>
      </c>
      <c r="DJ12" s="62">
        <f>IFERROR(Inv_SY_B!DJ12/Inv_SY_B!$IS12-1,"")</f>
        <v>4.8220327690566833E-3</v>
      </c>
      <c r="DK12" s="62">
        <f>IFERROR(Inv_SY_B!DK12/Inv_SY_B!$IS12-1,"")</f>
        <v>-1.6499081168462881E-3</v>
      </c>
      <c r="DL12" s="62">
        <f>IFERROR(Inv_SY_B!DL12/Inv_SY_B!$IS12-1,"")</f>
        <v>2.5858891661727501E-3</v>
      </c>
      <c r="DM12" s="62">
        <f>IFERROR(Inv_SY_B!DM12/Inv_SY_B!$IS12-1,"")</f>
        <v>1.3081443321072417E-2</v>
      </c>
      <c r="DN12" s="62">
        <f>IFERROR(Inv_SY_B!DN12/Inv_SY_B!$IS12-1,"")</f>
        <v>-2.3042392378867405E-2</v>
      </c>
      <c r="DO12" s="62">
        <f>IFERROR(Inv_SY_B!DO12/Inv_SY_B!$IS12-1,"")</f>
        <v>-1.4573966352304124E-2</v>
      </c>
      <c r="DP12" s="62">
        <f>IFERROR(Inv_SY_B!DP12/Inv_SY_B!$IS12-1,"")</f>
        <v>-2.2214020732792994E-2</v>
      </c>
      <c r="DQ12" s="62">
        <f>IFERROR(Inv_SY_B!DQ12/Inv_SY_B!$IS12-1,"")</f>
        <v>-1.3195871678623572E-2</v>
      </c>
      <c r="DR12" s="62">
        <f>IFERROR(Inv_SY_B!DR12/Inv_SY_B!$IS12-1,"")</f>
        <v>7.009564554486758E-3</v>
      </c>
      <c r="DS12" s="62">
        <f>IFERROR(Inv_SY_B!DS12/Inv_SY_B!$IS12-1,"")</f>
        <v>1.9460758987231985E-2</v>
      </c>
      <c r="DT12" s="62">
        <f>IFERROR(Inv_SY_B!DT12/Inv_SY_B!$IS12-1,"")</f>
        <v>-4.2846452659756173E-2</v>
      </c>
      <c r="DU12" s="62">
        <f>IFERROR(Inv_SY_B!DU12/Inv_SY_B!$IS12-1,"")</f>
        <v>-7.5366444703578783E-2</v>
      </c>
      <c r="DV12" s="62">
        <f>IFERROR(Inv_SY_B!DV12/Inv_SY_B!$IS12-1,"")</f>
        <v>2.782307185345001E-3</v>
      </c>
      <c r="DW12" s="62">
        <f>IFERROR(Inv_SY_B!DW12/Inv_SY_B!$IS12-1,"")</f>
        <v>6.1641130806582289E-3</v>
      </c>
      <c r="DX12" s="62">
        <f>IFERROR(Inv_SY_B!DX12/Inv_SY_B!$IS12-1,"")</f>
        <v>2.7908470992219492E-3</v>
      </c>
      <c r="DY12" s="62">
        <f>IFERROR(Inv_SY_B!DY12/Inv_SY_B!$IS12-1,"")</f>
        <v>-8.8234357735719193E-3</v>
      </c>
      <c r="DZ12" s="62">
        <f>IFERROR(Inv_SY_B!DZ12/Inv_SY_B!$IS12-1,"")</f>
        <v>-9.7457464722937592E-3</v>
      </c>
      <c r="EA12" s="62">
        <f>IFERROR(Inv_SY_B!EA12/Inv_SY_B!$IS12-1,"")</f>
        <v>-2.2282340043809468E-2</v>
      </c>
      <c r="EB12" s="62">
        <f>IFERROR(Inv_SY_B!EB12/Inv_SY_B!$IS12-1,"")</f>
        <v>-1.0531418548982874E-2</v>
      </c>
      <c r="EC12" s="62">
        <f>IFERROR(Inv_SY_B!EC12/Inv_SY_B!$IS12-1,"")</f>
        <v>-1.2772817483483356E-2</v>
      </c>
      <c r="ED12" s="62">
        <f>IFERROR(Inv_SY_B!ED12/Inv_SY_B!$IS12-1,"")</f>
        <v>-1.263092352983386E-2</v>
      </c>
      <c r="EE12" s="62">
        <f>IFERROR(Inv_SY_B!EE12/Inv_SY_B!$IS12-1,"")</f>
        <v>-9.2964156190702418E-3</v>
      </c>
      <c r="EF12" s="62">
        <f>IFERROR(Inv_SY_B!EF12/Inv_SY_B!$IS12-1,"")</f>
        <v>8.1694401301521946E-3</v>
      </c>
      <c r="EG12" s="62">
        <f>IFERROR(Inv_SY_B!EG12/Inv_SY_B!$IS12-1,"")</f>
        <v>-3.2764033923604607E-3</v>
      </c>
      <c r="EH12" s="62">
        <f>IFERROR(Inv_SY_B!EH12/Inv_SY_B!$IS12-1,"")</f>
        <v>-1.4685160995168922E-2</v>
      </c>
      <c r="EI12" s="62">
        <f>IFERROR(Inv_SY_B!EI12/Inv_SY_B!$IS12-1,"")</f>
        <v>3.2531371224546746E-3</v>
      </c>
      <c r="EJ12" s="62">
        <f>IFERROR(Inv_SY_B!EJ12/Inv_SY_B!$IS12-1,"")</f>
        <v>5.4057328965695373E-3</v>
      </c>
      <c r="EK12" s="62">
        <f>IFERROR(Inv_SY_B!EK12/Inv_SY_B!$IS12-1,"")</f>
        <v>-3.0190271096156573E-3</v>
      </c>
      <c r="EL12" s="62">
        <f>IFERROR(Inv_SY_B!EL12/Inv_SY_B!$IS12-1,"")</f>
        <v>-6.7635793486209295E-4</v>
      </c>
      <c r="EM12" s="62">
        <f>IFERROR(Inv_SY_B!EM12/Inv_SY_B!$IS12-1,"")</f>
        <v>-1.5681643533298484E-2</v>
      </c>
      <c r="EN12" s="62">
        <f>IFERROR(Inv_SY_B!EN12/Inv_SY_B!$IS12-1,"")</f>
        <v>-2.0151303073258409E-2</v>
      </c>
      <c r="EO12" s="62">
        <f>IFERROR(Inv_SY_B!EO12/Inv_SY_B!$IS12-1,"")</f>
        <v>5.6260985064040536E-3</v>
      </c>
      <c r="EP12" s="62">
        <f>IFERROR(Inv_SY_B!EP12/Inv_SY_B!$IS12-1,"")</f>
        <v>1.142010161375917E-2</v>
      </c>
      <c r="EQ12" s="62">
        <f>IFERROR(Inv_SY_B!EQ12/Inv_SY_B!$IS12-1,"")</f>
        <v>-2.2504377804612785E-2</v>
      </c>
      <c r="ER12" s="62">
        <f>IFERROR(Inv_SY_B!ER12/Inv_SY_B!$IS12-1,"")</f>
        <v>-9.1545216654208561E-3</v>
      </c>
      <c r="ES12" s="62">
        <f>IFERROR(Inv_SY_B!ES12/Inv_SY_B!$IS12-1,"")</f>
        <v>-1.5663906789092352E-2</v>
      </c>
      <c r="ET12" s="62">
        <f>IFERROR(Inv_SY_B!ET12/Inv_SY_B!$IS12-1,"")</f>
        <v>1.7132652390992043E-3</v>
      </c>
      <c r="EU12" s="62">
        <f>IFERROR(Inv_SY_B!EU12/Inv_SY_B!$IS12-1,"")</f>
        <v>-1.7739105861216631E-2</v>
      </c>
      <c r="EV12" s="62">
        <f>IFERROR(Inv_SY_B!EV12/Inv_SY_B!$IS12-1,"")</f>
        <v>-4.0463393340380849E-3</v>
      </c>
      <c r="EW12" s="62">
        <f>IFERROR(Inv_SY_B!EW12/Inv_SY_B!$IS12-1,"")</f>
        <v>7.071081132206114E-4</v>
      </c>
      <c r="EX12" s="62">
        <f>IFERROR(Inv_SY_B!EX12/Inv_SY_B!$IS12-1,"")</f>
        <v>-1.2282100893778902E-2</v>
      </c>
      <c r="EY12" s="62">
        <f>IFERROR(Inv_SY_B!EY12/Inv_SY_B!$IS12-1,"")</f>
        <v>8.1197533585037895E-3</v>
      </c>
      <c r="EZ12" s="62">
        <f>IFERROR(Inv_SY_B!EZ12/Inv_SY_B!$IS12-1,"")</f>
        <v>-8.5928580988913206E-3</v>
      </c>
      <c r="FA12" s="62">
        <f>IFERROR(Inv_SY_B!FA12/Inv_SY_B!$IS12-1,"")</f>
        <v>-2.4963873001204506E-2</v>
      </c>
      <c r="FB12" s="62">
        <f>IFERROR(Inv_SY_B!FB12/Inv_SY_B!$IS12-1,"")</f>
        <v>-1.7662246636323098E-2</v>
      </c>
      <c r="FC12" s="62">
        <f>IFERROR(Inv_SY_B!FC12/Inv_SY_B!$IS12-1,"")</f>
        <v>-2.6270479824393678E-2</v>
      </c>
      <c r="FD12" s="62">
        <f>IFERROR(Inv_SY_B!FD12/Inv_SY_B!$IS12-1,"")</f>
        <v>-8.4391396491044768E-3</v>
      </c>
      <c r="FE12" s="62">
        <f>IFERROR(Inv_SY_B!FE12/Inv_SY_B!$IS12-1,"")</f>
        <v>2.4399342744556574E-3</v>
      </c>
      <c r="FF12" s="62">
        <f>IFERROR(Inv_SY_B!FF12/Inv_SY_B!$IS12-1,"")</f>
        <v>-1.1940601383172655E-2</v>
      </c>
      <c r="FG12" s="62">
        <f>IFERROR(Inv_SY_B!FG12/Inv_SY_B!$IS12-1,"")</f>
        <v>-1.1171912089761871E-2</v>
      </c>
      <c r="FH12" s="62">
        <f>IFERROR(Inv_SY_B!FH12/Inv_SY_B!$IS12-1,"")</f>
        <v>-1.6138163142696449E-2</v>
      </c>
      <c r="FI12" s="62">
        <f>IFERROR(Inv_SY_B!FI12/Inv_SY_B!$IS12-1,"")</f>
        <v>-1.8081478772105863E-2</v>
      </c>
      <c r="FJ12" s="62">
        <f>IFERROR(Inv_SY_B!FJ12/Inv_SY_B!$IS12-1,"")</f>
        <v>-9.0299464182351796E-3</v>
      </c>
      <c r="FK12" s="62">
        <f>IFERROR(Inv_SY_B!FK12/Inv_SY_B!$IS12-1,"")</f>
        <v>-5.6442587438868541E-3</v>
      </c>
      <c r="FL12" s="62">
        <f>IFERROR(Inv_SY_B!FL12/Inv_SY_B!$IS12-1,"")</f>
        <v>-1.4151317243188632E-2</v>
      </c>
      <c r="FM12" s="62">
        <f>IFERROR(Inv_SY_B!FM12/Inv_SY_B!$IS12-1,"")</f>
        <v>-1.6293628393049153E-2</v>
      </c>
      <c r="FN12" s="62">
        <f>IFERROR(Inv_SY_B!FN12/Inv_SY_B!$IS12-1,"")</f>
        <v>2.6472212749260038E-3</v>
      </c>
      <c r="FO12" s="62">
        <f>IFERROR(Inv_SY_B!FO12/Inv_SY_B!$IS12-1,"")</f>
        <v>-5.0223977424757038E-3</v>
      </c>
      <c r="FP12" s="62">
        <f>IFERROR(Inv_SY_B!FP12/Inv_SY_B!$IS12-1,"")</f>
        <v>1.1145988294209097E-2</v>
      </c>
      <c r="FQ12" s="62">
        <f>IFERROR(Inv_SY_B!FQ12/Inv_SY_B!$IS12-1,"")</f>
        <v>2.1911898738913305E-3</v>
      </c>
      <c r="FR12" s="62">
        <f>IFERROR(Inv_SY_B!FR12/Inv_SY_B!$IS12-1,"")</f>
        <v>-6.4651152657489996E-3</v>
      </c>
      <c r="FS12" s="62">
        <f>IFERROR(Inv_SY_B!FS12/Inv_SY_B!$IS12-1,"")</f>
        <v>-1.7736000437988619E-2</v>
      </c>
      <c r="FT12" s="62">
        <f>IFERROR(Inv_SY_B!FT12/Inv_SY_B!$IS12-1,"")</f>
        <v>7.7334679067431189E-4</v>
      </c>
      <c r="FU12" s="62">
        <f>IFERROR(Inv_SY_B!FU12/Inv_SY_B!$IS12-1,"")</f>
        <v>-1.8150574438929201E-2</v>
      </c>
      <c r="FV12" s="62">
        <f>IFERROR(Inv_SY_B!FV12/Inv_SY_B!$IS12-1,"")</f>
        <v>-1.1940601383172655E-2</v>
      </c>
      <c r="FW12" s="62">
        <f>IFERROR(Inv_SY_B!FW12/Inv_SY_B!$IS12-1,"")</f>
        <v>-1.1396473006938024E-2</v>
      </c>
      <c r="FX12" s="62">
        <f>IFERROR(Inv_SY_B!FX12/Inv_SY_B!$IS12-1,"")</f>
        <v>3.5281910269249206E-3</v>
      </c>
      <c r="FY12" s="62">
        <f>IFERROR(Inv_SY_B!FY12/Inv_SY_B!$IS12-1,"")</f>
        <v>-1.1171912089761871E-2</v>
      </c>
      <c r="FZ12" s="62">
        <f>IFERROR(Inv_SY_B!FZ12/Inv_SY_B!$IS12-1,"")</f>
        <v>1.130145354456169E-2</v>
      </c>
      <c r="GA12" s="62">
        <f>IFERROR(Inv_SY_B!GA12/Inv_SY_B!$IS12-1,"")</f>
        <v>-6.57705024600308E-3</v>
      </c>
      <c r="GB12" s="62">
        <f>IFERROR(Inv_SY_B!GB12/Inv_SY_B!$IS12-1,"")</f>
        <v>-1.7805096104811957E-2</v>
      </c>
      <c r="GC12" s="62">
        <f>IFERROR(Inv_SY_B!GC12/Inv_SY_B!$IS12-1,"")</f>
        <v>-2.5405619455390327E-2</v>
      </c>
      <c r="GD12" s="62">
        <f>IFERROR(Inv_SY_B!GD12/Inv_SY_B!$IS12-1,"")</f>
        <v>2.3160342841468617E-2</v>
      </c>
      <c r="GE12" s="62">
        <f>IFERROR(Inv_SY_B!GE12/Inv_SY_B!$IS12-1,"")</f>
        <v>3.1813839299841273E-3</v>
      </c>
      <c r="GF12" s="62">
        <f>IFERROR(Inv_SY_B!GF12/Inv_SY_B!$IS12-1,"")</f>
        <v>-8.6844680841180466E-3</v>
      </c>
      <c r="GG12" s="62">
        <f>IFERROR(Inv_SY_B!GG12/Inv_SY_B!$IS12-1,"")</f>
        <v>2.9374230755845332E-3</v>
      </c>
      <c r="GH12" s="62">
        <f>IFERROR(Inv_SY_B!GH12/Inv_SY_B!$IS12-1,"")</f>
        <v>3.012046395753698E-3</v>
      </c>
      <c r="GI12" s="62">
        <f>IFERROR(Inv_SY_B!GI12/Inv_SY_B!$IS12-1,"")</f>
        <v>-4.9524965220404393E-4</v>
      </c>
      <c r="GJ12" s="62">
        <f>IFERROR(Inv_SY_B!GJ12/Inv_SY_B!$IS12-1,"")</f>
        <v>-1.6191978037049415E-2</v>
      </c>
      <c r="GK12" s="62">
        <f>IFERROR(Inv_SY_B!GK12/Inv_SY_B!$IS12-1,"")</f>
        <v>4.1500520283357378E-3</v>
      </c>
      <c r="GL12" s="62">
        <f>IFERROR(Inv_SY_B!GL12/Inv_SY_B!$IS12-1,"")</f>
        <v>-8.2483598295179927E-4</v>
      </c>
      <c r="GM12" s="62">
        <f>IFERROR(Inv_SY_B!GM12/Inv_SY_B!$IS12-1,"")</f>
        <v>-2.8070760671727868E-4</v>
      </c>
      <c r="GN12" s="62">
        <f>IFERROR(Inv_SY_B!GN12/Inv_SY_B!$IS12-1,"")</f>
        <v>2.3622016492794717E-3</v>
      </c>
      <c r="GO12" s="62">
        <f>IFERROR(Inv_SY_B!GO12/Inv_SY_B!$IS12-1,"")</f>
        <v>2.750864775161288E-3</v>
      </c>
      <c r="GP12" s="62">
        <f>IFERROR(Inv_SY_B!GP12/Inv_SY_B!$IS12-1,"")</f>
        <v>-6.57705024600308E-3</v>
      </c>
      <c r="GQ12" s="62">
        <f>IFERROR(Inv_SY_B!GQ12/Inv_SY_B!$IS12-1,"")</f>
        <v>-1.9130927354210625E-3</v>
      </c>
      <c r="GR12" s="62">
        <f>IFERROR(Inv_SY_B!GR12/Inv_SY_B!$IS12-1,"")</f>
        <v>1.1379186169738098E-2</v>
      </c>
      <c r="GS12" s="62" t="str">
        <f>IFERROR(Inv_SY_B!GS12/Inv_SY_B!$IS12-1,"")</f>
        <v/>
      </c>
      <c r="GT12" s="62" t="str">
        <f>IFERROR(Inv_SY_B!GT12/Inv_SY_B!$IS12-1,"")</f>
        <v/>
      </c>
      <c r="GU12" s="62">
        <f>IFERROR(Inv_SY_B!GU12/Inv_SY_B!$IS12-1,"")</f>
        <v>-5.8438663248288281E-2</v>
      </c>
      <c r="GV12" s="62">
        <f>IFERROR(Inv_SY_B!GV12/Inv_SY_B!$IS12-1,"")</f>
        <v>-1.2794435159636963E-2</v>
      </c>
      <c r="GW12" s="62">
        <f>IFERROR(Inv_SY_B!GW12/Inv_SY_B!$IS12-1,"")</f>
        <v>-1.2075211538965958E-2</v>
      </c>
      <c r="GX12" s="62" t="str">
        <f>IFERROR(Inv_SY_B!GX12/Inv_SY_B!$IS12-1,"")</f>
        <v/>
      </c>
      <c r="GY12" s="62">
        <f>IFERROR(Inv_SY_B!GY12/Inv_SY_B!$IS12-1,"")</f>
        <v>1.1833308348400129E-2</v>
      </c>
      <c r="GZ12" s="62">
        <f>IFERROR(Inv_SY_B!GZ12/Inv_SY_B!$IS12-1,"")</f>
        <v>-1.1667227094630861E-2</v>
      </c>
      <c r="HA12" s="62">
        <f>IFERROR(Inv_SY_B!HA12/Inv_SY_B!$IS12-1,"")</f>
        <v>-7.4399697254889929E-3</v>
      </c>
      <c r="HB12" s="62">
        <f>IFERROR(Inv_SY_B!HB12/Inv_SY_B!$IS12-1,"")</f>
        <v>-1.4972173765051E-2</v>
      </c>
      <c r="HC12" s="62">
        <f>IFERROR(Inv_SY_B!HC12/Inv_SY_B!$IS12-1,"")</f>
        <v>-6.1484135714162669E-5</v>
      </c>
      <c r="HD12" s="62">
        <f>IFERROR(Inv_SY_B!HD12/Inv_SY_B!$IS12-1,"")</f>
        <v>-4.058163830175654E-3</v>
      </c>
      <c r="HE12" s="62">
        <f>IFERROR(Inv_SY_B!HE12/Inv_SY_B!$IS12-1,"")</f>
        <v>2.3073142557225923E-2</v>
      </c>
      <c r="HF12" s="62">
        <f>IFERROR(Inv_SY_B!HF12/Inv_SY_B!$IS12-1,"")</f>
        <v>1.6924404565746842E-2</v>
      </c>
      <c r="HG12" s="62">
        <f>IFERROR(Inv_SY_B!HG12/Inv_SY_B!$IS12-1,"")</f>
        <v>1.5375089179148205E-5</v>
      </c>
      <c r="HH12" s="62">
        <f>IFERROR(Inv_SY_B!HH12/Inv_SY_B!$IS12-1,"")</f>
        <v>-8.5159988739980097E-3</v>
      </c>
      <c r="HI12" s="62">
        <f>IFERROR(Inv_SY_B!HI12/Inv_SY_B!$IS12-1,"")</f>
        <v>8.3930306025694623E-3</v>
      </c>
      <c r="HJ12" s="62">
        <f>IFERROR(Inv_SY_B!HJ12/Inv_SY_B!$IS12-1,"")</f>
        <v>1.8307870613829547E-2</v>
      </c>
      <c r="HK12" s="62">
        <f>IFERROR(Inv_SY_B!HK12/Inv_SY_B!$IS12-1,"")</f>
        <v>1.3380340306769156E-2</v>
      </c>
      <c r="HL12" s="62">
        <f>IFERROR(Inv_SY_B!HL12/Inv_SY_B!$IS12-1,"")</f>
        <v>3.633562880829122E-2</v>
      </c>
      <c r="HM12" s="62">
        <f>IFERROR(Inv_SY_B!HM12/Inv_SY_B!$IS12-1,"")</f>
        <v>5.7776373335970188E-2</v>
      </c>
      <c r="HN12" s="62">
        <f>IFERROR(Inv_SY_B!HN12/Inv_SY_B!$IS12-1,"")</f>
        <v>4.1785661871116986E-2</v>
      </c>
      <c r="HO12" s="62">
        <f>IFERROR(Inv_SY_B!HO12/Inv_SY_B!$IS12-1,"")</f>
        <v>4.4833699784436742E-2</v>
      </c>
      <c r="HP12" s="62">
        <f>IFERROR(Inv_SY_B!HP12/Inv_SY_B!$IS12-1,"")</f>
        <v>2.8000565780726516E-2</v>
      </c>
      <c r="HQ12" s="62">
        <f>IFERROR(Inv_SY_B!HQ12/Inv_SY_B!$IS12-1,"")</f>
        <v>-1.3610002047674596E-2</v>
      </c>
      <c r="HR12" s="62">
        <f>IFERROR(Inv_SY_B!HR12/Inv_SY_B!$IS12-1,"")</f>
        <v>6.3878958613947656E-3</v>
      </c>
      <c r="HS12" s="62">
        <f>IFERROR(Inv_SY_B!HS12/Inv_SY_B!$IS12-1,"")</f>
        <v>1.2033083493525165E-2</v>
      </c>
      <c r="HT12" s="62">
        <f>IFERROR(Inv_SY_B!HT12/Inv_SY_B!$IS12-1,"")</f>
        <v>8.8712657796845562E-3</v>
      </c>
      <c r="HU12" s="62">
        <f>IFERROR(Inv_SY_B!HU12/Inv_SY_B!$IS12-1,"")</f>
        <v>1.0618429973445753E-3</v>
      </c>
      <c r="HV12" s="62">
        <f>IFERROR(Inv_SY_B!HV12/Inv_SY_B!$IS12-1,"")</f>
        <v>-2.3616550268723557E-6</v>
      </c>
      <c r="HW12" s="62">
        <f>IFERROR(Inv_SY_B!HW12/Inv_SY_B!$IS12-1,"")</f>
        <v>1.1664159214036296E-2</v>
      </c>
      <c r="HX12" s="62">
        <f>IFERROR(Inv_SY_B!HX12/Inv_SY_B!$IS12-1,"")</f>
        <v>8.6531695175937617E-3</v>
      </c>
      <c r="HY12" s="62">
        <f>IFERROR(Inv_SY_B!HY12/Inv_SY_B!$IS12-1,"")</f>
        <v>2.2876724538053672E-2</v>
      </c>
      <c r="HZ12" s="62">
        <f>IFERROR(Inv_SY_B!HZ12/Inv_SY_B!$IS12-1,"")</f>
        <v>1.0989164421193909E-2</v>
      </c>
      <c r="IA12" s="62">
        <f>IFERROR(Inv_SY_B!IA12/Inv_SY_B!$IS12-1,"")</f>
        <v>-1.0443750062468449E-2</v>
      </c>
      <c r="IB12" s="62">
        <f>IFERROR(Inv_SY_B!IB12/Inv_SY_B!$IS12-1,"")</f>
        <v>-2.2832480934036337E-3</v>
      </c>
      <c r="IC12" s="62">
        <f>IFERROR(Inv_SY_B!IC12/Inv_SY_B!$IS12-1,"")</f>
        <v>-1.6343456998931472E-2</v>
      </c>
      <c r="ID12" s="62">
        <f>IFERROR(Inv_SY_B!ID12/Inv_SY_B!$IS12-1,"")</f>
        <v>-9.782321456979437E-3</v>
      </c>
      <c r="IE12" s="62">
        <f>IFERROR(Inv_SY_B!IE12/Inv_SY_B!$IS12-1,"")</f>
        <v>-1.2567644559595248E-2</v>
      </c>
      <c r="IF12" s="62" t="str">
        <f>IFERROR(Inv_SY_B!IF12/Inv_SY_B!$IS12-1,"")</f>
        <v/>
      </c>
      <c r="IG12" s="62">
        <f>IFERROR(Inv_SY_B!IG12/Inv_SY_B!$IS12-1,"")</f>
        <v>4.6109960284663076E-2</v>
      </c>
      <c r="IH12" s="62">
        <f>IFERROR(Inv_SY_B!IH12/Inv_SY_B!$IS12-1,"")</f>
        <v>-1.6030052250209925E-2</v>
      </c>
      <c r="II12" s="62">
        <f>IFERROR(Inv_SY_B!II12/Inv_SY_B!$IS12-1,"")</f>
        <v>4.7919320944808996E-2</v>
      </c>
      <c r="IJ12" s="62">
        <f>IFERROR(Inv_SY_B!IJ12/Inv_SY_B!$IS12-1,"")</f>
        <v>-2.0530536296181068E-2</v>
      </c>
      <c r="IK12" s="62">
        <f>IFERROR(Inv_SY_B!IK12/Inv_SY_B!$IS12-1,"")</f>
        <v>-1.7379892001283093E-2</v>
      </c>
      <c r="IL12" s="62" t="str">
        <f>IFERROR(Inv_SY_B!IL12/Inv_SY_B!$IS12-1,"")</f>
        <v/>
      </c>
      <c r="IM12" s="62" t="str">
        <f>IFERROR(Inv_SY_B!IM12/Inv_SY_B!$IS12-1,"")</f>
        <v/>
      </c>
      <c r="IN12" s="62">
        <f>IFERROR(Inv_SY_B!IN12/Inv_SY_B!$IS12-1,"")</f>
        <v>8.1609272798912169E-2</v>
      </c>
      <c r="IO12" s="62">
        <f>IFERROR(Inv_SY_B!IO12/Inv_SY_B!$IS12-1,"")</f>
        <v>2.816139190178113E-2</v>
      </c>
      <c r="IP12" s="62">
        <f>IFERROR(Inv_SY_B!IP12/Inv_SY_B!$IS12-1,"")</f>
        <v>0.12891271188058773</v>
      </c>
      <c r="IQ12" s="62">
        <f>IFERROR(Inv_SY_B!IQ12/Inv_SY_B!$IS12-1,"")</f>
        <v>-2.2721518551864328E-2</v>
      </c>
      <c r="IR12" s="62">
        <f>IFERROR(Inv_SY_B!IR12/Inv_SY_B!$IS12-1,"")</f>
        <v>2.6155732813339494E-2</v>
      </c>
    </row>
    <row r="13" spans="2:253" ht="14.5" x14ac:dyDescent="0.35">
      <c r="B13" s="85">
        <f t="shared" si="0"/>
        <v>45835</v>
      </c>
      <c r="C13" s="62">
        <f>IFERROR(Inv_SY_B!C13/Inv_SY_B!$IS13-1,"")</f>
        <v>3.0482638507219884E-2</v>
      </c>
      <c r="D13" s="62">
        <f>IFERROR(Inv_SY_B!D13/Inv_SY_B!$IS13-1,"")</f>
        <v>3.2642141087140031E-2</v>
      </c>
      <c r="E13" s="62">
        <f>IFERROR(Inv_SY_B!E13/Inv_SY_B!$IS13-1,"")</f>
        <v>3.10958305978144E-2</v>
      </c>
      <c r="F13" s="62">
        <f>IFERROR(Inv_SY_B!F13/Inv_SY_B!$IS13-1,"")</f>
        <v>4.0626968527710305E-2</v>
      </c>
      <c r="G13" s="62">
        <f>IFERROR(Inv_SY_B!G13/Inv_SY_B!$IS13-1,"")</f>
        <v>3.9760501443174334E-2</v>
      </c>
      <c r="H13" s="62">
        <f>IFERROR(Inv_SY_B!H13/Inv_SY_B!$IS13-1,"")</f>
        <v>3.7594333731834295E-2</v>
      </c>
      <c r="I13" s="62">
        <f>IFERROR(Inv_SY_B!I13/Inv_SY_B!$IS13-1,"")</f>
        <v>2.3817507087712242E-2</v>
      </c>
      <c r="J13" s="62">
        <f>IFERROR(Inv_SY_B!J13/Inv_SY_B!$IS13-1,"")</f>
        <v>3.8114213982555878E-2</v>
      </c>
      <c r="K13" s="62">
        <f>IFERROR(Inv_SY_B!K13/Inv_SY_B!$IS13-1,"")</f>
        <v>-8.3120972128258863E-5</v>
      </c>
      <c r="L13" s="62">
        <f>IFERROR(Inv_SY_B!L13/Inv_SY_B!$IS13-1,"")</f>
        <v>6.4881653969925956E-3</v>
      </c>
      <c r="M13" s="62">
        <f>IFERROR(Inv_SY_B!M13/Inv_SY_B!$IS13-1,"")</f>
        <v>3.1182477306268108E-2</v>
      </c>
      <c r="N13" s="62">
        <f>IFERROR(Inv_SY_B!N13/Inv_SY_B!$IS13-1,"")</f>
        <v>3.8634094233277683E-2</v>
      </c>
      <c r="O13" s="62">
        <f>IFERROR(Inv_SY_B!O13/Inv_SY_B!$IS13-1,"")</f>
        <v>-8.1551283316652068E-3</v>
      </c>
      <c r="P13" s="62">
        <f>IFERROR(Inv_SY_B!P13/Inv_SY_B!$IS13-1,"")</f>
        <v>1.9510286634225604E-3</v>
      </c>
      <c r="Q13" s="62">
        <f>IFERROR(Inv_SY_B!Q13/Inv_SY_B!$IS13-1,"")</f>
        <v>2.8149842510392098E-2</v>
      </c>
      <c r="R13" s="62">
        <f>IFERROR(Inv_SY_B!R13/Inv_SY_B!$IS13-1,"")</f>
        <v>3.2048944390803857E-2</v>
      </c>
      <c r="S13" s="62">
        <f>IFERROR(Inv_SY_B!S13/Inv_SY_B!$IS13-1,"")</f>
        <v>2.3297626836990659E-2</v>
      </c>
      <c r="T13" s="62">
        <f>IFERROR(Inv_SY_B!T13/Inv_SY_B!$IS13-1,"")</f>
        <v>2.1997926210186813E-2</v>
      </c>
      <c r="U13" s="62">
        <f>IFERROR(Inv_SY_B!U13/Inv_SY_B!$IS13-1,"")</f>
        <v>1.0494181586744311E-3</v>
      </c>
      <c r="V13" s="62">
        <f>IFERROR(Inv_SY_B!V13/Inv_SY_B!$IS13-1,"")</f>
        <v>3.0489575845267236E-3</v>
      </c>
      <c r="W13" s="62">
        <f>IFERROR(Inv_SY_B!W13/Inv_SY_B!$IS13-1,"")</f>
        <v>1.1686967904208423E-2</v>
      </c>
      <c r="X13" s="62">
        <f>IFERROR(Inv_SY_B!X13/Inv_SY_B!$IS13-1,"")</f>
        <v>1.5326129659259724E-2</v>
      </c>
      <c r="Y13" s="62">
        <f>IFERROR(Inv_SY_B!Y13/Inv_SY_B!$IS13-1,"")</f>
        <v>6.0882575118221816E-3</v>
      </c>
      <c r="Z13" s="62">
        <f>IFERROR(Inv_SY_B!Z13/Inv_SY_B!$IS13-1,"")</f>
        <v>2.0980655020104155E-3</v>
      </c>
      <c r="AA13" s="62">
        <f>IFERROR(Inv_SY_B!AA13/Inv_SY_B!$IS13-1,"")</f>
        <v>1.4006433638197091E-2</v>
      </c>
      <c r="AB13" s="62">
        <f>IFERROR(Inv_SY_B!AB13/Inv_SY_B!$IS13-1,"")</f>
        <v>1.2246838943447136E-2</v>
      </c>
      <c r="AC13" s="62">
        <f>IFERROR(Inv_SY_B!AC13/Inv_SY_B!$IS13-1,"")</f>
        <v>-2.3025036528586562E-2</v>
      </c>
      <c r="AD13" s="62">
        <f>IFERROR(Inv_SY_B!AD13/Inv_SY_B!$IS13-1,"")</f>
        <v>1.881125282150431E-2</v>
      </c>
      <c r="AE13" s="62">
        <f>IFERROR(Inv_SY_B!AE13/Inv_SY_B!$IS13-1,"")</f>
        <v>1.4806249408537919E-2</v>
      </c>
      <c r="AF13" s="62">
        <f>IFERROR(Inv_SY_B!AF13/Inv_SY_B!$IS13-1,"")</f>
        <v>-2.1931954975787371E-2</v>
      </c>
      <c r="AG13" s="62">
        <f>IFERROR(Inv_SY_B!AG13/Inv_SY_B!$IS13-1,"")</f>
        <v>-2.532080401752812E-2</v>
      </c>
      <c r="AH13" s="62">
        <f>IFERROR(Inv_SY_B!AH13/Inv_SY_B!$IS13-1,"")</f>
        <v>-1.6386565634757155E-2</v>
      </c>
      <c r="AI13" s="62">
        <f>IFERROR(Inv_SY_B!AI13/Inv_SY_B!$IS13-1,"")</f>
        <v>2.5024168081273501E-3</v>
      </c>
      <c r="AJ13" s="62">
        <f>IFERROR(Inv_SY_B!AJ13/Inv_SY_B!$IS13-1,"")</f>
        <v>7.2623526362975976E-3</v>
      </c>
      <c r="AK13" s="62">
        <f>IFERROR(Inv_SY_B!AK13/Inv_SY_B!$IS13-1,"")</f>
        <v>-9.8014157922836631E-3</v>
      </c>
      <c r="AL13" s="62">
        <f>IFERROR(Inv_SY_B!AL13/Inv_SY_B!$IS13-1,"")</f>
        <v>-1.2771058518079359E-2</v>
      </c>
      <c r="AM13" s="62">
        <f>IFERROR(Inv_SY_B!AM13/Inv_SY_B!$IS13-1,"")</f>
        <v>-2.1765054483671165E-3</v>
      </c>
      <c r="AN13" s="62">
        <f>IFERROR(Inv_SY_B!AN13/Inv_SY_B!$IS13-1,"")</f>
        <v>-2.0892194474344206E-2</v>
      </c>
      <c r="AO13" s="62">
        <f>IFERROR(Inv_SY_B!AO13/Inv_SY_B!$IS13-1,"")</f>
        <v>-4.5159665766141277E-3</v>
      </c>
      <c r="AP13" s="62">
        <f>IFERROR(Inv_SY_B!AP13/Inv_SY_B!$IS13-1,"")</f>
        <v>1.6105950035341987E-2</v>
      </c>
      <c r="AQ13" s="62">
        <f>IFERROR(Inv_SY_B!AQ13/Inv_SY_B!$IS13-1,"")</f>
        <v>-1.1707643378262911E-2</v>
      </c>
      <c r="AR13" s="62">
        <f>IFERROR(Inv_SY_B!AR13/Inv_SY_B!$IS13-1,"")</f>
        <v>-1.8206146512282806E-2</v>
      </c>
      <c r="AS13" s="62">
        <f>IFERROR(Inv_SY_B!AS13/Inv_SY_B!$IS13-1,"")</f>
        <v>-3.1296192413566848E-3</v>
      </c>
      <c r="AT13" s="62">
        <f>IFERROR(Inv_SY_B!AT13/Inv_SY_B!$IS13-1,"")</f>
        <v>-1.1967583503623702E-2</v>
      </c>
      <c r="AU13" s="62">
        <f>IFERROR(Inv_SY_B!AU13/Inv_SY_B!$IS13-1,"")</f>
        <v>1.0560560694311771E-2</v>
      </c>
      <c r="AV13" s="62">
        <f>IFERROR(Inv_SY_B!AV13/Inv_SY_B!$IS13-1,"")</f>
        <v>1.4286369157816337E-2</v>
      </c>
      <c r="AW13" s="62">
        <f>IFERROR(Inv_SY_B!AW13/Inv_SY_B!$IS13-1,"")</f>
        <v>-3.0623286346825207E-2</v>
      </c>
      <c r="AX13" s="62">
        <f>IFERROR(Inv_SY_B!AX13/Inv_SY_B!$IS13-1,"")</f>
        <v>1.8958898489520593E-3</v>
      </c>
      <c r="AY13" s="62">
        <f>IFERROR(Inv_SY_B!AY13/Inv_SY_B!$IS13-1,"")</f>
        <v>1.4806249408538141E-2</v>
      </c>
      <c r="AZ13" s="62">
        <f>IFERROR(Inv_SY_B!AZ13/Inv_SY_B!$IS13-1,"")</f>
        <v>-2.8614149131728994E-2</v>
      </c>
      <c r="BA13" s="62">
        <f>IFERROR(Inv_SY_B!BA13/Inv_SY_B!$IS13-1,"")</f>
        <v>1.4719602700084433E-2</v>
      </c>
      <c r="BB13" s="62">
        <f>IFERROR(Inv_SY_B!BB13/Inv_SY_B!$IS13-1,"")</f>
        <v>1.6365890160702889E-2</v>
      </c>
      <c r="BC13" s="62">
        <f>IFERROR(Inv_SY_B!BC13/Inv_SY_B!$IS13-1,"")</f>
        <v>2.0980655020104155E-3</v>
      </c>
      <c r="BD13" s="62">
        <f>IFERROR(Inv_SY_B!BD13/Inv_SY_B!$IS13-1,"")</f>
        <v>1.1802496848813515E-2</v>
      </c>
      <c r="BE13" s="62">
        <f>IFERROR(Inv_SY_B!BE13/Inv_SY_B!$IS13-1,"")</f>
        <v>-3.0623286346825207E-2</v>
      </c>
      <c r="BF13" s="62">
        <f>IFERROR(Inv_SY_B!BF13/Inv_SY_B!$IS13-1,"")</f>
        <v>2.1750847984136623E-3</v>
      </c>
      <c r="BG13" s="62">
        <f>IFERROR(Inv_SY_B!BG13/Inv_SY_B!$IS13-1,"")</f>
        <v>1.064720740276548E-2</v>
      </c>
      <c r="BH13" s="62">
        <f>IFERROR(Inv_SY_B!BH13/Inv_SY_B!$IS13-1,"")</f>
        <v>2.1564692667918717E-2</v>
      </c>
      <c r="BI13" s="62">
        <f>IFERROR(Inv_SY_B!BI13/Inv_SY_B!$IS13-1,"")</f>
        <v>3.2662168473684972E-4</v>
      </c>
      <c r="BJ13" s="62">
        <f>IFERROR(Inv_SY_B!BJ13/Inv_SY_B!$IS13-1,"")</f>
        <v>5.5639338401543004E-3</v>
      </c>
      <c r="BK13" s="62">
        <f>IFERROR(Inv_SY_B!BK13/Inv_SY_B!$IS13-1,"")</f>
        <v>1.1513674487301451E-2</v>
      </c>
      <c r="BL13" s="62">
        <f>IFERROR(Inv_SY_B!BL13/Inv_SY_B!$IS13-1,"")</f>
        <v>1.5015314668279878E-2</v>
      </c>
      <c r="BM13" s="62">
        <f>IFERROR(Inv_SY_B!BM13/Inv_SY_B!$IS13-1,"")</f>
        <v>4.7552312279206532E-3</v>
      </c>
      <c r="BN13" s="62">
        <f>IFERROR(Inv_SY_B!BN13/Inv_SY_B!$IS13-1,"")</f>
        <v>6.5113491308562477E-2</v>
      </c>
      <c r="BO13" s="62">
        <f>IFERROR(Inv_SY_B!BO13/Inv_SY_B!$IS13-1,"")</f>
        <v>6.9680548591972702E-3</v>
      </c>
      <c r="BP13" s="62">
        <f>IFERROR(Inv_SY_B!BP13/Inv_SY_B!$IS13-1,"")</f>
        <v>1.2406802097515213E-2</v>
      </c>
      <c r="BQ13" s="62">
        <f>IFERROR(Inv_SY_B!BQ13/Inv_SY_B!$IS13-1,"")</f>
        <v>1.7205696719560848E-2</v>
      </c>
      <c r="BR13" s="62">
        <f>IFERROR(Inv_SY_B!BR13/Inv_SY_B!$IS13-1,"")</f>
        <v>8.8945500460657634E-4</v>
      </c>
      <c r="BS13" s="62">
        <f>IFERROR(Inv_SY_B!BS13/Inv_SY_B!$IS13-1,"")</f>
        <v>-1.3966850722847424E-3</v>
      </c>
      <c r="BT13" s="62">
        <f>IFERROR(Inv_SY_B!BT13/Inv_SY_B!$IS13-1,"")</f>
        <v>4.2289580524057513E-4</v>
      </c>
      <c r="BU13" s="62">
        <f>IFERROR(Inv_SY_B!BU13/Inv_SY_B!$IS13-1,"")</f>
        <v>6.748105522353498E-3</v>
      </c>
      <c r="BV13" s="62">
        <f>IFERROR(Inv_SY_B!BV13/Inv_SY_B!$IS13-1,"")</f>
        <v>1.5239482950806016E-2</v>
      </c>
      <c r="BW13" s="62">
        <f>IFERROR(Inv_SY_B!BW13/Inv_SY_B!$IS13-1,"")</f>
        <v>1.0040680443590411E-2</v>
      </c>
      <c r="BX13" s="62">
        <f>IFERROR(Inv_SY_B!BX13/Inv_SY_B!$IS13-1,"")</f>
        <v>7.7012193153431774E-3</v>
      </c>
      <c r="BY13" s="62">
        <f>IFERROR(Inv_SY_B!BY13/Inv_SY_B!$IS13-1,"")</f>
        <v>4.8707601725255234E-3</v>
      </c>
      <c r="BZ13" s="62">
        <f>IFERROR(Inv_SY_B!BZ13/Inv_SY_B!$IS13-1,"")</f>
        <v>-8.6846359944374729E-3</v>
      </c>
      <c r="CA13" s="62">
        <f>IFERROR(Inv_SY_B!CA13/Inv_SY_B!$IS13-1,"")</f>
        <v>1.0968146487688735E-3</v>
      </c>
      <c r="CB13" s="62">
        <f>IFERROR(Inv_SY_B!CB13/Inv_SY_B!$IS13-1,"")</f>
        <v>1.4459662574723531E-2</v>
      </c>
      <c r="CC13" s="62">
        <f>IFERROR(Inv_SY_B!CC13/Inv_SY_B!$IS13-1,"")</f>
        <v>1.1946908029569325E-2</v>
      </c>
      <c r="CD13" s="62">
        <f>IFERROR(Inv_SY_B!CD13/Inv_SY_B!$IS13-1,"")</f>
        <v>1.0007354786492728E-2</v>
      </c>
      <c r="CE13" s="62">
        <f>IFERROR(Inv_SY_B!CE13/Inv_SY_B!$IS13-1,"")</f>
        <v>8.134452857611052E-3</v>
      </c>
      <c r="CF13" s="62">
        <f>IFERROR(Inv_SY_B!CF13/Inv_SY_B!$IS13-1,"")</f>
        <v>3.0222970588487108E-3</v>
      </c>
      <c r="CG13" s="62">
        <f>IFERROR(Inv_SY_B!CG13/Inv_SY_B!$IS13-1,"")</f>
        <v>1.359319549018756E-2</v>
      </c>
      <c r="CH13" s="62">
        <f>IFERROR(Inv_SY_B!CH13/Inv_SY_B!$IS13-1,"")</f>
        <v>1.6539183577610084E-2</v>
      </c>
      <c r="CI13" s="62">
        <f>IFERROR(Inv_SY_B!CI13/Inv_SY_B!$IS13-1,"")</f>
        <v>1.3159961947919685E-2</v>
      </c>
      <c r="CJ13" s="62">
        <f>IFERROR(Inv_SY_B!CJ13/Inv_SY_B!$IS13-1,"")</f>
        <v>4.0620575602920983E-3</v>
      </c>
      <c r="CK13" s="62">
        <f>IFERROR(Inv_SY_B!CK13/Inv_SY_B!$IS13-1,"")</f>
        <v>4.0620575602920983E-3</v>
      </c>
      <c r="CL13" s="62">
        <f>IFERROR(Inv_SY_B!CL13/Inv_SY_B!$IS13-1,"")</f>
        <v>-9.698444548067453E-5</v>
      </c>
      <c r="CM13" s="62">
        <f>IFERROR(Inv_SY_B!CM13/Inv_SY_B!$IS13-1,"")</f>
        <v>5.9618922214799142E-4</v>
      </c>
      <c r="CN13" s="62">
        <f>IFERROR(Inv_SY_B!CN13/Inv_SY_B!$IS13-1,"")</f>
        <v>-9.714769083830066E-3</v>
      </c>
      <c r="CO13" s="62">
        <f>IFERROR(Inv_SY_B!CO13/Inv_SY_B!$IS13-1,"")</f>
        <v>-4.824428858708929E-3</v>
      </c>
      <c r="CP13" s="62">
        <f>IFERROR(Inv_SY_B!CP13/Inv_SY_B!$IS13-1,"")</f>
        <v>-1.9425865562052613E-2</v>
      </c>
      <c r="CQ13" s="62">
        <f>IFERROR(Inv_SY_B!CQ13/Inv_SY_B!$IS13-1,"")</f>
        <v>1.1167087653487062E-2</v>
      </c>
      <c r="CR13" s="62">
        <f>IFERROR(Inv_SY_B!CR13/Inv_SY_B!$IS13-1,"")</f>
        <v>9.9540337351364805E-3</v>
      </c>
      <c r="CS13" s="62">
        <f>IFERROR(Inv_SY_B!CS13/Inv_SY_B!$IS13-1,"")</f>
        <v>1.4036056444506118E-2</v>
      </c>
      <c r="CT13" s="62">
        <f>IFERROR(Inv_SY_B!CT13/Inv_SY_B!$IS13-1,"")</f>
        <v>1.4632955991630947E-2</v>
      </c>
      <c r="CU13" s="62">
        <f>IFERROR(Inv_SY_B!CU13/Inv_SY_B!$IS13-1,"")</f>
        <v>-0.33741262045533715</v>
      </c>
      <c r="CV13" s="62">
        <f>IFERROR(Inv_SY_B!CV13/Inv_SY_B!$IS13-1,"")</f>
        <v>1.6019303326888501E-2</v>
      </c>
      <c r="CW13" s="62">
        <f>IFERROR(Inv_SY_B!CW13/Inv_SY_B!$IS13-1,"")</f>
        <v>1.4026429032455656E-2</v>
      </c>
      <c r="CX13" s="62">
        <f>IFERROR(Inv_SY_B!CX13/Inv_SY_B!$IS13-1,"")</f>
        <v>1.1860261321115839E-2</v>
      </c>
      <c r="CY13" s="62">
        <f>IFERROR(Inv_SY_B!CY13/Inv_SY_B!$IS13-1,"")</f>
        <v>7.2679857730750808E-3</v>
      </c>
      <c r="CZ13" s="62">
        <f>IFERROR(Inv_SY_B!CZ13/Inv_SY_B!$IS13-1,"")</f>
        <v>1.6452536869156376E-2</v>
      </c>
      <c r="DA13" s="62">
        <f>IFERROR(Inv_SY_B!DA13/Inv_SY_B!$IS13-1,"")</f>
        <v>2.3470920253897853E-2</v>
      </c>
      <c r="DB13" s="62">
        <f>IFERROR(Inv_SY_B!DB13/Inv_SY_B!$IS13-1,"")</f>
        <v>-2.2885068768776828E-2</v>
      </c>
      <c r="DC13" s="62">
        <f>IFERROR(Inv_SY_B!DC13/Inv_SY_B!$IS13-1,"")</f>
        <v>5.2558566545415353E-3</v>
      </c>
      <c r="DD13" s="62">
        <f>IFERROR(Inv_SY_B!DD13/Inv_SY_B!$IS13-1,"")</f>
        <v>2.13913992510113E-2</v>
      </c>
      <c r="DE13" s="62">
        <f>IFERROR(Inv_SY_B!DE13/Inv_SY_B!$IS13-1,"")</f>
        <v>1.2649709109248564E-2</v>
      </c>
      <c r="DF13" s="62">
        <f>IFERROR(Inv_SY_B!DF13/Inv_SY_B!$IS13-1,"")</f>
        <v>-2.6470746690741231E-2</v>
      </c>
      <c r="DG13" s="62">
        <f>IFERROR(Inv_SY_B!DG13/Inv_SY_B!$IS13-1,"")</f>
        <v>1.5326129659259724E-2</v>
      </c>
      <c r="DH13" s="62">
        <f>IFERROR(Inv_SY_B!DH13/Inv_SY_B!$IS13-1,"")</f>
        <v>1.3959037148102871E-2</v>
      </c>
      <c r="DI13" s="62">
        <f>IFERROR(Inv_SY_B!DI13/Inv_SY_B!$IS13-1,"")</f>
        <v>1.8085494066935937E-2</v>
      </c>
      <c r="DJ13" s="62">
        <f>IFERROR(Inv_SY_B!DJ13/Inv_SY_B!$IS13-1,"")</f>
        <v>6.8080917051289713E-3</v>
      </c>
      <c r="DK13" s="62">
        <f>IFERROR(Inv_SY_B!DK13/Inv_SY_B!$IS13-1,"")</f>
        <v>5.7179724329607939E-3</v>
      </c>
      <c r="DL13" s="62">
        <f>IFERROR(Inv_SY_B!DL13/Inv_SY_B!$IS13-1,"")</f>
        <v>1.7270866893440262E-2</v>
      </c>
      <c r="DM13" s="62">
        <f>IFERROR(Inv_SY_B!DM13/Inv_SY_B!$IS13-1,"")</f>
        <v>-1.6566251976455337E-3</v>
      </c>
      <c r="DN13" s="62">
        <f>IFERROR(Inv_SY_B!DN13/Inv_SY_B!$IS13-1,"")</f>
        <v>-2.6957464066096115E-2</v>
      </c>
      <c r="DO13" s="62">
        <f>IFERROR(Inv_SY_B!DO13/Inv_SY_B!$IS13-1,"")</f>
        <v>-2.9334523314404892E-2</v>
      </c>
      <c r="DP13" s="62">
        <f>IFERROR(Inv_SY_B!DP13/Inv_SY_B!$IS13-1,"")</f>
        <v>-1.7541855080805191E-2</v>
      </c>
      <c r="DQ13" s="62">
        <f>IFERROR(Inv_SY_B!DQ13/Inv_SY_B!$IS13-1,"")</f>
        <v>-1.2612620111000394E-2</v>
      </c>
      <c r="DR13" s="62">
        <f>IFERROR(Inv_SY_B!DR13/Inv_SY_B!$IS13-1,"")</f>
        <v>1.8618704580496193E-2</v>
      </c>
      <c r="DS13" s="62">
        <f>IFERROR(Inv_SY_B!DS13/Inv_SY_B!$IS13-1,"")</f>
        <v>2.9189603011835485E-2</v>
      </c>
      <c r="DT13" s="62">
        <f>IFERROR(Inv_SY_B!DT13/Inv_SY_B!$IS13-1,"")</f>
        <v>-4.7887457863665106E-2</v>
      </c>
      <c r="DU13" s="62">
        <f>IFERROR(Inv_SY_B!DU13/Inv_SY_B!$IS13-1,"")</f>
        <v>-5.4588136650743468E-2</v>
      </c>
      <c r="DV13" s="62">
        <f>IFERROR(Inv_SY_B!DV13/Inv_SY_B!$IS13-1,"")</f>
        <v>2.4960238833360293E-4</v>
      </c>
      <c r="DW13" s="62">
        <f>IFERROR(Inv_SY_B!DW13/Inv_SY_B!$IS13-1,"")</f>
        <v>8.4810396914254405E-3</v>
      </c>
      <c r="DX13" s="62">
        <f>IFERROR(Inv_SY_B!DX13/Inv_SY_B!$IS13-1,"")</f>
        <v>-1.5693391967128378E-2</v>
      </c>
      <c r="DY13" s="62">
        <f>IFERROR(Inv_SY_B!DY13/Inv_SY_B!$IS13-1,"")</f>
        <v>-9.698444548067453E-5</v>
      </c>
      <c r="DZ13" s="62">
        <f>IFERROR(Inv_SY_B!DZ13/Inv_SY_B!$IS13-1,"")</f>
        <v>-1.1361056544448633E-2</v>
      </c>
      <c r="EA13" s="62">
        <f>IFERROR(Inv_SY_B!EA13/Inv_SY_B!$IS13-1,"")</f>
        <v>-2.408849527507706E-2</v>
      </c>
      <c r="EB13" s="62">
        <f>IFERROR(Inv_SY_B!EB13/Inv_SY_B!$IS13-1,"")</f>
        <v>-2.2625128643416259E-2</v>
      </c>
      <c r="EC13" s="62">
        <f>IFERROR(Inv_SY_B!EC13/Inv_SY_B!$IS13-1,"")</f>
        <v>-2.5664428570711495E-2</v>
      </c>
      <c r="ED13" s="62">
        <f>IFERROR(Inv_SY_B!ED13/Inv_SY_B!$IS13-1,"")</f>
        <v>-1.5506768287382067E-2</v>
      </c>
      <c r="EE13" s="62">
        <f>IFERROR(Inv_SY_B!EE13/Inv_SY_B!$IS13-1,"")</f>
        <v>-1.318730255339351E-2</v>
      </c>
      <c r="EF13" s="62">
        <f>IFERROR(Inv_SY_B!EF13/Inv_SY_B!$IS13-1,"")</f>
        <v>3.4634075746124982E-3</v>
      </c>
      <c r="EG13" s="62">
        <f>IFERROR(Inv_SY_B!EG13/Inv_SY_B!$IS13-1,"")</f>
        <v>-4.8855784098776889E-3</v>
      </c>
      <c r="EH13" s="62">
        <f>IFERROR(Inv_SY_B!EH13/Inv_SY_B!$IS13-1,"")</f>
        <v>-1.9607641873493731E-2</v>
      </c>
      <c r="EI13" s="62">
        <f>IFERROR(Inv_SY_B!EI13/Inv_SY_B!$IS13-1,"")</f>
        <v>-8.5256490464861168E-3</v>
      </c>
      <c r="EJ13" s="62">
        <f>IFERROR(Inv_SY_B!EJ13/Inv_SY_B!$IS13-1,"")</f>
        <v>-1.313640518618997E-2</v>
      </c>
      <c r="EK13" s="62">
        <f>IFERROR(Inv_SY_B!EK13/Inv_SY_B!$IS13-1,"")</f>
        <v>-1.8715629157989744E-2</v>
      </c>
      <c r="EL13" s="62">
        <f>IFERROR(Inv_SY_B!EL13/Inv_SY_B!$IS13-1,"")</f>
        <v>-2.2815751402014084E-2</v>
      </c>
      <c r="EM13" s="62">
        <f>IFERROR(Inv_SY_B!EM13/Inv_SY_B!$IS13-1,"")</f>
        <v>-1.4227063054836675E-2</v>
      </c>
      <c r="EN13" s="62">
        <f>IFERROR(Inv_SY_B!EN13/Inv_SY_B!$IS13-1,"")</f>
        <v>-2.3344962836722938E-2</v>
      </c>
      <c r="EO13" s="62">
        <f>IFERROR(Inv_SY_B!EO13/Inv_SY_B!$IS13-1,"")</f>
        <v>-2.2191895101148051E-2</v>
      </c>
      <c r="EP13" s="62">
        <f>IFERROR(Inv_SY_B!EP13/Inv_SY_B!$IS13-1,"")</f>
        <v>-1.5746713018484515E-2</v>
      </c>
      <c r="EQ13" s="62">
        <f>IFERROR(Inv_SY_B!EQ13/Inv_SY_B!$IS13-1,"")</f>
        <v>-1.9939080681354637E-2</v>
      </c>
      <c r="ER13" s="62">
        <f>IFERROR(Inv_SY_B!ER13/Inv_SY_B!$IS13-1,"")</f>
        <v>-1.5346805133314101E-2</v>
      </c>
      <c r="ES13" s="62">
        <f>IFERROR(Inv_SY_B!ES13/Inv_SY_B!$IS13-1,"")</f>
        <v>-1.9939080681354637E-2</v>
      </c>
      <c r="ET13" s="62">
        <f>IFERROR(Inv_SY_B!ET13/Inv_SY_B!$IS13-1,"")</f>
        <v>-2.2057986551719866E-2</v>
      </c>
      <c r="EU13" s="62">
        <f>IFERROR(Inv_SY_B!EU13/Inv_SY_B!$IS13-1,"")</f>
        <v>-1.5026878825177614E-2</v>
      </c>
      <c r="EV13" s="62">
        <f>IFERROR(Inv_SY_B!EV13/Inv_SY_B!$IS13-1,"")</f>
        <v>-2.3744870721893463E-2</v>
      </c>
      <c r="EW13" s="62">
        <f>IFERROR(Inv_SY_B!EW13/Inv_SY_B!$IS13-1,"")</f>
        <v>-1.9265902407984425E-2</v>
      </c>
      <c r="EX13" s="62">
        <f>IFERROR(Inv_SY_B!EX13/Inv_SY_B!$IS13-1,"")</f>
        <v>-2.6870817357642518E-2</v>
      </c>
      <c r="EY13" s="62">
        <f>IFERROR(Inv_SY_B!EY13/Inv_SY_B!$IS13-1,"")</f>
        <v>-1.1919446443371728E-2</v>
      </c>
      <c r="EZ13" s="62">
        <f>IFERROR(Inv_SY_B!EZ13/Inv_SY_B!$IS13-1,"")</f>
        <v>-2.5397823313931478E-2</v>
      </c>
      <c r="FA13" s="62">
        <f>IFERROR(Inv_SY_B!FA13/Inv_SY_B!$IS13-1,"")</f>
        <v>-1.9939080681354637E-2</v>
      </c>
      <c r="FB13" s="62">
        <f>IFERROR(Inv_SY_B!FB13/Inv_SY_B!$IS13-1,"")</f>
        <v>-2.5137883188570687E-2</v>
      </c>
      <c r="FC13" s="62">
        <f>IFERROR(Inv_SY_B!FC13/Inv_SY_B!$IS13-1,"")</f>
        <v>-7.4619546640365408E-3</v>
      </c>
      <c r="FD13" s="62">
        <f>IFERROR(Inv_SY_B!FD13/Inv_SY_B!$IS13-1,"")</f>
        <v>-1.1794290086716508E-2</v>
      </c>
      <c r="FE13" s="62">
        <f>IFERROR(Inv_SY_B!FE13/Inv_SY_B!$IS13-1,"")</f>
        <v>-2.1415442623040626E-4</v>
      </c>
      <c r="FF13" s="62">
        <f>IFERROR(Inv_SY_B!FF13/Inv_SY_B!$IS13-1,"")</f>
        <v>-1.905489040645314E-2</v>
      </c>
      <c r="FG13" s="62">
        <f>IFERROR(Inv_SY_B!FG13/Inv_SY_B!$IS13-1,"")</f>
        <v>-1.619226695519449E-2</v>
      </c>
      <c r="FH13" s="62">
        <f>IFERROR(Inv_SY_B!FH13/Inv_SY_B!$IS13-1,"")</f>
        <v>-8.5391307895845703E-3</v>
      </c>
      <c r="FI13" s="62">
        <f>IFERROR(Inv_SY_B!FI13/Inv_SY_B!$IS13-1,"")</f>
        <v>-2.4059613038925565E-2</v>
      </c>
      <c r="FJ13" s="62">
        <f>IFERROR(Inv_SY_B!FJ13/Inv_SY_B!$IS13-1,"")</f>
        <v>-2.2579617240996219E-2</v>
      </c>
      <c r="FK13" s="62">
        <f>IFERROR(Inv_SY_B!FK13/Inv_SY_B!$IS13-1,"")</f>
        <v>-1.8596760699812753E-3</v>
      </c>
      <c r="FL13" s="62">
        <f>IFERROR(Inv_SY_B!FL13/Inv_SY_B!$IS13-1,"")</f>
        <v>-1.059320916807982E-2</v>
      </c>
      <c r="FM13" s="62">
        <f>IFERROR(Inv_SY_B!FM13/Inv_SY_B!$IS13-1,"")</f>
        <v>-1.0116494732115067E-2</v>
      </c>
      <c r="FN13" s="62">
        <f>IFERROR(Inv_SY_B!FN13/Inv_SY_B!$IS13-1,"")</f>
        <v>-2.8343811401353669E-2</v>
      </c>
      <c r="FO13" s="62">
        <f>IFERROR(Inv_SY_B!FO13/Inv_SY_B!$IS13-1,"")</f>
        <v>-6.8741355169138485E-3</v>
      </c>
      <c r="FP13" s="62">
        <f>IFERROR(Inv_SY_B!FP13/Inv_SY_B!$IS13-1,"")</f>
        <v>-1.3705874014672603E-2</v>
      </c>
      <c r="FQ13" s="62">
        <f>IFERROR(Inv_SY_B!FQ13/Inv_SY_B!$IS13-1,"")</f>
        <v>-1.2275730706778676E-2</v>
      </c>
      <c r="FR13" s="62">
        <f>IFERROR(Inv_SY_B!FR13/Inv_SY_B!$IS13-1,"")</f>
        <v>-2.7334298478134289E-2</v>
      </c>
      <c r="FS13" s="62">
        <f>IFERROR(Inv_SY_B!FS13/Inv_SY_B!$IS13-1,"")</f>
        <v>-1.6036477923833448E-2</v>
      </c>
      <c r="FT13" s="62">
        <f>IFERROR(Inv_SY_B!FT13/Inv_SY_B!$IS13-1,"")</f>
        <v>-5.1250141673080396E-3</v>
      </c>
      <c r="FU13" s="62">
        <f>IFERROR(Inv_SY_B!FU13/Inv_SY_B!$IS13-1,"")</f>
        <v>-2.3124878850759867E-2</v>
      </c>
      <c r="FV13" s="62">
        <f>IFERROR(Inv_SY_B!FV13/Inv_SY_B!$IS13-1,"")</f>
        <v>-1.6338319172095495E-2</v>
      </c>
      <c r="FW13" s="62">
        <f>IFERROR(Inv_SY_B!FW13/Inv_SY_B!$IS13-1,"")</f>
        <v>-6.786504186773179E-3</v>
      </c>
      <c r="FX13" s="62">
        <f>IFERROR(Inv_SY_B!FX13/Inv_SY_B!$IS13-1,"")</f>
        <v>-1.7565157794063535E-2</v>
      </c>
      <c r="FY13" s="62">
        <f>IFERROR(Inv_SY_B!FY13/Inv_SY_B!$IS13-1,"")</f>
        <v>-2.515013625845286E-2</v>
      </c>
      <c r="FZ13" s="62">
        <f>IFERROR(Inv_SY_B!FZ13/Inv_SY_B!$IS13-1,"")</f>
        <v>-8.2757373721442651E-4</v>
      </c>
      <c r="GA13" s="62">
        <f>IFERROR(Inv_SY_B!GA13/Inv_SY_B!$IS13-1,"")</f>
        <v>-1.9607641873493731E-2</v>
      </c>
      <c r="GB13" s="62">
        <f>IFERROR(Inv_SY_B!GB13/Inv_SY_B!$IS13-1,"")</f>
        <v>-2.3124878850759867E-2</v>
      </c>
      <c r="GC13" s="62">
        <f>IFERROR(Inv_SY_B!GC13/Inv_SY_B!$IS13-1,"")</f>
        <v>-1.5023849219986896E-2</v>
      </c>
      <c r="GD13" s="62">
        <f>IFERROR(Inv_SY_B!GD13/Inv_SY_B!$IS13-1,"")</f>
        <v>2.2804843375094475E-2</v>
      </c>
      <c r="GE13" s="62">
        <f>IFERROR(Inv_SY_B!GE13/Inv_SY_B!$IS13-1,"")</f>
        <v>-7.7167444605731328E-3</v>
      </c>
      <c r="GF13" s="62">
        <f>IFERROR(Inv_SY_B!GF13/Inv_SY_B!$IS13-1,"")</f>
        <v>-1.2764908265252117E-2</v>
      </c>
      <c r="GG13" s="62">
        <f>IFERROR(Inv_SY_B!GG13/Inv_SY_B!$IS13-1,"")</f>
        <v>-4.9567620134383095E-3</v>
      </c>
      <c r="GH13" s="62">
        <f>IFERROR(Inv_SY_B!GH13/Inv_SY_B!$IS13-1,"")</f>
        <v>-4.4520055518283419E-3</v>
      </c>
      <c r="GI13" s="62">
        <f>IFERROR(Inv_SY_B!GI13/Inv_SY_B!$IS13-1,"")</f>
        <v>7.7462756037391944E-3</v>
      </c>
      <c r="GJ13" s="62">
        <f>IFERROR(Inv_SY_B!GJ13/Inv_SY_B!$IS13-1,"")</f>
        <v>-2.1225451045319588E-2</v>
      </c>
      <c r="GK13" s="62">
        <f>IFERROR(Inv_SY_B!GK13/Inv_SY_B!$IS13-1,"")</f>
        <v>-7.9257114786007721E-3</v>
      </c>
      <c r="GL13" s="62">
        <f>IFERROR(Inv_SY_B!GL13/Inv_SY_B!$IS13-1,"")</f>
        <v>-4.6833522633996649E-3</v>
      </c>
      <c r="GM13" s="62">
        <f>IFERROR(Inv_SY_B!GM13/Inv_SY_B!$IS13-1,"")</f>
        <v>-1.7565157794063535E-2</v>
      </c>
      <c r="GN13" s="62">
        <f>IFERROR(Inv_SY_B!GN13/Inv_SY_B!$IS13-1,"")</f>
        <v>-2.4925690098853703E-3</v>
      </c>
      <c r="GO13" s="62">
        <f>IFERROR(Inv_SY_B!GO13/Inv_SY_B!$IS13-1,"")</f>
        <v>-8.8020247800064677E-3</v>
      </c>
      <c r="GP13" s="62">
        <f>IFERROR(Inv_SY_B!GP13/Inv_SY_B!$IS13-1,"")</f>
        <v>-2.4575664205309211E-2</v>
      </c>
      <c r="GQ13" s="62">
        <f>IFERROR(Inv_SY_B!GQ13/Inv_SY_B!$IS13-1,"")</f>
        <v>5.4117769687940243E-3</v>
      </c>
      <c r="GR13" s="62">
        <f>IFERROR(Inv_SY_B!GR13/Inv_SY_B!$IS13-1,"")</f>
        <v>-1.4936217889846337E-2</v>
      </c>
      <c r="GS13" s="62" t="str">
        <f>IFERROR(Inv_SY_B!GS13/Inv_SY_B!$IS13-1,"")</f>
        <v/>
      </c>
      <c r="GT13" s="62" t="str">
        <f>IFERROR(Inv_SY_B!GT13/Inv_SY_B!$IS13-1,"")</f>
        <v/>
      </c>
      <c r="GU13" s="62">
        <f>IFERROR(Inv_SY_B!GU13/Inv_SY_B!$IS13-1,"")</f>
        <v>-0.99991012171267635</v>
      </c>
      <c r="GV13" s="62">
        <f>IFERROR(Inv_SY_B!GV13/Inv_SY_B!$IS13-1,"")</f>
        <v>-1.9556647100543945E-2</v>
      </c>
      <c r="GW13" s="62">
        <f>IFERROR(Inv_SY_B!GW13/Inv_SY_B!$IS13-1,"")</f>
        <v>-1.775965659998513E-2</v>
      </c>
      <c r="GX13" s="62" t="str">
        <f>IFERROR(Inv_SY_B!GX13/Inv_SY_B!$IS13-1,"")</f>
        <v/>
      </c>
      <c r="GY13" s="62">
        <f>IFERROR(Inv_SY_B!GY13/Inv_SY_B!$IS13-1,"")</f>
        <v>1.0540779422525182E-2</v>
      </c>
      <c r="GZ13" s="62">
        <f>IFERROR(Inv_SY_B!GZ13/Inv_SY_B!$IS13-1,"")</f>
        <v>4.1487042687455844E-3</v>
      </c>
      <c r="HA13" s="62">
        <f>IFERROR(Inv_SY_B!HA13/Inv_SY_B!$IS13-1,"")</f>
        <v>1.4719602700084433E-2</v>
      </c>
      <c r="HB13" s="62">
        <f>IFERROR(Inv_SY_B!HB13/Inv_SY_B!$IS13-1,"")</f>
        <v>-2.2365188518055468E-2</v>
      </c>
      <c r="HC13" s="62">
        <f>IFERROR(Inv_SY_B!HC13/Inv_SY_B!$IS13-1,"")</f>
        <v>1.4719602700084433E-2</v>
      </c>
      <c r="HD13" s="62">
        <f>IFERROR(Inv_SY_B!HD13/Inv_SY_B!$IS13-1,"")</f>
        <v>5.3617581870959441E-3</v>
      </c>
      <c r="HE13" s="62">
        <f>IFERROR(Inv_SY_B!HE13/Inv_SY_B!$IS13-1,"")</f>
        <v>1.1773614612662131E-2</v>
      </c>
      <c r="HF13" s="62">
        <f>IFERROR(Inv_SY_B!HF13/Inv_SY_B!$IS13-1,"")</f>
        <v>1.7925530912867416E-2</v>
      </c>
      <c r="HG13" s="62">
        <f>IFERROR(Inv_SY_B!HG13/Inv_SY_B!$IS13-1,"")</f>
        <v>5.9618922214799142E-4</v>
      </c>
      <c r="HH13" s="62">
        <f>IFERROR(Inv_SY_B!HH13/Inv_SY_B!$IS13-1,"")</f>
        <v>-1.9332553722179568E-2</v>
      </c>
      <c r="HI13" s="62">
        <f>IFERROR(Inv_SY_B!HI13/Inv_SY_B!$IS13-1,"")</f>
        <v>-2.5230922821815049E-3</v>
      </c>
      <c r="HJ13" s="62">
        <f>IFERROR(Inv_SY_B!HJ13/Inv_SY_B!$IS13-1,"")</f>
        <v>1.9825365574057674E-3</v>
      </c>
      <c r="HK13" s="62">
        <f>IFERROR(Inv_SY_B!HK13/Inv_SY_B!$IS13-1,"")</f>
        <v>1.8349137043085051E-2</v>
      </c>
      <c r="HL13" s="62">
        <f>IFERROR(Inv_SY_B!HL13/Inv_SY_B!$IS13-1,"")</f>
        <v>4.0222617221593371E-2</v>
      </c>
      <c r="HM13" s="62">
        <f>IFERROR(Inv_SY_B!HM13/Inv_SY_B!$IS13-1,"")</f>
        <v>6.1003884101969996E-2</v>
      </c>
      <c r="HN13" s="62">
        <f>IFERROR(Inv_SY_B!HN13/Inv_SY_B!$IS13-1,"")</f>
        <v>5.6756138838013337E-2</v>
      </c>
      <c r="HO13" s="62">
        <f>IFERROR(Inv_SY_B!HO13/Inv_SY_B!$IS13-1,"")</f>
        <v>5.3026411289173403E-2</v>
      </c>
      <c r="HP13" s="62">
        <f>IFERROR(Inv_SY_B!HP13/Inv_SY_B!$IS13-1,"")</f>
        <v>1.7055261151471601E-2</v>
      </c>
      <c r="HQ13" s="62">
        <f>IFERROR(Inv_SY_B!HQ13/Inv_SY_B!$IS13-1,"")</f>
        <v>-1.3299042087061452E-2</v>
      </c>
      <c r="HR13" s="62">
        <f>IFERROR(Inv_SY_B!HR13/Inv_SY_B!$IS13-1,"")</f>
        <v>4.5927054169847548E-3</v>
      </c>
      <c r="HS13" s="62">
        <f>IFERROR(Inv_SY_B!HS13/Inv_SY_B!$IS13-1,"")</f>
        <v>3.8512788841442491E-2</v>
      </c>
      <c r="HT13" s="62">
        <f>IFERROR(Inv_SY_B!HT13/Inv_SY_B!$IS13-1,"")</f>
        <v>2.1506928195616171E-2</v>
      </c>
      <c r="HU13" s="62">
        <f>IFERROR(Inv_SY_B!HU13/Inv_SY_B!$IS13-1,"")</f>
        <v>9.3675021702197547E-3</v>
      </c>
      <c r="HV13" s="62">
        <f>IFERROR(Inv_SY_B!HV13/Inv_SY_B!$IS13-1,"")</f>
        <v>1.4086415215231352E-2</v>
      </c>
      <c r="HW13" s="62">
        <f>IFERROR(Inv_SY_B!HW13/Inv_SY_B!$IS13-1,"")</f>
        <v>4.4335447649524129E-2</v>
      </c>
      <c r="HX13" s="62">
        <f>IFERROR(Inv_SY_B!HX13/Inv_SY_B!$IS13-1,"")</f>
        <v>2.7763264888060801E-2</v>
      </c>
      <c r="HY13" s="62">
        <f>IFERROR(Inv_SY_B!HY13/Inv_SY_B!$IS13-1,"")</f>
        <v>1.688577041142425E-2</v>
      </c>
      <c r="HZ13" s="62">
        <f>IFERROR(Inv_SY_B!HZ13/Inv_SY_B!$IS13-1,"")</f>
        <v>4.8066027754312124E-4</v>
      </c>
      <c r="IA13" s="62">
        <f>IFERROR(Inv_SY_B!IA13/Inv_SY_B!$IS13-1,"")</f>
        <v>-1.9338007011522773E-2</v>
      </c>
      <c r="IB13" s="62">
        <f>IFERROR(Inv_SY_B!IB13/Inv_SY_B!$IS13-1,"")</f>
        <v>-9.1817605439489247E-3</v>
      </c>
      <c r="IC13" s="62">
        <f>IFERROR(Inv_SY_B!IC13/Inv_SY_B!$IS13-1,"")</f>
        <v>-1.0440056566479949E-2</v>
      </c>
      <c r="ID13" s="62">
        <f>IFERROR(Inv_SY_B!ID13/Inv_SY_B!$IS13-1,"")</f>
        <v>-1.2037892785567439E-2</v>
      </c>
      <c r="IE13" s="62">
        <f>IFERROR(Inv_SY_B!IE13/Inv_SY_B!$IS13-1,"")</f>
        <v>-1.6940054305727426E-2</v>
      </c>
      <c r="IF13" s="62" t="str">
        <f>IFERROR(Inv_SY_B!IF13/Inv_SY_B!$IS13-1,"")</f>
        <v/>
      </c>
      <c r="IG13" s="62">
        <f>IFERROR(Inv_SY_B!IG13/Inv_SY_B!$IS13-1,"")</f>
        <v>6.1785148068352225E-2</v>
      </c>
      <c r="IH13" s="62">
        <f>IFERROR(Inv_SY_B!IH13/Inv_SY_B!$IS13-1,"")</f>
        <v>-1.6031105888269392E-2</v>
      </c>
      <c r="II13" s="62">
        <f>IFERROR(Inv_SY_B!II13/Inv_SY_B!$IS13-1,"")</f>
        <v>3.1930040068470777E-3</v>
      </c>
      <c r="IJ13" s="62">
        <f>IFERROR(Inv_SY_B!IJ13/Inv_SY_B!$IS13-1,"")</f>
        <v>-2.0173542201087247E-2</v>
      </c>
      <c r="IK13" s="62">
        <f>IFERROR(Inv_SY_B!IK13/Inv_SY_B!$IS13-1,"")</f>
        <v>-1.8888615574904288E-2</v>
      </c>
      <c r="IL13" s="62" t="str">
        <f>IFERROR(Inv_SY_B!IL13/Inv_SY_B!$IS13-1,"")</f>
        <v/>
      </c>
      <c r="IM13" s="62" t="str">
        <f>IFERROR(Inv_SY_B!IM13/Inv_SY_B!$IS13-1,"")</f>
        <v/>
      </c>
      <c r="IN13" s="62">
        <f>IFERROR(Inv_SY_B!IN13/Inv_SY_B!$IS13-1,"")</f>
        <v>8.4066032778964406E-2</v>
      </c>
      <c r="IO13" s="62">
        <f>IFERROR(Inv_SY_B!IO13/Inv_SY_B!$IS13-1,"")</f>
        <v>3.5802322261544006E-2</v>
      </c>
      <c r="IP13" s="62">
        <f>IFERROR(Inv_SY_B!IP13/Inv_SY_B!$IS13-1,"")</f>
        <v>0.13838188242172089</v>
      </c>
      <c r="IQ13" s="62">
        <f>IFERROR(Inv_SY_B!IQ13/Inv_SY_B!$IS13-1,"")</f>
        <v>7.535600898252337E-3</v>
      </c>
      <c r="IR13" s="62">
        <f>IFERROR(Inv_SY_B!IR13/Inv_SY_B!$IS13-1,"")</f>
        <v>1.1997990790523216E-2</v>
      </c>
    </row>
    <row r="14" spans="2:253" ht="14.5" x14ac:dyDescent="0.35">
      <c r="B14" s="85">
        <f t="shared" si="0"/>
        <v>45836</v>
      </c>
      <c r="C14" s="62">
        <f>IFERROR(Inv_SY_B!C14/Inv_SY_B!$IS14-1,"")</f>
        <v>8.2414069995793149E-3</v>
      </c>
      <c r="D14" s="62">
        <f>IFERROR(Inv_SY_B!D14/Inv_SY_B!$IS14-1,"")</f>
        <v>2.7556744667032396E-2</v>
      </c>
      <c r="E14" s="62">
        <f>IFERROR(Inv_SY_B!E14/Inv_SY_B!$IS14-1,"")</f>
        <v>5.4570239824358602E-4</v>
      </c>
      <c r="F14" s="62">
        <f>IFERROR(Inv_SY_B!F14/Inv_SY_B!$IS14-1,"")</f>
        <v>3.2524122372150632E-3</v>
      </c>
      <c r="G14" s="62">
        <f>IFERROR(Inv_SY_B!G14/Inv_SY_B!$IS14-1,"")</f>
        <v>2.6307493972122398E-2</v>
      </c>
      <c r="H14" s="62">
        <f>IFERROR(Inv_SY_B!H14/Inv_SY_B!$IS14-1,"")</f>
        <v>2.438556982610729E-2</v>
      </c>
      <c r="I14" s="62">
        <f>IFERROR(Inv_SY_B!I14/Inv_SY_B!$IS14-1,"")</f>
        <v>3.1256448648111501E-2</v>
      </c>
      <c r="J14" s="62">
        <f>IFERROR(Inv_SY_B!J14/Inv_SY_B!$IS14-1,"")</f>
        <v>3.1256448648111501E-2</v>
      </c>
      <c r="K14" s="62">
        <f>IFERROR(Inv_SY_B!K14/Inv_SY_B!$IS14-1,"")</f>
        <v>1.8489106546132561E-2</v>
      </c>
      <c r="L14" s="62">
        <f>IFERROR(Inv_SY_B!L14/Inv_SY_B!$IS14-1,"")</f>
        <v>2.3586049381364882E-2</v>
      </c>
      <c r="M14" s="62">
        <f>IFERROR(Inv_SY_B!M14/Inv_SY_B!$IS14-1,"")</f>
        <v>8.5617276905818329E-3</v>
      </c>
      <c r="N14" s="62">
        <f>IFERROR(Inv_SY_B!N14/Inv_SY_B!$IS14-1,"")</f>
        <v>3.8856057042146785E-2</v>
      </c>
      <c r="O14" s="62">
        <f>IFERROR(Inv_SY_B!O14/Inv_SY_B!$IS14-1,"")</f>
        <v>-2.2044914334710342E-2</v>
      </c>
      <c r="P14" s="62">
        <f>IFERROR(Inv_SY_B!P14/Inv_SY_B!$IS14-1,"")</f>
        <v>-2.7572407269348398E-3</v>
      </c>
      <c r="Q14" s="62">
        <f>IFERROR(Inv_SY_B!Q14/Inv_SY_B!$IS14-1,"")</f>
        <v>2.3656840254076439E-2</v>
      </c>
      <c r="R14" s="62">
        <f>IFERROR(Inv_SY_B!R14/Inv_SY_B!$IS14-1,"")</f>
        <v>1.407925159310075E-2</v>
      </c>
      <c r="S14" s="62">
        <f>IFERROR(Inv_SY_B!S14/Inv_SY_B!$IS14-1,"")</f>
        <v>1.78270036778303E-2</v>
      </c>
      <c r="T14" s="62">
        <f>IFERROR(Inv_SY_B!T14/Inv_SY_B!$IS14-1,"")</f>
        <v>1.6265440309192858E-2</v>
      </c>
      <c r="U14" s="62">
        <f>IFERROR(Inv_SY_B!U14/Inv_SY_B!$IS14-1,"")</f>
        <v>1.1316485633203754E-2</v>
      </c>
      <c r="V14" s="62">
        <f>IFERROR(Inv_SY_B!V14/Inv_SY_B!$IS14-1,"")</f>
        <v>1.4487660474128861E-2</v>
      </c>
      <c r="W14" s="62">
        <f>IFERROR(Inv_SY_B!W14/Inv_SY_B!$IS14-1,"")</f>
        <v>-9.8647200593388051E-3</v>
      </c>
      <c r="X14" s="62">
        <f>IFERROR(Inv_SY_B!X14/Inv_SY_B!$IS14-1,"")</f>
        <v>-8.0765252124215259E-4</v>
      </c>
      <c r="Y14" s="62">
        <f>IFERROR(Inv_SY_B!Y14/Inv_SY_B!$IS14-1,"")</f>
        <v>-1.3764624472294762E-2</v>
      </c>
      <c r="Z14" s="62">
        <f>IFERROR(Inv_SY_B!Z14/Inv_SY_B!$IS14-1,"")</f>
        <v>1.2263211231055671E-2</v>
      </c>
      <c r="AA14" s="62">
        <f>IFERROR(Inv_SY_B!AA14/Inv_SY_B!$IS14-1,"")</f>
        <v>-5.7886392663317743E-3</v>
      </c>
      <c r="AB14" s="62">
        <f>IFERROR(Inv_SY_B!AB14/Inv_SY_B!$IS14-1,"")</f>
        <v>7.5687335484742047E-3</v>
      </c>
      <c r="AC14" s="62">
        <f>IFERROR(Inv_SY_B!AC14/Inv_SY_B!$IS14-1,"")</f>
        <v>-2.6353227628694298E-2</v>
      </c>
      <c r="AD14" s="62">
        <f>IFERROR(Inv_SY_B!AD14/Inv_SY_B!$IS14-1,"")</f>
        <v>-1.0685986719881524E-2</v>
      </c>
      <c r="AE14" s="62">
        <f>IFERROR(Inv_SY_B!AE14/Inv_SY_B!$IS14-1,"")</f>
        <v>-1.6173520457206658E-3</v>
      </c>
      <c r="AF14" s="62">
        <f>IFERROR(Inv_SY_B!AF14/Inv_SY_B!$IS14-1,"")</f>
        <v>-1.614567494208019E-2</v>
      </c>
      <c r="AG14" s="62">
        <f>IFERROR(Inv_SY_B!AG14/Inv_SY_B!$IS14-1,"")</f>
        <v>-8.8352449496446051E-3</v>
      </c>
      <c r="AH14" s="62">
        <f>IFERROR(Inv_SY_B!AH14/Inv_SY_B!$IS14-1,"")</f>
        <v>-2.7250125563501482E-2</v>
      </c>
      <c r="AI14" s="62">
        <f>IFERROR(Inv_SY_B!AI14/Inv_SY_B!$IS14-1,"")</f>
        <v>-1.4362562724443806E-2</v>
      </c>
      <c r="AJ14" s="62">
        <f>IFERROR(Inv_SY_B!AJ14/Inv_SY_B!$IS14-1,"")</f>
        <v>-1.9922717785660904E-3</v>
      </c>
      <c r="AK14" s="62">
        <f>IFERROR(Inv_SY_B!AK14/Inv_SY_B!$IS14-1,"")</f>
        <v>1.1060229080401829E-2</v>
      </c>
      <c r="AL14" s="62">
        <f>IFERROR(Inv_SY_B!AL14/Inv_SY_B!$IS14-1,"")</f>
        <v>-2.3565762467974816E-2</v>
      </c>
      <c r="AM14" s="62">
        <f>IFERROR(Inv_SY_B!AM14/Inv_SY_B!$IS14-1,"")</f>
        <v>1.1060229080401829E-2</v>
      </c>
      <c r="AN14" s="62">
        <f>IFERROR(Inv_SY_B!AN14/Inv_SY_B!$IS14-1,"")</f>
        <v>5.6468094024588744E-3</v>
      </c>
      <c r="AO14" s="62">
        <f>IFERROR(Inv_SY_B!AO14/Inv_SY_B!$IS14-1,"")</f>
        <v>-9.3252203944573786E-2</v>
      </c>
      <c r="AP14" s="62">
        <f>IFERROR(Inv_SY_B!AP14/Inv_SY_B!$IS14-1,"")</f>
        <v>1.4495668491403935E-2</v>
      </c>
      <c r="AQ14" s="62">
        <f>IFERROR(Inv_SY_B!AQ14/Inv_SY_B!$IS14-1,"")</f>
        <v>1.6057231860041377E-2</v>
      </c>
      <c r="AR14" s="62">
        <f>IFERROR(Inv_SY_B!AR14/Inv_SY_B!$IS14-1,"")</f>
        <v>1.2517688224463308E-2</v>
      </c>
      <c r="AS14" s="62">
        <f>IFERROR(Inv_SY_B!AS14/Inv_SY_B!$IS14-1,"")</f>
        <v>1.1060229080401829E-2</v>
      </c>
      <c r="AT14" s="62">
        <f>IFERROR(Inv_SY_B!AT14/Inv_SY_B!$IS14-1,"")</f>
        <v>5.2303925041556898E-3</v>
      </c>
      <c r="AU14" s="62">
        <f>IFERROR(Inv_SY_B!AU14/Inv_SY_B!$IS14-1,"")</f>
        <v>6.4980662281932666E-4</v>
      </c>
      <c r="AV14" s="62">
        <f>IFERROR(Inv_SY_B!AV14/Inv_SY_B!$IS14-1,"")</f>
        <v>-3.9307792585169254E-3</v>
      </c>
      <c r="AW14" s="62">
        <f>IFERROR(Inv_SY_B!AW14/Inv_SY_B!$IS14-1,"")</f>
        <v>-1.0209064802166656E-2</v>
      </c>
      <c r="AX14" s="62">
        <f>IFERROR(Inv_SY_B!AX14/Inv_SY_B!$IS14-1,"")</f>
        <v>7.5206854448237603E-3</v>
      </c>
      <c r="AY14" s="62">
        <f>IFERROR(Inv_SY_B!AY14/Inv_SY_B!$IS14-1,"")</f>
        <v>-3.7975258510599685E-3</v>
      </c>
      <c r="AZ14" s="62">
        <f>IFERROR(Inv_SY_B!AZ14/Inv_SY_B!$IS14-1,"")</f>
        <v>-2.7683199137736869E-2</v>
      </c>
      <c r="BA14" s="62">
        <f>IFERROR(Inv_SY_B!BA14/Inv_SY_B!$IS14-1,"")</f>
        <v>1.1060229080401829E-2</v>
      </c>
      <c r="BB14" s="62">
        <f>IFERROR(Inv_SY_B!BB14/Inv_SY_B!$IS14-1,"")</f>
        <v>1.4807981165131379E-2</v>
      </c>
      <c r="BC14" s="62">
        <f>IFERROR(Inv_SY_B!BC14/Inv_SY_B!$IS14-1,"")</f>
        <v>1.1615451611472816E-2</v>
      </c>
      <c r="BD14" s="62">
        <f>IFERROR(Inv_SY_B!BD14/Inv_SY_B!$IS14-1,"")</f>
        <v>1.6704991479624232E-2</v>
      </c>
      <c r="BE14" s="62">
        <f>IFERROR(Inv_SY_B!BE14/Inv_SY_B!$IS14-1,"")</f>
        <v>-1.6935799313219757E-2</v>
      </c>
      <c r="BF14" s="62">
        <f>IFERROR(Inv_SY_B!BF14/Inv_SY_B!$IS14-1,"")</f>
        <v>1.8000510718789942E-2</v>
      </c>
      <c r="BG14" s="62">
        <f>IFERROR(Inv_SY_B!BG14/Inv_SY_B!$IS14-1,"")</f>
        <v>2.1239308816704439E-2</v>
      </c>
      <c r="BH14" s="62">
        <f>IFERROR(Inv_SY_B!BH14/Inv_SY_B!$IS14-1,"")</f>
        <v>-9.2002953249663788E-2</v>
      </c>
      <c r="BI14" s="62">
        <f>IFERROR(Inv_SY_B!BI14/Inv_SY_B!$IS14-1,"")</f>
        <v>-3.653167992981321E-3</v>
      </c>
      <c r="BJ14" s="62">
        <f>IFERROR(Inv_SY_B!BJ14/Inv_SY_B!$IS14-1,"")</f>
        <v>9.7647098412358968E-3</v>
      </c>
      <c r="BK14" s="62">
        <f>IFERROR(Inv_SY_B!BK14/Inv_SY_B!$IS14-1,"")</f>
        <v>3.2401595118445758E-2</v>
      </c>
      <c r="BL14" s="62">
        <f>IFERROR(Inv_SY_B!BL14/Inv_SY_B!$IS14-1,"")</f>
        <v>-1.8916075622584128E-2</v>
      </c>
      <c r="BM14" s="62">
        <f>IFERROR(Inv_SY_B!BM14/Inv_SY_B!$IS14-1,"")</f>
        <v>2.6051237419320472E-2</v>
      </c>
      <c r="BN14" s="62">
        <f>IFERROR(Inv_SY_B!BN14/Inv_SY_B!$IS14-1,"")</f>
        <v>4.7934663385327925E-2</v>
      </c>
      <c r="BO14" s="62">
        <f>IFERROR(Inv_SY_B!BO14/Inv_SY_B!$IS14-1,"")</f>
        <v>1.910027842456552E-2</v>
      </c>
      <c r="BP14" s="62">
        <f>IFERROR(Inv_SY_B!BP14/Inv_SY_B!$IS14-1,"")</f>
        <v>5.5371041551866007E-4</v>
      </c>
      <c r="BQ14" s="62">
        <f>IFERROR(Inv_SY_B!BQ14/Inv_SY_B!$IS14-1,"")</f>
        <v>1.4968141510632638E-2</v>
      </c>
      <c r="BR14" s="62">
        <f>IFERROR(Inv_SY_B!BR14/Inv_SY_B!$IS14-1,"")</f>
        <v>1.8990573177291026E-3</v>
      </c>
      <c r="BS14" s="62">
        <f>IFERROR(Inv_SY_B!BS14/Inv_SY_B!$IS14-1,"")</f>
        <v>1.3558730470221603E-2</v>
      </c>
      <c r="BT14" s="62">
        <f>IFERROR(Inv_SY_B!BT14/Inv_SY_B!$IS14-1,"")</f>
        <v>3.2524122372150632E-3</v>
      </c>
      <c r="BU14" s="62">
        <f>IFERROR(Inv_SY_B!BU14/Inv_SY_B!$IS14-1,"")</f>
        <v>6.687851648217169E-3</v>
      </c>
      <c r="BV14" s="62">
        <f>IFERROR(Inv_SY_B!BV14/Inv_SY_B!$IS14-1,"")</f>
        <v>2.1366547313408368E-2</v>
      </c>
      <c r="BW14" s="62">
        <f>IFERROR(Inv_SY_B!BW14/Inv_SY_B!$IS14-1,"")</f>
        <v>9.1863530380369429E-3</v>
      </c>
      <c r="BX14" s="62">
        <f>IFERROR(Inv_SY_B!BX14/Inv_SY_B!$IS14-1,"")</f>
        <v>-5.0759257288508497E-3</v>
      </c>
      <c r="BY14" s="62">
        <f>IFERROR(Inv_SY_B!BY14/Inv_SY_B!$IS14-1,"")</f>
        <v>-7.3546515334550477E-3</v>
      </c>
      <c r="BZ14" s="62">
        <f>IFERROR(Inv_SY_B!BZ14/Inv_SY_B!$IS14-1,"")</f>
        <v>4.1846390153965629E-4</v>
      </c>
      <c r="CA14" s="62">
        <f>IFERROR(Inv_SY_B!CA14/Inv_SY_B!$IS14-1,"")</f>
        <v>9.3020243986767781E-3</v>
      </c>
      <c r="CB14" s="62">
        <f>IFERROR(Inv_SY_B!CB14/Inv_SY_B!$IS14-1,"")</f>
        <v>9.6027699363401275E-3</v>
      </c>
      <c r="CC14" s="62">
        <f>IFERROR(Inv_SY_B!CC14/Inv_SY_B!$IS14-1,"")</f>
        <v>1.3246417796493937E-2</v>
      </c>
      <c r="CD14" s="62">
        <f>IFERROR(Inv_SY_B!CD14/Inv_SY_B!$IS14-1,"")</f>
        <v>1.9580759461069075E-2</v>
      </c>
      <c r="CE14" s="62">
        <f>IFERROR(Inv_SY_B!CE14/Inv_SY_B!$IS14-1,"")</f>
        <v>-2.8897370127586308E-3</v>
      </c>
      <c r="CF14" s="62">
        <f>IFERROR(Inv_SY_B!CF14/Inv_SY_B!$IS14-1,"")</f>
        <v>1.1060229080401829E-2</v>
      </c>
      <c r="CG14" s="62">
        <f>IFERROR(Inv_SY_B!CG14/Inv_SY_B!$IS14-1,"")</f>
        <v>1.9388567046467742E-2</v>
      </c>
      <c r="CH14" s="62">
        <f>IFERROR(Inv_SY_B!CH14/Inv_SY_B!$IS14-1,"")</f>
        <v>6.5837474236412064E-3</v>
      </c>
      <c r="CI14" s="62">
        <f>IFERROR(Inv_SY_B!CI14/Inv_SY_B!$IS14-1,"")</f>
        <v>2.0429609292225814E-2</v>
      </c>
      <c r="CJ14" s="62">
        <f>IFERROR(Inv_SY_B!CJ14/Inv_SY_B!$IS14-1,"")</f>
        <v>5.8550178516105778E-3</v>
      </c>
      <c r="CK14" s="62">
        <f>IFERROR(Inv_SY_B!CK14/Inv_SY_B!$IS14-1,"")</f>
        <v>-4.5554046059718134E-3</v>
      </c>
      <c r="CL14" s="62">
        <f>IFERROR(Inv_SY_B!CL14/Inv_SY_B!$IS14-1,"")</f>
        <v>1.8451629025285188E-2</v>
      </c>
      <c r="CM14" s="62">
        <f>IFERROR(Inv_SY_B!CM14/Inv_SY_B!$IS14-1,"")</f>
        <v>1.0227395283795238E-2</v>
      </c>
      <c r="CN14" s="62">
        <f>IFERROR(Inv_SY_B!CN14/Inv_SY_B!$IS14-1,"")</f>
        <v>-3.5143623602136298E-3</v>
      </c>
      <c r="CO14" s="62">
        <f>IFERROR(Inv_SY_B!CO14/Inv_SY_B!$IS14-1,"")</f>
        <v>-3.5976457398743111E-3</v>
      </c>
      <c r="CP14" s="62">
        <f>IFERROR(Inv_SY_B!CP14/Inv_SY_B!$IS14-1,"")</f>
        <v>-2.1164032434453195E-2</v>
      </c>
      <c r="CQ14" s="62">
        <f>IFERROR(Inv_SY_B!CQ14/Inv_SY_B!$IS14-1,"")</f>
        <v>6.4980662281932666E-4</v>
      </c>
      <c r="CR14" s="62">
        <f>IFERROR(Inv_SY_B!CR14/Inv_SY_B!$IS14-1,"")</f>
        <v>-0.11094992212246391</v>
      </c>
      <c r="CS14" s="62">
        <f>IFERROR(Inv_SY_B!CS14/Inv_SY_B!$IS14-1,"")</f>
        <v>1.8648270338373019E-2</v>
      </c>
      <c r="CT14" s="62">
        <f>IFERROR(Inv_SY_B!CT14/Inv_SY_B!$IS14-1,"")</f>
        <v>1.4703876940555638E-2</v>
      </c>
      <c r="CU14" s="62">
        <f>IFERROR(Inv_SY_B!CU14/Inv_SY_B!$IS14-1,"")</f>
        <v>-1</v>
      </c>
      <c r="CV14" s="62">
        <f>IFERROR(Inv_SY_B!CV14/Inv_SY_B!$IS14-1,"")</f>
        <v>1.1997167101584161E-2</v>
      </c>
      <c r="CW14" s="62">
        <f>IFERROR(Inv_SY_B!CW14/Inv_SY_B!$IS14-1,"")</f>
        <v>-2.6815285636070385E-3</v>
      </c>
      <c r="CX14" s="62">
        <f>IFERROR(Inv_SY_B!CX14/Inv_SY_B!$IS14-1,"")</f>
        <v>-6.6374890974882916E-3</v>
      </c>
      <c r="CY14" s="62">
        <f>IFERROR(Inv_SY_B!CY14/Inv_SY_B!$IS14-1,"")</f>
        <v>4.1893502583973952E-3</v>
      </c>
      <c r="CZ14" s="62">
        <f>IFERROR(Inv_SY_B!CZ14/Inv_SY_B!$IS14-1,"")</f>
        <v>-9.3441989364597688E-3</v>
      </c>
      <c r="DA14" s="62">
        <f>IFERROR(Inv_SY_B!DA14/Inv_SY_B!$IS14-1,"")</f>
        <v>-1.2240694195454482E-3</v>
      </c>
      <c r="DB14" s="62">
        <f>IFERROR(Inv_SY_B!DB14/Inv_SY_B!$IS14-1,"")</f>
        <v>-1.0697553855945507E-2</v>
      </c>
      <c r="DC14" s="62">
        <f>IFERROR(Inv_SY_B!DC14/Inv_SY_B!$IS14-1,"")</f>
        <v>-8.9277820381564732E-3</v>
      </c>
      <c r="DD14" s="62">
        <f>IFERROR(Inv_SY_B!DD14/Inv_SY_B!$IS14-1,"")</f>
        <v>6.687851648217169E-3</v>
      </c>
      <c r="DE14" s="62">
        <f>IFERROR(Inv_SY_B!DE14/Inv_SY_B!$IS14-1,"")</f>
        <v>2.8244282028477841E-3</v>
      </c>
      <c r="DF14" s="62">
        <f>IFERROR(Inv_SY_B!DF14/Inv_SY_B!$IS14-1,"")</f>
        <v>-2.2356843888173272E-2</v>
      </c>
      <c r="DG14" s="62">
        <f>IFERROR(Inv_SY_B!DG14/Inv_SY_B!$IS14-1,"")</f>
        <v>-2.1524393211831194E-2</v>
      </c>
      <c r="DH14" s="62">
        <f>IFERROR(Inv_SY_B!DH14/Inv_SY_B!$IS14-1,"")</f>
        <v>2.2534828055870371E-2</v>
      </c>
      <c r="DI14" s="62">
        <f>IFERROR(Inv_SY_B!DI14/Inv_SY_B!$IS14-1,"")</f>
        <v>-8.2871406561513261E-3</v>
      </c>
      <c r="DJ14" s="62">
        <f>IFERROR(Inv_SY_B!DJ14/Inv_SY_B!$IS14-1,"")</f>
        <v>-2.0587455190648751E-2</v>
      </c>
      <c r="DK14" s="62">
        <f>IFERROR(Inv_SY_B!DK14/Inv_SY_B!$IS14-1,"")</f>
        <v>-2.105014063320787E-2</v>
      </c>
      <c r="DL14" s="62">
        <f>IFERROR(Inv_SY_B!DL14/Inv_SY_B!$IS14-1,"")</f>
        <v>-8.4650965955972435E-3</v>
      </c>
      <c r="DM14" s="62">
        <f>IFERROR(Inv_SY_B!DM14/Inv_SY_B!$IS14-1,"")</f>
        <v>6.5837474236412064E-3</v>
      </c>
      <c r="DN14" s="62">
        <f>IFERROR(Inv_SY_B!DN14/Inv_SY_B!$IS14-1,"")</f>
        <v>-4.659508830547554E-3</v>
      </c>
      <c r="DO14" s="62">
        <f>IFERROR(Inv_SY_B!DO14/Inv_SY_B!$IS14-1,"")</f>
        <v>-1.3150463934299861E-2</v>
      </c>
      <c r="DP14" s="62">
        <f>IFERROR(Inv_SY_B!DP14/Inv_SY_B!$IS14-1,"")</f>
        <v>-2.465908708516984E-2</v>
      </c>
      <c r="DQ14" s="62">
        <f>IFERROR(Inv_SY_B!DQ14/Inv_SY_B!$IS14-1,"")</f>
        <v>-9.9456900117865787E-3</v>
      </c>
      <c r="DR14" s="62">
        <f>IFERROR(Inv_SY_B!DR14/Inv_SY_B!$IS14-1,"")</f>
        <v>-6.6374890974882916E-3</v>
      </c>
      <c r="DS14" s="62">
        <f>IFERROR(Inv_SY_B!DS14/Inv_SY_B!$IS14-1,"")</f>
        <v>6.8960600973688724E-3</v>
      </c>
      <c r="DT14" s="62">
        <f>IFERROR(Inv_SY_B!DT14/Inv_SY_B!$IS14-1,"")</f>
        <v>-7.5554485766683666E-2</v>
      </c>
      <c r="DU14" s="62">
        <f>IFERROR(Inv_SY_B!DU14/Inv_SY_B!$IS14-1,"")</f>
        <v>-7.0002260455973131E-2</v>
      </c>
      <c r="DV14" s="62">
        <f>IFERROR(Inv_SY_B!DV14/Inv_SY_B!$IS14-1,"")</f>
        <v>-4.7636130551235167E-3</v>
      </c>
      <c r="DW14" s="62">
        <f>IFERROR(Inv_SY_B!DW14/Inv_SY_B!$IS14-1,"")</f>
        <v>-2.0379246741497048E-2</v>
      </c>
      <c r="DX14" s="62">
        <f>IFERROR(Inv_SY_B!DX14/Inv_SY_B!$IS14-1,"")</f>
        <v>-2.0032232659577653E-2</v>
      </c>
      <c r="DY14" s="62">
        <f>IFERROR(Inv_SY_B!DY14/Inv_SY_B!$IS14-1,"")</f>
        <v>-4.7636130551235167E-3</v>
      </c>
      <c r="DZ14" s="62">
        <f>IFERROR(Inv_SY_B!DZ14/Inv_SY_B!$IS14-1,"")</f>
        <v>-1.5174035512705797E-2</v>
      </c>
      <c r="EA14" s="62">
        <f>IFERROR(Inv_SY_B!EA14/Inv_SY_B!$IS14-1,"")</f>
        <v>8.6542647790937011E-3</v>
      </c>
      <c r="EB14" s="62">
        <f>IFERROR(Inv_SY_B!EB14/Inv_SY_B!$IS14-1,"")</f>
        <v>-2.2929571804297666E-4</v>
      </c>
      <c r="EC14" s="62">
        <f>IFERROR(Inv_SY_B!EC14/Inv_SY_B!$IS14-1,"")</f>
        <v>-8.0263199924420991E-2</v>
      </c>
      <c r="ED14" s="62">
        <f>IFERROR(Inv_SY_B!ED14/Inv_SY_B!$IS14-1,"")</f>
        <v>6.3194828535642067E-3</v>
      </c>
      <c r="EE14" s="62">
        <f>IFERROR(Inv_SY_B!EE14/Inv_SY_B!$IS14-1,"")</f>
        <v>2.0541721534076851E-2</v>
      </c>
      <c r="EF14" s="62">
        <f>IFERROR(Inv_SY_B!EF14/Inv_SY_B!$IS14-1,"")</f>
        <v>2.7792617175861567E-2</v>
      </c>
      <c r="EG14" s="62">
        <f>IFERROR(Inv_SY_B!EG14/Inv_SY_B!$IS14-1,"")</f>
        <v>3.6512255986049791E-2</v>
      </c>
      <c r="EH14" s="62">
        <f>IFERROR(Inv_SY_B!EH14/Inv_SY_B!$IS14-1,"")</f>
        <v>-9.1662025524822388E-3</v>
      </c>
      <c r="EI14" s="62">
        <f>IFERROR(Inv_SY_B!EI14/Inv_SY_B!$IS14-1,"")</f>
        <v>3.5345997470172419E-2</v>
      </c>
      <c r="EJ14" s="62">
        <f>IFERROR(Inv_SY_B!EJ14/Inv_SY_B!$IS14-1,"")</f>
        <v>3.0486586987349851E-2</v>
      </c>
      <c r="EK14" s="62">
        <f>IFERROR(Inv_SY_B!EK14/Inv_SY_B!$IS14-1,"")</f>
        <v>2.6084550771184656E-2</v>
      </c>
      <c r="EL14" s="62">
        <f>IFERROR(Inv_SY_B!EL14/Inv_SY_B!$IS14-1,"")</f>
        <v>-8.7942888491206794E-2</v>
      </c>
      <c r="EM14" s="62">
        <f>IFERROR(Inv_SY_B!EM14/Inv_SY_B!$IS14-1,"")</f>
        <v>8.5296956214817587E-3</v>
      </c>
      <c r="EN14" s="62">
        <f>IFERROR(Inv_SY_B!EN14/Inv_SY_B!$IS14-1,"")</f>
        <v>-1.3380239643091651E-2</v>
      </c>
      <c r="EO14" s="62">
        <f>IFERROR(Inv_SY_B!EO14/Inv_SY_B!$IS14-1,"")</f>
        <v>2.0221400843074333E-2</v>
      </c>
      <c r="EP14" s="62">
        <f>IFERROR(Inv_SY_B!EP14/Inv_SY_B!$IS14-1,"")</f>
        <v>3.2169362617468611E-2</v>
      </c>
      <c r="EQ14" s="62">
        <f>IFERROR(Inv_SY_B!EQ14/Inv_SY_B!$IS14-1,"")</f>
        <v>-8.8236778135805105E-3</v>
      </c>
      <c r="ER14" s="62">
        <f>IFERROR(Inv_SY_B!ER14/Inv_SY_B!$IS14-1,"")</f>
        <v>1.1220389425902866E-2</v>
      </c>
      <c r="ES14" s="62">
        <f>IFERROR(Inv_SY_B!ES14/Inv_SY_B!$IS14-1,"")</f>
        <v>3.5647249109425072E-3</v>
      </c>
      <c r="ET14" s="62">
        <f>IFERROR(Inv_SY_B!ET14/Inv_SY_B!$IS14-1,"")</f>
        <v>2.5748388766009045E-2</v>
      </c>
      <c r="EU14" s="62">
        <f>IFERROR(Inv_SY_B!EU14/Inv_SY_B!$IS14-1,"")</f>
        <v>4.6858473294513203E-3</v>
      </c>
      <c r="EV14" s="62">
        <f>IFERROR(Inv_SY_B!EV14/Inv_SY_B!$IS14-1,"")</f>
        <v>1.6121295998241969E-2</v>
      </c>
      <c r="EW14" s="62">
        <f>IFERROR(Inv_SY_B!EW14/Inv_SY_B!$IS14-1,"")</f>
        <v>1.5544718754437081E-2</v>
      </c>
      <c r="EX14" s="62">
        <f>IFERROR(Inv_SY_B!EX14/Inv_SY_B!$IS14-1,"")</f>
        <v>-2.8897370127586308E-3</v>
      </c>
      <c r="EY14" s="62">
        <f>IFERROR(Inv_SY_B!EY14/Inv_SY_B!$IS14-1,"")</f>
        <v>-5.9665952057773586E-3</v>
      </c>
      <c r="EZ14" s="62">
        <f>IFERROR(Inv_SY_B!EZ14/Inv_SY_B!$IS14-1,"")</f>
        <v>-1.2363221449158579E-2</v>
      </c>
      <c r="FA14" s="62">
        <f>IFERROR(Inv_SY_B!FA14/Inv_SY_B!$IS14-1,"")</f>
        <v>-1.5486348186433241E-2</v>
      </c>
      <c r="FB14" s="62">
        <f>IFERROR(Inv_SY_B!FB14/Inv_SY_B!$IS14-1,"")</f>
        <v>-1.1009866529672951E-2</v>
      </c>
      <c r="FC14" s="62">
        <f>IFERROR(Inv_SY_B!FC14/Inv_SY_B!$IS14-1,"")</f>
        <v>7.312476995672057E-3</v>
      </c>
      <c r="FD14" s="62">
        <f>IFERROR(Inv_SY_B!FD14/Inv_SY_B!$IS14-1,"")</f>
        <v>2.8029217686261099E-2</v>
      </c>
      <c r="FE14" s="62">
        <f>IFERROR(Inv_SY_B!FE14/Inv_SY_B!$IS14-1,"")</f>
        <v>1.9075071370188157E-2</v>
      </c>
      <c r="FF14" s="62">
        <f>IFERROR(Inv_SY_B!FF14/Inv_SY_B!$IS14-1,"")</f>
        <v>-9.7736288628350598E-3</v>
      </c>
      <c r="FG14" s="62">
        <f>IFERROR(Inv_SY_B!FG14/Inv_SY_B!$IS14-1,"")</f>
        <v>1.3471451170829818E-2</v>
      </c>
      <c r="FH14" s="62">
        <f>IFERROR(Inv_SY_B!FH14/Inv_SY_B!$IS14-1,"")</f>
        <v>-2.2934532253812701E-2</v>
      </c>
      <c r="FI14" s="62">
        <f>IFERROR(Inv_SY_B!FI14/Inv_SY_B!$IS14-1,"")</f>
        <v>-1.6851270241982963E-2</v>
      </c>
      <c r="FJ14" s="62">
        <f>IFERROR(Inv_SY_B!FJ14/Inv_SY_B!$IS14-1,"")</f>
        <v>-2.2466589022133499E-2</v>
      </c>
      <c r="FK14" s="62">
        <f>IFERROR(Inv_SY_B!FK14/Inv_SY_B!$IS14-1,"")</f>
        <v>1.159967824411301E-2</v>
      </c>
      <c r="FL14" s="62">
        <f>IFERROR(Inv_SY_B!FL14/Inv_SY_B!$IS14-1,"")</f>
        <v>-5.5158133977859514E-3</v>
      </c>
      <c r="FM14" s="62">
        <f>IFERROR(Inv_SY_B!FM14/Inv_SY_B!$IS14-1,"")</f>
        <v>-7.3520226388952281E-3</v>
      </c>
      <c r="FN14" s="62">
        <f>IFERROR(Inv_SY_B!FN14/Inv_SY_B!$IS14-1,"")</f>
        <v>-2.19050571441185E-2</v>
      </c>
      <c r="FO14" s="62">
        <f>IFERROR(Inv_SY_B!FO14/Inv_SY_B!$IS14-1,"")</f>
        <v>-1.6301436944759939E-2</v>
      </c>
      <c r="FP14" s="62">
        <f>IFERROR(Inv_SY_B!FP14/Inv_SY_B!$IS14-1,"")</f>
        <v>-2.9672914789993343E-2</v>
      </c>
      <c r="FQ14" s="62">
        <f>IFERROR(Inv_SY_B!FQ14/Inv_SY_B!$IS14-1,"")</f>
        <v>-1.5879928152229272E-4</v>
      </c>
      <c r="FR14" s="62">
        <f>IFERROR(Inv_SY_B!FR14/Inv_SY_B!$IS14-1,"")</f>
        <v>-2.0171795413978733E-2</v>
      </c>
      <c r="FS14" s="62">
        <f>IFERROR(Inv_SY_B!FS14/Inv_SY_B!$IS14-1,"")</f>
        <v>-1.488590866893047E-2</v>
      </c>
      <c r="FT14" s="62">
        <f>IFERROR(Inv_SY_B!FT14/Inv_SY_B!$IS14-1,"")</f>
        <v>-9.7191507802522947E-2</v>
      </c>
      <c r="FU14" s="62">
        <f>IFERROR(Inv_SY_B!FU14/Inv_SY_B!$IS14-1,"")</f>
        <v>-2.8607984053907742E-4</v>
      </c>
      <c r="FV14" s="62">
        <f>IFERROR(Inv_SY_B!FV14/Inv_SY_B!$IS14-1,"")</f>
        <v>9.9150826100675715E-3</v>
      </c>
      <c r="FW14" s="62">
        <f>IFERROR(Inv_SY_B!FW14/Inv_SY_B!$IS14-1,"")</f>
        <v>2.6550464496263526E-2</v>
      </c>
      <c r="FX14" s="62">
        <f>IFERROR(Inv_SY_B!FX14/Inv_SY_B!$IS14-1,"")</f>
        <v>1.5811167329225606E-2</v>
      </c>
      <c r="FY14" s="62">
        <f>IFERROR(Inv_SY_B!FY14/Inv_SY_B!$IS14-1,"")</f>
        <v>2.7087568422079489E-3</v>
      </c>
      <c r="FZ14" s="62">
        <f>IFERROR(Inv_SY_B!FZ14/Inv_SY_B!$IS14-1,"")</f>
        <v>6.5458913419773612E-3</v>
      </c>
      <c r="GA14" s="62">
        <f>IFERROR(Inv_SY_B!GA14/Inv_SY_B!$IS14-1,"")</f>
        <v>-1.6455318276716091E-2</v>
      </c>
      <c r="GB14" s="62">
        <f>IFERROR(Inv_SY_B!GB14/Inv_SY_B!$IS14-1,"")</f>
        <v>-1.1516717400840037E-2</v>
      </c>
      <c r="GC14" s="62">
        <f>IFERROR(Inv_SY_B!GC14/Inv_SY_B!$IS14-1,"")</f>
        <v>-1.7132036180990573E-2</v>
      </c>
      <c r="GD14" s="62">
        <f>IFERROR(Inv_SY_B!GD14/Inv_SY_B!$IS14-1,"")</f>
        <v>2.0864954231361255E-2</v>
      </c>
      <c r="GE14" s="62">
        <f>IFERROR(Inv_SY_B!GE14/Inv_SY_B!$IS14-1,"")</f>
        <v>-7.6111911979789282E-3</v>
      </c>
      <c r="GF14" s="62">
        <f>IFERROR(Inv_SY_B!GF14/Inv_SY_B!$IS14-1,"")</f>
        <v>1.2254798768463582E-2</v>
      </c>
      <c r="GG14" s="62">
        <f>IFERROR(Inv_SY_B!GG14/Inv_SY_B!$IS14-1,"")</f>
        <v>-1.1479281942305741E-2</v>
      </c>
      <c r="GH14" s="62">
        <f>IFERROR(Inv_SY_B!GH14/Inv_SY_B!$IS14-1,"")</f>
        <v>6.4980662281932666E-4</v>
      </c>
      <c r="GI14" s="62">
        <f>IFERROR(Inv_SY_B!GI14/Inv_SY_B!$IS14-1,"")</f>
        <v>-2.6741718386754765E-2</v>
      </c>
      <c r="GJ14" s="62">
        <f>IFERROR(Inv_SY_B!GJ14/Inv_SY_B!$IS14-1,"")</f>
        <v>-9.3719944953594592E-2</v>
      </c>
      <c r="GK14" s="62">
        <f>IFERROR(Inv_SY_B!GK14/Inv_SY_B!$IS14-1,"")</f>
        <v>-4.6145547335717518E-3</v>
      </c>
      <c r="GL14" s="62">
        <f>IFERROR(Inv_SY_B!GL14/Inv_SY_B!$IS14-1,"")</f>
        <v>1.8232773553165771E-2</v>
      </c>
      <c r="GM14" s="62">
        <f>IFERROR(Inv_SY_B!GM14/Inv_SY_B!$IS14-1,"")</f>
        <v>9.9150826100675715E-3</v>
      </c>
      <c r="GN14" s="62">
        <f>IFERROR(Inv_SY_B!GN14/Inv_SY_B!$IS14-1,"")</f>
        <v>2.2865411546789671E-2</v>
      </c>
      <c r="GO14" s="62">
        <f>IFERROR(Inv_SY_B!GO14/Inv_SY_B!$IS14-1,"")</f>
        <v>6.4406041148494797E-3</v>
      </c>
      <c r="GP14" s="62">
        <f>IFERROR(Inv_SY_B!GP14/Inv_SY_B!$IS14-1,"")</f>
        <v>-5.0357036420830559E-3</v>
      </c>
      <c r="GQ14" s="62">
        <f>IFERROR(Inv_SY_B!GQ14/Inv_SY_B!$IS14-1,"")</f>
        <v>5.0718701621879081E-3</v>
      </c>
      <c r="GR14" s="62">
        <f>IFERROR(Inv_SY_B!GR14/Inv_SY_B!$IS14-1,"")</f>
        <v>-2.9777842133105192E-4</v>
      </c>
      <c r="GS14" s="62" t="str">
        <f>IFERROR(Inv_SY_B!GS14/Inv_SY_B!$IS14-1,"")</f>
        <v/>
      </c>
      <c r="GT14" s="62" t="str">
        <f>IFERROR(Inv_SY_B!GT14/Inv_SY_B!$IS14-1,"")</f>
        <v/>
      </c>
      <c r="GU14" s="62">
        <f>IFERROR(Inv_SY_B!GU14/Inv_SY_B!$IS14-1,"")</f>
        <v>-1</v>
      </c>
      <c r="GV14" s="62">
        <f>IFERROR(Inv_SY_B!GV14/Inv_SY_B!$IS14-1,"")</f>
        <v>-5.2788018103134826E-3</v>
      </c>
      <c r="GW14" s="62">
        <f>IFERROR(Inv_SY_B!GW14/Inv_SY_B!$IS14-1,"")</f>
        <v>-1.5127869559457219E-2</v>
      </c>
      <c r="GX14" s="62" t="str">
        <f>IFERROR(Inv_SY_B!GX14/Inv_SY_B!$IS14-1,"")</f>
        <v/>
      </c>
      <c r="GY14" s="62">
        <f>IFERROR(Inv_SY_B!GY14/Inv_SY_B!$IS14-1,"")</f>
        <v>-1.7741417893222478E-2</v>
      </c>
      <c r="GZ14" s="62">
        <f>IFERROR(Inv_SY_B!GZ14/Inv_SY_B!$IS14-1,"")</f>
        <v>1.0956124855826088E-2</v>
      </c>
      <c r="HA14" s="62">
        <f>IFERROR(Inv_SY_B!HA14/Inv_SY_B!$IS14-1,"")</f>
        <v>-4.7636130551235167E-3</v>
      </c>
      <c r="HB14" s="62">
        <f>IFERROR(Inv_SY_B!HB14/Inv_SY_B!$IS14-1,"")</f>
        <v>-1.5363820932728922E-3</v>
      </c>
      <c r="HC14" s="62">
        <f>IFERROR(Inv_SY_B!HC14/Inv_SY_B!$IS14-1,"")</f>
        <v>-0.10699396158858254</v>
      </c>
      <c r="HD14" s="62">
        <f>IFERROR(Inv_SY_B!HD14/Inv_SY_B!$IS14-1,"")</f>
        <v>2.1470651537984109E-2</v>
      </c>
      <c r="HE14" s="62">
        <f>IFERROR(Inv_SY_B!HE14/Inv_SY_B!$IS14-1,"")</f>
        <v>5.9591220761863184E-3</v>
      </c>
      <c r="HF14" s="62">
        <f>IFERROR(Inv_SY_B!HF14/Inv_SY_B!$IS14-1,"")</f>
        <v>1.407925159310075E-2</v>
      </c>
      <c r="HG14" s="62">
        <f>IFERROR(Inv_SY_B!HG14/Inv_SY_B!$IS14-1,"")</f>
        <v>-1.4341201716099317E-2</v>
      </c>
      <c r="HH14" s="62">
        <f>IFERROR(Inv_SY_B!HH14/Inv_SY_B!$IS14-1,"")</f>
        <v>-3.9307792585169254E-3</v>
      </c>
      <c r="HI14" s="62">
        <f>IFERROR(Inv_SY_B!HI14/Inv_SY_B!$IS14-1,"")</f>
        <v>-1.2779638347461986E-2</v>
      </c>
      <c r="HJ14" s="62">
        <f>IFERROR(Inv_SY_B!HJ14/Inv_SY_B!$IS14-1,"")</f>
        <v>-1.2050908775431135E-2</v>
      </c>
      <c r="HK14" s="62">
        <f>IFERROR(Inv_SY_B!HK14/Inv_SY_B!$IS14-1,"")</f>
        <v>-1.6793434561663156E-2</v>
      </c>
      <c r="HL14" s="62">
        <f>IFERROR(Inv_SY_B!HL14/Inv_SY_B!$IS14-1,"")</f>
        <v>5.7698921690370941E-2</v>
      </c>
      <c r="HM14" s="62">
        <f>IFERROR(Inv_SY_B!HM14/Inv_SY_B!$IS14-1,"")</f>
        <v>5.9303609289967696E-2</v>
      </c>
      <c r="HN14" s="62">
        <f>IFERROR(Inv_SY_B!HN14/Inv_SY_B!$IS14-1,"")</f>
        <v>4.6855858299486242E-2</v>
      </c>
      <c r="HO14" s="62">
        <f>IFERROR(Inv_SY_B!HO14/Inv_SY_B!$IS14-1,"")</f>
        <v>4.7063320815994292E-2</v>
      </c>
      <c r="HP14" s="62">
        <f>IFERROR(Inv_SY_B!HP14/Inv_SY_B!$IS14-1,"")</f>
        <v>2.8184231813764393E-2</v>
      </c>
      <c r="HQ14" s="62">
        <f>IFERROR(Inv_SY_B!HQ14/Inv_SY_B!$IS14-1,"")</f>
        <v>-8.3614430386601546E-3</v>
      </c>
      <c r="HR14" s="62">
        <f>IFERROR(Inv_SY_B!HR14/Inv_SY_B!$IS14-1,"")</f>
        <v>-1.5207029345348788E-2</v>
      </c>
      <c r="HS14" s="62">
        <f>IFERROR(Inv_SY_B!HS14/Inv_SY_B!$IS14-1,"")</f>
        <v>5.7967194858481452E-3</v>
      </c>
      <c r="HT14" s="62">
        <f>IFERROR(Inv_SY_B!HT14/Inv_SY_B!$IS14-1,"")</f>
        <v>-3.005408373398355E-3</v>
      </c>
      <c r="HU14" s="62">
        <f>IFERROR(Inv_SY_B!HU14/Inv_SY_B!$IS14-1,"")</f>
        <v>-2.5103976933784522E-2</v>
      </c>
      <c r="HV14" s="62">
        <f>IFERROR(Inv_SY_B!HV14/Inv_SY_B!$IS14-1,"")</f>
        <v>-2.4046918653476079E-2</v>
      </c>
      <c r="HW14" s="62">
        <f>IFERROR(Inv_SY_B!HW14/Inv_SY_B!$IS14-1,"")</f>
        <v>2.0887667880359562E-2</v>
      </c>
      <c r="HX14" s="62">
        <f>IFERROR(Inv_SY_B!HX14/Inv_SY_B!$IS14-1,"")</f>
        <v>-5.8847354736324409E-3</v>
      </c>
      <c r="HY14" s="62">
        <f>IFERROR(Inv_SY_B!HY14/Inv_SY_B!$IS14-1,"")</f>
        <v>-1.1518820516488004E-2</v>
      </c>
      <c r="HZ14" s="62">
        <f>IFERROR(Inv_SY_B!HZ14/Inv_SY_B!$IS14-1,"")</f>
        <v>-2.357648753815611E-3</v>
      </c>
      <c r="IA14" s="62">
        <f>IFERROR(Inv_SY_B!IA14/Inv_SY_B!$IS14-1,"")</f>
        <v>5.466022345794741E-3</v>
      </c>
      <c r="IB14" s="62">
        <f>IFERROR(Inv_SY_B!IB14/Inv_SY_B!$IS14-1,"")</f>
        <v>1.496886951220322E-2</v>
      </c>
      <c r="IC14" s="62">
        <f>IFERROR(Inv_SY_B!IC14/Inv_SY_B!$IS14-1,"")</f>
        <v>-1.8399082469845007E-2</v>
      </c>
      <c r="ID14" s="62">
        <f>IFERROR(Inv_SY_B!ID14/Inv_SY_B!$IS14-1,"")</f>
        <v>-1.3575667620228549E-2</v>
      </c>
      <c r="IE14" s="62">
        <f>IFERROR(Inv_SY_B!IE14/Inv_SY_B!$IS14-1,"")</f>
        <v>-1.2939264825144847E-2</v>
      </c>
      <c r="IF14" s="62" t="str">
        <f>IFERROR(Inv_SY_B!IF14/Inv_SY_B!$IS14-1,"")</f>
        <v/>
      </c>
      <c r="IG14" s="62">
        <f>IFERROR(Inv_SY_B!IG14/Inv_SY_B!$IS14-1,"")</f>
        <v>5.8176864096999736E-2</v>
      </c>
      <c r="IH14" s="62">
        <f>IFERROR(Inv_SY_B!IH14/Inv_SY_B!$IS14-1,"")</f>
        <v>-1.1510263011437649E-2</v>
      </c>
      <c r="II14" s="62">
        <f>IFERROR(Inv_SY_B!II14/Inv_SY_B!$IS14-1,"")</f>
        <v>2.5858344410503165E-3</v>
      </c>
      <c r="IJ14" s="62">
        <f>IFERROR(Inv_SY_B!IJ14/Inv_SY_B!$IS14-1,"")</f>
        <v>-2.8757825803598536E-2</v>
      </c>
      <c r="IK14" s="62">
        <f>IFERROR(Inv_SY_B!IK14/Inv_SY_B!$IS14-1,"")</f>
        <v>-1.5159475481296592E-2</v>
      </c>
      <c r="IL14" s="62" t="str">
        <f>IFERROR(Inv_SY_B!IL14/Inv_SY_B!$IS14-1,"")</f>
        <v/>
      </c>
      <c r="IM14" s="62" t="str">
        <f>IFERROR(Inv_SY_B!IM14/Inv_SY_B!$IS14-1,"")</f>
        <v/>
      </c>
      <c r="IN14" s="62">
        <f>IFERROR(Inv_SY_B!IN14/Inv_SY_B!$IS14-1,"")</f>
        <v>4.6772873292883155E-2</v>
      </c>
      <c r="IO14" s="62">
        <f>IFERROR(Inv_SY_B!IO14/Inv_SY_B!$IS14-1,"")</f>
        <v>4.1254370353769776E-2</v>
      </c>
      <c r="IP14" s="62">
        <f>IFERROR(Inv_SY_B!IP14/Inv_SY_B!$IS14-1,"")</f>
        <v>0.13197250662446769</v>
      </c>
      <c r="IQ14" s="62">
        <f>IFERROR(Inv_SY_B!IQ14/Inv_SY_B!$IS14-1,"")</f>
        <v>-1.9802912164882502E-2</v>
      </c>
      <c r="IR14" s="62">
        <f>IFERROR(Inv_SY_B!IR14/Inv_SY_B!$IS14-1,"")</f>
        <v>3.738231951902149E-3</v>
      </c>
    </row>
    <row r="15" spans="2:253" ht="14.5" x14ac:dyDescent="0.35">
      <c r="B15" s="85">
        <f t="shared" si="0"/>
        <v>45837</v>
      </c>
      <c r="C15" s="62">
        <f>IFERROR(Inv_SY_B!C15/Inv_SY_B!$IS15-1,"")</f>
        <v>-4.8885773506168739E-3</v>
      </c>
      <c r="D15" s="62">
        <f>IFERROR(Inv_SY_B!D15/Inv_SY_B!$IS15-1,"")</f>
        <v>1.5820203624562046E-2</v>
      </c>
      <c r="E15" s="62">
        <f>IFERROR(Inv_SY_B!E15/Inv_SY_B!$IS15-1,"")</f>
        <v>1.7818419332693347E-2</v>
      </c>
      <c r="F15" s="62">
        <f>IFERROR(Inv_SY_B!F15/Inv_SY_B!$IS15-1,"")</f>
        <v>1.4276127850096909E-2</v>
      </c>
      <c r="G15" s="62">
        <f>IFERROR(Inv_SY_B!G15/Inv_SY_B!$IS15-1,"")</f>
        <v>1.1460460261366379E-2</v>
      </c>
      <c r="H15" s="62">
        <f>IFERROR(Inv_SY_B!H15/Inv_SY_B!$IS15-1,"")</f>
        <v>1.1914600195032765E-2</v>
      </c>
      <c r="I15" s="62">
        <f>IFERROR(Inv_SY_B!I15/Inv_SY_B!$IS15-1,"")</f>
        <v>1.6637655505161275E-2</v>
      </c>
      <c r="J15" s="62">
        <f>IFERROR(Inv_SY_B!J15/Inv_SY_B!$IS15-1,"")</f>
        <v>2.0179946987757491E-2</v>
      </c>
      <c r="K15" s="62">
        <f>IFERROR(Inv_SY_B!K15/Inv_SY_B!$IS15-1,"")</f>
        <v>1.1111680792310841E-2</v>
      </c>
      <c r="L15" s="62">
        <f>IFERROR(Inv_SY_B!L15/Inv_SY_B!$IS15-1,"")</f>
        <v>1.5645813890034166E-2</v>
      </c>
      <c r="M15" s="62">
        <f>IFERROR(Inv_SY_B!M15/Inv_SY_B!$IS15-1,"")</f>
        <v>1.0733836367500471E-2</v>
      </c>
      <c r="N15" s="62">
        <f>IFERROR(Inv_SY_B!N15/Inv_SY_B!$IS15-1,"")</f>
        <v>-8.3945376385200499E-3</v>
      </c>
      <c r="O15" s="62">
        <f>IFERROR(Inv_SY_B!O15/Inv_SY_B!$IS15-1,"")</f>
        <v>-9.3391487005456408E-3</v>
      </c>
      <c r="P15" s="62">
        <f>IFERROR(Inv_SY_B!P15/Inv_SY_B!$IS15-1,"")</f>
        <v>3.9501536892828648E-2</v>
      </c>
      <c r="Q15" s="62">
        <f>IFERROR(Inv_SY_B!Q15/Inv_SY_B!$IS15-1,"")</f>
        <v>1.4276127850096909E-2</v>
      </c>
      <c r="R15" s="62">
        <f>IFERROR(Inv_SY_B!R15/Inv_SY_B!$IS15-1,"")</f>
        <v>5.0661699953462591E-3</v>
      </c>
      <c r="S15" s="62">
        <f>IFERROR(Inv_SY_B!S15/Inv_SY_B!$IS15-1,"")</f>
        <v>6.0107810573719611E-3</v>
      </c>
      <c r="T15" s="62">
        <f>IFERROR(Inv_SY_B!T15/Inv_SY_B!$IS15-1,"")</f>
        <v>4.8300172298398891E-3</v>
      </c>
      <c r="U15" s="62">
        <f>IFERROR(Inv_SY_B!U15/Inv_SY_B!$IS15-1,"")</f>
        <v>8.1906527389696837E-3</v>
      </c>
      <c r="V15" s="62">
        <f>IFERROR(Inv_SY_B!V15/Inv_SY_B!$IS15-1,"")</f>
        <v>1.1460460261366379E-2</v>
      </c>
      <c r="W15" s="62">
        <f>IFERROR(Inv_SY_B!W15/Inv_SY_B!$IS15-1,"")</f>
        <v>2.4684895747757452E-3</v>
      </c>
      <c r="X15" s="62">
        <f>IFERROR(Inv_SY_B!X15/Inv_SY_B!$IS15-1,"")</f>
        <v>1.7818419332693347E-2</v>
      </c>
      <c r="Y15" s="62">
        <f>IFERROR(Inv_SY_B!Y15/Inv_SY_B!$IS15-1,"")</f>
        <v>-1.0338256554611291E-2</v>
      </c>
      <c r="Z15" s="62">
        <f>IFERROR(Inv_SY_B!Z15/Inv_SY_B!$IS15-1,"")</f>
        <v>1.7031243447671818E-2</v>
      </c>
      <c r="AA15" s="62">
        <f>IFERROR(Inv_SY_B!AA15/Inv_SY_B!$IS15-1,"")</f>
        <v>-1.7967807440203432E-2</v>
      </c>
      <c r="AB15" s="62">
        <f>IFERROR(Inv_SY_B!AB15/Inv_SY_B!$IS15-1,"")</f>
        <v>1.2550396102165351E-2</v>
      </c>
      <c r="AC15" s="62">
        <f>IFERROR(Inv_SY_B!AC15/Inv_SY_B!$IS15-1,"")</f>
        <v>-1.6877871599404681E-2</v>
      </c>
      <c r="AD15" s="62">
        <f>IFERROR(Inv_SY_B!AD15/Inv_SY_B!$IS15-1,"")</f>
        <v>5.4859971340244229E-3</v>
      </c>
      <c r="AE15" s="62">
        <f>IFERROR(Inv_SY_B!AE15/Inv_SY_B!$IS15-1,"")</f>
        <v>1.3882539907586144E-2</v>
      </c>
      <c r="AF15" s="62">
        <f>IFERROR(Inv_SY_B!AF15/Inv_SY_B!$IS15-1,"")</f>
        <v>-8.9980391503695634E-3</v>
      </c>
      <c r="AG15" s="62">
        <f>IFERROR(Inv_SY_B!AG15/Inv_SY_B!$IS15-1,"")</f>
        <v>-8.1140994614692374E-4</v>
      </c>
      <c r="AH15" s="62">
        <f>IFERROR(Inv_SY_B!AH15/Inv_SY_B!$IS15-1,"")</f>
        <v>-3.7336371011140734E-2</v>
      </c>
      <c r="AI15" s="62">
        <f>IFERROR(Inv_SY_B!AI15/Inv_SY_B!$IS15-1,"")</f>
        <v>-7.3647110738468413E-3</v>
      </c>
      <c r="AJ15" s="62">
        <f>IFERROR(Inv_SY_B!AJ15/Inv_SY_B!$IS15-1,"")</f>
        <v>1.039007191733865E-2</v>
      </c>
      <c r="AK15" s="62">
        <f>IFERROR(Inv_SY_B!AK15/Inv_SY_B!$IS15-1,"")</f>
        <v>2.4684895747757452E-3</v>
      </c>
      <c r="AL15" s="62">
        <f>IFERROR(Inv_SY_B!AL15/Inv_SY_B!$IS15-1,"")</f>
        <v>1.0447830007134895E-2</v>
      </c>
      <c r="AM15" s="62">
        <f>IFERROR(Inv_SY_B!AM15/Inv_SY_B!$IS15-1,"")</f>
        <v>1.0733836367500471E-2</v>
      </c>
      <c r="AN15" s="62">
        <f>IFERROR(Inv_SY_B!AN15/Inv_SY_B!$IS15-1,"")</f>
        <v>-2.1146786975866916E-2</v>
      </c>
      <c r="AO15" s="62">
        <f>IFERROR(Inv_SY_B!AO15/Inv_SY_B!$IS15-1,"")</f>
        <v>-3.4353295628849478E-3</v>
      </c>
      <c r="AP15" s="62">
        <f>IFERROR(Inv_SY_B!AP15/Inv_SY_B!$IS15-1,"")</f>
        <v>1.5456891677628981E-2</v>
      </c>
      <c r="AQ15" s="62">
        <f>IFERROR(Inv_SY_B!AQ15/Inv_SY_B!$IS15-1,"")</f>
        <v>-1.2881440183141968E-2</v>
      </c>
      <c r="AR15" s="62">
        <f>IFERROR(Inv_SY_B!AR15/Inv_SY_B!$IS15-1,"")</f>
        <v>-1.5124891455453038E-2</v>
      </c>
      <c r="AS15" s="62">
        <f>IFERROR(Inv_SY_B!AS15/Inv_SY_B!$IS15-1,"")</f>
        <v>-1.0738019078206928E-3</v>
      </c>
      <c r="AT15" s="62">
        <f>IFERROR(Inv_SY_B!AT15/Inv_SY_B!$IS15-1,"")</f>
        <v>-3.271827248568171E-2</v>
      </c>
      <c r="AU15" s="62">
        <f>IFERROR(Inv_SY_B!AU15/Inv_SY_B!$IS15-1,"")</f>
        <v>7.1915448849042551E-3</v>
      </c>
      <c r="AV15" s="62">
        <f>IFERROR(Inv_SY_B!AV15/Inv_SY_B!$IS15-1,"")</f>
        <v>1.0733836367500471E-2</v>
      </c>
      <c r="AW15" s="62">
        <f>IFERROR(Inv_SY_B!AW15/Inv_SY_B!$IS15-1,"")</f>
        <v>-1.7967807440203432E-2</v>
      </c>
      <c r="AX15" s="62">
        <f>IFERROR(Inv_SY_B!AX15/Inv_SY_B!$IS15-1,"")</f>
        <v>-1.0738019078206928E-3</v>
      </c>
      <c r="AY15" s="62">
        <f>IFERROR(Inv_SY_B!AY15/Inv_SY_B!$IS15-1,"")</f>
        <v>-2.2365195199758325E-4</v>
      </c>
      <c r="AZ15" s="62">
        <f>IFERROR(Inv_SY_B!AZ15/Inv_SY_B!$IS15-1,"")</f>
        <v>-2.3801144060159096E-2</v>
      </c>
      <c r="BA15" s="62">
        <f>IFERROR(Inv_SY_B!BA15/Inv_SY_B!$IS15-1,"")</f>
        <v>3.6492534023075951E-3</v>
      </c>
      <c r="BB15" s="62">
        <f>IFERROR(Inv_SY_B!BB15/Inv_SY_B!$IS15-1,"")</f>
        <v>8.3723087124361051E-3</v>
      </c>
      <c r="BC15" s="62">
        <f>IFERROR(Inv_SY_B!BC15/Inv_SY_B!$IS15-1,"")</f>
        <v>2.122951483445279E-2</v>
      </c>
      <c r="BD15" s="62">
        <f>IFERROR(Inv_SY_B!BD15/Inv_SY_B!$IS15-1,"")</f>
        <v>8.6347006741100962E-3</v>
      </c>
      <c r="BE15" s="62">
        <f>IFERROR(Inv_SY_B!BE15/Inv_SY_B!$IS15-1,"")</f>
        <v>-3.035686421258621E-3</v>
      </c>
      <c r="BF15" s="62">
        <f>IFERROR(Inv_SY_B!BF15/Inv_SY_B!$IS15-1,"")</f>
        <v>1.8125096705909893E-3</v>
      </c>
      <c r="BG15" s="62">
        <f>IFERROR(Inv_SY_B!BG15/Inv_SY_B!$IS15-1,"")</f>
        <v>8.8446142434490671E-3</v>
      </c>
      <c r="BH15" s="62">
        <f>IFERROR(Inv_SY_B!BH15/Inv_SY_B!$IS15-1,"")</f>
        <v>-2.4726722854828687E-4</v>
      </c>
      <c r="BI15" s="62">
        <f>IFERROR(Inv_SY_B!BI15/Inv_SY_B!$IS15-1,"")</f>
        <v>7.5851328274147978E-3</v>
      </c>
      <c r="BJ15" s="62">
        <f>IFERROR(Inv_SY_B!BJ15/Inv_SY_B!$IS15-1,"")</f>
        <v>-2.0333371894678209E-2</v>
      </c>
      <c r="BK15" s="62">
        <f>IFERROR(Inv_SY_B!BK15/Inv_SY_B!$IS15-1,"")</f>
        <v>1.0733836367500471E-2</v>
      </c>
      <c r="BL15" s="62">
        <f>IFERROR(Inv_SY_B!BL15/Inv_SY_B!$IS15-1,"")</f>
        <v>2.521429098844985E-2</v>
      </c>
      <c r="BM15" s="62">
        <f>IFERROR(Inv_SY_B!BM15/Inv_SY_B!$IS15-1,"")</f>
        <v>2.1360710815289785E-2</v>
      </c>
      <c r="BN15" s="62">
        <f>IFERROR(Inv_SY_B!BN15/Inv_SY_B!$IS15-1,"")</f>
        <v>3.836148905934933E-2</v>
      </c>
      <c r="BO15" s="62">
        <f>IFERROR(Inv_SY_B!BO15/Inv_SY_B!$IS15-1,"")</f>
        <v>6.0107810573719611E-3</v>
      </c>
      <c r="BP15" s="62">
        <f>IFERROR(Inv_SY_B!BP15/Inv_SY_B!$IS15-1,"")</f>
        <v>1.6510376941765159E-3</v>
      </c>
      <c r="BQ15" s="62">
        <f>IFERROR(Inv_SY_B!BQ15/Inv_SY_B!$IS15-1,"")</f>
        <v>1.1460460261366379E-2</v>
      </c>
      <c r="BR15" s="62">
        <f>IFERROR(Inv_SY_B!BR15/Inv_SY_B!$IS15-1,"")</f>
        <v>-2.5597358325795683E-2</v>
      </c>
      <c r="BS15" s="62">
        <f>IFERROR(Inv_SY_B!BS15/Inv_SY_B!$IS15-1,"")</f>
        <v>-2.2545657353528759E-3</v>
      </c>
      <c r="BT15" s="62">
        <f>IFERROR(Inv_SY_B!BT15/Inv_SY_B!$IS15-1,"")</f>
        <v>1.2877257472436732E-3</v>
      </c>
      <c r="BU15" s="62">
        <f>IFERROR(Inv_SY_B!BU15/Inv_SY_B!$IS15-1,"")</f>
        <v>6.0107810573719611E-3</v>
      </c>
      <c r="BV15" s="62">
        <f>IFERROR(Inv_SY_B!BV15/Inv_SY_B!$IS15-1,"")</f>
        <v>-1.0519912528077713E-2</v>
      </c>
      <c r="BW15" s="62">
        <f>IFERROR(Inv_SY_B!BW15/Inv_SY_B!$IS15-1,"")</f>
        <v>-9.3391487005456408E-3</v>
      </c>
      <c r="BX15" s="62">
        <f>IFERROR(Inv_SY_B!BX15/Inv_SY_B!$IS15-1,"")</f>
        <v>1.0696191971137914E-4</v>
      </c>
      <c r="BY15" s="62">
        <f>IFERROR(Inv_SY_B!BY15/Inv_SY_B!$IS15-1,"")</f>
        <v>1.2832972060891068E-2</v>
      </c>
      <c r="BZ15" s="62">
        <f>IFERROR(Inv_SY_B!BZ15/Inv_SY_B!$IS15-1,"")</f>
        <v>2.3815790054815267E-4</v>
      </c>
      <c r="CA15" s="62">
        <f>IFERROR(Inv_SY_B!CA15/Inv_SY_B!$IS15-1,"")</f>
        <v>1.4932107754281443E-2</v>
      </c>
      <c r="CB15" s="62">
        <f>IFERROR(Inv_SY_B!CB15/Inv_SY_B!$IS15-1,"")</f>
        <v>2.4684895747757452E-3</v>
      </c>
      <c r="CC15" s="62">
        <f>IFERROR(Inv_SY_B!CC15/Inv_SY_B!$IS15-1,"")</f>
        <v>-2.2545657353528759E-3</v>
      </c>
      <c r="CD15" s="62">
        <f>IFERROR(Inv_SY_B!CD15/Inv_SY_B!$IS15-1,"")</f>
        <v>1.3640331942964323E-2</v>
      </c>
      <c r="CE15" s="62">
        <f>IFERROR(Inv_SY_B!CE15/Inv_SY_B!$IS15-1,"")</f>
        <v>8.3723087124361051E-3</v>
      </c>
      <c r="CF15" s="62">
        <f>IFERROR(Inv_SY_B!CF15/Inv_SY_B!$IS15-1,"")</f>
        <v>1.5456891677628981E-2</v>
      </c>
      <c r="CG15" s="62">
        <f>IFERROR(Inv_SY_B!CG15/Inv_SY_B!$IS15-1,"")</f>
        <v>-1.0738019078206928E-3</v>
      </c>
      <c r="CH15" s="62">
        <f>IFERROR(Inv_SY_B!CH15/Inv_SY_B!$IS15-1,"")</f>
        <v>6.0107810573719611E-3</v>
      </c>
      <c r="CI15" s="62">
        <f>IFERROR(Inv_SY_B!CI15/Inv_SY_B!$IS15-1,"")</f>
        <v>-1.0519912528077713E-2</v>
      </c>
      <c r="CJ15" s="62">
        <f>IFERROR(Inv_SY_B!CJ15/Inv_SY_B!$IS15-1,"")</f>
        <v>1.2877257472436732E-3</v>
      </c>
      <c r="CK15" s="62">
        <f>IFERROR(Inv_SY_B!CK15/Inv_SY_B!$IS15-1,"")</f>
        <v>-8.1583848730134578E-3</v>
      </c>
      <c r="CL15" s="62">
        <f>IFERROR(Inv_SY_B!CL15/Inv_SY_B!$IS15-1,"")</f>
        <v>-4.6160933904171308E-3</v>
      </c>
      <c r="CM15" s="62">
        <f>IFERROR(Inv_SY_B!CM15/Inv_SY_B!$IS15-1,"")</f>
        <v>-8.3945376385200499E-3</v>
      </c>
      <c r="CN15" s="62">
        <f>IFERROR(Inv_SY_B!CN15/Inv_SY_B!$IS15-1,"")</f>
        <v>-1.5006815072699853E-2</v>
      </c>
      <c r="CO15" s="62">
        <f>IFERROR(Inv_SY_B!CO15/Inv_SY_B!$IS15-1,"")</f>
        <v>-3.3975451204037999E-3</v>
      </c>
      <c r="CP15" s="62">
        <f>IFERROR(Inv_SY_B!CP15/Inv_SY_B!$IS15-1,"")</f>
        <v>-1.7967807440203432E-2</v>
      </c>
      <c r="CQ15" s="62">
        <f>IFERROR(Inv_SY_B!CQ15/Inv_SY_B!$IS15-1,"")</f>
        <v>1.3095364022564837E-2</v>
      </c>
      <c r="CR15" s="62">
        <f>IFERROR(Inv_SY_B!CR15/Inv_SY_B!$IS15-1,"")</f>
        <v>-1.854910655529618E-2</v>
      </c>
      <c r="CS15" s="62">
        <f>IFERROR(Inv_SY_B!CS15/Inv_SY_B!$IS15-1,"")</f>
        <v>-5.0096813329277845E-3</v>
      </c>
      <c r="CT15" s="62">
        <f>IFERROR(Inv_SY_B!CT15/Inv_SY_B!$IS15-1,"")</f>
        <v>-3.4353295628849478E-3</v>
      </c>
      <c r="CU15" s="62">
        <f>IFERROR(Inv_SY_B!CU15/Inv_SY_B!$IS15-1,"")</f>
        <v>-1</v>
      </c>
      <c r="CV15" s="62">
        <f>IFERROR(Inv_SY_B!CV15/Inv_SY_B!$IS15-1,"")</f>
        <v>1.0696191971137914E-4</v>
      </c>
      <c r="CW15" s="62">
        <f>IFERROR(Inv_SY_B!CW15/Inv_SY_B!$IS15-1,"")</f>
        <v>6.0107810573719611E-3</v>
      </c>
      <c r="CX15" s="62">
        <f>IFERROR(Inv_SY_B!CX15/Inv_SY_B!$IS15-1,"")</f>
        <v>-9.3391487005456408E-3</v>
      </c>
      <c r="CY15" s="62">
        <f>IFERROR(Inv_SY_B!CY15/Inv_SY_B!$IS15-1,"")</f>
        <v>-1.6423731665738406E-2</v>
      </c>
      <c r="CZ15" s="62">
        <f>IFERROR(Inv_SY_B!CZ15/Inv_SY_B!$IS15-1,"")</f>
        <v>9.5530725399683991E-3</v>
      </c>
      <c r="DA15" s="62">
        <f>IFERROR(Inv_SY_B!DA15/Inv_SY_B!$IS15-1,"")</f>
        <v>-1.2881440183141968E-2</v>
      </c>
      <c r="DB15" s="62">
        <f>IFERROR(Inv_SY_B!DB15/Inv_SY_B!$IS15-1,"")</f>
        <v>6.0107810573719611E-3</v>
      </c>
      <c r="DC15" s="62">
        <f>IFERROR(Inv_SY_B!DC15/Inv_SY_B!$IS15-1,"")</f>
        <v>1.2832972060891068E-2</v>
      </c>
      <c r="DD15" s="62">
        <f>IFERROR(Inv_SY_B!DD15/Inv_SY_B!$IS15-1,"")</f>
        <v>-6.9776210454813858E-3</v>
      </c>
      <c r="DE15" s="62">
        <f>IFERROR(Inv_SY_B!DE15/Inv_SY_B!$IS15-1,"")</f>
        <v>3.1725193301405108E-2</v>
      </c>
      <c r="DF15" s="62">
        <f>IFERROR(Inv_SY_B!DF15/Inv_SY_B!$IS15-1,"")</f>
        <v>4.7521950571991489E-3</v>
      </c>
      <c r="DG15" s="62">
        <f>IFERROR(Inv_SY_B!DG15/Inv_SY_B!$IS15-1,"")</f>
        <v>-4.6160933904171308E-3</v>
      </c>
      <c r="DH15" s="62">
        <f>IFERROR(Inv_SY_B!DH15/Inv_SY_B!$IS15-1,"")</f>
        <v>4.4364292873291244E-3</v>
      </c>
      <c r="DI15" s="62">
        <f>IFERROR(Inv_SY_B!DI15/Inv_SY_B!$IS15-1,"")</f>
        <v>3.8309093757742385E-3</v>
      </c>
      <c r="DJ15" s="62">
        <f>IFERROR(Inv_SY_B!DJ15/Inv_SY_B!$IS15-1,"")</f>
        <v>3.8309093757742385E-3</v>
      </c>
      <c r="DK15" s="62">
        <f>IFERROR(Inv_SY_B!DK15/Inv_SY_B!$IS15-1,"")</f>
        <v>-1.9388760832652396E-2</v>
      </c>
      <c r="DL15" s="62">
        <f>IFERROR(Inv_SY_B!DL15/Inv_SY_B!$IS15-1,"")</f>
        <v>-2.6315908620840767E-2</v>
      </c>
      <c r="DM15" s="62">
        <f>IFERROR(Inv_SY_B!DM15/Inv_SY_B!$IS15-1,"")</f>
        <v>1.5456891677628981E-2</v>
      </c>
      <c r="DN15" s="62">
        <f>IFERROR(Inv_SY_B!DN15/Inv_SY_B!$IS15-1,"")</f>
        <v>-1.1936829121116377E-2</v>
      </c>
      <c r="DO15" s="62">
        <f>IFERROR(Inv_SY_B!DO15/Inv_SY_B!$IS15-1,"")</f>
        <v>-3.0529343186389557E-3</v>
      </c>
      <c r="DP15" s="62">
        <f>IFERROR(Inv_SY_B!DP15/Inv_SY_B!$IS15-1,"")</f>
        <v>-2.2852334726746637E-2</v>
      </c>
      <c r="DQ15" s="62">
        <f>IFERROR(Inv_SY_B!DQ15/Inv_SY_B!$IS15-1,"")</f>
        <v>-1.8609777928421112E-3</v>
      </c>
      <c r="DR15" s="62">
        <f>IFERROR(Inv_SY_B!DR15/Inv_SY_B!$IS15-1,"")</f>
        <v>7.1915448849042551E-3</v>
      </c>
      <c r="DS15" s="62">
        <f>IFERROR(Inv_SY_B!DS15/Inv_SY_B!$IS15-1,"")</f>
        <v>-1.4416433158933706E-2</v>
      </c>
      <c r="DT15" s="62">
        <f>IFERROR(Inv_SY_B!DT15/Inv_SY_B!$IS15-1,"")</f>
        <v>-5.6438505820993856E-2</v>
      </c>
      <c r="DU15" s="62">
        <f>IFERROR(Inv_SY_B!DU15/Inv_SY_B!$IS15-1,"")</f>
        <v>-7.323159136811741E-2</v>
      </c>
      <c r="DV15" s="62">
        <f>IFERROR(Inv_SY_B!DV15/Inv_SY_B!$IS15-1,"")</f>
        <v>8.3723087124361051E-3</v>
      </c>
      <c r="DW15" s="62">
        <f>IFERROR(Inv_SY_B!DW15/Inv_SY_B!$IS15-1,"")</f>
        <v>-2.1382939741373397E-2</v>
      </c>
      <c r="DX15" s="62">
        <f>IFERROR(Inv_SY_B!DX15/Inv_SY_B!$IS15-1,"")</f>
        <v>5.4859971340244229E-3</v>
      </c>
      <c r="DY15" s="62">
        <f>IFERROR(Inv_SY_B!DY15/Inv_SY_B!$IS15-1,"")</f>
        <v>-1.7250266345010923E-2</v>
      </c>
      <c r="DZ15" s="62">
        <f>IFERROR(Inv_SY_B!DZ15/Inv_SY_B!$IS15-1,"")</f>
        <v>-8.5126140212731238E-3</v>
      </c>
      <c r="EA15" s="62">
        <f>IFERROR(Inv_SY_B!EA15/Inv_SY_B!$IS15-1,"")</f>
        <v>-2.12779829567038E-2</v>
      </c>
      <c r="EB15" s="62">
        <f>IFERROR(Inv_SY_B!EB15/Inv_SY_B!$IS15-1,"")</f>
        <v>3.0719910866254807E-3</v>
      </c>
      <c r="EC15" s="62">
        <f>IFERROR(Inv_SY_B!EC15/Inv_SY_B!$IS15-1,"")</f>
        <v>-1.611491651084529E-2</v>
      </c>
      <c r="ED15" s="62">
        <f>IFERROR(Inv_SY_B!ED15/Inv_SY_B!$IS15-1,"")</f>
        <v>-9.6480832374079561E-4</v>
      </c>
      <c r="EE15" s="62">
        <f>IFERROR(Inv_SY_B!EE15/Inv_SY_B!$IS15-1,"")</f>
        <v>5.5748067210523722E-3</v>
      </c>
      <c r="EF15" s="62">
        <f>IFERROR(Inv_SY_B!EF15/Inv_SY_B!$IS15-1,"")</f>
        <v>-1.3310808847699085E-2</v>
      </c>
      <c r="EG15" s="62">
        <f>IFERROR(Inv_SY_B!EG15/Inv_SY_B!$IS15-1,"")</f>
        <v>-9.0129936572762581E-3</v>
      </c>
      <c r="EH15" s="62">
        <f>IFERROR(Inv_SY_B!EH15/Inv_SY_B!$IS15-1,"")</f>
        <v>-7.5799757393169021E-3</v>
      </c>
      <c r="EI15" s="62">
        <f>IFERROR(Inv_SY_B!EI15/Inv_SY_B!$IS15-1,"")</f>
        <v>-1.5847386804467511E-2</v>
      </c>
      <c r="EJ15" s="62">
        <f>IFERROR(Inv_SY_B!EJ15/Inv_SY_B!$IS15-1,"")</f>
        <v>-4.6037077558624961E-3</v>
      </c>
      <c r="EK15" s="62">
        <f>IFERROR(Inv_SY_B!EK15/Inv_SY_B!$IS15-1,"")</f>
        <v>-1.2692517970736894E-2</v>
      </c>
      <c r="EL15" s="62">
        <f>IFERROR(Inv_SY_B!EL15/Inv_SY_B!$IS15-1,"")</f>
        <v>1.6637655505161275E-2</v>
      </c>
      <c r="EM15" s="62">
        <f>IFERROR(Inv_SY_B!EM15/Inv_SY_B!$IS15-1,"")</f>
        <v>1.7600312782564131E-3</v>
      </c>
      <c r="EN15" s="62">
        <f>IFERROR(Inv_SY_B!EN15/Inv_SY_B!$IS15-1,"")</f>
        <v>-1.3608064077007986E-2</v>
      </c>
      <c r="EO15" s="62">
        <f>IFERROR(Inv_SY_B!EO15/Inv_SY_B!$IS15-1,"")</f>
        <v>-1.0738019078206928E-3</v>
      </c>
      <c r="EP15" s="62">
        <f>IFERROR(Inv_SY_B!EP15/Inv_SY_B!$IS15-1,"")</f>
        <v>2.6828555616630778E-2</v>
      </c>
      <c r="EQ15" s="62">
        <f>IFERROR(Inv_SY_B!EQ15/Inv_SY_B!$IS15-1,"")</f>
        <v>-1.8667182938049365E-2</v>
      </c>
      <c r="ER15" s="62">
        <f>IFERROR(Inv_SY_B!ER15/Inv_SY_B!$IS15-1,"")</f>
        <v>8.7356206593691699E-3</v>
      </c>
      <c r="ES15" s="62">
        <f>IFERROR(Inv_SY_B!ES15/Inv_SY_B!$IS15-1,"")</f>
        <v>1.4058021299967471E-3</v>
      </c>
      <c r="ET15" s="62">
        <f>IFERROR(Inv_SY_B!ET15/Inv_SY_B!$IS15-1,"")</f>
        <v>1.5027523013071864E-2</v>
      </c>
      <c r="EU15" s="62">
        <f>IFERROR(Inv_SY_B!EU15/Inv_SY_B!$IS15-1,"")</f>
        <v>3.8309093757742385E-3</v>
      </c>
      <c r="EV15" s="62">
        <f>IFERROR(Inv_SY_B!EV15/Inv_SY_B!$IS15-1,"")</f>
        <v>2.911742088230862E-2</v>
      </c>
      <c r="EW15" s="62">
        <f>IFERROR(Inv_SY_B!EW15/Inv_SY_B!$IS15-1,"")</f>
        <v>1.8109068890239666E-2</v>
      </c>
      <c r="EX15" s="62">
        <f>IFERROR(Inv_SY_B!EX15/Inv_SY_B!$IS15-1,"")</f>
        <v>2.1360710815289785E-2</v>
      </c>
      <c r="EY15" s="62">
        <f>IFERROR(Inv_SY_B!EY15/Inv_SY_B!$IS15-1,"")</f>
        <v>-1.6510642235030293E-3</v>
      </c>
      <c r="EZ15" s="62">
        <f>IFERROR(Inv_SY_B!EZ15/Inv_SY_B!$IS15-1,"")</f>
        <v>-2.2545657353528759E-3</v>
      </c>
      <c r="FA15" s="62">
        <f>IFERROR(Inv_SY_B!FA15/Inv_SY_B!$IS15-1,"")</f>
        <v>6.3650102056316271E-3</v>
      </c>
      <c r="FB15" s="62">
        <f>IFERROR(Inv_SY_B!FB15/Inv_SY_B!$IS15-1,"")</f>
        <v>-7.2137738109878669E-3</v>
      </c>
      <c r="FC15" s="62">
        <f>IFERROR(Inv_SY_B!FC15/Inv_SY_B!$IS15-1,"")</f>
        <v>1.0733836367500471E-2</v>
      </c>
      <c r="FD15" s="62">
        <f>IFERROR(Inv_SY_B!FD15/Inv_SY_B!$IS15-1,"")</f>
        <v>2.8681446545988809E-2</v>
      </c>
      <c r="FE15" s="62">
        <f>IFERROR(Inv_SY_B!FE15/Inv_SY_B!$IS15-1,"")</f>
        <v>1.2665995358007498E-2</v>
      </c>
      <c r="FF15" s="62">
        <f>IFERROR(Inv_SY_B!FF15/Inv_SY_B!$IS15-1,"")</f>
        <v>-1.1217636607983139E-2</v>
      </c>
      <c r="FG15" s="62">
        <f>IFERROR(Inv_SY_B!FG15/Inv_SY_B!$IS15-1,"")</f>
        <v>2.0510478175672642E-3</v>
      </c>
      <c r="FH15" s="62">
        <f>IFERROR(Inv_SY_B!FH15/Inv_SY_B!$IS15-1,"")</f>
        <v>-2.3159452590978402E-2</v>
      </c>
      <c r="FI15" s="62">
        <f>IFERROR(Inv_SY_B!FI15/Inv_SY_B!$IS15-1,"")</f>
        <v>-7.502404968828924E-3</v>
      </c>
      <c r="FJ15" s="62">
        <f>IFERROR(Inv_SY_B!FJ15/Inv_SY_B!$IS15-1,"")</f>
        <v>-2.1301836771401517E-2</v>
      </c>
      <c r="FK15" s="62">
        <f>IFERROR(Inv_SY_B!FK15/Inv_SY_B!$IS15-1,"")</f>
        <v>1.0543005849919629E-2</v>
      </c>
      <c r="FL15" s="62">
        <f>IFERROR(Inv_SY_B!FL15/Inv_SY_B!$IS15-1,"")</f>
        <v>-3.7659434345939102E-3</v>
      </c>
      <c r="FM15" s="62">
        <f>IFERROR(Inv_SY_B!FM15/Inv_SY_B!$IS15-1,"")</f>
        <v>-1.3605999804582103E-2</v>
      </c>
      <c r="FN15" s="62">
        <f>IFERROR(Inv_SY_B!FN15/Inv_SY_B!$IS15-1,"")</f>
        <v>-4.8900700376546258E-2</v>
      </c>
      <c r="FO15" s="62">
        <f>IFERROR(Inv_SY_B!FO15/Inv_SY_B!$IS15-1,"")</f>
        <v>-2.3806927805666289E-3</v>
      </c>
      <c r="FP15" s="62">
        <f>IFERROR(Inv_SY_B!FP15/Inv_SY_B!$IS15-1,"")</f>
        <v>-2.41721185863365E-2</v>
      </c>
      <c r="FQ15" s="62">
        <f>IFERROR(Inv_SY_B!FQ15/Inv_SY_B!$IS15-1,"")</f>
        <v>-9.4980151064318896E-3</v>
      </c>
      <c r="FR15" s="62">
        <f>IFERROR(Inv_SY_B!FR15/Inv_SY_B!$IS15-1,"")</f>
        <v>-7.3198278711333886E-3</v>
      </c>
      <c r="FS15" s="62">
        <f>IFERROR(Inv_SY_B!FS15/Inv_SY_B!$IS15-1,"")</f>
        <v>-3.2564259526528527E-3</v>
      </c>
      <c r="FT15" s="62">
        <f>IFERROR(Inv_SY_B!FT15/Inv_SY_B!$IS15-1,"")</f>
        <v>-5.9940245818604243E-2</v>
      </c>
      <c r="FU15" s="62">
        <f>IFERROR(Inv_SY_B!FU15/Inv_SY_B!$IS15-1,"")</f>
        <v>-1.3128327165262355E-2</v>
      </c>
      <c r="FV15" s="62">
        <f>IFERROR(Inv_SY_B!FV15/Inv_SY_B!$IS15-1,"")</f>
        <v>-4.0525470181858037E-3</v>
      </c>
      <c r="FW15" s="62">
        <f>IFERROR(Inv_SY_B!FW15/Inv_SY_B!$IS15-1,"")</f>
        <v>1.0277632161408645E-2</v>
      </c>
      <c r="FX15" s="62">
        <f>IFERROR(Inv_SY_B!FX15/Inv_SY_B!$IS15-1,"")</f>
        <v>-1.5994363001181289E-2</v>
      </c>
      <c r="FY15" s="62">
        <f>IFERROR(Inv_SY_B!FY15/Inv_SY_B!$IS15-1,"")</f>
        <v>-1.7055857755225334E-2</v>
      </c>
      <c r="FZ15" s="62">
        <f>IFERROR(Inv_SY_B!FZ15/Inv_SY_B!$IS15-1,"")</f>
        <v>9.0834505631089968E-3</v>
      </c>
      <c r="GA15" s="62">
        <f>IFERROR(Inv_SY_B!GA15/Inv_SY_B!$IS15-1,"")</f>
        <v>6.0888105550656046E-3</v>
      </c>
      <c r="GB15" s="62">
        <f>IFERROR(Inv_SY_B!GB15/Inv_SY_B!$IS15-1,"")</f>
        <v>-1.1748383985005217E-2</v>
      </c>
      <c r="GC15" s="62">
        <f>IFERROR(Inv_SY_B!GC15/Inv_SY_B!$IS15-1,"")</f>
        <v>-1.5994363001181289E-2</v>
      </c>
      <c r="GD15" s="62">
        <f>IFERROR(Inv_SY_B!GD15/Inv_SY_B!$IS15-1,"")</f>
        <v>-3.2670043149130024E-4</v>
      </c>
      <c r="GE15" s="62">
        <f>IFERROR(Inv_SY_B!GE15/Inv_SY_B!$IS15-1,"")</f>
        <v>-1.5957618952002761E-2</v>
      </c>
      <c r="GF15" s="62">
        <f>IFERROR(Inv_SY_B!GF15/Inv_SY_B!$IS15-1,"")</f>
        <v>1.0543005849919629E-2</v>
      </c>
      <c r="GG15" s="62">
        <f>IFERROR(Inv_SY_B!GG15/Inv_SY_B!$IS15-1,"")</f>
        <v>-1.2438318989853592E-3</v>
      </c>
      <c r="GH15" s="62">
        <f>IFERROR(Inv_SY_B!GH15/Inv_SY_B!$IS15-1,"")</f>
        <v>-7.5491107380069034E-3</v>
      </c>
      <c r="GI15" s="62">
        <f>IFERROR(Inv_SY_B!GI15/Inv_SY_B!$IS15-1,"")</f>
        <v>-9.2687322395581528E-3</v>
      </c>
      <c r="GJ15" s="62">
        <f>IFERROR(Inv_SY_B!GJ15/Inv_SY_B!$IS15-1,"")</f>
        <v>-5.7060292312159921E-3</v>
      </c>
      <c r="GK15" s="62">
        <f>IFERROR(Inv_SY_B!GK15/Inv_SY_B!$IS15-1,"")</f>
        <v>-1.9576907796079901E-2</v>
      </c>
      <c r="GL15" s="62">
        <f>IFERROR(Inv_SY_B!GL15/Inv_SY_B!$IS15-1,"")</f>
        <v>-3.813710698525874E-3</v>
      </c>
      <c r="GM15" s="62">
        <f>IFERROR(Inv_SY_B!GM15/Inv_SY_B!$IS15-1,"")</f>
        <v>6.3368328870201385E-3</v>
      </c>
      <c r="GN15" s="62">
        <f>IFERROR(Inv_SY_B!GN15/Inv_SY_B!$IS15-1,"")</f>
        <v>-2.8583654198862662E-3</v>
      </c>
      <c r="GO15" s="62">
        <f>IFERROR(Inv_SY_B!GO15/Inv_SY_B!$IS15-1,"")</f>
        <v>-4.0525470181858037E-3</v>
      </c>
      <c r="GP15" s="62">
        <f>IFERROR(Inv_SY_B!GP15/Inv_SY_B!$IS15-1,"")</f>
        <v>-1.0023455009683602E-2</v>
      </c>
      <c r="GQ15" s="62">
        <f>IFERROR(Inv_SY_B!GQ15/Inv_SY_B!$IS15-1,"")</f>
        <v>-1.2650654525942495E-2</v>
      </c>
      <c r="GR15" s="62">
        <f>IFERROR(Inv_SY_B!GR15/Inv_SY_B!$IS15-1,"")</f>
        <v>-1.7188544599480826E-2</v>
      </c>
      <c r="GS15" s="62" t="str">
        <f>IFERROR(Inv_SY_B!GS15/Inv_SY_B!$IS15-1,"")</f>
        <v/>
      </c>
      <c r="GT15" s="62" t="str">
        <f>IFERROR(Inv_SY_B!GT15/Inv_SY_B!$IS15-1,"")</f>
        <v/>
      </c>
      <c r="GU15" s="62">
        <f>IFERROR(Inv_SY_B!GU15/Inv_SY_B!$IS15-1,"")</f>
        <v>-1</v>
      </c>
      <c r="GV15" s="62">
        <f>IFERROR(Inv_SY_B!GV15/Inv_SY_B!$IS15-1,"")</f>
        <v>-4.6039973070775009E-3</v>
      </c>
      <c r="GW15" s="62">
        <f>IFERROR(Inv_SY_B!GW15/Inv_SY_B!$IS15-1,"")</f>
        <v>-2.7127335176547751E-3</v>
      </c>
      <c r="GX15" s="62" t="str">
        <f>IFERROR(Inv_SY_B!GX15/Inv_SY_B!$IS15-1,"")</f>
        <v/>
      </c>
      <c r="GY15" s="62">
        <f>IFERROR(Inv_SY_B!GY15/Inv_SY_B!$IS15-1,"")</f>
        <v>-1.7360142936651002E-3</v>
      </c>
      <c r="GZ15" s="62">
        <f>IFERROR(Inv_SY_B!GZ15/Inv_SY_B!$IS15-1,"")</f>
        <v>2.4684895747757452E-3</v>
      </c>
      <c r="HA15" s="62">
        <f>IFERROR(Inv_SY_B!HA15/Inv_SY_B!$IS15-1,"")</f>
        <v>-1.4280310560802478E-3</v>
      </c>
      <c r="HB15" s="62">
        <f>IFERROR(Inv_SY_B!HB15/Inv_SY_B!$IS15-1,"")</f>
        <v>-8.5126140212731238E-3</v>
      </c>
      <c r="HC15" s="62">
        <f>IFERROR(Inv_SY_B!HC15/Inv_SY_B!$IS15-1,"")</f>
        <v>-7.0956974282345708E-3</v>
      </c>
      <c r="HD15" s="62">
        <f>IFERROR(Inv_SY_B!HD15/Inv_SY_B!$IS15-1,"")</f>
        <v>-3.7895587111446138E-3</v>
      </c>
      <c r="HE15" s="62">
        <f>IFERROR(Inv_SY_B!HE15/Inv_SY_B!$IS15-1,"")</f>
        <v>-1.2881440183141968E-2</v>
      </c>
      <c r="HF15" s="62">
        <f>IFERROR(Inv_SY_B!HF15/Inv_SY_B!$IS15-1,"")</f>
        <v>2.1142604265160791E-3</v>
      </c>
      <c r="HG15" s="62">
        <f>IFERROR(Inv_SY_B!HG15/Inv_SY_B!$IS15-1,"")</f>
        <v>-8.5126140212731238E-3</v>
      </c>
      <c r="HH15" s="62">
        <f>IFERROR(Inv_SY_B!HH15/Inv_SY_B!$IS15-1,"")</f>
        <v>-4.8341999405465685E-4</v>
      </c>
      <c r="HI15" s="62">
        <f>IFERROR(Inv_SY_B!HI15/Inv_SY_B!$IS15-1,"")</f>
        <v>6.0107810573719611E-3</v>
      </c>
      <c r="HJ15" s="62">
        <f>IFERROR(Inv_SY_B!HJ15/Inv_SY_B!$IS15-1,"")</f>
        <v>-1.7368342727764108E-2</v>
      </c>
      <c r="HK15" s="62">
        <f>IFERROR(Inv_SY_B!HK15/Inv_SY_B!$IS15-1,"")</f>
        <v>8.7396574587796927E-3</v>
      </c>
      <c r="HL15" s="62">
        <f>IFERROR(Inv_SY_B!HL15/Inv_SY_B!$IS15-1,"")</f>
        <v>5.0617414541918926E-2</v>
      </c>
      <c r="HM15" s="62">
        <f>IFERROR(Inv_SY_B!HM15/Inv_SY_B!$IS15-1,"")</f>
        <v>6.1986283634575701E-2</v>
      </c>
      <c r="HN15" s="62">
        <f>IFERROR(Inv_SY_B!HN15/Inv_SY_B!$IS15-1,"")</f>
        <v>4.3349991499536555E-2</v>
      </c>
      <c r="HO15" s="62">
        <f>IFERROR(Inv_SY_B!HO15/Inv_SY_B!$IS15-1,"")</f>
        <v>3.6055483214357142E-2</v>
      </c>
      <c r="HP15" s="62">
        <f>IFERROR(Inv_SY_B!HP15/Inv_SY_B!$IS15-1,"")</f>
        <v>5.5491818193577291E-2</v>
      </c>
      <c r="HQ15" s="62">
        <f>IFERROR(Inv_SY_B!HQ15/Inv_SY_B!$IS15-1,"")</f>
        <v>-2.1908405202283654E-2</v>
      </c>
      <c r="HR15" s="62">
        <f>IFERROR(Inv_SY_B!HR15/Inv_SY_B!$IS15-1,"")</f>
        <v>-1.3978496816895891E-2</v>
      </c>
      <c r="HS15" s="62">
        <f>IFERROR(Inv_SY_B!HS15/Inv_SY_B!$IS15-1,"")</f>
        <v>-1.9493717617321882E-2</v>
      </c>
      <c r="HT15" s="62">
        <f>IFERROR(Inv_SY_B!HT15/Inv_SY_B!$IS15-1,"")</f>
        <v>5.4859971340244229E-3</v>
      </c>
      <c r="HU15" s="62">
        <f>IFERROR(Inv_SY_B!HU15/Inv_SY_B!$IS15-1,"")</f>
        <v>-1.7967807440203432E-2</v>
      </c>
      <c r="HV15" s="62">
        <f>IFERROR(Inv_SY_B!HV15/Inv_SY_B!$IS15-1,"")</f>
        <v>-1.9057743281002293E-2</v>
      </c>
      <c r="HW15" s="62">
        <f>IFERROR(Inv_SY_B!HW15/Inv_SY_B!$IS15-1,"")</f>
        <v>1.791288043889594E-2</v>
      </c>
      <c r="HX15" s="62">
        <f>IFERROR(Inv_SY_B!HX15/Inv_SY_B!$IS15-1,"")</f>
        <v>1.8000075306159768E-2</v>
      </c>
      <c r="HY15" s="62">
        <f>IFERROR(Inv_SY_B!HY15/Inv_SY_B!$IS15-1,"")</f>
        <v>2.3372935939387496E-3</v>
      </c>
      <c r="HZ15" s="62">
        <f>IFERROR(Inv_SY_B!HZ15/Inv_SY_B!$IS15-1,"")</f>
        <v>-1.6135100507897238E-2</v>
      </c>
      <c r="IA15" s="62">
        <f>IFERROR(Inv_SY_B!IA15/Inv_SY_B!$IS15-1,"")</f>
        <v>-1.8933886935456945E-2</v>
      </c>
      <c r="IB15" s="62">
        <f>IFERROR(Inv_SY_B!IB15/Inv_SY_B!$IS15-1,"")</f>
        <v>-1.5084510354857694E-2</v>
      </c>
      <c r="IC15" s="62">
        <f>IFERROR(Inv_SY_B!IC15/Inv_SY_B!$IS15-1,"")</f>
        <v>-9.1354738212042763E-3</v>
      </c>
      <c r="ID15" s="62">
        <f>IFERROR(Inv_SY_B!ID15/Inv_SY_B!$IS15-1,"")</f>
        <v>-6.5588540763454883E-3</v>
      </c>
      <c r="IE15" s="62">
        <f>IFERROR(Inv_SY_B!IE15/Inv_SY_B!$IS15-1,"")</f>
        <v>-3.6385640641085626E-3</v>
      </c>
      <c r="IF15" s="62" t="str">
        <f>IFERROR(Inv_SY_B!IF15/Inv_SY_B!$IS15-1,"")</f>
        <v/>
      </c>
      <c r="IG15" s="62">
        <f>IFERROR(Inv_SY_B!IG15/Inv_SY_B!$IS15-1,"")</f>
        <v>4.5109337144360051E-2</v>
      </c>
      <c r="IH15" s="62">
        <f>IFERROR(Inv_SY_B!IH15/Inv_SY_B!$IS15-1,"")</f>
        <v>-1.1700397119457362E-3</v>
      </c>
      <c r="II15" s="62">
        <f>IFERROR(Inv_SY_B!II15/Inv_SY_B!$IS15-1,"")</f>
        <v>1.0099396101960867E-2</v>
      </c>
      <c r="IJ15" s="62">
        <f>IFERROR(Inv_SY_B!IJ15/Inv_SY_B!$IS15-1,"")</f>
        <v>-1.5168755970258241E-2</v>
      </c>
      <c r="IK15" s="62">
        <f>IFERROR(Inv_SY_B!IK15/Inv_SY_B!$IS15-1,"")</f>
        <v>-1.6484283656893695E-2</v>
      </c>
      <c r="IL15" s="62" t="str">
        <f>IFERROR(Inv_SY_B!IL15/Inv_SY_B!$IS15-1,"")</f>
        <v/>
      </c>
      <c r="IM15" s="62" t="str">
        <f>IFERROR(Inv_SY_B!IM15/Inv_SY_B!$IS15-1,"")</f>
        <v/>
      </c>
      <c r="IN15" s="62">
        <f>IFERROR(Inv_SY_B!IN15/Inv_SY_B!$IS15-1,"")</f>
        <v>3.836148905934933E-2</v>
      </c>
      <c r="IO15" s="62">
        <f>IFERROR(Inv_SY_B!IO15/Inv_SY_B!$IS15-1,"")</f>
        <v>5.1291593261627133E-2</v>
      </c>
      <c r="IP15" s="62">
        <f>IFERROR(Inv_SY_B!IP15/Inv_SY_B!$IS15-1,"")</f>
        <v>0.10929848406687803</v>
      </c>
      <c r="IQ15" s="62">
        <f>IFERROR(Inv_SY_B!IQ15/Inv_SY_B!$IS15-1,"")</f>
        <v>-9.1354738212042763E-3</v>
      </c>
      <c r="IR15" s="62">
        <f>IFERROR(Inv_SY_B!IR15/Inv_SY_B!$IS15-1,"")</f>
        <v>-7.0231480089806286E-3</v>
      </c>
    </row>
    <row r="16" spans="2:253" ht="14.5" x14ac:dyDescent="0.35">
      <c r="B16" s="85">
        <f t="shared" si="0"/>
        <v>45838</v>
      </c>
      <c r="C16" s="62">
        <f>IFERROR(Inv_SY_B!C16/Inv_SY_B!$IS16-1,"")</f>
        <v>2.21617287429412E-2</v>
      </c>
      <c r="D16" s="62">
        <f>IFERROR(Inv_SY_B!D16/Inv_SY_B!$IS16-1,"")</f>
        <v>1.2479547279882208E-2</v>
      </c>
      <c r="E16" s="62">
        <f>IFERROR(Inv_SY_B!E16/Inv_SY_B!$IS16-1,"")</f>
        <v>1.4439036385501369E-2</v>
      </c>
      <c r="F16" s="62">
        <f>IFERROR(Inv_SY_B!F16/Inv_SY_B!$IS16-1,"")</f>
        <v>8.4453050036077393E-3</v>
      </c>
      <c r="G16" s="62">
        <f>IFERROR(Inv_SY_B!G16/Inv_SY_B!$IS16-1,"")</f>
        <v>6.9468721581342763E-3</v>
      </c>
      <c r="H16" s="62">
        <f>IFERROR(Inv_SY_B!H16/Inv_SY_B!$IS16-1,"")</f>
        <v>9.9437378490809802E-3</v>
      </c>
      <c r="I16" s="62">
        <f>IFERROR(Inv_SY_B!I16/Inv_SY_B!$IS16-1,"")</f>
        <v>1.4439036385501369E-2</v>
      </c>
      <c r="J16" s="62">
        <f>IFERROR(Inv_SY_B!J16/Inv_SY_B!$IS16-1,"")</f>
        <v>1.7435902076448295E-2</v>
      </c>
      <c r="K16" s="62">
        <f>IFERROR(Inv_SY_B!K16/Inv_SY_B!$IS16-1,"")</f>
        <v>8.3853676897887031E-3</v>
      </c>
      <c r="L16" s="62">
        <f>IFERROR(Inv_SY_B!L16/Inv_SY_B!$IS16-1,"")</f>
        <v>1.2700854284751983E-2</v>
      </c>
      <c r="M16" s="62">
        <f>IFERROR(Inv_SY_B!M16/Inv_SY_B!$IS16-1,"")</f>
        <v>3.5417096222128963E-2</v>
      </c>
      <c r="N16" s="62">
        <f>IFERROR(Inv_SY_B!N16/Inv_SY_B!$IS16-1,"")</f>
        <v>2.7924931994762092E-2</v>
      </c>
      <c r="O16" s="62">
        <f>IFERROR(Inv_SY_B!O16/Inv_SY_B!$IS16-1,"")</f>
        <v>2.0432767767394777E-2</v>
      </c>
      <c r="P16" s="62">
        <f>IFERROR(Inv_SY_B!P16/Inv_SY_B!$IS16-1,"")</f>
        <v>3.6370644396521268E-2</v>
      </c>
      <c r="Q16" s="62">
        <f>IFERROR(Inv_SY_B!Q16/Inv_SY_B!$IS16-1,"")</f>
        <v>9.9437378490809802E-3</v>
      </c>
      <c r="R16" s="62">
        <f>IFERROR(Inv_SY_B!R16/Inv_SY_B!$IS16-1,"")</f>
        <v>8.4453050036077393E-3</v>
      </c>
      <c r="S16" s="62">
        <f>IFERROR(Inv_SY_B!S16/Inv_SY_B!$IS16-1,"")</f>
        <v>3.9500064671873503E-3</v>
      </c>
      <c r="T16" s="62">
        <f>IFERROR(Inv_SY_B!T16/Inv_SY_B!$IS16-1,"")</f>
        <v>-2.0437249147062797E-3</v>
      </c>
      <c r="U16" s="62">
        <f>IFERROR(Inv_SY_B!U16/Inv_SY_B!$IS16-1,"")</f>
        <v>9.7132097190082423E-3</v>
      </c>
      <c r="V16" s="62">
        <f>IFERROR(Inv_SY_B!V16/Inv_SY_B!$IS16-1,"")</f>
        <v>5.5637033776971823E-3</v>
      </c>
      <c r="W16" s="62">
        <f>IFERROR(Inv_SY_B!W16/Inv_SY_B!$IS16-1,"")</f>
        <v>9.9437378490809802E-3</v>
      </c>
      <c r="X16" s="62">
        <f>IFERROR(Inv_SY_B!X16/Inv_SY_B!$IS16-1,"")</f>
        <v>1.2940603540027906E-2</v>
      </c>
      <c r="Y16" s="62">
        <f>IFERROR(Inv_SY_B!Y16/Inv_SY_B!$IS16-1,"")</f>
        <v>8.3300409385711482E-3</v>
      </c>
      <c r="Z16" s="62">
        <f>IFERROR(Inv_SY_B!Z16/Inv_SY_B!$IS16-1,"")</f>
        <v>1.627045430774654E-2</v>
      </c>
      <c r="AA16" s="62">
        <f>IFERROR(Inv_SY_B!AA16/Inv_SY_B!$IS16-1,"")</f>
        <v>1.3862716060319302E-2</v>
      </c>
      <c r="AB16" s="62">
        <f>IFERROR(Inv_SY_B!AB16/Inv_SY_B!$IS16-1,"")</f>
        <v>4.1805345972600882E-3</v>
      </c>
      <c r="AC16" s="62">
        <f>IFERROR(Inv_SY_B!AC16/Inv_SY_B!$IS16-1,"")</f>
        <v>1.6629053621193046E-2</v>
      </c>
      <c r="AD16" s="62">
        <f>IFERROR(Inv_SY_B!AD16/Inv_SY_B!$IS16-1,"")</f>
        <v>5.6149318510467783E-3</v>
      </c>
      <c r="AE16" s="62">
        <f>IFERROR(Inv_SY_B!AE16/Inv_SY_B!$IS16-1,"")</f>
        <v>9.6107527723092723E-3</v>
      </c>
      <c r="AF16" s="62">
        <f>IFERROR(Inv_SY_B!AF16/Inv_SY_B!$IS16-1,"")</f>
        <v>1.3606573693571544E-2</v>
      </c>
      <c r="AG16" s="62">
        <f>IFERROR(Inv_SY_B!AG16/Inv_SY_B!$IS16-1,"")</f>
        <v>1.0942693079396548E-2</v>
      </c>
      <c r="AH16" s="62">
        <f>IFERROR(Inv_SY_B!AH16/Inv_SY_B!$IS16-1,"")</f>
        <v>2.9510512368717823E-3</v>
      </c>
      <c r="AI16" s="62">
        <f>IFERROR(Inv_SY_B!AI16/Inv_SY_B!$IS16-1,"")</f>
        <v>2.0648344190918211E-2</v>
      </c>
      <c r="AJ16" s="62">
        <f>IFERROR(Inv_SY_B!AJ16/Inv_SY_B!$IS16-1,"")</f>
        <v>3.3240102395967419E-2</v>
      </c>
      <c r="AK16" s="62">
        <f>IFERROR(Inv_SY_B!AK16/Inv_SY_B!$IS16-1,"")</f>
        <v>-8.0374562966000207E-3</v>
      </c>
      <c r="AL16" s="62">
        <f>IFERROR(Inv_SY_B!AL16/Inv_SY_B!$IS16-1,"")</f>
        <v>-4.1462432666351523E-3</v>
      </c>
      <c r="AM16" s="62">
        <f>IFERROR(Inv_SY_B!AM16/Inv_SY_B!$IS16-1,"")</f>
        <v>8.4453050036077393E-3</v>
      </c>
      <c r="AN16" s="62">
        <f>IFERROR(Inv_SY_B!AN16/Inv_SY_B!$IS16-1,"")</f>
        <v>-5.0405906056532057E-3</v>
      </c>
      <c r="AO16" s="62">
        <f>IFERROR(Inv_SY_B!AO16/Inv_SY_B!$IS16-1,"")</f>
        <v>-2.3021784751333985E-2</v>
      </c>
      <c r="AP16" s="62">
        <f>IFERROR(Inv_SY_B!AP16/Inv_SY_B!$IS16-1,"")</f>
        <v>6.9468721581342763E-3</v>
      </c>
      <c r="AQ16" s="62">
        <f>IFERROR(Inv_SY_B!AQ16/Inv_SY_B!$IS16-1,"")</f>
        <v>8.4453050036077393E-3</v>
      </c>
      <c r="AR16" s="62">
        <f>IFERROR(Inv_SY_B!AR16/Inv_SY_B!$IS16-1,"")</f>
        <v>-1.7028053369440466E-2</v>
      </c>
      <c r="AS16" s="62">
        <f>IFERROR(Inv_SY_B!AS16/Inv_SY_B!$IS16-1,"")</f>
        <v>2.9423364840235333E-2</v>
      </c>
      <c r="AT16" s="62">
        <f>IFERROR(Inv_SY_B!AT16/Inv_SY_B!$IS16-1,"")</f>
        <v>1.2940603540027906E-2</v>
      </c>
      <c r="AU16" s="62">
        <f>IFERROR(Inv_SY_B!AU16/Inv_SY_B!$IS16-1,"")</f>
        <v>2.4928066303815166E-2</v>
      </c>
      <c r="AV16" s="62">
        <f>IFERROR(Inv_SY_B!AV16/Inv_SY_B!$IS16-1,"")</f>
        <v>8.4453050036077393E-3</v>
      </c>
      <c r="AW16" s="62">
        <f>IFERROR(Inv_SY_B!AW16/Inv_SY_B!$IS16-1,"")</f>
        <v>-5.6678891741967607E-2</v>
      </c>
      <c r="AX16" s="62">
        <f>IFERROR(Inv_SY_B!AX16/Inv_SY_B!$IS16-1,"")</f>
        <v>1.2640916970933169E-2</v>
      </c>
      <c r="AY16" s="62">
        <f>IFERROR(Inv_SY_B!AY16/Inv_SY_B!$IS16-1,"")</f>
        <v>-4.9154453576390367E-2</v>
      </c>
      <c r="AZ16" s="62">
        <f>IFERROR(Inv_SY_B!AZ16/Inv_SY_B!$IS16-1,"")</f>
        <v>-5.2031444639699331E-2</v>
      </c>
      <c r="BA16" s="62">
        <f>IFERROR(Inv_SY_B!BA16/Inv_SY_B!$IS16-1,"")</f>
        <v>-5.0405906056532057E-3</v>
      </c>
      <c r="BB16" s="62">
        <f>IFERROR(Inv_SY_B!BB16/Inv_SY_B!$IS16-1,"")</f>
        <v>1.593746923097461E-2</v>
      </c>
      <c r="BC16" s="62">
        <f>IFERROR(Inv_SY_B!BC16/Inv_SY_B!$IS16-1,"")</f>
        <v>2.8717062269678628E-4</v>
      </c>
      <c r="BD16" s="62">
        <f>IFERROR(Inv_SY_B!BD16/Inv_SY_B!$IS16-1,"")</f>
        <v>1.7602394614834038E-2</v>
      </c>
      <c r="BE16" s="62">
        <f>IFERROR(Inv_SY_B!BE16/Inv_SY_B!$IS16-1,"")</f>
        <v>3.1028255949250294E-5</v>
      </c>
      <c r="BF16" s="62">
        <f>IFERROR(Inv_SY_B!BF16/Inv_SY_B!$IS16-1,"")</f>
        <v>1.627045430774654E-2</v>
      </c>
      <c r="BG16" s="62">
        <f>IFERROR(Inv_SY_B!BG16/Inv_SY_B!$IS16-1,"")</f>
        <v>1.8934334921921536E-2</v>
      </c>
      <c r="BH16" s="62">
        <f>IFERROR(Inv_SY_B!BH16/Inv_SY_B!$IS16-1,"")</f>
        <v>1.8934334921921536E-2</v>
      </c>
      <c r="BI16" s="62">
        <f>IFERROR(Inv_SY_B!BI16/Inv_SY_B!$IS16-1,"")</f>
        <v>6.9468721581342763E-3</v>
      </c>
      <c r="BJ16" s="62">
        <f>IFERROR(Inv_SY_B!BJ16/Inv_SY_B!$IS16-1,"")</f>
        <v>2.0266275229009034E-2</v>
      </c>
      <c r="BK16" s="62">
        <f>IFERROR(Inv_SY_B!BK16/Inv_SY_B!$IS16-1,"")</f>
        <v>3.9500064671873503E-3</v>
      </c>
      <c r="BL16" s="62">
        <f>IFERROR(Inv_SY_B!BL16/Inv_SY_B!$IS16-1,"")</f>
        <v>2.7978071466699284E-2</v>
      </c>
      <c r="BM16" s="62">
        <f>IFERROR(Inv_SY_B!BM16/Inv_SY_B!$IS16-1,"")</f>
        <v>8.4453050036077393E-3</v>
      </c>
      <c r="BN16" s="62">
        <f>IFERROR(Inv_SY_B!BN16/Inv_SY_B!$IS16-1,"")</f>
        <v>4.3472934247166251E-2</v>
      </c>
      <c r="BO16" s="62">
        <f>IFERROR(Inv_SY_B!BO16/Inv_SY_B!$IS16-1,"")</f>
        <v>5.5637033776971823E-3</v>
      </c>
      <c r="BP16" s="62">
        <f>IFERROR(Inv_SY_B!BP16/Inv_SY_B!$IS16-1,"")</f>
        <v>1.4141970363863443E-3</v>
      </c>
      <c r="BQ16" s="62">
        <f>IFERROR(Inv_SY_B!BQ16/Inv_SY_B!$IS16-1,"")</f>
        <v>6.9468721581342763E-3</v>
      </c>
      <c r="BR16" s="62">
        <f>IFERROR(Inv_SY_B!BR16/Inv_SY_B!$IS16-1,"")</f>
        <v>1.5245884840756174E-2</v>
      </c>
      <c r="BS16" s="62">
        <f>IFERROR(Inv_SY_B!BS16/Inv_SY_B!$IS16-1,"")</f>
        <v>-8.0374562966000207E-3</v>
      </c>
      <c r="BT16" s="62">
        <f>IFERROR(Inv_SY_B!BT16/Inv_SY_B!$IS16-1,"")</f>
        <v>-5.0405906056532057E-3</v>
      </c>
      <c r="BU16" s="62">
        <f>IFERROR(Inv_SY_B!BU16/Inv_SY_B!$IS16-1,"")</f>
        <v>9.9437378490809802E-3</v>
      </c>
      <c r="BV16" s="62">
        <f>IFERROR(Inv_SY_B!BV16/Inv_SY_B!$IS16-1,"")</f>
        <v>5.4484393126608133E-3</v>
      </c>
      <c r="BW16" s="62">
        <f>IFERROR(Inv_SY_B!BW16/Inv_SY_B!$IS16-1,"")</f>
        <v>2.3429633458341703E-2</v>
      </c>
      <c r="BX16" s="62">
        <f>IFERROR(Inv_SY_B!BX16/Inv_SY_B!$IS16-1,"")</f>
        <v>1.7435902076448295E-2</v>
      </c>
      <c r="BY16" s="62">
        <f>IFERROR(Inv_SY_B!BY16/Inv_SY_B!$IS16-1,"")</f>
        <v>2.2663767781766486E-2</v>
      </c>
      <c r="BZ16" s="62">
        <f>IFERROR(Inv_SY_B!BZ16/Inv_SY_B!$IS16-1,"")</f>
        <v>2.8717062269678628E-4</v>
      </c>
      <c r="CA16" s="62">
        <f>IFERROR(Inv_SY_B!CA16/Inv_SY_B!$IS16-1,"")</f>
        <v>1.4938514000659042E-2</v>
      </c>
      <c r="CB16" s="62">
        <f>IFERROR(Inv_SY_B!CB16/Inv_SY_B!$IS16-1,"")</f>
        <v>2.4515736217141093E-3</v>
      </c>
      <c r="CC16" s="62">
        <f>IFERROR(Inv_SY_B!CC16/Inv_SY_B!$IS16-1,"")</f>
        <v>1.0992640840912449E-2</v>
      </c>
      <c r="CD16" s="62">
        <f>IFERROR(Inv_SY_B!CD16/Inv_SY_B!$IS16-1,"")</f>
        <v>1.1096378499445114E-2</v>
      </c>
      <c r="CE16" s="62">
        <f>IFERROR(Inv_SY_B!CE16/Inv_SY_B!$IS16-1,"")</f>
        <v>9.5314077624042426E-4</v>
      </c>
      <c r="CF16" s="62">
        <f>IFERROR(Inv_SY_B!CF16/Inv_SY_B!$IS16-1,"")</f>
        <v>8.4453050036077393E-3</v>
      </c>
      <c r="CG16" s="62">
        <f>IFERROR(Inv_SY_B!CG16/Inv_SY_B!$IS16-1,"")</f>
        <v>-6.5390234511264467E-3</v>
      </c>
      <c r="CH16" s="62">
        <f>IFERROR(Inv_SY_B!CH16/Inv_SY_B!$IS16-1,"")</f>
        <v>2.4515736217141093E-3</v>
      </c>
      <c r="CI16" s="62">
        <f>IFERROR(Inv_SY_B!CI16/Inv_SY_B!$IS16-1,"")</f>
        <v>9.9437378490809802E-3</v>
      </c>
      <c r="CJ16" s="62">
        <f>IFERROR(Inv_SY_B!CJ16/Inv_SY_B!$IS16-1,"")</f>
        <v>-1.8526486214913818E-2</v>
      </c>
      <c r="CK16" s="62">
        <f>IFERROR(Inv_SY_B!CK16/Inv_SY_B!$IS16-1,"")</f>
        <v>2.0432767767394777E-2</v>
      </c>
      <c r="CL16" s="62">
        <f>IFERROR(Inv_SY_B!CL16/Inv_SY_B!$IS16-1,"")</f>
        <v>-1.8526486214913818E-2</v>
      </c>
      <c r="CM16" s="62">
        <f>IFERROR(Inv_SY_B!CM16/Inv_SY_B!$IS16-1,"")</f>
        <v>-1.7028053369440466E-2</v>
      </c>
      <c r="CN16" s="62">
        <f>IFERROR(Inv_SY_B!CN16/Inv_SY_B!$IS16-1,"")</f>
        <v>-2.0437249147062797E-3</v>
      </c>
      <c r="CO16" s="62">
        <f>IFERROR(Inv_SY_B!CO16/Inv_SY_B!$IS16-1,"")</f>
        <v>-2.0096843836969858E-2</v>
      </c>
      <c r="CP16" s="62">
        <f>IFERROR(Inv_SY_B!CP16/Inv_SY_B!$IS16-1,"")</f>
        <v>3.1028255949250294E-5</v>
      </c>
      <c r="CQ16" s="62">
        <f>IFERROR(Inv_SY_B!CQ16/Inv_SY_B!$IS16-1,"")</f>
        <v>-5.452920692328167E-4</v>
      </c>
      <c r="CR16" s="62">
        <f>IFERROR(Inv_SY_B!CR16/Inv_SY_B!$IS16-1,"")</f>
        <v>-4.9993575969855542E-2</v>
      </c>
      <c r="CS16" s="62">
        <f>IFERROR(Inv_SY_B!CS16/Inv_SY_B!$IS16-1,"")</f>
        <v>6.9468721581342763E-3</v>
      </c>
      <c r="CT16" s="62">
        <f>IFERROR(Inv_SY_B!CT16/Inv_SY_B!$IS16-1,"")</f>
        <v>-8.0374562966000207E-3</v>
      </c>
      <c r="CU16" s="62">
        <f>IFERROR(Inv_SY_B!CU16/Inv_SY_B!$IS16-1,"")</f>
        <v>-0.92882443984001284</v>
      </c>
      <c r="CV16" s="62">
        <f>IFERROR(Inv_SY_B!CV16/Inv_SY_B!$IS16-1,"")</f>
        <v>1.2940603540027906E-2</v>
      </c>
      <c r="CW16" s="62">
        <f>IFERROR(Inv_SY_B!CW16/Inv_SY_B!$IS16-1,"")</f>
        <v>2.3429633458341703E-2</v>
      </c>
      <c r="CX16" s="62">
        <f>IFERROR(Inv_SY_B!CX16/Inv_SY_B!$IS16-1,"")</f>
        <v>6.9468721581342763E-3</v>
      </c>
      <c r="CY16" s="62">
        <f>IFERROR(Inv_SY_B!CY16/Inv_SY_B!$IS16-1,"")</f>
        <v>-1.4330874247588388E-2</v>
      </c>
      <c r="CZ16" s="62">
        <f>IFERROR(Inv_SY_B!CZ16/Inv_SY_B!$IS16-1,"")</f>
        <v>2.5976969295646635E-2</v>
      </c>
      <c r="DA16" s="62">
        <f>IFERROR(Inv_SY_B!DA16/Inv_SY_B!$IS16-1,"")</f>
        <v>-1.4181030963041019E-2</v>
      </c>
      <c r="DB16" s="62">
        <f>IFERROR(Inv_SY_B!DB16/Inv_SY_B!$IS16-1,"")</f>
        <v>-5.452920692328167E-4</v>
      </c>
      <c r="DC16" s="62">
        <f>IFERROR(Inv_SY_B!DC16/Inv_SY_B!$IS16-1,"")</f>
        <v>5.6149318510467783E-3</v>
      </c>
      <c r="DD16" s="62">
        <f>IFERROR(Inv_SY_B!DD16/Inv_SY_B!$IS16-1,"")</f>
        <v>-2.9015516133227726E-2</v>
      </c>
      <c r="DE16" s="62">
        <f>IFERROR(Inv_SY_B!DE16/Inv_SY_B!$IS16-1,"")</f>
        <v>1.6670036399872856E-2</v>
      </c>
      <c r="DF16" s="62">
        <f>IFERROR(Inv_SY_B!DF16/Inv_SY_B!$IS16-1,"")</f>
        <v>-1.0838808836079794E-2</v>
      </c>
      <c r="DG16" s="62">
        <f>IFERROR(Inv_SY_B!DG16/Inv_SY_B!$IS16-1,"")</f>
        <v>5.4484393126608133E-3</v>
      </c>
      <c r="DH16" s="62">
        <f>IFERROR(Inv_SY_B!DH16/Inv_SY_B!$IS16-1,"")</f>
        <v>6.9468721581342763E-3</v>
      </c>
      <c r="DI16" s="62">
        <f>IFERROR(Inv_SY_B!DI16/Inv_SY_B!$IS16-1,"")</f>
        <v>5.5637033776971823E-3</v>
      </c>
      <c r="DJ16" s="62">
        <f>IFERROR(Inv_SY_B!DJ16/Inv_SY_B!$IS16-1,"")</f>
        <v>2.7694403864689132E-2</v>
      </c>
      <c r="DK16" s="62">
        <f>IFERROR(Inv_SY_B!DK16/Inv_SY_B!$IS16-1,"")</f>
        <v>6.9468721581342763E-3</v>
      </c>
      <c r="DL16" s="62">
        <f>IFERROR(Inv_SY_B!DL16/Inv_SY_B!$IS16-1,"")</f>
        <v>9.6107527723092723E-3</v>
      </c>
      <c r="DM16" s="62">
        <f>IFERROR(Inv_SY_B!DM16/Inv_SY_B!$IS16-1,"")</f>
        <v>6.9468721581342763E-3</v>
      </c>
      <c r="DN16" s="62">
        <f>IFERROR(Inv_SY_B!DN16/Inv_SY_B!$IS16-1,"")</f>
        <v>8.4453050036077393E-3</v>
      </c>
      <c r="DO16" s="62">
        <f>IFERROR(Inv_SY_B!DO16/Inv_SY_B!$IS16-1,"")</f>
        <v>6.5618616444762523E-3</v>
      </c>
      <c r="DP16" s="62">
        <f>IFERROR(Inv_SY_B!DP16/Inv_SY_B!$IS16-1,"")</f>
        <v>-2.5019695211965232E-2</v>
      </c>
      <c r="DQ16" s="62">
        <f>IFERROR(Inv_SY_B!DQ16/Inv_SY_B!$IS16-1,"")</f>
        <v>5.6149318510467783E-3</v>
      </c>
      <c r="DR16" s="62">
        <f>IFERROR(Inv_SY_B!DR16/Inv_SY_B!$IS16-1,"")</f>
        <v>8.4453050036077393E-3</v>
      </c>
      <c r="DS16" s="62">
        <f>IFERROR(Inv_SY_B!DS16/Inv_SY_B!$IS16-1,"")</f>
        <v>-1.9125859353103181E-2</v>
      </c>
      <c r="DT16" s="62">
        <f>IFERROR(Inv_SY_B!DT16/Inv_SY_B!$IS16-1,"")</f>
        <v>-5.6986262582064851E-2</v>
      </c>
      <c r="DU16" s="62">
        <f>IFERROR(Inv_SY_B!DU16/Inv_SY_B!$IS16-1,"")</f>
        <v>-3.1679396747402722E-2</v>
      </c>
      <c r="DV16" s="62">
        <f>IFERROR(Inv_SY_B!DV16/Inv_SY_B!$IS16-1,"")</f>
        <v>9.5314077624042426E-4</v>
      </c>
      <c r="DW16" s="62">
        <f>IFERROR(Inv_SY_B!DW16/Inv_SY_B!$IS16-1,"")</f>
        <v>2.4515736217141093E-3</v>
      </c>
      <c r="DX16" s="62">
        <f>IFERROR(Inv_SY_B!DX16/Inv_SY_B!$IS16-1,"")</f>
        <v>4.2829915439592803E-3</v>
      </c>
      <c r="DY16" s="62">
        <f>IFERROR(Inv_SY_B!DY16/Inv_SY_B!$IS16-1,"")</f>
        <v>9.9437378490809802E-3</v>
      </c>
      <c r="DZ16" s="62">
        <f>IFERROR(Inv_SY_B!DZ16/Inv_SY_B!$IS16-1,"")</f>
        <v>2.4928066303815166E-2</v>
      </c>
      <c r="EA16" s="62">
        <f>IFERROR(Inv_SY_B!EA16/Inv_SY_B!$IS16-1,"")</f>
        <v>-3.9671038589927599E-2</v>
      </c>
      <c r="EB16" s="62">
        <f>IFERROR(Inv_SY_B!EB16/Inv_SY_B!$IS16-1,"")</f>
        <v>2.6925976764446302E-2</v>
      </c>
      <c r="EC16" s="62">
        <f>IFERROR(Inv_SY_B!EC16/Inv_SY_B!$IS16-1,"")</f>
        <v>2.21617287429412E-2</v>
      </c>
      <c r="ED16" s="62">
        <f>IFERROR(Inv_SY_B!ED16/Inv_SY_B!$IS16-1,"")</f>
        <v>3.046074142556332E-2</v>
      </c>
      <c r="EE16" s="62">
        <f>IFERROR(Inv_SY_B!EE16/Inv_SY_B!$IS16-1,"")</f>
        <v>2.21617287429412E-2</v>
      </c>
      <c r="EF16" s="62">
        <f>IFERROR(Inv_SY_B!EF16/Inv_SY_B!$IS16-1,"")</f>
        <v>4.0825610515926591E-4</v>
      </c>
      <c r="EG16" s="62">
        <f>IFERROR(Inv_SY_B!EG16/Inv_SY_B!$IS16-1,"")</f>
        <v>9.996130605915754E-3</v>
      </c>
      <c r="EH16" s="62">
        <f>IFERROR(Inv_SY_B!EH16/Inv_SY_B!$IS16-1,"")</f>
        <v>8.5972439984283167E-3</v>
      </c>
      <c r="EI16" s="62">
        <f>IFERROR(Inv_SY_B!EI16/Inv_SY_B!$IS16-1,"")</f>
        <v>-5.3916220764459455E-3</v>
      </c>
      <c r="EJ16" s="62">
        <f>IFERROR(Inv_SY_B!EJ16/Inv_SY_B!$IS16-1,"")</f>
        <v>1.9788336858327593E-2</v>
      </c>
      <c r="EK16" s="62">
        <f>IFERROR(Inv_SY_B!EK16/Inv_SY_B!$IS16-1,"")</f>
        <v>1.1262358753097557E-2</v>
      </c>
      <c r="EL16" s="62">
        <f>IFERROR(Inv_SY_B!EL16/Inv_SY_B!$IS16-1,"")</f>
        <v>2.193120061286824E-2</v>
      </c>
      <c r="EM16" s="62">
        <f>IFERROR(Inv_SY_B!EM16/Inv_SY_B!$IS16-1,"")</f>
        <v>-6.0549143779734527E-3</v>
      </c>
      <c r="EN16" s="62">
        <f>IFERROR(Inv_SY_B!EN16/Inv_SY_B!$IS16-1,"")</f>
        <v>-1.1034321987546836E-2</v>
      </c>
      <c r="EO16" s="62">
        <f>IFERROR(Inv_SY_B!EO16/Inv_SY_B!$IS16-1,"")</f>
        <v>2.3429633458341703E-2</v>
      </c>
      <c r="EP16" s="62">
        <f>IFERROR(Inv_SY_B!EP16/Inv_SY_B!$IS16-1,"")</f>
        <v>-1.9333334670168734E-2</v>
      </c>
      <c r="EQ16" s="62">
        <f>IFERROR(Inv_SY_B!EQ16/Inv_SY_B!$IS16-1,"")</f>
        <v>2.193120061286824E-2</v>
      </c>
      <c r="ER16" s="62">
        <f>IFERROR(Inv_SY_B!ER16/Inv_SY_B!$IS16-1,"")</f>
        <v>-1.6290363353207327E-2</v>
      </c>
      <c r="ES16" s="62">
        <f>IFERROR(Inv_SY_B!ES16/Inv_SY_B!$IS16-1,"")</f>
        <v>-3.3923144756323742E-3</v>
      </c>
      <c r="ET16" s="62">
        <f>IFERROR(Inv_SY_B!ET16/Inv_SY_B!$IS16-1,"")</f>
        <v>1.2341230401838432E-2</v>
      </c>
      <c r="EU16" s="62">
        <f>IFERROR(Inv_SY_B!EU16/Inv_SY_B!$IS16-1,"")</f>
        <v>2.21617287429412E-2</v>
      </c>
      <c r="EV16" s="62">
        <f>IFERROR(Inv_SY_B!EV16/Inv_SY_B!$IS16-1,"")</f>
        <v>1.5245884840756174E-2</v>
      </c>
      <c r="EW16" s="62">
        <f>IFERROR(Inv_SY_B!EW16/Inv_SY_B!$IS16-1,"")</f>
        <v>2.2023411864897424E-2</v>
      </c>
      <c r="EX16" s="62">
        <f>IFERROR(Inv_SY_B!EX16/Inv_SY_B!$IS16-1,"")</f>
        <v>1.6237155800069569E-2</v>
      </c>
      <c r="EY16" s="62">
        <f>IFERROR(Inv_SY_B!EY16/Inv_SY_B!$IS16-1,"")</f>
        <v>1.3872961754989088E-2</v>
      </c>
      <c r="EZ16" s="62">
        <f>IFERROR(Inv_SY_B!EZ16/Inv_SY_B!$IS16-1,"")</f>
        <v>1.7885431930090068E-2</v>
      </c>
      <c r="FA16" s="62">
        <f>IFERROR(Inv_SY_B!FA16/Inv_SY_B!$IS16-1,"")</f>
        <v>2.0020437680721148E-3</v>
      </c>
      <c r="FB16" s="62">
        <f>IFERROR(Inv_SY_B!FB16/Inv_SY_B!$IS16-1,"")</f>
        <v>2.4928066303815166E-2</v>
      </c>
      <c r="FC16" s="62">
        <f>IFERROR(Inv_SY_B!FC16/Inv_SY_B!$IS16-1,"")</f>
        <v>3.9500064671873503E-3</v>
      </c>
      <c r="FD16" s="62">
        <f>IFERROR(Inv_SY_B!FD16/Inv_SY_B!$IS16-1,"")</f>
        <v>2.6426499149288407E-2</v>
      </c>
      <c r="FE16" s="62">
        <f>IFERROR(Inv_SY_B!FE16/Inv_SY_B!$IS16-1,"")</f>
        <v>1.7193848449486016E-3</v>
      </c>
      <c r="FF16" s="62">
        <f>IFERROR(Inv_SY_B!FF16/Inv_SY_B!$IS16-1,"")</f>
        <v>1.4903891120517487E-2</v>
      </c>
      <c r="FG16" s="62">
        <f>IFERROR(Inv_SY_B!FG16/Inv_SY_B!$IS16-1,"")</f>
        <v>-7.2049936046703067E-3</v>
      </c>
      <c r="FH16" s="62">
        <f>IFERROR(Inv_SY_B!FH16/Inv_SY_B!$IS16-1,"")</f>
        <v>-1.6466141052387862E-2</v>
      </c>
      <c r="FI16" s="62">
        <f>IFERROR(Inv_SY_B!FI16/Inv_SY_B!$IS16-1,"")</f>
        <v>1.5695298266049873E-2</v>
      </c>
      <c r="FJ16" s="62">
        <f>IFERROR(Inv_SY_B!FJ16/Inv_SY_B!$IS16-1,"")</f>
        <v>-2.0675753528623275E-2</v>
      </c>
      <c r="FK16" s="62">
        <f>IFERROR(Inv_SY_B!FK16/Inv_SY_B!$IS16-1,"")</f>
        <v>-1.5287449559042043E-2</v>
      </c>
      <c r="FL16" s="62">
        <f>IFERROR(Inv_SY_B!FL16/Inv_SY_B!$IS16-1,"")</f>
        <v>-1.6526759472045738E-2</v>
      </c>
      <c r="FM16" s="62">
        <f>IFERROR(Inv_SY_B!FM16/Inv_SY_B!$IS16-1,"")</f>
        <v>2.1420371233729751E-2</v>
      </c>
      <c r="FN16" s="62">
        <f>IFERROR(Inv_SY_B!FN16/Inv_SY_B!$IS16-1,"")</f>
        <v>-5.5699729330900727E-2</v>
      </c>
      <c r="FO16" s="62">
        <f>IFERROR(Inv_SY_B!FO16/Inv_SY_B!$IS16-1,"")</f>
        <v>-1.3435220069498488E-2</v>
      </c>
      <c r="FP16" s="62">
        <f>IFERROR(Inv_SY_B!FP16/Inv_SY_B!$IS16-1,"")</f>
        <v>-9.2525491131110194E-3</v>
      </c>
      <c r="FQ16" s="62">
        <f>IFERROR(Inv_SY_B!FQ16/Inv_SY_B!$IS16-1,"")</f>
        <v>1.5479766107266313E-2</v>
      </c>
      <c r="FR16" s="62">
        <f>IFERROR(Inv_SY_B!FR16/Inv_SY_B!$IS16-1,"")</f>
        <v>-1.2162233256684862E-2</v>
      </c>
      <c r="FS16" s="62">
        <f>IFERROR(Inv_SY_B!FS16/Inv_SY_B!$IS16-1,"")</f>
        <v>-4.5108416198796908E-3</v>
      </c>
      <c r="FT16" s="62">
        <f>IFERROR(Inv_SY_B!FT16/Inv_SY_B!$IS16-1,"")</f>
        <v>-2.8165496046340999E-2</v>
      </c>
      <c r="FU16" s="62">
        <f>IFERROR(Inv_SY_B!FU16/Inv_SY_B!$IS16-1,"")</f>
        <v>-4.5108416198796908E-3</v>
      </c>
      <c r="FV16" s="62">
        <f>IFERROR(Inv_SY_B!FV16/Inv_SY_B!$IS16-1,"")</f>
        <v>-1.1010483283186878E-2</v>
      </c>
      <c r="FW16" s="62">
        <f>IFERROR(Inv_SY_B!FW16/Inv_SY_B!$IS16-1,"")</f>
        <v>-8.8888385951644278E-3</v>
      </c>
      <c r="FX16" s="62">
        <f>IFERROR(Inv_SY_B!FX16/Inv_SY_B!$IS16-1,"")</f>
        <v>-7.6764702020086784E-3</v>
      </c>
      <c r="FY16" s="62">
        <f>IFERROR(Inv_SY_B!FY16/Inv_SY_B!$IS16-1,"")</f>
        <v>-2.4716981505809033E-2</v>
      </c>
      <c r="FZ16" s="62">
        <f>IFERROR(Inv_SY_B!FZ16/Inv_SY_B!$IS16-1,"")</f>
        <v>-1.3435220069498488E-2</v>
      </c>
      <c r="GA16" s="62">
        <f>IFERROR(Inv_SY_B!GA16/Inv_SY_B!$IS16-1,"")</f>
        <v>1.2793903820890629E-2</v>
      </c>
      <c r="GB16" s="62">
        <f>IFERROR(Inv_SY_B!GB16/Inv_SY_B!$IS16-1,"")</f>
        <v>-1.5287449559042043E-2</v>
      </c>
      <c r="GC16" s="62">
        <f>IFERROR(Inv_SY_B!GC16/Inv_SY_B!$IS16-1,"")</f>
        <v>-2.4716981505809033E-2</v>
      </c>
      <c r="GD16" s="62">
        <f>IFERROR(Inv_SY_B!GD16/Inv_SY_B!$IS16-1,"")</f>
        <v>-2.103676989458525E-2</v>
      </c>
      <c r="GE16" s="62">
        <f>IFERROR(Inv_SY_B!GE16/Inv_SY_B!$IS16-1,"")</f>
        <v>-5.3916220764459455E-3</v>
      </c>
      <c r="GF16" s="62">
        <f>IFERROR(Inv_SY_B!GF16/Inv_SY_B!$IS16-1,"")</f>
        <v>-8.5520695970656702E-3</v>
      </c>
      <c r="GG16" s="62">
        <f>IFERROR(Inv_SY_B!GG16/Inv_SY_B!$IS16-1,"")</f>
        <v>6.750713676545006E-3</v>
      </c>
      <c r="GH16" s="62">
        <f>IFERROR(Inv_SY_B!GH16/Inv_SY_B!$IS16-1,"")</f>
        <v>9.6603978201186269E-3</v>
      </c>
      <c r="GI16" s="62">
        <f>IFERROR(Inv_SY_B!GI16/Inv_SY_B!$IS16-1,"")</f>
        <v>-6.1626863697440082E-2</v>
      </c>
      <c r="GJ16" s="62">
        <f>IFERROR(Inv_SY_B!GJ16/Inv_SY_B!$IS16-1,"")</f>
        <v>-1.9380488151319875E-2</v>
      </c>
      <c r="GK16" s="62">
        <f>IFERROR(Inv_SY_B!GK16/Inv_SY_B!$IS16-1,"")</f>
        <v>-4.6455492191191938E-3</v>
      </c>
      <c r="GL16" s="62">
        <f>IFERROR(Inv_SY_B!GL16/Inv_SY_B!$IS16-1,"")</f>
        <v>-2.2527983018166609E-2</v>
      </c>
      <c r="GM16" s="62">
        <f>IFERROR(Inv_SY_B!GM16/Inv_SY_B!$IS16-1,"")</f>
        <v>-5.8579176122749432E-3</v>
      </c>
      <c r="GN16" s="62">
        <f>IFERROR(Inv_SY_B!GN16/Inv_SY_B!$IS16-1,"")</f>
        <v>-1.1919759578053801E-2</v>
      </c>
      <c r="GO16" s="62">
        <f>IFERROR(Inv_SY_B!GO16/Inv_SY_B!$IS16-1,"")</f>
        <v>-7.373378103719741E-3</v>
      </c>
      <c r="GP16" s="62">
        <f>IFERROR(Inv_SY_B!GP16/Inv_SY_B!$IS16-1,"")</f>
        <v>-2.220812432807806E-3</v>
      </c>
      <c r="GQ16" s="62">
        <f>IFERROR(Inv_SY_B!GQ16/Inv_SY_B!$IS16-1,"")</f>
        <v>-1.0707391184898052E-2</v>
      </c>
      <c r="GR16" s="62">
        <f>IFERROR(Inv_SY_B!GR16/Inv_SY_B!$IS16-1,"")</f>
        <v>2.039243535039148E-4</v>
      </c>
      <c r="GS16" s="62" t="str">
        <f>IFERROR(Inv_SY_B!GS16/Inv_SY_B!$IS16-1,"")</f>
        <v/>
      </c>
      <c r="GT16" s="62" t="str">
        <f>IFERROR(Inv_SY_B!GT16/Inv_SY_B!$IS16-1,"")</f>
        <v/>
      </c>
      <c r="GU16" s="62">
        <f>IFERROR(Inv_SY_B!GU16/Inv_SY_B!$IS16-1,"")</f>
        <v>-1</v>
      </c>
      <c r="GV16" s="62">
        <f>IFERROR(Inv_SY_B!GV16/Inv_SY_B!$IS16-1,"")</f>
        <v>-2.5595924706520834E-2</v>
      </c>
      <c r="GW16" s="62">
        <f>IFERROR(Inv_SY_B!GW16/Inv_SY_B!$IS16-1,"")</f>
        <v>-3.0105285475390375E-2</v>
      </c>
      <c r="GX16" s="62" t="str">
        <f>IFERROR(Inv_SY_B!GX16/Inv_SY_B!$IS16-1,"")</f>
        <v/>
      </c>
      <c r="GY16" s="62">
        <f>IFERROR(Inv_SY_B!GY16/Inv_SY_B!$IS16-1,"")</f>
        <v>-4.5817403563216397E-3</v>
      </c>
      <c r="GZ16" s="62">
        <f>IFERROR(Inv_SY_B!GZ16/Inv_SY_B!$IS16-1,"")</f>
        <v>2.193120061286824E-2</v>
      </c>
      <c r="HA16" s="62">
        <f>IFERROR(Inv_SY_B!HA16/Inv_SY_B!$IS16-1,"")</f>
        <v>-2.1223665336765785E-2</v>
      </c>
      <c r="HB16" s="62">
        <f>IFERROR(Inv_SY_B!HB16/Inv_SY_B!$IS16-1,"")</f>
        <v>-2.002491906038717E-2</v>
      </c>
      <c r="HC16" s="62">
        <f>IFERROR(Inv_SY_B!HC16/Inv_SY_B!$IS16-1,"")</f>
        <v>2.6426499149288407E-2</v>
      </c>
      <c r="HD16" s="62">
        <f>IFERROR(Inv_SY_B!HD16/Inv_SY_B!$IS16-1,"")</f>
        <v>-5.452920692328167E-4</v>
      </c>
      <c r="HE16" s="62">
        <f>IFERROR(Inv_SY_B!HE16/Inv_SY_B!$IS16-1,"")</f>
        <v>9.5314077624042426E-4</v>
      </c>
      <c r="HF16" s="62">
        <f>IFERROR(Inv_SY_B!HF16/Inv_SY_B!$IS16-1,"")</f>
        <v>-1.3881344393946171E-2</v>
      </c>
      <c r="HG16" s="62">
        <f>IFERROR(Inv_SY_B!HG16/Inv_SY_B!$IS16-1,"")</f>
        <v>3.9500064671873503E-3</v>
      </c>
      <c r="HH16" s="62">
        <f>IFERROR(Inv_SY_B!HH16/Inv_SY_B!$IS16-1,"")</f>
        <v>-1.6278836946703623E-2</v>
      </c>
      <c r="HI16" s="62">
        <f>IFERROR(Inv_SY_B!HI16/Inv_SY_B!$IS16-1,"")</f>
        <v>-3.5421577601796317E-3</v>
      </c>
      <c r="HJ16" s="62">
        <f>IFERROR(Inv_SY_B!HJ16/Inv_SY_B!$IS16-1,"")</f>
        <v>-9.5358891420733727E-3</v>
      </c>
      <c r="HK16" s="62">
        <f>IFERROR(Inv_SY_B!HK16/Inv_SY_B!$IS16-1,"")</f>
        <v>1.0942693079396548E-2</v>
      </c>
      <c r="HL16" s="62">
        <f>IFERROR(Inv_SY_B!HL16/Inv_SY_B!$IS16-1,"")</f>
        <v>3.0921797685708796E-2</v>
      </c>
      <c r="HM16" s="62">
        <f>IFERROR(Inv_SY_B!HM16/Inv_SY_B!$IS16-1,"")</f>
        <v>5.1714650417387764E-2</v>
      </c>
      <c r="HN16" s="62">
        <f>IFERROR(Inv_SY_B!HN16/Inv_SY_B!$IS16-1,"")</f>
        <v>2.6631166421061669E-2</v>
      </c>
      <c r="HO16" s="62">
        <f>IFERROR(Inv_SY_B!HO16/Inv_SY_B!$IS16-1,"")</f>
        <v>3.2603424515424972E-2</v>
      </c>
      <c r="HP16" s="62">
        <f>IFERROR(Inv_SY_B!HP16/Inv_SY_B!$IS16-1,"")</f>
        <v>3.8456237447901165E-2</v>
      </c>
      <c r="HQ16" s="62">
        <f>IFERROR(Inv_SY_B!HQ16/Inv_SY_B!$IS16-1,"")</f>
        <v>-3.0105285475390153E-2</v>
      </c>
      <c r="HR16" s="62">
        <f>IFERROR(Inv_SY_B!HR16/Inv_SY_B!$IS16-1,"")</f>
        <v>-7.3038615674150265E-3</v>
      </c>
      <c r="HS16" s="62">
        <f>IFERROR(Inv_SY_B!HS16/Inv_SY_B!$IS16-1,"")</f>
        <v>1.2700854284751983E-2</v>
      </c>
      <c r="HT16" s="62">
        <f>IFERROR(Inv_SY_B!HT16/Inv_SY_B!$IS16-1,"")</f>
        <v>1.3606573693571544E-2</v>
      </c>
      <c r="HU16" s="62">
        <f>IFERROR(Inv_SY_B!HU16/Inv_SY_B!$IS16-1,"")</f>
        <v>1.2479547279882208E-2</v>
      </c>
      <c r="HV16" s="62">
        <f>IFERROR(Inv_SY_B!HV16/Inv_SY_B!$IS16-1,"")</f>
        <v>-2.7353093049247157E-3</v>
      </c>
      <c r="HW16" s="62">
        <f>IFERROR(Inv_SY_B!HW16/Inv_SY_B!$IS16-1,"")</f>
        <v>2.5647314069642491E-2</v>
      </c>
      <c r="HX16" s="62">
        <f>IFERROR(Inv_SY_B!HX16/Inv_SY_B!$IS16-1,"")</f>
        <v>2.21617287429412E-2</v>
      </c>
      <c r="HY16" s="62">
        <f>IFERROR(Inv_SY_B!HY16/Inv_SY_B!$IS16-1,"")</f>
        <v>1.0942693079396548E-2</v>
      </c>
      <c r="HZ16" s="62">
        <f>IFERROR(Inv_SY_B!HZ16/Inv_SY_B!$IS16-1,"")</f>
        <v>5.6149318510467783E-3</v>
      </c>
      <c r="IA16" s="62">
        <f>IFERROR(Inv_SY_B!IA16/Inv_SY_B!$IS16-1,"")</f>
        <v>-6.7905086839330497E-3</v>
      </c>
      <c r="IB16" s="62">
        <f>IFERROR(Inv_SY_B!IB16/Inv_SY_B!$IS16-1,"")</f>
        <v>-2.433210265083896E-2</v>
      </c>
      <c r="IC16" s="62">
        <f>IFERROR(Inv_SY_B!IC16/Inv_SY_B!$IS16-1,"")</f>
        <v>-5.7323487287808117E-4</v>
      </c>
      <c r="ID16" s="62">
        <f>IFERROR(Inv_SY_B!ID16/Inv_SY_B!$IS16-1,"")</f>
        <v>-3.1637656274844383E-3</v>
      </c>
      <c r="IE16" s="62">
        <f>IFERROR(Inv_SY_B!IE16/Inv_SY_B!$IS16-1,"")</f>
        <v>-1.0707391184898052E-2</v>
      </c>
      <c r="IF16" s="62" t="str">
        <f>IFERROR(Inv_SY_B!IF16/Inv_SY_B!$IS16-1,"")</f>
        <v/>
      </c>
      <c r="IG16" s="62">
        <f>IFERROR(Inv_SY_B!IG16/Inv_SY_B!$IS16-1,"")</f>
        <v>5.7673892268522486E-2</v>
      </c>
      <c r="IH16" s="62">
        <f>IFERROR(Inv_SY_B!IH16/Inv_SY_B!$IS16-1,"")</f>
        <v>-1.1989435922488023E-2</v>
      </c>
      <c r="II16" s="62">
        <f>IFERROR(Inv_SY_B!II16/Inv_SY_B!$IS16-1,"")</f>
        <v>3.1896077097830489E-3</v>
      </c>
      <c r="IJ16" s="62">
        <f>IFERROR(Inv_SY_B!IJ16/Inv_SY_B!$IS16-1,"")</f>
        <v>-1.0647521140791483E-2</v>
      </c>
      <c r="IK16" s="62">
        <f>IFERROR(Inv_SY_B!IK16/Inv_SY_B!$IS16-1,"")</f>
        <v>-1.4562100947752232E-2</v>
      </c>
      <c r="IL16" s="62" t="str">
        <f>IFERROR(Inv_SY_B!IL16/Inv_SY_B!$IS16-1,"")</f>
        <v/>
      </c>
      <c r="IM16" s="62" t="str">
        <f>IFERROR(Inv_SY_B!IM16/Inv_SY_B!$IS16-1,"")</f>
        <v/>
      </c>
      <c r="IN16" s="62">
        <f>IFERROR(Inv_SY_B!IN16/Inv_SY_B!$IS16-1,"")</f>
        <v>6.8556418243492567E-2</v>
      </c>
      <c r="IO16" s="62">
        <f>IFERROR(Inv_SY_B!IO16/Inv_SY_B!$IS16-1,"")</f>
        <v>6.2912634344319152E-2</v>
      </c>
      <c r="IP16" s="62">
        <f>IFERROR(Inv_SY_B!IP16/Inv_SY_B!$IS16-1,"")</f>
        <v>0.13952027359199937</v>
      </c>
      <c r="IQ16" s="62">
        <f>IFERROR(Inv_SY_B!IQ16/Inv_SY_B!$IS16-1,"")</f>
        <v>-1.1453464042224581E-2</v>
      </c>
      <c r="IR16" s="62">
        <f>IFERROR(Inv_SY_B!IR16/Inv_SY_B!$IS16-1,"")</f>
        <v>-3.1135015979173453E-3</v>
      </c>
    </row>
    <row r="17" spans="2:252" ht="14.5" x14ac:dyDescent="0.35">
      <c r="B17" s="85">
        <f t="shared" si="0"/>
        <v>45839</v>
      </c>
      <c r="C17" s="62">
        <f>IFERROR(Inv_SY_B!C17/Inv_SY_B!$IS17-1,"")</f>
        <v>1.8543799026222718E-2</v>
      </c>
      <c r="D17" s="62">
        <f>IFERROR(Inv_SY_B!D17/Inv_SY_B!$IS17-1,"")</f>
        <v>3.6892820558646289E-2</v>
      </c>
      <c r="E17" s="62">
        <f>IFERROR(Inv_SY_B!E17/Inv_SY_B!$IS17-1,"")</f>
        <v>3.9287425569952905E-2</v>
      </c>
      <c r="F17" s="62">
        <f>IFERROR(Inv_SY_B!F17/Inv_SY_B!$IS17-1,"")</f>
        <v>3.4036604942749848E-2</v>
      </c>
      <c r="G17" s="62">
        <f>IFERROR(Inv_SY_B!G17/Inv_SY_B!$IS17-1,"")</f>
        <v>3.3776948977668697E-2</v>
      </c>
      <c r="H17" s="62">
        <f>IFERROR(Inv_SY_B!H17/Inv_SY_B!$IS17-1,"")</f>
        <v>3.2911429094063749E-2</v>
      </c>
      <c r="I17" s="62">
        <f>IFERROR(Inv_SY_B!I17/Inv_SY_B!$IS17-1,"")</f>
        <v>3.8162249721266805E-2</v>
      </c>
      <c r="J17" s="62">
        <f>IFERROR(Inv_SY_B!J17/Inv_SY_B!$IS17-1,"")</f>
        <v>4.1162718651096997E-2</v>
      </c>
      <c r="K17" s="62">
        <f>IFERROR(Inv_SY_B!K17/Inv_SY_B!$IS17-1,"")</f>
        <v>-9.8059039693026762E-2</v>
      </c>
      <c r="L17" s="62">
        <f>IFERROR(Inv_SY_B!L17/Inv_SY_B!$IS17-1,"")</f>
        <v>-2.24472226613045E-2</v>
      </c>
      <c r="M17" s="62">
        <f>IFERROR(Inv_SY_B!M17/Inv_SY_B!$IS17-1,"")</f>
        <v>6.1603413235565618E-2</v>
      </c>
      <c r="N17" s="62">
        <f>IFERROR(Inv_SY_B!N17/Inv_SY_B!$IS17-1,"")</f>
        <v>5.4664828835332857E-2</v>
      </c>
      <c r="O17" s="62">
        <f>IFERROR(Inv_SY_B!O17/Inv_SY_B!$IS17-1,"")</f>
        <v>-9.47019453978859E-3</v>
      </c>
      <c r="P17" s="62">
        <f>IFERROR(Inv_SY_B!P17/Inv_SY_B!$IS17-1,"")</f>
        <v>6.4620930284315259E-2</v>
      </c>
      <c r="Q17" s="62">
        <f>IFERROR(Inv_SY_B!Q17/Inv_SY_B!$IS17-1,"")</f>
        <v>3.6662015256351488E-2</v>
      </c>
      <c r="R17" s="62">
        <f>IFERROR(Inv_SY_B!R17/Inv_SY_B!$IS17-1,"")</f>
        <v>3.7037073872580262E-2</v>
      </c>
      <c r="S17" s="62">
        <f>IFERROR(Inv_SY_B!S17/Inv_SY_B!$IS17-1,"")</f>
        <v>2.6722961926288757E-2</v>
      </c>
      <c r="T17" s="62">
        <f>IFERROR(Inv_SY_B!T17/Inv_SY_B!$IS17-1,"")</f>
        <v>2.2784846455886409E-2</v>
      </c>
      <c r="U17" s="62">
        <f>IFERROR(Inv_SY_B!U17/Inv_SY_B!$IS17-1,"")</f>
        <v>3.6892820558646289E-2</v>
      </c>
      <c r="V17" s="62">
        <f>IFERROR(Inv_SY_B!V17/Inv_SY_B!$IS17-1,"")</f>
        <v>3.5161780791436392E-2</v>
      </c>
      <c r="W17" s="62">
        <f>IFERROR(Inv_SY_B!W17/Inv_SY_B!$IS17-1,"")</f>
        <v>3.8162249721266805E-2</v>
      </c>
      <c r="X17" s="62">
        <f>IFERROR(Inv_SY_B!X17/Inv_SY_B!$IS17-1,"")</f>
        <v>4.4538246197155962E-2</v>
      </c>
      <c r="Y17" s="62">
        <f>IFERROR(Inv_SY_B!Y17/Inv_SY_B!$IS17-1,"")</f>
        <v>1.6639655282291832E-2</v>
      </c>
      <c r="Z17" s="62">
        <f>IFERROR(Inv_SY_B!Z17/Inv_SY_B!$IS17-1,"")</f>
        <v>5.3831365243713458E-2</v>
      </c>
      <c r="AA17" s="62">
        <f>IFERROR(Inv_SY_B!AA17/Inv_SY_B!$IS17-1,"")</f>
        <v>4.7971475068788516E-2</v>
      </c>
      <c r="AB17" s="62">
        <f>IFERROR(Inv_SY_B!AB17/Inv_SY_B!$IS17-1,"")</f>
        <v>4.0701108046507617E-2</v>
      </c>
      <c r="AC17" s="62">
        <f>IFERROR(Inv_SY_B!AC17/Inv_SY_B!$IS17-1,"")</f>
        <v>3.4469364884552434E-2</v>
      </c>
      <c r="AD17" s="62">
        <f>IFERROR(Inv_SY_B!AD17/Inv_SY_B!$IS17-1,"")</f>
        <v>3.8328942439590508E-2</v>
      </c>
      <c r="AE17" s="62">
        <f>IFERROR(Inv_SY_B!AE17/Inv_SY_B!$IS17-1,"")</f>
        <v>4.9163969130644247E-2</v>
      </c>
      <c r="AF17" s="62">
        <f>IFERROR(Inv_SY_B!AF17/Inv_SY_B!$IS17-1,"")</f>
        <v>4.3236279015141932E-3</v>
      </c>
      <c r="AG17" s="62">
        <f>IFERROR(Inv_SY_B!AG17/Inv_SY_B!$IS17-1,"")</f>
        <v>2.5493603128650122E-2</v>
      </c>
      <c r="AH17" s="62">
        <f>IFERROR(Inv_SY_B!AH17/Inv_SY_B!$IS17-1,"")</f>
        <v>2.0159436142285214E-2</v>
      </c>
      <c r="AI17" s="62">
        <f>IFERROR(Inv_SY_B!AI17/Inv_SY_B!$IS17-1,"")</f>
        <v>1.8726429165184522E-2</v>
      </c>
      <c r="AJ17" s="62">
        <f>IFERROR(Inv_SY_B!AJ17/Inv_SY_B!$IS17-1,"")</f>
        <v>3.2686427556843034E-2</v>
      </c>
      <c r="AK17" s="62">
        <f>IFERROR(Inv_SY_B!AK17/Inv_SY_B!$IS17-1,"")</f>
        <v>2.0909553374742762E-2</v>
      </c>
      <c r="AL17" s="62">
        <f>IFERROR(Inv_SY_B!AL17/Inv_SY_B!$IS17-1,"")</f>
        <v>-1.1659688616260877E-2</v>
      </c>
      <c r="AM17" s="62">
        <f>IFERROR(Inv_SY_B!AM17/Inv_SY_B!$IS17-1,"")</f>
        <v>5.1570914931338141E-3</v>
      </c>
      <c r="AN17" s="62">
        <f>IFERROR(Inv_SY_B!AN17/Inv_SY_B!$IS17-1,"")</f>
        <v>-2.2784775415910286E-2</v>
      </c>
      <c r="AO17" s="62">
        <f>IFERROR(Inv_SY_B!AO17/Inv_SY_B!$IS17-1,"")</f>
        <v>-2.3440808314417749E-3</v>
      </c>
      <c r="AP17" s="62">
        <f>IFERROR(Inv_SY_B!AP17/Inv_SY_B!$IS17-1,"")</f>
        <v>6.6573259580489097E-3</v>
      </c>
      <c r="AQ17" s="62">
        <f>IFERROR(Inv_SY_B!AQ17/Inv_SY_B!$IS17-1,"")</f>
        <v>-1.3595839318305214E-2</v>
      </c>
      <c r="AR17" s="62">
        <f>IFERROR(Inv_SY_B!AR17/Inv_SY_B!$IS17-1,"")</f>
        <v>-7.9699600748734944E-3</v>
      </c>
      <c r="AS17" s="62">
        <f>IFERROR(Inv_SY_B!AS17/Inv_SY_B!$IS17-1,"")</f>
        <v>7.7825018067352314E-3</v>
      </c>
      <c r="AT17" s="62">
        <f>IFERROR(Inv_SY_B!AT17/Inv_SY_B!$IS17-1,"")</f>
        <v>7.4074431905066795E-3</v>
      </c>
      <c r="AU17" s="62">
        <f>IFERROR(Inv_SY_B!AU17/Inv_SY_B!$IS17-1,"")</f>
        <v>1.490861551508238E-2</v>
      </c>
      <c r="AV17" s="62">
        <f>IFERROR(Inv_SY_B!AV17/Inv_SY_B!$IS17-1,"")</f>
        <v>-1.0407841080360414E-2</v>
      </c>
      <c r="AW17" s="62">
        <f>IFERROR(Inv_SY_B!AW17/Inv_SY_B!$IS17-1,"")</f>
        <v>-8.1142133888076895E-3</v>
      </c>
      <c r="AX17" s="62">
        <f>IFERROR(Inv_SY_B!AX17/Inv_SY_B!$IS17-1,"")</f>
        <v>1.1158029352794419E-2</v>
      </c>
      <c r="AY17" s="62">
        <f>IFERROR(Inv_SY_B!AY17/Inv_SY_B!$IS17-1,"")</f>
        <v>1.0857982459811399E-2</v>
      </c>
      <c r="AZ17" s="62">
        <f>IFERROR(Inv_SY_B!AZ17/Inv_SY_B!$IS17-1,"")</f>
        <v>-1.1105450106546177E-2</v>
      </c>
      <c r="BA17" s="62">
        <f>IFERROR(Inv_SY_B!BA17/Inv_SY_B!$IS17-1,"")</f>
        <v>1.7158967212454801E-2</v>
      </c>
      <c r="BB17" s="62">
        <f>IFERROR(Inv_SY_B!BB17/Inv_SY_B!$IS17-1,"")</f>
        <v>2.7285549850631918E-2</v>
      </c>
      <c r="BC17" s="62">
        <f>IFERROR(Inv_SY_B!BC17/Inv_SY_B!$IS17-1,"")</f>
        <v>-1.1512180339256384E-2</v>
      </c>
      <c r="BD17" s="62">
        <f>IFERROR(Inv_SY_B!BD17/Inv_SY_B!$IS17-1,"")</f>
        <v>-6.5113987895393244E-3</v>
      </c>
      <c r="BE17" s="62">
        <f>IFERROR(Inv_SY_B!BE17/Inv_SY_B!$IS17-1,"")</f>
        <v>-1.157629292322726E-2</v>
      </c>
      <c r="BF17" s="62">
        <f>IFERROR(Inv_SY_B!BF17/Inv_SY_B!$IS17-1,"")</f>
        <v>-6.5113987895393244E-3</v>
      </c>
      <c r="BG17" s="62">
        <f>IFERROR(Inv_SY_B!BG17/Inv_SY_B!$IS17-1,"")</f>
        <v>-9.7859008431038008E-2</v>
      </c>
      <c r="BH17" s="62">
        <f>IFERROR(Inv_SY_B!BH17/Inv_SY_B!$IS17-1,"")</f>
        <v>1.0782970736565423E-2</v>
      </c>
      <c r="BI17" s="62">
        <f>IFERROR(Inv_SY_B!BI17/Inv_SY_B!$IS17-1,"")</f>
        <v>-1.9846816255451594E-2</v>
      </c>
      <c r="BJ17" s="62">
        <f>IFERROR(Inv_SY_B!BJ17/Inv_SY_B!$IS17-1,"")</f>
        <v>-1.6512961888973443E-2</v>
      </c>
      <c r="BK17" s="62">
        <f>IFERROR(Inv_SY_B!BK17/Inv_SY_B!$IS17-1,"")</f>
        <v>-9.845253156017475E-3</v>
      </c>
      <c r="BL17" s="62">
        <f>IFERROR(Inv_SY_B!BL17/Inv_SY_B!$IS17-1,"")</f>
        <v>-1.1659688616260877E-2</v>
      </c>
      <c r="BM17" s="62">
        <f>IFERROR(Inv_SY_B!BM17/Inv_SY_B!$IS17-1,"")</f>
        <v>1.4065053308460751E-3</v>
      </c>
      <c r="BN17" s="62">
        <f>IFERROR(Inv_SY_B!BN17/Inv_SY_B!$IS17-1,"")</f>
        <v>4.4936819460170252E-2</v>
      </c>
      <c r="BO17" s="62">
        <f>IFERROR(Inv_SY_B!BO17/Inv_SY_B!$IS17-1,"")</f>
        <v>1.4562407561640178E-2</v>
      </c>
      <c r="BP17" s="62">
        <f>IFERROR(Inv_SY_B!BP17/Inv_SY_B!$IS17-1,"")</f>
        <v>1.0927224050499618E-2</v>
      </c>
      <c r="BQ17" s="62">
        <f>IFERROR(Inv_SY_B!BQ17/Inv_SY_B!$IS17-1,"")</f>
        <v>1.0927224050499618E-2</v>
      </c>
      <c r="BR17" s="62">
        <f>IFERROR(Inv_SY_B!BR17/Inv_SY_B!$IS17-1,"")</f>
        <v>-1.5038372457646609E-2</v>
      </c>
      <c r="BS17" s="62">
        <f>IFERROR(Inv_SY_B!BS17/Inv_SY_B!$IS17-1,"")</f>
        <v>-1.96902221521289E-3</v>
      </c>
      <c r="BT17" s="62">
        <f>IFERROR(Inv_SY_B!BT17/Inv_SY_B!$IS17-1,"")</f>
        <v>5.1570914931338141E-3</v>
      </c>
      <c r="BU17" s="62">
        <f>IFERROR(Inv_SY_B!BU17/Inv_SY_B!$IS17-1,"")</f>
        <v>6.0947380337057488E-3</v>
      </c>
      <c r="BV17" s="62">
        <f>IFERROR(Inv_SY_B!BV17/Inv_SY_B!$IS17-1,"")</f>
        <v>-1.9596777177965818E-2</v>
      </c>
      <c r="BW17" s="62">
        <f>IFERROR(Inv_SY_B!BW17/Inv_SY_B!$IS17-1,"")</f>
        <v>-7.7824307667589965E-3</v>
      </c>
      <c r="BX17" s="62">
        <f>IFERROR(Inv_SY_B!BX17/Inv_SY_B!$IS17-1,"")</f>
        <v>1.5096144823196544E-2</v>
      </c>
      <c r="BY17" s="62">
        <f>IFERROR(Inv_SY_B!BY17/Inv_SY_B!$IS17-1,"")</f>
        <v>-1.510617239822265E-3</v>
      </c>
      <c r="BZ17" s="62">
        <f>IFERROR(Inv_SY_B!BZ17/Inv_SY_B!$IS17-1,"")</f>
        <v>-1.9846816255451594E-2</v>
      </c>
      <c r="CA17" s="62">
        <f>IFERROR(Inv_SY_B!CA17/Inv_SY_B!$IS17-1,"")</f>
        <v>-1.6512961888973443E-2</v>
      </c>
      <c r="CB17" s="62">
        <f>IFERROR(Inv_SY_B!CB17/Inv_SY_B!$IS17-1,"")</f>
        <v>1.4065053308460751E-3</v>
      </c>
      <c r="CC17" s="62">
        <f>IFERROR(Inv_SY_B!CC17/Inv_SY_B!$IS17-1,"")</f>
        <v>2.1566225633036229E-3</v>
      </c>
      <c r="CD17" s="62">
        <f>IFERROR(Inv_SY_B!CD17/Inv_SY_B!$IS17-1,"")</f>
        <v>-1.850045199206618E-2</v>
      </c>
      <c r="CE17" s="62">
        <f>IFERROR(Inv_SY_B!CE17/Inv_SY_B!$IS17-1,"")</f>
        <v>-7.9699600748734944E-3</v>
      </c>
      <c r="CF17" s="62">
        <f>IFERROR(Inv_SY_B!CF17/Inv_SY_B!$IS17-1,"")</f>
        <v>-1.6971366864364179E-2</v>
      </c>
      <c r="CG17" s="62">
        <f>IFERROR(Inv_SY_B!CG17/Inv_SY_B!$IS17-1,"")</f>
        <v>1.2470734509595127E-2</v>
      </c>
      <c r="CH17" s="62">
        <f>IFERROR(Inv_SY_B!CH17/Inv_SY_B!$IS17-1,"")</f>
        <v>-8.4384636652679035E-4</v>
      </c>
      <c r="CI17" s="62">
        <f>IFERROR(Inv_SY_B!CI17/Inv_SY_B!$IS17-1,"")</f>
        <v>-1.5658661707563581E-2</v>
      </c>
      <c r="CJ17" s="62">
        <f>IFERROR(Inv_SY_B!CJ17/Inv_SY_B!$IS17-1,"")</f>
        <v>-1.884665994550816E-2</v>
      </c>
      <c r="CK17" s="62">
        <f>IFERROR(Inv_SY_B!CK17/Inv_SY_B!$IS17-1,"")</f>
        <v>-1.7533954788707451E-2</v>
      </c>
      <c r="CL17" s="62">
        <f>IFERROR(Inv_SY_B!CL17/Inv_SY_B!$IS17-1,"")</f>
        <v>-1.7814929070986141E-3</v>
      </c>
      <c r="CM17" s="62">
        <f>IFERROR(Inv_SY_B!CM17/Inv_SY_B!$IS17-1,"")</f>
        <v>-4.2193739125856444E-3</v>
      </c>
      <c r="CN17" s="62">
        <f>IFERROR(Inv_SY_B!CN17/Inv_SY_B!$IS17-1,"")</f>
        <v>-1.3595839318305214E-2</v>
      </c>
      <c r="CO17" s="62">
        <f>IFERROR(Inv_SY_B!CO17/Inv_SY_B!$IS17-1,"")</f>
        <v>-1.7046378587609934E-2</v>
      </c>
      <c r="CP17" s="62">
        <f>IFERROR(Inv_SY_B!CP17/Inv_SY_B!$IS17-1,"")</f>
        <v>-2.6982546851394007E-2</v>
      </c>
      <c r="CQ17" s="62">
        <f>IFERROR(Inv_SY_B!CQ17/Inv_SY_B!$IS17-1,"")</f>
        <v>5.1570914931338141E-3</v>
      </c>
      <c r="CR17" s="62">
        <f>IFERROR(Inv_SY_B!CR17/Inv_SY_B!$IS17-1,"")</f>
        <v>-1.9221718561736933E-2</v>
      </c>
      <c r="CS17" s="62">
        <f>IFERROR(Inv_SY_B!CS17/Inv_SY_B!$IS17-1,"")</f>
        <v>8.2308081671222943E-4</v>
      </c>
      <c r="CT17" s="62">
        <f>IFERROR(Inv_SY_B!CT17/Inv_SY_B!$IS17-1,"")</f>
        <v>-2.156551523327277E-3</v>
      </c>
      <c r="CU17" s="62">
        <f>IFERROR(Inv_SY_B!CU17/Inv_SY_B!$IS17-1,"")</f>
        <v>-0.1186122518623639</v>
      </c>
      <c r="CV17" s="62">
        <f>IFERROR(Inv_SY_B!CV17/Inv_SY_B!$IS17-1,"")</f>
        <v>-2.2972304724024672E-2</v>
      </c>
      <c r="CW17" s="62">
        <f>IFERROR(Inv_SY_B!CW17/Inv_SY_B!$IS17-1,"")</f>
        <v>1.0782970736565423E-2</v>
      </c>
      <c r="CX17" s="62">
        <f>IFERROR(Inv_SY_B!CX17/Inv_SY_B!$IS17-1,"")</f>
        <v>1.7721555136798184E-2</v>
      </c>
      <c r="CY17" s="62">
        <f>IFERROR(Inv_SY_B!CY17/Inv_SY_B!$IS17-1,"")</f>
        <v>-2.3440808314417749E-3</v>
      </c>
      <c r="CZ17" s="62">
        <f>IFERROR(Inv_SY_B!CZ17/Inv_SY_B!$IS17-1,"")</f>
        <v>8.9076776554217751E-3</v>
      </c>
      <c r="DA17" s="62">
        <f>IFERROR(Inv_SY_B!DA17/Inv_SY_B!$IS17-1,"")</f>
        <v>-4.6878775029790543E-4</v>
      </c>
      <c r="DB17" s="62">
        <f>IFERROR(Inv_SY_B!DB17/Inv_SY_B!$IS17-1,"")</f>
        <v>1.3970968974510445E-2</v>
      </c>
      <c r="DC17" s="62">
        <f>IFERROR(Inv_SY_B!DC17/Inv_SY_B!$IS17-1,"")</f>
        <v>1.8159123522398124E-2</v>
      </c>
      <c r="DD17" s="62">
        <f>IFERROR(Inv_SY_B!DD17/Inv_SY_B!$IS17-1,"")</f>
        <v>-1.884665994550816E-2</v>
      </c>
      <c r="DE17" s="62">
        <f>IFERROR(Inv_SY_B!DE17/Inv_SY_B!$IS17-1,"")</f>
        <v>1.8232371266557745E-3</v>
      </c>
      <c r="DF17" s="62">
        <f>IFERROR(Inv_SY_B!DF17/Inv_SY_B!$IS17-1,"")</f>
        <v>2.0765665589030924E-3</v>
      </c>
      <c r="DG17" s="62">
        <f>IFERROR(Inv_SY_B!DG17/Inv_SY_B!$IS17-1,"")</f>
        <v>-1.7346425480593064E-2</v>
      </c>
      <c r="DH17" s="62">
        <f>IFERROR(Inv_SY_B!DH17/Inv_SY_B!$IS17-1,"")</f>
        <v>7.1574041130206822E-3</v>
      </c>
      <c r="DI17" s="62">
        <f>IFERROR(Inv_SY_B!DI17/Inv_SY_B!$IS17-1,"")</f>
        <v>4.1761689583816874E-3</v>
      </c>
      <c r="DJ17" s="62">
        <f>IFERROR(Inv_SY_B!DJ17/Inv_SY_B!$IS17-1,"")</f>
        <v>6.2534166790333412E-3</v>
      </c>
      <c r="DK17" s="62">
        <f>IFERROR(Inv_SY_B!DK17/Inv_SY_B!$IS17-1,"")</f>
        <v>-1.6512961888973443E-2</v>
      </c>
      <c r="DL17" s="62">
        <f>IFERROR(Inv_SY_B!DL17/Inv_SY_B!$IS17-1,"")</f>
        <v>-1.1512180339256384E-2</v>
      </c>
      <c r="DM17" s="62">
        <f>IFERROR(Inv_SY_B!DM17/Inv_SY_B!$IS17-1,"")</f>
        <v>-4.2193739125856444E-3</v>
      </c>
      <c r="DN17" s="62">
        <f>IFERROR(Inv_SY_B!DN17/Inv_SY_B!$IS17-1,"")</f>
        <v>-1.7346425480593064E-2</v>
      </c>
      <c r="DO17" s="62">
        <f>IFERROR(Inv_SY_B!DO17/Inv_SY_B!$IS17-1,"")</f>
        <v>-2.5060913177396338E-2</v>
      </c>
      <c r="DP17" s="62">
        <f>IFERROR(Inv_SY_B!DP17/Inv_SY_B!$IS17-1,"")</f>
        <v>-2.1513743438690613E-2</v>
      </c>
      <c r="DQ17" s="62">
        <f>IFERROR(Inv_SY_B!DQ17/Inv_SY_B!$IS17-1,"")</f>
        <v>4.9903987748098899E-3</v>
      </c>
      <c r="DR17" s="62">
        <f>IFERROR(Inv_SY_B!DR17/Inv_SY_B!$IS17-1,"")</f>
        <v>-1.2189049827553422E-3</v>
      </c>
      <c r="DS17" s="62">
        <f>IFERROR(Inv_SY_B!DS17/Inv_SY_B!$IS17-1,"")</f>
        <v>1.0032853504107875E-2</v>
      </c>
      <c r="DT17" s="62">
        <f>IFERROR(Inv_SY_B!DT17/Inv_SY_B!$IS17-1,"")</f>
        <v>-7.2521715245804974E-2</v>
      </c>
      <c r="DU17" s="62">
        <f>IFERROR(Inv_SY_B!DU17/Inv_SY_B!$IS17-1,"")</f>
        <v>-4.2350333229178472E-2</v>
      </c>
      <c r="DV17" s="62">
        <f>IFERROR(Inv_SY_B!DV17/Inv_SY_B!$IS17-1,"")</f>
        <v>8.4391740650291425E-4</v>
      </c>
      <c r="DW17" s="62">
        <f>IFERROR(Inv_SY_B!DW17/Inv_SY_B!$IS17-1,"")</f>
        <v>4.0319156444472704E-3</v>
      </c>
      <c r="DX17" s="62">
        <f>IFERROR(Inv_SY_B!DX17/Inv_SY_B!$IS17-1,"")</f>
        <v>-1.8179889072212574E-2</v>
      </c>
      <c r="DY17" s="62">
        <f>IFERROR(Inv_SY_B!DY17/Inv_SY_B!$IS17-1,"")</f>
        <v>-1.7346425480593064E-2</v>
      </c>
      <c r="DZ17" s="62">
        <f>IFERROR(Inv_SY_B!DZ17/Inv_SY_B!$IS17-1,"")</f>
        <v>4.4069742606762663E-3</v>
      </c>
      <c r="EA17" s="62">
        <f>IFERROR(Inv_SY_B!EA17/Inv_SY_B!$IS17-1,"")</f>
        <v>-2.0680279847071104E-2</v>
      </c>
      <c r="EB17" s="62">
        <f>IFERROR(Inv_SY_B!EB17/Inv_SY_B!$IS17-1,"")</f>
        <v>3.4901643098947943E-3</v>
      </c>
      <c r="EC17" s="62">
        <f>IFERROR(Inv_SY_B!EC17/Inv_SY_B!$IS17-1,"")</f>
        <v>-9.845253156017475E-3</v>
      </c>
      <c r="ED17" s="62">
        <f>IFERROR(Inv_SY_B!ED17/Inv_SY_B!$IS17-1,"")</f>
        <v>1.6639655282291832E-2</v>
      </c>
      <c r="EE17" s="62">
        <f>IFERROR(Inv_SY_B!EE17/Inv_SY_B!$IS17-1,"")</f>
        <v>-1.850045199206618E-2</v>
      </c>
      <c r="EF17" s="62">
        <f>IFERROR(Inv_SY_B!EF17/Inv_SY_B!$IS17-1,"")</f>
        <v>-1.8028350237372592E-2</v>
      </c>
      <c r="EG17" s="62">
        <f>IFERROR(Inv_SY_B!EG17/Inv_SY_B!$IS17-1,"")</f>
        <v>1.4065053308460751E-3</v>
      </c>
      <c r="EH17" s="62">
        <f>IFERROR(Inv_SY_B!EH17/Inv_SY_B!$IS17-1,"")</f>
        <v>-1.6100601405707238E-2</v>
      </c>
      <c r="EI17" s="62">
        <f>IFERROR(Inv_SY_B!EI17/Inv_SY_B!$IS17-1,"")</f>
        <v>-1.434989073205184E-2</v>
      </c>
      <c r="EJ17" s="62">
        <f>IFERROR(Inv_SY_B!EJ17/Inv_SY_B!$IS17-1,"")</f>
        <v>-5.5963373637752944E-3</v>
      </c>
      <c r="EK17" s="62">
        <f>IFERROR(Inv_SY_B!EK17/Inv_SY_B!$IS17-1,"")</f>
        <v>7.7975041513842491E-3</v>
      </c>
      <c r="EL17" s="62">
        <f>IFERROR(Inv_SY_B!EL17/Inv_SY_B!$IS17-1,"")</f>
        <v>1.0782970736565423E-2</v>
      </c>
      <c r="EM17" s="62">
        <f>IFERROR(Inv_SY_B!EM17/Inv_SY_B!$IS17-1,"")</f>
        <v>2.3563814351130974E-2</v>
      </c>
      <c r="EN17" s="62">
        <f>IFERROR(Inv_SY_B!EN17/Inv_SY_B!$IS17-1,"")</f>
        <v>1.9063110956385687E-2</v>
      </c>
      <c r="EO17" s="62">
        <f>IFERROR(Inv_SY_B!EO17/Inv_SY_B!$IS17-1,"")</f>
        <v>-3.2817273720137097E-3</v>
      </c>
      <c r="EP17" s="62">
        <f>IFERROR(Inv_SY_B!EP17/Inv_SY_B!$IS17-1,"")</f>
        <v>-4.9983418078302089E-3</v>
      </c>
      <c r="EQ17" s="62">
        <f>IFERROR(Inv_SY_B!EQ17/Inv_SY_B!$IS17-1,"")</f>
        <v>-1.9221718561736933E-2</v>
      </c>
      <c r="ER17" s="62">
        <f>IFERROR(Inv_SY_B!ER17/Inv_SY_B!$IS17-1,"")</f>
        <v>7.4651445160802687E-3</v>
      </c>
      <c r="ES17" s="62">
        <f>IFERROR(Inv_SY_B!ES17/Inv_SY_B!$IS17-1,"")</f>
        <v>2.2784846455886409E-2</v>
      </c>
      <c r="ET17" s="62">
        <f>IFERROR(Inv_SY_B!ET17/Inv_SY_B!$IS17-1,"")</f>
        <v>-0.11827128948397414</v>
      </c>
      <c r="EU17" s="62">
        <f>IFERROR(Inv_SY_B!EU17/Inv_SY_B!$IS17-1,"")</f>
        <v>2.3044502420968005E-2</v>
      </c>
      <c r="EV17" s="62">
        <f>IFERROR(Inv_SY_B!EV17/Inv_SY_B!$IS17-1,"")</f>
        <v>2.1313462653758108E-2</v>
      </c>
      <c r="EW17" s="62">
        <f>IFERROR(Inv_SY_B!EW17/Inv_SY_B!$IS17-1,"")</f>
        <v>5.4098544724112685E-4</v>
      </c>
      <c r="EX17" s="62">
        <f>IFERROR(Inv_SY_B!EX17/Inv_SY_B!$IS17-1,"")</f>
        <v>-7.9699600748734944E-3</v>
      </c>
      <c r="EY17" s="62">
        <f>IFERROR(Inv_SY_B!EY17/Inv_SY_B!$IS17-1,"")</f>
        <v>2.4493446818706577E-2</v>
      </c>
      <c r="EZ17" s="62">
        <f>IFERROR(Inv_SY_B!EZ17/Inv_SY_B!$IS17-1,"")</f>
        <v>-7.9699600748734944E-3</v>
      </c>
      <c r="FA17" s="62">
        <f>IFERROR(Inv_SY_B!FA17/Inv_SY_B!$IS17-1,"")</f>
        <v>3.2817984119899446E-3</v>
      </c>
      <c r="FB17" s="62">
        <f>IFERROR(Inv_SY_B!FB17/Inv_SY_B!$IS17-1,"")</f>
        <v>1.3970968974510445E-2</v>
      </c>
      <c r="FC17" s="62">
        <f>IFERROR(Inv_SY_B!FC17/Inv_SY_B!$IS17-1,"")</f>
        <v>-1.7346425480593064E-2</v>
      </c>
      <c r="FD17" s="62">
        <f>IFERROR(Inv_SY_B!FD17/Inv_SY_B!$IS17-1,"")</f>
        <v>1.0220382812222484E-2</v>
      </c>
      <c r="FE17" s="62">
        <f>IFERROR(Inv_SY_B!FE17/Inv_SY_B!$IS17-1,"")</f>
        <v>3.3031085606394228E-3</v>
      </c>
      <c r="FF17" s="62">
        <f>IFERROR(Inv_SY_B!FF17/Inv_SY_B!$IS17-1,"")</f>
        <v>1.2786124709605717E-2</v>
      </c>
      <c r="FG17" s="62">
        <f>IFERROR(Inv_SY_B!FG17/Inv_SY_B!$IS17-1,"")</f>
        <v>-5.3369728195300503E-3</v>
      </c>
      <c r="FH17" s="62">
        <f>IFERROR(Inv_SY_B!FH17/Inv_SY_B!$IS17-1,"")</f>
        <v>-1.4524961799417424E-2</v>
      </c>
      <c r="FI17" s="62">
        <f>IFERROR(Inv_SY_B!FI17/Inv_SY_B!$IS17-1,"")</f>
        <v>1.8096613753026736E-2</v>
      </c>
      <c r="FJ17" s="62">
        <f>IFERROR(Inv_SY_B!FJ17/Inv_SY_B!$IS17-1,"")</f>
        <v>-0.10480327553757707</v>
      </c>
      <c r="FK17" s="62">
        <f>IFERROR(Inv_SY_B!FK17/Inv_SY_B!$IS17-1,"")</f>
        <v>-2.0509798657876166E-2</v>
      </c>
      <c r="FL17" s="62">
        <f>IFERROR(Inv_SY_B!FL17/Inv_SY_B!$IS17-1,"")</f>
        <v>6.6866487225905047E-3</v>
      </c>
      <c r="FM17" s="62">
        <f>IFERROR(Inv_SY_B!FM17/Inv_SY_B!$IS17-1,"")</f>
        <v>1.5441369231316227E-2</v>
      </c>
      <c r="FN17" s="62">
        <f>IFERROR(Inv_SY_B!FN17/Inv_SY_B!$IS17-1,"")</f>
        <v>-0.10817501461276502</v>
      </c>
      <c r="FO17" s="62">
        <f>IFERROR(Inv_SY_B!FO17/Inv_SY_B!$IS17-1,"")</f>
        <v>1.0510200833853567E-2</v>
      </c>
      <c r="FP17" s="62">
        <f>IFERROR(Inv_SY_B!FP17/Inv_SY_B!$IS17-1,"")</f>
        <v>-7.1509684419812647E-3</v>
      </c>
      <c r="FQ17" s="62">
        <f>IFERROR(Inv_SY_B!FQ17/Inv_SY_B!$IS17-1,"")</f>
        <v>-3.5094902407781792E-3</v>
      </c>
      <c r="FR17" s="62">
        <f>IFERROR(Inv_SY_B!FR17/Inv_SY_B!$IS17-1,"")</f>
        <v>1.2244314207858764E-3</v>
      </c>
      <c r="FS17" s="62">
        <f>IFERROR(Inv_SY_B!FS17/Inv_SY_B!$IS17-1,"")</f>
        <v>-3.3139293744172127E-3</v>
      </c>
      <c r="FT17" s="62">
        <f>IFERROR(Inv_SY_B!FT17/Inv_SY_B!$IS17-1,"")</f>
        <v>-5.876451071560207E-3</v>
      </c>
      <c r="FU17" s="62">
        <f>IFERROR(Inv_SY_B!FU17/Inv_SY_B!$IS17-1,"")</f>
        <v>-1.7138059582688103E-2</v>
      </c>
      <c r="FV17" s="62">
        <f>IFERROR(Inv_SY_B!FV17/Inv_SY_B!$IS17-1,"")</f>
        <v>-6.6491890295753087E-2</v>
      </c>
      <c r="FW17" s="62">
        <f>IFERROR(Inv_SY_B!FW17/Inv_SY_B!$IS17-1,"")</f>
        <v>-6.1799075883269827E-3</v>
      </c>
      <c r="FX17" s="62">
        <f>IFERROR(Inv_SY_B!FX17/Inv_SY_B!$IS17-1,"")</f>
        <v>-7.1282092032236566E-3</v>
      </c>
      <c r="FY17" s="62">
        <f>IFERROR(Inv_SY_B!FY17/Inv_SY_B!$IS17-1,"")</f>
        <v>-9.5371202178551329E-4</v>
      </c>
      <c r="FZ17" s="62">
        <f>IFERROR(Inv_SY_B!FZ17/Inv_SY_B!$IS17-1,"")</f>
        <v>-1.5662923737293388E-2</v>
      </c>
      <c r="GA17" s="62">
        <f>IFERROR(Inv_SY_B!GA17/Inv_SY_B!$IS17-1,"")</f>
        <v>-2.7952002859267244E-3</v>
      </c>
      <c r="GB17" s="62">
        <f>IFERROR(Inv_SY_B!GB17/Inv_SY_B!$IS17-1,"")</f>
        <v>-2.5567407270658205E-2</v>
      </c>
      <c r="GC17" s="62">
        <f>IFERROR(Inv_SY_B!GC17/Inv_SY_B!$IS17-1,"")</f>
        <v>-5.3369728195300503E-3</v>
      </c>
      <c r="GD17" s="62">
        <f>IFERROR(Inv_SY_B!GD17/Inv_SY_B!$IS17-1,"")</f>
        <v>-4.1423376975546766E-4</v>
      </c>
      <c r="GE17" s="62">
        <f>IFERROR(Inv_SY_B!GE17/Inv_SY_B!$IS17-1,"")</f>
        <v>1.4011622181164363E-2</v>
      </c>
      <c r="GF17" s="62">
        <f>IFERROR(Inv_SY_B!GF17/Inv_SY_B!$IS17-1,"")</f>
        <v>-1.7138059582688103E-2</v>
      </c>
      <c r="GG17" s="62">
        <f>IFERROR(Inv_SY_B!GG17/Inv_SY_B!$IS17-1,"")</f>
        <v>-7.6971901721616387E-3</v>
      </c>
      <c r="GH17" s="62">
        <f>IFERROR(Inv_SY_B!GH17/Inv_SY_B!$IS17-1,"")</f>
        <v>-2.0442363876372438E-2</v>
      </c>
      <c r="GI17" s="62">
        <f>IFERROR(Inv_SY_B!GI17/Inv_SY_B!$IS17-1,"")</f>
        <v>3.2272444314473958E-3</v>
      </c>
      <c r="GJ17" s="62">
        <f>IFERROR(Inv_SY_B!GJ17/Inv_SY_B!$IS17-1,"")</f>
        <v>-0.13339821654061401</v>
      </c>
      <c r="GK17" s="62">
        <f>IFERROR(Inv_SY_B!GK17/Inv_SY_B!$IS17-1,"")</f>
        <v>3.3031085606394228E-3</v>
      </c>
      <c r="GL17" s="62">
        <f>IFERROR(Inv_SY_B!GL17/Inv_SY_B!$IS17-1,"")</f>
        <v>1.8475934398985538E-2</v>
      </c>
      <c r="GM17" s="62">
        <f>IFERROR(Inv_SY_B!GM17/Inv_SY_B!$IS17-1,"")</f>
        <v>-4.9009789894727263E-4</v>
      </c>
      <c r="GN17" s="62">
        <f>IFERROR(Inv_SY_B!GN17/Inv_SY_B!$IS17-1,"")</f>
        <v>-4.283304358533857E-3</v>
      </c>
      <c r="GO17" s="62">
        <f>IFERROR(Inv_SY_B!GO17/Inv_SY_B!$IS17-1,"")</f>
        <v>-2.5525260532218486E-2</v>
      </c>
      <c r="GP17" s="62">
        <f>IFERROR(Inv_SY_B!GP17/Inv_SY_B!$IS17-1,"")</f>
        <v>-2.3867011287405093E-3</v>
      </c>
      <c r="GQ17" s="62">
        <f>IFERROR(Inv_SY_B!GQ17/Inv_SY_B!$IS17-1,"")</f>
        <v>-8.8351521100376029E-3</v>
      </c>
      <c r="GR17" s="62">
        <f>IFERROR(Inv_SY_B!GR17/Inv_SY_B!$IS17-1,"")</f>
        <v>-1.3007679215582768E-2</v>
      </c>
      <c r="GS17" s="62" t="str">
        <f>IFERROR(Inv_SY_B!GS17/Inv_SY_B!$IS17-1,"")</f>
        <v/>
      </c>
      <c r="GT17" s="62" t="str">
        <f>IFERROR(Inv_SY_B!GT17/Inv_SY_B!$IS17-1,"")</f>
        <v/>
      </c>
      <c r="GU17" s="62">
        <f>IFERROR(Inv_SY_B!GU17/Inv_SY_B!$IS17-1,"")</f>
        <v>-1</v>
      </c>
      <c r="GV17" s="62">
        <f>IFERROR(Inv_SY_B!GV17/Inv_SY_B!$IS17-1,"")</f>
        <v>2.7217227006002265E-3</v>
      </c>
      <c r="GW17" s="62">
        <f>IFERROR(Inv_SY_B!GW17/Inv_SY_B!$IS17-1,"")</f>
        <v>-1.7467009736365058E-2</v>
      </c>
      <c r="GX17" s="62" t="str">
        <f>IFERROR(Inv_SY_B!GX17/Inv_SY_B!$IS17-1,"")</f>
        <v/>
      </c>
      <c r="GY17" s="62">
        <f>IFERROR(Inv_SY_B!GY17/Inv_SY_B!$IS17-1,"")</f>
        <v>-2.2892832289964082E-2</v>
      </c>
      <c r="GZ17" s="62">
        <f>IFERROR(Inv_SY_B!GZ17/Inv_SY_B!$IS17-1,"")</f>
        <v>1.4065053308460751E-3</v>
      </c>
      <c r="HA17" s="62">
        <f>IFERROR(Inv_SY_B!HA17/Inv_SY_B!$IS17-1,"")</f>
        <v>-1.1720546237161344E-2</v>
      </c>
      <c r="HB17" s="62">
        <f>IFERROR(Inv_SY_B!HB17/Inv_SY_B!$IS17-1,"")</f>
        <v>5.1570914931338141E-3</v>
      </c>
      <c r="HC17" s="62">
        <f>IFERROR(Inv_SY_B!HC17/Inv_SY_B!$IS17-1,"")</f>
        <v>5.1570914931338141E-3</v>
      </c>
      <c r="HD17" s="62">
        <f>IFERROR(Inv_SY_B!HD17/Inv_SY_B!$IS17-1,"")</f>
        <v>-1.134548762093246E-2</v>
      </c>
      <c r="HE17" s="62">
        <f>IFERROR(Inv_SY_B!HE17/Inv_SY_B!$IS17-1,"")</f>
        <v>-9.0482855645205418E-2</v>
      </c>
      <c r="HF17" s="62">
        <f>IFERROR(Inv_SY_B!HF17/Inv_SY_B!$IS17-1,"")</f>
        <v>1.153308796902297E-2</v>
      </c>
      <c r="HG17" s="62">
        <f>IFERROR(Inv_SY_B!HG17/Inv_SY_B!$IS17-1,"")</f>
        <v>-1.9596777177965818E-2</v>
      </c>
      <c r="HH17" s="62">
        <f>IFERROR(Inv_SY_B!HH17/Inv_SY_B!$IS17-1,"")</f>
        <v>1.0314467146170792E-3</v>
      </c>
      <c r="HI17" s="62">
        <f>IFERROR(Inv_SY_B!HI17/Inv_SY_B!$IS17-1,"")</f>
        <v>-1.1157958312818184E-2</v>
      </c>
      <c r="HJ17" s="62">
        <f>IFERROR(Inv_SY_B!HJ17/Inv_SY_B!$IS17-1,"")</f>
        <v>1.3595910358281449E-2</v>
      </c>
      <c r="HK17" s="62">
        <f>IFERROR(Inv_SY_B!HK17/Inv_SY_B!$IS17-1,"")</f>
        <v>-1.6512961888973443E-2</v>
      </c>
      <c r="HL17" s="62">
        <f>IFERROR(Inv_SY_B!HL17/Inv_SY_B!$IS17-1,"")</f>
        <v>2.9327535650099712E-2</v>
      </c>
      <c r="HM17" s="62">
        <f>IFERROR(Inv_SY_B!HM17/Inv_SY_B!$IS17-1,"")</f>
        <v>5.8360659462963094E-2</v>
      </c>
      <c r="HN17" s="62">
        <f>IFERROR(Inv_SY_B!HN17/Inv_SY_B!$IS17-1,"")</f>
        <v>1.1272579274992367E-2</v>
      </c>
      <c r="HO17" s="62">
        <f>IFERROR(Inv_SY_B!HO17/Inv_SY_B!$IS17-1,"")</f>
        <v>2.0241737406034188E-2</v>
      </c>
      <c r="HP17" s="62">
        <f>IFERROR(Inv_SY_B!HP17/Inv_SY_B!$IS17-1,"")</f>
        <v>4.6611062311298079E-2</v>
      </c>
      <c r="HQ17" s="62">
        <f>IFERROR(Inv_SY_B!HQ17/Inv_SY_B!$IS17-1,"")</f>
        <v>-5.3369728195301613E-3</v>
      </c>
      <c r="HR17" s="62">
        <f>IFERROR(Inv_SY_B!HR17/Inv_SY_B!$IS17-1,"")</f>
        <v>-1.0912715647994675E-2</v>
      </c>
      <c r="HS17" s="62">
        <f>IFERROR(Inv_SY_B!HS17/Inv_SY_B!$IS17-1,"")</f>
        <v>5.2771102503270662E-3</v>
      </c>
      <c r="HT17" s="62">
        <f>IFERROR(Inv_SY_B!HT17/Inv_SY_B!$IS17-1,"")</f>
        <v>-4.0110080146809057E-3</v>
      </c>
      <c r="HU17" s="62">
        <f>IFERROR(Inv_SY_B!HU17/Inv_SY_B!$IS17-1,"")</f>
        <v>-1.6076996317972547E-2</v>
      </c>
      <c r="HV17" s="62">
        <f>IFERROR(Inv_SY_B!HV17/Inv_SY_B!$IS17-1,"")</f>
        <v>-8.1142133888076895E-3</v>
      </c>
      <c r="HW17" s="62">
        <f>IFERROR(Inv_SY_B!HW17/Inv_SY_B!$IS17-1,"")</f>
        <v>1.6258826533505744E-2</v>
      </c>
      <c r="HX17" s="62">
        <f>IFERROR(Inv_SY_B!HX17/Inv_SY_B!$IS17-1,"")</f>
        <v>-5.5176537379929558E-3</v>
      </c>
      <c r="HY17" s="62">
        <f>IFERROR(Inv_SY_B!HY17/Inv_SY_B!$IS17-1,"")</f>
        <v>-3.8443152963568705E-3</v>
      </c>
      <c r="HZ17" s="62">
        <f>IFERROR(Inv_SY_B!HZ17/Inv_SY_B!$IS17-1,"")</f>
        <v>-2.3347363340253557E-2</v>
      </c>
      <c r="IA17" s="62">
        <f>IFERROR(Inv_SY_B!IA17/Inv_SY_B!$IS17-1,"")</f>
        <v>-2.0949160164644987E-3</v>
      </c>
      <c r="IB17" s="62">
        <f>IFERROR(Inv_SY_B!IB17/Inv_SY_B!$IS17-1,"")</f>
        <v>-4.3736187980476515E-3</v>
      </c>
      <c r="IC17" s="62">
        <f>IFERROR(Inv_SY_B!IC17/Inv_SY_B!$IS17-1,"")</f>
        <v>2.7083595211124356E-2</v>
      </c>
      <c r="ID17" s="62">
        <f>IFERROR(Inv_SY_B!ID17/Inv_SY_B!$IS17-1,"")</f>
        <v>7.7753458062010949E-3</v>
      </c>
      <c r="IE17" s="62">
        <f>IFERROR(Inv_SY_B!IE17/Inv_SY_B!$IS17-1,"")</f>
        <v>5.4525922210717503E-3</v>
      </c>
      <c r="IF17" s="62" t="str">
        <f>IFERROR(Inv_SY_B!IF17/Inv_SY_B!$IS17-1,"")</f>
        <v/>
      </c>
      <c r="IG17" s="62">
        <f>IFERROR(Inv_SY_B!IG17/Inv_SY_B!$IS17-1,"")</f>
        <v>4.0238288866177419E-2</v>
      </c>
      <c r="IH17" s="62">
        <f>IFERROR(Inv_SY_B!IH17/Inv_SY_B!$IS17-1,"")</f>
        <v>-1.9870330902237221E-2</v>
      </c>
      <c r="II17" s="62">
        <f>IFERROR(Inv_SY_B!II17/Inv_SY_B!$IS17-1,"")</f>
        <v>-1.3539860420360705E-2</v>
      </c>
      <c r="IJ17" s="62">
        <f>IFERROR(Inv_SY_B!IJ17/Inv_SY_B!$IS17-1,"")</f>
        <v>-1.6576103070156889E-2</v>
      </c>
      <c r="IK17" s="62">
        <f>IFERROR(Inv_SY_B!IK17/Inv_SY_B!$IS17-1,"")</f>
        <v>-9.8758523438214896E-3</v>
      </c>
      <c r="IL17" s="62" t="str">
        <f>IFERROR(Inv_SY_B!IL17/Inv_SY_B!$IS17-1,"")</f>
        <v/>
      </c>
      <c r="IM17" s="62" t="str">
        <f>IFERROR(Inv_SY_B!IM17/Inv_SY_B!$IS17-1,"")</f>
        <v/>
      </c>
      <c r="IN17" s="62">
        <f>IFERROR(Inv_SY_B!IN17/Inv_SY_B!$IS17-1,"")</f>
        <v>7.1515424721824816E-2</v>
      </c>
      <c r="IO17" s="62">
        <f>IFERROR(Inv_SY_B!IO17/Inv_SY_B!$IS17-1,"")</f>
        <v>5.5557797547012511E-2</v>
      </c>
      <c r="IP17" s="62">
        <f>IFERROR(Inv_SY_B!IP17/Inv_SY_B!$IS17-1,"")</f>
        <v>0.1321335257019558</v>
      </c>
      <c r="IQ17" s="62">
        <f>IFERROR(Inv_SY_B!IQ17/Inv_SY_B!$IS17-1,"")</f>
        <v>-4.6237203228555179E-3</v>
      </c>
      <c r="IR17" s="62">
        <f>IFERROR(Inv_SY_B!IR17/Inv_SY_B!$IS17-1,"")</f>
        <v>1.0955572338561481E-2</v>
      </c>
    </row>
    <row r="18" spans="2:252" ht="14.5" x14ac:dyDescent="0.35">
      <c r="B18" s="85">
        <f t="shared" si="0"/>
        <v>45840</v>
      </c>
      <c r="C18" s="62">
        <f>IFERROR(Inv_SY_B!C18/Inv_SY_B!$IS18-1,"")</f>
        <v>7.8110246556544194E-3</v>
      </c>
      <c r="D18" s="62">
        <f>IFERROR(Inv_SY_B!D18/Inv_SY_B!$IS18-1,"")</f>
        <v>2.7233506929532192E-2</v>
      </c>
      <c r="E18" s="62">
        <f>IFERROR(Inv_SY_B!E18/Inv_SY_B!$IS18-1,"")</f>
        <v>2.516537224296167E-2</v>
      </c>
      <c r="F18" s="62">
        <f>IFERROR(Inv_SY_B!F18/Inv_SY_B!$IS18-1,"")</f>
        <v>2.6334317935371221E-2</v>
      </c>
      <c r="G18" s="62">
        <f>IFERROR(Inv_SY_B!G18/Inv_SY_B!$IS18-1,"")</f>
        <v>1.4285185413613677E-2</v>
      </c>
      <c r="H18" s="62">
        <f>IFERROR(Inv_SY_B!H18/Inv_SY_B!$IS18-1,"")</f>
        <v>1.5813806703687483E-2</v>
      </c>
      <c r="I18" s="62">
        <f>IFERROR(Inv_SY_B!I18/Inv_SY_B!$IS18-1,"")</f>
        <v>2.3996426550552563E-2</v>
      </c>
      <c r="J18" s="62">
        <f>IFERROR(Inv_SY_B!J18/Inv_SY_B!$IS18-1,"")</f>
        <v>2.2827480858143234E-2</v>
      </c>
      <c r="K18" s="62">
        <f>IFERROR(Inv_SY_B!K18/Inv_SY_B!$IS18-1,"")</f>
        <v>-2.9307497023311924E-2</v>
      </c>
      <c r="L18" s="62">
        <f>IFERROR(Inv_SY_B!L18/Inv_SY_B!$IS18-1,"")</f>
        <v>1.5580017565205662E-2</v>
      </c>
      <c r="M18" s="62">
        <f>IFERROR(Inv_SY_B!M18/Inv_SY_B!$IS18-1,"")</f>
        <v>4.7375340398738697E-2</v>
      </c>
      <c r="N18" s="62">
        <f>IFERROR(Inv_SY_B!N18/Inv_SY_B!$IS18-1,"")</f>
        <v>3.8023774859464288E-2</v>
      </c>
      <c r="O18" s="62">
        <f>IFERROR(Inv_SY_B!O18/Inv_SY_B!$IS18-1,"")</f>
        <v>-2.1592455453410486E-2</v>
      </c>
      <c r="P18" s="62">
        <f>IFERROR(Inv_SY_B!P18/Inv_SY_B!$IS18-1,"")</f>
        <v>4.8225482720490875E-2</v>
      </c>
      <c r="Q18" s="62">
        <f>IFERROR(Inv_SY_B!Q18/Inv_SY_B!$IS18-1,"")</f>
        <v>3.1010100705008314E-2</v>
      </c>
      <c r="R18" s="62">
        <f>IFERROR(Inv_SY_B!R18/Inv_SY_B!$IS18-1,"")</f>
        <v>2.7503263627780328E-2</v>
      </c>
      <c r="S18" s="62">
        <f>IFERROR(Inv_SY_B!S18/Inv_SY_B!$IS18-1,"")</f>
        <v>2.9841155012598986E-2</v>
      </c>
      <c r="T18" s="62">
        <f>IFERROR(Inv_SY_B!T18/Inv_SY_B!$IS18-1,"")</f>
        <v>2.9841155012598986E-2</v>
      </c>
      <c r="U18" s="62">
        <f>IFERROR(Inv_SY_B!U18/Inv_SY_B!$IS18-1,"")</f>
        <v>3.8023774859464288E-2</v>
      </c>
      <c r="V18" s="62">
        <f>IFERROR(Inv_SY_B!V18/Inv_SY_B!$IS18-1,"")</f>
        <v>3.8023774859464288E-2</v>
      </c>
      <c r="W18" s="62">
        <f>IFERROR(Inv_SY_B!W18/Inv_SY_B!$IS18-1,"")</f>
        <v>4.2699557629101381E-2</v>
      </c>
      <c r="X18" s="62">
        <f>IFERROR(Inv_SY_B!X18/Inv_SY_B!$IS18-1,"")</f>
        <v>3.9192720551873395E-2</v>
      </c>
      <c r="Y18" s="62">
        <f>IFERROR(Inv_SY_B!Y18/Inv_SY_B!$IS18-1,"")</f>
        <v>1.1048105034634048E-2</v>
      </c>
      <c r="Z18" s="62">
        <f>IFERROR(Inv_SY_B!Z18/Inv_SY_B!$IS18-1,"")</f>
        <v>4.6336277561041417E-2</v>
      </c>
      <c r="AA18" s="62">
        <f>IFERROR(Inv_SY_B!AA18/Inv_SY_B!$IS18-1,"")</f>
        <v>4.0181828445450707E-2</v>
      </c>
      <c r="AB18" s="62">
        <f>IFERROR(Inv_SY_B!AB18/Inv_SY_B!$IS18-1,"")</f>
        <v>3.3707667687491449E-2</v>
      </c>
      <c r="AC18" s="62">
        <f>IFERROR(Inv_SY_B!AC18/Inv_SY_B!$IS18-1,"")</f>
        <v>2.5075453343545773E-2</v>
      </c>
      <c r="AD18" s="62">
        <f>IFERROR(Inv_SY_B!AD18/Inv_SY_B!$IS18-1,"")</f>
        <v>2.7633146482492599E-2</v>
      </c>
      <c r="AE18" s="62">
        <f>IFERROR(Inv_SY_B!AE18/Inv_SY_B!$IS18-1,"")</f>
        <v>2.9711272157886937E-2</v>
      </c>
      <c r="AF18" s="62">
        <f>IFERROR(Inv_SY_B!AF18/Inv_SY_B!$IS18-1,"")</f>
        <v>-1.6007492700788273E-2</v>
      </c>
      <c r="AG18" s="62">
        <f>IFERROR(Inv_SY_B!AG18/Inv_SY_B!$IS18-1,"")</f>
        <v>-4.577801486119415E-3</v>
      </c>
      <c r="AH18" s="62">
        <f>IFERROR(Inv_SY_B!AH18/Inv_SY_B!$IS18-1,"")</f>
        <v>3.490658634637267E-2</v>
      </c>
      <c r="AI18" s="62">
        <f>IFERROR(Inv_SY_B!AI18/Inv_SY_B!$IS18-1,"")</f>
        <v>-2.577789320045043E-3</v>
      </c>
      <c r="AJ18" s="62">
        <f>IFERROR(Inv_SY_B!AJ18/Inv_SY_B!$IS18-1,"")</f>
        <v>2.7145294755601901E-2</v>
      </c>
      <c r="AK18" s="62">
        <f>IFERROR(Inv_SY_B!AK18/Inv_SY_B!$IS18-1,"")</f>
        <v>2.516537224296167E-2</v>
      </c>
      <c r="AL18" s="62">
        <f>IFERROR(Inv_SY_B!AL18/Inv_SY_B!$IS18-1,"")</f>
        <v>2.8527508782822286E-2</v>
      </c>
      <c r="AM18" s="62">
        <f>IFERROR(Inv_SY_B!AM18/Inv_SY_B!$IS18-1,"")</f>
        <v>3.568588347464563E-2</v>
      </c>
      <c r="AN18" s="62">
        <f>IFERROR(Inv_SY_B!AN18/Inv_SY_B!$IS18-1,"")</f>
        <v>1.698275239609659E-2</v>
      </c>
      <c r="AO18" s="62">
        <f>IFERROR(Inv_SY_B!AO18/Inv_SY_B!$IS18-1,"")</f>
        <v>-1.1071944221726637E-2</v>
      </c>
      <c r="AP18" s="62">
        <f>IFERROR(Inv_SY_B!AP18/Inv_SY_B!$IS18-1,"")</f>
        <v>1.8151698088506141E-2</v>
      </c>
      <c r="AQ18" s="62">
        <f>IFERROR(Inv_SY_B!AQ18/Inv_SY_B!$IS18-1,"")</f>
        <v>-1.1071944221726637E-2</v>
      </c>
      <c r="AR18" s="62">
        <f>IFERROR(Inv_SY_B!AR18/Inv_SY_B!$IS18-1,"")</f>
        <v>-1.9254564068591828E-2</v>
      </c>
      <c r="AS18" s="62">
        <f>IFERROR(Inv_SY_B!AS18/Inv_SY_B!$IS18-1,"")</f>
        <v>-1.7203786824522282E-3</v>
      </c>
      <c r="AT18" s="62">
        <f>IFERROR(Inv_SY_B!AT18/Inv_SY_B!$IS18-1,"")</f>
        <v>-5.5143299004289936E-4</v>
      </c>
      <c r="AU18" s="62">
        <f>IFERROR(Inv_SY_B!AU18/Inv_SY_B!$IS18-1,"")</f>
        <v>5.293295472003523E-3</v>
      </c>
      <c r="AV18" s="62">
        <f>IFERROR(Inv_SY_B!AV18/Inv_SY_B!$IS18-1,"")</f>
        <v>9.9690782416408386E-3</v>
      </c>
      <c r="AW18" s="62">
        <f>IFERROR(Inv_SY_B!AW18/Inv_SY_B!$IS18-1,"")</f>
        <v>5.6529710696680002E-3</v>
      </c>
      <c r="AX18" s="62">
        <f>IFERROR(Inv_SY_B!AX18/Inv_SY_B!$IS18-1,"")</f>
        <v>2.9554040871848652E-3</v>
      </c>
      <c r="AY18" s="62">
        <f>IFERROR(Inv_SY_B!AY18/Inv_SY_B!$IS18-1,"")</f>
        <v>2.1137631886503083E-3</v>
      </c>
      <c r="AZ18" s="62">
        <f>IFERROR(Inv_SY_B!AZ18/Inv_SY_B!$IS18-1,"")</f>
        <v>-1.584124264675657E-2</v>
      </c>
      <c r="BA18" s="62">
        <f>IFERROR(Inv_SY_B!BA18/Inv_SY_B!$IS18-1,"")</f>
        <v>-5.2272157596801039E-3</v>
      </c>
      <c r="BB18" s="62">
        <f>IFERROR(Inv_SY_B!BB18/Inv_SY_B!$IS18-1,"")</f>
        <v>1.1138023934050167E-2</v>
      </c>
      <c r="BC18" s="62">
        <f>IFERROR(Inv_SY_B!BC18/Inv_SY_B!$IS18-1,"")</f>
        <v>2.6594083644795319E-2</v>
      </c>
      <c r="BD18" s="62">
        <f>IFERROR(Inv_SY_B!BD18/Inv_SY_B!$IS18-1,"")</f>
        <v>5.812826890852163E-3</v>
      </c>
      <c r="BE18" s="62">
        <f>IFERROR(Inv_SY_B!BE18/Inv_SY_B!$IS18-1,"")</f>
        <v>-1.3769511204209772E-2</v>
      </c>
      <c r="BF18" s="62">
        <f>IFERROR(Inv_SY_B!BF18/Inv_SY_B!$IS18-1,"")</f>
        <v>2.2437832294006865E-2</v>
      </c>
      <c r="BG18" s="62">
        <f>IFERROR(Inv_SY_B!BG18/Inv_SY_B!$IS18-1,"")</f>
        <v>-6.6559271615137527E-3</v>
      </c>
      <c r="BH18" s="62">
        <f>IFERROR(Inv_SY_B!BH18/Inv_SY_B!$IS18-1,"")</f>
        <v>-7.6532902996647834E-2</v>
      </c>
      <c r="BI18" s="62">
        <f>IFERROR(Inv_SY_B!BI18/Inv_SY_B!$IS18-1,"")</f>
        <v>-6.6559271615137527E-3</v>
      </c>
      <c r="BJ18" s="62">
        <f>IFERROR(Inv_SY_B!BJ18/Inv_SY_B!$IS18-1,"")</f>
        <v>1.6565755400634874E-3</v>
      </c>
      <c r="BK18" s="62">
        <f>IFERROR(Inv_SY_B!BK18/Inv_SY_B!$IS18-1,"")</f>
        <v>4.1243497795944162E-3</v>
      </c>
      <c r="BL18" s="62">
        <f>IFERROR(Inv_SY_B!BL18/Inv_SY_B!$IS18-1,"")</f>
        <v>6.5995111336454304E-3</v>
      </c>
      <c r="BM18" s="62">
        <f>IFERROR(Inv_SY_B!BM18/Inv_SY_B!$IS18-1,"")</f>
        <v>-6.3674500380145438E-2</v>
      </c>
      <c r="BN18" s="62">
        <f>IFERROR(Inv_SY_B!BN18/Inv_SY_B!$IS18-1,"")</f>
        <v>4.1013930611834004E-2</v>
      </c>
      <c r="BO18" s="62">
        <f>IFERROR(Inv_SY_B!BO18/Inv_SY_B!$IS18-1,"")</f>
        <v>6.7319978626612098E-3</v>
      </c>
      <c r="BP18" s="62">
        <f>IFERROR(Inv_SY_B!BP18/Inv_SY_B!$IS18-1,"")</f>
        <v>1.4285185413613677E-2</v>
      </c>
      <c r="BQ18" s="62">
        <f>IFERROR(Inv_SY_B!BQ18/Inv_SY_B!$IS18-1,"")</f>
        <v>1.6443238999600096E-2</v>
      </c>
      <c r="BR18" s="62">
        <f>IFERROR(Inv_SY_B!BR18/Inv_SY_B!$IS18-1,"")</f>
        <v>-2.2401725548155338E-2</v>
      </c>
      <c r="BS18" s="62">
        <f>IFERROR(Inv_SY_B!BS18/Inv_SY_B!$IS18-1,"")</f>
        <v>1.1138023934050167E-2</v>
      </c>
      <c r="BT18" s="62">
        <f>IFERROR(Inv_SY_B!BT18/Inv_SY_B!$IS18-1,"")</f>
        <v>1.5813806703687483E-2</v>
      </c>
      <c r="BU18" s="62">
        <f>IFERROR(Inv_SY_B!BU18/Inv_SY_B!$IS18-1,"")</f>
        <v>1.4644861011278154E-2</v>
      </c>
      <c r="BV18" s="62">
        <f>IFERROR(Inv_SY_B!BV18/Inv_SY_B!$IS18-1,"")</f>
        <v>-7.5651071444987616E-3</v>
      </c>
      <c r="BW18" s="62">
        <f>IFERROR(Inv_SY_B!BW18/Inv_SY_B!$IS18-1,"")</f>
        <v>-1.9254564068591828E-2</v>
      </c>
      <c r="BX18" s="62">
        <f>IFERROR(Inv_SY_B!BX18/Inv_SY_B!$IS18-1,"")</f>
        <v>-8.7340528369079795E-3</v>
      </c>
      <c r="BY18" s="62">
        <f>IFERROR(Inv_SY_B!BY18/Inv_SY_B!$IS18-1,"")</f>
        <v>-3.5387386484222461E-3</v>
      </c>
      <c r="BZ18" s="62">
        <f>IFERROR(Inv_SY_B!BZ18/Inv_SY_B!$IS18-1,"")</f>
        <v>-1.6007492700788273E-2</v>
      </c>
      <c r="CA18" s="62">
        <f>IFERROR(Inv_SY_B!CA18/Inv_SY_B!$IS18-1,"")</f>
        <v>-2.9515309590851357E-2</v>
      </c>
      <c r="CB18" s="62">
        <f>IFERROR(Inv_SY_B!CB18/Inv_SY_B!$IS18-1,"")</f>
        <v>-4.058270067270886E-3</v>
      </c>
      <c r="CC18" s="62">
        <f>IFERROR(Inv_SY_B!CC18/Inv_SY_B!$IS18-1,"")</f>
        <v>1.1138023934050167E-2</v>
      </c>
      <c r="CD18" s="62">
        <f>IFERROR(Inv_SY_B!CD18/Inv_SY_B!$IS18-1,"")</f>
        <v>-1.9164645169175709E-2</v>
      </c>
      <c r="CE18" s="62">
        <f>IFERROR(Inv_SY_B!CE18/Inv_SY_B!$IS18-1,"")</f>
        <v>-2.2761401145819704E-2</v>
      </c>
      <c r="CF18" s="62">
        <f>IFERROR(Inv_SY_B!CF18/Inv_SY_B!$IS18-1,"")</f>
        <v>8.8001325492315097E-3</v>
      </c>
      <c r="CG18" s="62">
        <f>IFERROR(Inv_SY_B!CG18/Inv_SY_B!$IS18-1,"")</f>
        <v>1.1138023934050167E-2</v>
      </c>
      <c r="CH18" s="62">
        <f>IFERROR(Inv_SY_B!CH18/Inv_SY_B!$IS18-1,"")</f>
        <v>8.8001325492315097E-3</v>
      </c>
      <c r="CI18" s="62">
        <f>IFERROR(Inv_SY_B!CI18/Inv_SY_B!$IS18-1,"")</f>
        <v>-1.6916672683773282E-2</v>
      </c>
      <c r="CJ18" s="62">
        <f>IFERROR(Inv_SY_B!CJ18/Inv_SY_B!$IS18-1,"")</f>
        <v>-6.3961614520895438E-3</v>
      </c>
      <c r="CK18" s="62">
        <f>IFERROR(Inv_SY_B!CK18/Inv_SY_B!$IS18-1,"")</f>
        <v>-1.6916672683773282E-2</v>
      </c>
      <c r="CL18" s="62">
        <f>IFERROR(Inv_SY_B!CL18/Inv_SY_B!$IS18-1,"")</f>
        <v>-5.5143299004289936E-4</v>
      </c>
      <c r="CM18" s="62">
        <f>IFERROR(Inv_SY_B!CM18/Inv_SY_B!$IS18-1,"")</f>
        <v>-1.9254564068591828E-2</v>
      </c>
      <c r="CN18" s="62">
        <f>IFERROR(Inv_SY_B!CN18/Inv_SY_B!$IS18-1,"")</f>
        <v>-1.2825362760340631E-2</v>
      </c>
      <c r="CO18" s="62">
        <f>IFERROR(Inv_SY_B!CO18/Inv_SY_B!$IS18-1,"")</f>
        <v>-1.1352491187904934E-2</v>
      </c>
      <c r="CP18" s="62">
        <f>IFERROR(Inv_SY_B!CP18/Inv_SY_B!$IS18-1,"")</f>
        <v>-2.7796859513121275E-2</v>
      </c>
      <c r="CQ18" s="62">
        <f>IFERROR(Inv_SY_B!CQ18/Inv_SY_B!$IS18-1,"")</f>
        <v>-5.0816097763643153E-2</v>
      </c>
      <c r="CR18" s="62">
        <f>IFERROR(Inv_SY_B!CR18/Inv_SY_B!$IS18-1,"")</f>
        <v>-4.058270067270886E-3</v>
      </c>
      <c r="CS18" s="62">
        <f>IFERROR(Inv_SY_B!CS18/Inv_SY_B!$IS18-1,"")</f>
        <v>-4.577801486119415E-3</v>
      </c>
      <c r="CT18" s="62">
        <f>IFERROR(Inv_SY_B!CT18/Inv_SY_B!$IS18-1,"")</f>
        <v>1.1138023934050167E-2</v>
      </c>
      <c r="CU18" s="62">
        <f>IFERROR(Inv_SY_B!CU18/Inv_SY_B!$IS18-1,"")</f>
        <v>-7.887079438146638E-2</v>
      </c>
      <c r="CV18" s="62">
        <f>IFERROR(Inv_SY_B!CV18/Inv_SY_B!$IS18-1,"")</f>
        <v>-2.8893243748615571E-3</v>
      </c>
      <c r="CW18" s="62">
        <f>IFERROR(Inv_SY_B!CW18/Inv_SY_B!$IS18-1,"")</f>
        <v>-1.1071944221726637E-2</v>
      </c>
      <c r="CX18" s="62">
        <f>IFERROR(Inv_SY_B!CX18/Inv_SY_B!$IS18-1,"")</f>
        <v>-2.8893243748615571E-3</v>
      </c>
      <c r="CY18" s="62">
        <f>IFERROR(Inv_SY_B!CY18/Inv_SY_B!$IS18-1,"")</f>
        <v>-4.058270067270886E-3</v>
      </c>
      <c r="CZ18" s="62">
        <f>IFERROR(Inv_SY_B!CZ18/Inv_SY_B!$IS18-1,"")</f>
        <v>7.6311868568221808E-3</v>
      </c>
      <c r="DA18" s="62">
        <f>IFERROR(Inv_SY_B!DA18/Inv_SY_B!$IS18-1,"")</f>
        <v>-1.5747726991363842E-2</v>
      </c>
      <c r="DB18" s="62">
        <f>IFERROR(Inv_SY_B!DB18/Inv_SY_B!$IS18-1,"")</f>
        <v>-1.7203786824522282E-3</v>
      </c>
      <c r="DC18" s="62">
        <f>IFERROR(Inv_SY_B!DC18/Inv_SY_B!$IS18-1,"")</f>
        <v>6.1751270236642952E-4</v>
      </c>
      <c r="DD18" s="62">
        <f>IFERROR(Inv_SY_B!DD18/Inv_SY_B!$IS18-1,"")</f>
        <v>-9.0560251305559558E-2</v>
      </c>
      <c r="DE18" s="62">
        <f>IFERROR(Inv_SY_B!DE18/Inv_SY_B!$IS18-1,"")</f>
        <v>4.7737640531551051E-3</v>
      </c>
      <c r="DF18" s="62">
        <f>IFERROR(Inv_SY_B!DF18/Inv_SY_B!$IS18-1,"")</f>
        <v>-9.063344330052292E-3</v>
      </c>
      <c r="DG18" s="62">
        <f>IFERROR(Inv_SY_B!DG18/Inv_SY_B!$IS18-1,"")</f>
        <v>2.2827480858143234E-2</v>
      </c>
      <c r="DH18" s="62">
        <f>IFERROR(Inv_SY_B!DH18/Inv_SY_B!$IS18-1,"")</f>
        <v>1.6203455267823852E-2</v>
      </c>
      <c r="DI18" s="62">
        <f>IFERROR(Inv_SY_B!DI18/Inv_SY_B!$IS18-1,"")</f>
        <v>1.9680319378579725E-2</v>
      </c>
      <c r="DJ18" s="62">
        <f>IFERROR(Inv_SY_B!DJ18/Inv_SY_B!$IS18-1,"")</f>
        <v>8.890051448647629E-3</v>
      </c>
      <c r="DK18" s="62">
        <f>IFERROR(Inv_SY_B!DK18/Inv_SY_B!$IS18-1,"")</f>
        <v>1.6203455267823852E-2</v>
      </c>
      <c r="DL18" s="62">
        <f>IFERROR(Inv_SY_B!DL18/Inv_SY_B!$IS18-1,"")</f>
        <v>1.724251810552091E-2</v>
      </c>
      <c r="DM18" s="62">
        <f>IFERROR(Inv_SY_B!DM18/Inv_SY_B!$IS18-1,"")</f>
        <v>2.7503263627780328E-2</v>
      </c>
      <c r="DN18" s="62">
        <f>IFERROR(Inv_SY_B!DN18/Inv_SY_B!$IS18-1,"")</f>
        <v>-1.4578781298954624E-2</v>
      </c>
      <c r="DO18" s="62">
        <f>IFERROR(Inv_SY_B!DO18/Inv_SY_B!$IS18-1,"")</f>
        <v>-1.1151725058545336E-2</v>
      </c>
      <c r="DP18" s="62">
        <f>IFERROR(Inv_SY_B!DP18/Inv_SY_B!$IS18-1,"")</f>
        <v>-2.1202806889274006E-2</v>
      </c>
      <c r="DQ18" s="62">
        <f>IFERROR(Inv_SY_B!DQ18/Inv_SY_B!$IS18-1,"")</f>
        <v>4.7737640531551051E-3</v>
      </c>
      <c r="DR18" s="62">
        <f>IFERROR(Inv_SY_B!DR18/Inv_SY_B!$IS18-1,"")</f>
        <v>1.2306969626459496E-2</v>
      </c>
      <c r="DS18" s="62">
        <f>IFERROR(Inv_SY_B!DS18/Inv_SY_B!$IS18-1,"")</f>
        <v>2.6334317935371221E-2</v>
      </c>
      <c r="DT18" s="62">
        <f>IFERROR(Inv_SY_B!DT18/Inv_SY_B!$IS18-1,"")</f>
        <v>-5.9648131884069033E-2</v>
      </c>
      <c r="DU18" s="62">
        <f>IFERROR(Inv_SY_B!DU18/Inv_SY_B!$IS18-1,"")</f>
        <v>-3.4710623779337091E-2</v>
      </c>
      <c r="DV18" s="62">
        <f>IFERROR(Inv_SY_B!DV18/Inv_SY_B!$IS18-1,"")</f>
        <v>1.3475915318868825E-2</v>
      </c>
      <c r="DW18" s="62">
        <f>IFERROR(Inv_SY_B!DW18/Inv_SY_B!$IS18-1,"")</f>
        <v>1.9320643780915248E-2</v>
      </c>
      <c r="DX18" s="62">
        <f>IFERROR(Inv_SY_B!DX18/Inv_SY_B!$IS18-1,"")</f>
        <v>-1.3929367025393824E-2</v>
      </c>
      <c r="DY18" s="62">
        <f>IFERROR(Inv_SY_B!DY18/Inv_SY_B!$IS18-1,"")</f>
        <v>-7.5651071444987616E-3</v>
      </c>
      <c r="DZ18" s="62">
        <f>IFERROR(Inv_SY_B!DZ18/Inv_SY_B!$IS18-1,"")</f>
        <v>-1.4578781298954624E-2</v>
      </c>
      <c r="EA18" s="62">
        <f>IFERROR(Inv_SY_B!EA18/Inv_SY_B!$IS18-1,"")</f>
        <v>1.6565755400634874E-3</v>
      </c>
      <c r="EB18" s="62">
        <f>IFERROR(Inv_SY_B!EB18/Inv_SY_B!$IS18-1,"")</f>
        <v>-2.4319995402365402E-2</v>
      </c>
      <c r="EC18" s="62">
        <f>IFERROR(Inv_SY_B!EC18/Inv_SY_B!$IS18-1,"")</f>
        <v>-2.5638805927134967E-2</v>
      </c>
      <c r="ED18" s="62">
        <f>IFERROR(Inv_SY_B!ED18/Inv_SY_B!$IS18-1,"")</f>
        <v>2.1838372964566144E-2</v>
      </c>
      <c r="EE18" s="62">
        <f>IFERROR(Inv_SY_B!EE18/Inv_SY_B!$IS18-1,"")</f>
        <v>-2.9792432742776764E-3</v>
      </c>
      <c r="EF18" s="62">
        <f>IFERROR(Inv_SY_B!EF18/Inv_SY_B!$IS18-1,"")</f>
        <v>1.762035913741089E-2</v>
      </c>
      <c r="EG18" s="62">
        <f>IFERROR(Inv_SY_B!EG18/Inv_SY_B!$IS18-1,"")</f>
        <v>-1.5657808091947834E-2</v>
      </c>
      <c r="EH18" s="62">
        <f>IFERROR(Inv_SY_B!EH18/Inv_SY_B!$IS18-1,"")</f>
        <v>-2.1114250397424872E-2</v>
      </c>
      <c r="EI18" s="62">
        <f>IFERROR(Inv_SY_B!EI18/Inv_SY_B!$IS18-1,"")</f>
        <v>-1.4566519630852315E-2</v>
      </c>
      <c r="EJ18" s="62">
        <f>IFERROR(Inv_SY_B!EJ18/Inv_SY_B!$IS18-1,"")</f>
        <v>1.8028072855784671E-3</v>
      </c>
      <c r="EK18" s="62">
        <f>IFERROR(Inv_SY_B!EK18/Inv_SY_B!$IS18-1,"")</f>
        <v>1.4457829700492475E-2</v>
      </c>
      <c r="EL18" s="62">
        <f>IFERROR(Inv_SY_B!EL18/Inv_SY_B!$IS18-1,"")</f>
        <v>1.7864583947757584E-3</v>
      </c>
      <c r="EM18" s="62">
        <f>IFERROR(Inv_SY_B!EM18/Inv_SY_B!$IS18-1,"")</f>
        <v>3.0470587308511599E-2</v>
      </c>
      <c r="EN18" s="62">
        <f>IFERROR(Inv_SY_B!EN18/Inv_SY_B!$IS18-1,"")</f>
        <v>1.2127131827627258E-2</v>
      </c>
      <c r="EO18" s="62">
        <f>IFERROR(Inv_SY_B!EO18/Inv_SY_B!$IS18-1,"")</f>
        <v>-7.5651071444987616E-3</v>
      </c>
      <c r="EP18" s="62">
        <f>IFERROR(Inv_SY_B!EP18/Inv_SY_B!$IS18-1,"")</f>
        <v>-4.058270067270886E-3</v>
      </c>
      <c r="EQ18" s="62">
        <f>IFERROR(Inv_SY_B!EQ18/Inv_SY_B!$IS18-1,"")</f>
        <v>-1.2240889914135966E-2</v>
      </c>
      <c r="ER18" s="62">
        <f>IFERROR(Inv_SY_B!ER18/Inv_SY_B!$IS18-1,"")</f>
        <v>2.2917399757559354E-2</v>
      </c>
      <c r="ES18" s="62">
        <f>IFERROR(Inv_SY_B!ES18/Inv_SY_B!$IS18-1,"")</f>
        <v>-5.2272157596801039E-3</v>
      </c>
      <c r="ET18" s="62">
        <f>IFERROR(Inv_SY_B!ET18/Inv_SY_B!$IS18-1,"")</f>
        <v>1.1244291724269218E-2</v>
      </c>
      <c r="EU18" s="62">
        <f>IFERROR(Inv_SY_B!EU18/Inv_SY_B!$IS18-1,"")</f>
        <v>1.8601292585586515E-2</v>
      </c>
      <c r="EV18" s="62">
        <f>IFERROR(Inv_SY_B!EV18/Inv_SY_B!$IS18-1,"")</f>
        <v>2.8312533722525401E-2</v>
      </c>
      <c r="EW18" s="62">
        <f>IFERROR(Inv_SY_B!EW18/Inv_SY_B!$IS18-1,"")</f>
        <v>1.9680319378579725E-2</v>
      </c>
      <c r="EX18" s="62">
        <f>IFERROR(Inv_SY_B!EX18/Inv_SY_B!$IS18-1,"")</f>
        <v>6.4622411644128519E-3</v>
      </c>
      <c r="EY18" s="62">
        <f>IFERROR(Inv_SY_B!EY18/Inv_SY_B!$IS18-1,"")</f>
        <v>8.9300154039437807E-3</v>
      </c>
      <c r="EZ18" s="62">
        <f>IFERROR(Inv_SY_B!EZ18/Inv_SY_B!$IS18-1,"")</f>
        <v>-1.7203786824522282E-3</v>
      </c>
      <c r="FA18" s="62">
        <f>IFERROR(Inv_SY_B!FA18/Inv_SY_B!$IS18-1,"")</f>
        <v>-9.9029985293174194E-3</v>
      </c>
      <c r="FB18" s="62">
        <f>IFERROR(Inv_SY_B!FB18/Inv_SY_B!$IS18-1,"")</f>
        <v>-1.5747726991363842E-2</v>
      </c>
      <c r="FC18" s="62">
        <f>IFERROR(Inv_SY_B!FC18/Inv_SY_B!$IS18-1,"")</f>
        <v>-1.2240889914135966E-2</v>
      </c>
      <c r="FD18" s="62">
        <f>IFERROR(Inv_SY_B!FD18/Inv_SY_B!$IS18-1,"")</f>
        <v>2.0489589473324576E-2</v>
      </c>
      <c r="FE18" s="62">
        <f>IFERROR(Inv_SY_B!FE18/Inv_SY_B!$IS18-1,"")</f>
        <v>6.0770204248690174E-3</v>
      </c>
      <c r="FF18" s="62">
        <f>IFERROR(Inv_SY_B!FF18/Inv_SY_B!$IS18-1,"")</f>
        <v>6.0770204248690174E-3</v>
      </c>
      <c r="FG18" s="62">
        <f>IFERROR(Inv_SY_B!FG18/Inv_SY_B!$IS18-1,"")</f>
        <v>7.7846847760274507E-3</v>
      </c>
      <c r="FH18" s="62">
        <f>IFERROR(Inv_SY_B!FH18/Inv_SY_B!$IS18-1,"")</f>
        <v>-6.9275004031846832E-3</v>
      </c>
      <c r="FI18" s="62">
        <f>IFERROR(Inv_SY_B!FI18/Inv_SY_B!$IS18-1,"")</f>
        <v>-1.6731485534660084E-3</v>
      </c>
      <c r="FJ18" s="62">
        <f>IFERROR(Inv_SY_B!FJ18/Inv_SY_B!$IS18-1,"")</f>
        <v>-1.8487074472565479E-2</v>
      </c>
      <c r="FK18" s="62">
        <f>IFERROR(Inv_SY_B!FK18/Inv_SY_B!$IS18-1,"")</f>
        <v>-1.6731485534660084E-3</v>
      </c>
      <c r="FL18" s="62">
        <f>IFERROR(Inv_SY_B!FL18/Inv_SY_B!$IS18-1,"")</f>
        <v>-1.1467260401341384E-2</v>
      </c>
      <c r="FM18" s="62">
        <f>IFERROR(Inv_SY_B!FM18/Inv_SY_B!$IS18-1,"")</f>
        <v>1.6587459393546666E-4</v>
      </c>
      <c r="FN18" s="62">
        <f>IFERROR(Inv_SY_B!FN18/Inv_SY_B!$IS18-1,"")</f>
        <v>2.0395129215352137E-2</v>
      </c>
      <c r="FO18" s="62">
        <f>IFERROR(Inv_SY_B!FO18/Inv_SY_B!$IS18-1,"")</f>
        <v>-1.7567562898864741E-2</v>
      </c>
      <c r="FP18" s="62">
        <f>IFERROR(Inv_SY_B!FP18/Inv_SY_B!$IS18-1,"")</f>
        <v>5.5568395917466873E-3</v>
      </c>
      <c r="FQ18" s="62">
        <f>IFERROR(Inv_SY_B!FQ18/Inv_SY_B!$IS18-1,"")</f>
        <v>1.8041179586678169E-2</v>
      </c>
      <c r="FR18" s="62">
        <f>IFERROR(Inv_SY_B!FR18/Inv_SY_B!$IS18-1,"")</f>
        <v>1.0170795935897647E-3</v>
      </c>
      <c r="FS18" s="62">
        <f>IFERROR(Inv_SY_B!FS18/Inv_SY_B!$IS18-1,"")</f>
        <v>1.4089906995689905E-2</v>
      </c>
      <c r="FT18" s="62">
        <f>IFERROR(Inv_SY_B!FT18/Inv_SY_B!$IS18-1,"")</f>
        <v>6.6917795912859734E-3</v>
      </c>
      <c r="FU18" s="62">
        <f>IFERROR(Inv_SY_B!FU18/Inv_SY_B!$IS18-1,"")</f>
        <v>-5.3165796680708199E-2</v>
      </c>
      <c r="FV18" s="62">
        <f>IFERROR(Inv_SY_B!FV18/Inv_SY_B!$IS18-1,"")</f>
        <v>-1.4020875400304722E-2</v>
      </c>
      <c r="FW18" s="62">
        <f>IFERROR(Inv_SY_B!FW18/Inv_SY_B!$IS18-1,"")</f>
        <v>1.3170395421989056E-2</v>
      </c>
      <c r="FX18" s="62">
        <f>IFERROR(Inv_SY_B!FX18/Inv_SY_B!$IS18-1,"")</f>
        <v>-1.7567562898864741E-2</v>
      </c>
      <c r="FY18" s="62">
        <f>IFERROR(Inv_SY_B!FY18/Inv_SY_B!$IS18-1,"")</f>
        <v>-9.0292411430720199E-3</v>
      </c>
      <c r="FZ18" s="62">
        <f>IFERROR(Inv_SY_B!FZ18/Inv_SY_B!$IS18-1,"")</f>
        <v>6.0770204248690174E-3</v>
      </c>
      <c r="GA18" s="62">
        <f>IFERROR(Inv_SY_B!GA18/Inv_SY_B!$IS18-1,"")</f>
        <v>-1.0201365786470795E-2</v>
      </c>
      <c r="GB18" s="62">
        <f>IFERROR(Inv_SY_B!GB18/Inv_SY_B!$IS18-1,"")</f>
        <v>-6.9275004031846832E-3</v>
      </c>
      <c r="GC18" s="62">
        <f>IFERROR(Inv_SY_B!GC18/Inv_SY_B!$IS18-1,"")</f>
        <v>4.2859218642155028E-4</v>
      </c>
      <c r="GD18" s="62">
        <f>IFERROR(Inv_SY_B!GD18/Inv_SY_B!$IS18-1,"")</f>
        <v>-3.5226804045669358E-3</v>
      </c>
      <c r="GE18" s="62">
        <f>IFERROR(Inv_SY_B!GE18/Inv_SY_B!$IS18-1,"")</f>
        <v>2.3628576507486621E-2</v>
      </c>
      <c r="GF18" s="62">
        <f>IFERROR(Inv_SY_B!GF18/Inv_SY_B!$IS18-1,"")</f>
        <v>2.1445999585296027E-2</v>
      </c>
      <c r="GG18" s="62">
        <f>IFERROR(Inv_SY_B!GG18/Inv_SY_B!$IS18-1,"")</f>
        <v>-1.0332320401802209E-2</v>
      </c>
      <c r="GH18" s="62">
        <f>IFERROR(Inv_SY_B!GH18/Inv_SY_B!$IS18-1,"")</f>
        <v>6.6917795912859734E-3</v>
      </c>
      <c r="GI18" s="62">
        <f>IFERROR(Inv_SY_B!GI18/Inv_SY_B!$IS18-1,"")</f>
        <v>-1.6007020399498306E-2</v>
      </c>
      <c r="GJ18" s="62">
        <f>IFERROR(Inv_SY_B!GJ18/Inv_SY_B!$IS18-1,"")</f>
        <v>-5.8362119420891645E-3</v>
      </c>
      <c r="GK18" s="62">
        <f>IFERROR(Inv_SY_B!GK18/Inv_SY_B!$IS18-1,"")</f>
        <v>-8.1097295693711713E-3</v>
      </c>
      <c r="GL18" s="62">
        <f>IFERROR(Inv_SY_B!GL18/Inv_SY_B!$IS18-1,"")</f>
        <v>-1.8986237898288794E-2</v>
      </c>
      <c r="GM18" s="62">
        <f>IFERROR(Inv_SY_B!GM18/Inv_SY_B!$IS18-1,"")</f>
        <v>-0.10505252119667952</v>
      </c>
      <c r="GN18" s="62">
        <f>IFERROR(Inv_SY_B!GN18/Inv_SY_B!$IS18-1,"")</f>
        <v>-1.7567562898864741E-2</v>
      </c>
      <c r="GO18" s="62">
        <f>IFERROR(Inv_SY_B!GO18/Inv_SY_B!$IS18-1,"")</f>
        <v>-1.7567562898864741E-2</v>
      </c>
      <c r="GP18" s="62">
        <f>IFERROR(Inv_SY_B!GP18/Inv_SY_B!$IS18-1,"")</f>
        <v>-4.594106288734523E-2</v>
      </c>
      <c r="GQ18" s="62">
        <f>IFERROR(Inv_SY_B!GQ18/Inv_SY_B!$IS18-1,"")</f>
        <v>-4.0901504043365788E-3</v>
      </c>
      <c r="GR18" s="62">
        <f>IFERROR(Inv_SY_B!GR18/Inv_SY_B!$IS18-1,"")</f>
        <v>-1.5203104566491432E-2</v>
      </c>
      <c r="GS18" s="62" t="str">
        <f>IFERROR(Inv_SY_B!GS18/Inv_SY_B!$IS18-1,"")</f>
        <v/>
      </c>
      <c r="GT18" s="62" t="str">
        <f>IFERROR(Inv_SY_B!GT18/Inv_SY_B!$IS18-1,"")</f>
        <v/>
      </c>
      <c r="GU18" s="62">
        <f>IFERROR(Inv_SY_B!GU18/Inv_SY_B!$IS18-1,"")</f>
        <v>-0.50649510703796841</v>
      </c>
      <c r="GV18" s="62">
        <f>IFERROR(Inv_SY_B!GV18/Inv_SY_B!$IS18-1,"")</f>
        <v>-1.4495591130523344E-3</v>
      </c>
      <c r="GW18" s="62">
        <f>IFERROR(Inv_SY_B!GW18/Inv_SY_B!$IS18-1,"")</f>
        <v>2.2996540646138541E-3</v>
      </c>
      <c r="GX18" s="62" t="str">
        <f>IFERROR(Inv_SY_B!GX18/Inv_SY_B!$IS18-1,"")</f>
        <v/>
      </c>
      <c r="GY18" s="62">
        <f>IFERROR(Inv_SY_B!GY18/Inv_SY_B!$IS18-1,"")</f>
        <v>-5.2746281179805177E-4</v>
      </c>
      <c r="GZ18" s="62">
        <f>IFERROR(Inv_SY_B!GZ18/Inv_SY_B!$IS18-1,"")</f>
        <v>-1.1071944221726637E-2</v>
      </c>
      <c r="HA18" s="62">
        <f>IFERROR(Inv_SY_B!HA18/Inv_SY_B!$IS18-1,"")</f>
        <v>-5.2272157596801039E-3</v>
      </c>
      <c r="HB18" s="62">
        <f>IFERROR(Inv_SY_B!HB18/Inv_SY_B!$IS18-1,"")</f>
        <v>-1.6916672683773282E-2</v>
      </c>
      <c r="HC18" s="62">
        <f>IFERROR(Inv_SY_B!HC18/Inv_SY_B!$IS18-1,"")</f>
        <v>-1.7203786824522282E-3</v>
      </c>
      <c r="HD18" s="62">
        <f>IFERROR(Inv_SY_B!HD18/Inv_SY_B!$IS18-1,"")</f>
        <v>-1.5747726991363842E-2</v>
      </c>
      <c r="HE18" s="62">
        <f>IFERROR(Inv_SY_B!HE18/Inv_SY_B!$IS18-1,"")</f>
        <v>-7.5651071444987616E-3</v>
      </c>
      <c r="HF18" s="62">
        <f>IFERROR(Inv_SY_B!HF18/Inv_SY_B!$IS18-1,"")</f>
        <v>1.5813806703687483E-2</v>
      </c>
      <c r="HG18" s="62">
        <f>IFERROR(Inv_SY_B!HG18/Inv_SY_B!$IS18-1,"")</f>
        <v>-8.7340528369079795E-3</v>
      </c>
      <c r="HH18" s="62">
        <f>IFERROR(Inv_SY_B!HH18/Inv_SY_B!$IS18-1,"")</f>
        <v>-1.7203786824522282E-3</v>
      </c>
      <c r="HI18" s="62">
        <f>IFERROR(Inv_SY_B!HI18/Inv_SY_B!$IS18-1,"")</f>
        <v>-5.2272157596801039E-3</v>
      </c>
      <c r="HJ18" s="62">
        <f>IFERROR(Inv_SY_B!HJ18/Inv_SY_B!$IS18-1,"")</f>
        <v>1.2306969626459496E-2</v>
      </c>
      <c r="HK18" s="62">
        <f>IFERROR(Inv_SY_B!HK18/Inv_SY_B!$IS18-1,"")</f>
        <v>5.812826890852163E-3</v>
      </c>
      <c r="HL18" s="62">
        <f>IFERROR(Inv_SY_B!HL18/Inv_SY_B!$IS18-1,"")</f>
        <v>1.6565755400634874E-3</v>
      </c>
      <c r="HM18" s="62">
        <f>IFERROR(Inv_SY_B!HM18/Inv_SY_B!$IS18-1,"")</f>
        <v>4.408889120171855E-2</v>
      </c>
      <c r="HN18" s="62">
        <f>IFERROR(Inv_SY_B!HN18/Inv_SY_B!$IS18-1,"")</f>
        <v>6.3656822228256749E-2</v>
      </c>
      <c r="HO18" s="62">
        <f>IFERROR(Inv_SY_B!HO18/Inv_SY_B!$IS18-1,"")</f>
        <v>3.0577700731013513E-2</v>
      </c>
      <c r="HP18" s="62">
        <f>IFERROR(Inv_SY_B!HP18/Inv_SY_B!$IS18-1,"")</f>
        <v>3.9057137509180162E-2</v>
      </c>
      <c r="HQ18" s="62">
        <f>IFERROR(Inv_SY_B!HQ18/Inv_SY_B!$IS18-1,"")</f>
        <v>-1.7190516783216481E-4</v>
      </c>
      <c r="HR18" s="62">
        <f>IFERROR(Inv_SY_B!HR18/Inv_SY_B!$IS18-1,"")</f>
        <v>-1.7339793976938855E-2</v>
      </c>
      <c r="HS18" s="62">
        <f>IFERROR(Inv_SY_B!HS18/Inv_SY_B!$IS18-1,"")</f>
        <v>-9.1081154584791157E-3</v>
      </c>
      <c r="HT18" s="62">
        <f>IFERROR(Inv_SY_B!HT18/Inv_SY_B!$IS18-1,"")</f>
        <v>-1.4606129730279083E-3</v>
      </c>
      <c r="HU18" s="62">
        <f>IFERROR(Inv_SY_B!HU18/Inv_SY_B!$IS18-1,"")</f>
        <v>-1.80856183761825E-2</v>
      </c>
      <c r="HV18" s="62">
        <f>IFERROR(Inv_SY_B!HV18/Inv_SY_B!$IS18-1,"")</f>
        <v>-1.0532430825230032E-2</v>
      </c>
      <c r="HW18" s="62">
        <f>IFERROR(Inv_SY_B!HW18/Inv_SY_B!$IS18-1,"")</f>
        <v>1.2213453971066768E-2</v>
      </c>
      <c r="HX18" s="62">
        <f>IFERROR(Inv_SY_B!HX18/Inv_SY_B!$IS18-1,"")</f>
        <v>-1.9164645169175709E-2</v>
      </c>
      <c r="HY18" s="62">
        <f>IFERROR(Inv_SY_B!HY18/Inv_SY_B!$IS18-1,"")</f>
        <v>-4.2155013533073937E-4</v>
      </c>
      <c r="HZ18" s="62">
        <f>IFERROR(Inv_SY_B!HZ18/Inv_SY_B!$IS18-1,"")</f>
        <v>-1.9124681213879779E-2</v>
      </c>
      <c r="IA18" s="62">
        <f>IFERROR(Inv_SY_B!IA18/Inv_SY_B!$IS18-1,"")</f>
        <v>-6.9275004031844611E-3</v>
      </c>
      <c r="IB18" s="62">
        <f>IFERROR(Inv_SY_B!IB18/Inv_SY_B!$IS18-1,"")</f>
        <v>-1.4809028177762529E-2</v>
      </c>
      <c r="IC18" s="62">
        <f>IFERROR(Inv_SY_B!IC18/Inv_SY_B!$IS18-1,"")</f>
        <v>-1.9052927748688941E-2</v>
      </c>
      <c r="ID18" s="62">
        <f>IFERROR(Inv_SY_B!ID18/Inv_SY_B!$IS18-1,"")</f>
        <v>6.6211893529777299E-4</v>
      </c>
      <c r="IE18" s="62">
        <f>IFERROR(Inv_SY_B!IE18/Inv_SY_B!$IS18-1,"")</f>
        <v>-2.5138448494209653E-3</v>
      </c>
      <c r="IF18" s="62" t="str">
        <f>IFERROR(Inv_SY_B!IF18/Inv_SY_B!$IS18-1,"")</f>
        <v/>
      </c>
      <c r="IG18" s="62">
        <f>IFERROR(Inv_SY_B!IG18/Inv_SY_B!$IS18-1,"")</f>
        <v>6.0974549526790378E-2</v>
      </c>
      <c r="IH18" s="62">
        <f>IFERROR(Inv_SY_B!IH18/Inv_SY_B!$IS18-1,"")</f>
        <v>1.2258041912063256E-3</v>
      </c>
      <c r="II18" s="62">
        <f>IFERROR(Inv_SY_B!II18/Inv_SY_B!$IS18-1,"")</f>
        <v>-3.1161347330902478E-3</v>
      </c>
      <c r="IJ18" s="62">
        <f>IFERROR(Inv_SY_B!IJ18/Inv_SY_B!$IS18-1,"")</f>
        <v>6.6211893529777299E-4</v>
      </c>
      <c r="IK18" s="62">
        <f>IFERROR(Inv_SY_B!IK18/Inv_SY_B!$IS18-1,"")</f>
        <v>-1.0565128606835894E-2</v>
      </c>
      <c r="IL18" s="62" t="str">
        <f>IFERROR(Inv_SY_B!IL18/Inv_SY_B!$IS18-1,"")</f>
        <v/>
      </c>
      <c r="IM18" s="62" t="str">
        <f>IFERROR(Inv_SY_B!IM18/Inv_SY_B!$IS18-1,"")</f>
        <v/>
      </c>
      <c r="IN18" s="62">
        <f>IFERROR(Inv_SY_B!IN18/Inv_SY_B!$IS18-1,"")</f>
        <v>4.4927516817141688E-2</v>
      </c>
      <c r="IO18" s="62">
        <f>IFERROR(Inv_SY_B!IO18/Inv_SY_B!$IS18-1,"")</f>
        <v>5.2999288365588759E-2</v>
      </c>
      <c r="IP18" s="62">
        <f>IFERROR(Inv_SY_B!IP18/Inv_SY_B!$IS18-1,"")</f>
        <v>0.12158915423962036</v>
      </c>
      <c r="IQ18" s="62">
        <f>IFERROR(Inv_SY_B!IQ18/Inv_SY_B!$IS18-1,"")</f>
        <v>-1.9052927748688941E-2</v>
      </c>
      <c r="IR18" s="62">
        <f>IFERROR(Inv_SY_B!IR18/Inv_SY_B!$IS18-1,"")</f>
        <v>-2.3397454299228793E-3</v>
      </c>
    </row>
    <row r="19" spans="2:252" ht="14.5" x14ac:dyDescent="0.35">
      <c r="B19" s="85">
        <f t="shared" si="0"/>
        <v>45841</v>
      </c>
      <c r="C19" s="62">
        <f>IFERROR(Inv_SY_B!C19/Inv_SY_B!$IS19-1,"")</f>
        <v>7.5080865902046323E-3</v>
      </c>
      <c r="D19" s="62">
        <f>IFERROR(Inv_SY_B!D19/Inv_SY_B!$IS19-1,"")</f>
        <v>2.9875544111029662E-2</v>
      </c>
      <c r="E19" s="62">
        <f>IFERROR(Inv_SY_B!E19/Inv_SY_B!$IS19-1,"")</f>
        <v>3.0361793187569486E-2</v>
      </c>
      <c r="F19" s="62">
        <f>IFERROR(Inv_SY_B!F19/Inv_SY_B!$IS19-1,"")</f>
        <v>2.7201174190061517E-2</v>
      </c>
      <c r="G19" s="62">
        <f>IFERROR(Inv_SY_B!G19/Inv_SY_B!$IS19-1,"")</f>
        <v>2.5013053345632974E-2</v>
      </c>
      <c r="H19" s="62">
        <f>IFERROR(Inv_SY_B!H19/Inv_SY_B!$IS19-1,"")</f>
        <v>2.5094094858389537E-2</v>
      </c>
      <c r="I19" s="62">
        <f>IFERROR(Inv_SY_B!I19/Inv_SY_B!$IS19-1,"")</f>
        <v>7.1839205391781569E-3</v>
      </c>
      <c r="J19" s="62">
        <f>IFERROR(Inv_SY_B!J19/Inv_SY_B!$IS19-1,"")</f>
        <v>1.9162222099984305E-3</v>
      </c>
      <c r="K19" s="62">
        <f>IFERROR(Inv_SY_B!K19/Inv_SY_B!$IS19-1,"")</f>
        <v>-2.5012251648768746E-2</v>
      </c>
      <c r="L19" s="62">
        <f>IFERROR(Inv_SY_B!L19/Inv_SY_B!$IS19-1,"")</f>
        <v>2.8591846548964961E-2</v>
      </c>
      <c r="M19" s="62">
        <f>IFERROR(Inv_SY_B!M19/Inv_SY_B!$IS19-1,"")</f>
        <v>1.3505158534193873E-2</v>
      </c>
      <c r="N19" s="62">
        <f>IFERROR(Inv_SY_B!N19/Inv_SY_B!$IS19-1,"")</f>
        <v>6.1303808733423892E-3</v>
      </c>
      <c r="O19" s="62">
        <f>IFERROR(Inv_SY_B!O19/Inv_SY_B!$IS19-1,"")</f>
        <v>-1.494041244337696E-2</v>
      </c>
      <c r="P19" s="62">
        <f>IFERROR(Inv_SY_B!P19/Inv_SY_B!$IS19-1,"")</f>
        <v>2.28912391934597E-2</v>
      </c>
      <c r="Q19" s="62">
        <f>IFERROR(Inv_SY_B!Q19/Inv_SY_B!$IS19-1,"")</f>
        <v>2.8254713855897506E-2</v>
      </c>
      <c r="R19" s="62">
        <f>IFERROR(Inv_SY_B!R19/Inv_SY_B!$IS19-1,"")</f>
        <v>2.5094094858389537E-2</v>
      </c>
      <c r="S19" s="62">
        <f>IFERROR(Inv_SY_B!S19/Inv_SY_B!$IS19-1,"")</f>
        <v>1.9826396529209811E-2</v>
      </c>
      <c r="T19" s="62">
        <f>IFERROR(Inv_SY_B!T19/Inv_SY_B!$IS19-1,"")</f>
        <v>1.8772856863373821E-2</v>
      </c>
      <c r="U19" s="62">
        <f>IFERROR(Inv_SY_B!U19/Inv_SY_B!$IS19-1,"")</f>
        <v>2.4040555192553548E-2</v>
      </c>
      <c r="V19" s="62">
        <f>IFERROR(Inv_SY_B!V19/Inv_SY_B!$IS19-1,"")</f>
        <v>2.4040555192553548E-2</v>
      </c>
      <c r="W19" s="62">
        <f>IFERROR(Inv_SY_B!W19/Inv_SY_B!$IS19-1,"")</f>
        <v>3.0361793187569486E-2</v>
      </c>
      <c r="X19" s="62">
        <f>IFERROR(Inv_SY_B!X19/Inv_SY_B!$IS19-1,"")</f>
        <v>3.0361793187569486E-2</v>
      </c>
      <c r="Y19" s="62">
        <f>IFERROR(Inv_SY_B!Y19/Inv_SY_B!$IS19-1,"")</f>
        <v>3.6180939778873711E-3</v>
      </c>
      <c r="Z19" s="62">
        <f>IFERROR(Inv_SY_B!Z19/Inv_SY_B!$IS19-1,"")</f>
        <v>3.5746551479619804E-2</v>
      </c>
      <c r="AA19" s="62">
        <f>IFERROR(Inv_SY_B!AA19/Inv_SY_B!$IS19-1,"")</f>
        <v>3.2793038570267719E-2</v>
      </c>
      <c r="AB19" s="62">
        <f>IFERROR(Inv_SY_B!AB19/Inv_SY_B!$IS19-1,"")</f>
        <v>2.3068057039474343E-2</v>
      </c>
      <c r="AC19" s="62">
        <f>IFERROR(Inv_SY_B!AC19/Inv_SY_B!$IS19-1,"")</f>
        <v>1.6260569967918803E-2</v>
      </c>
      <c r="AD19" s="62">
        <f>IFERROR(Inv_SY_B!AD19/Inv_SY_B!$IS19-1,"")</f>
        <v>1.8889916826244413E-2</v>
      </c>
      <c r="AE19" s="62">
        <f>IFERROR(Inv_SY_B!AE19/Inv_SY_B!$IS19-1,"")</f>
        <v>2.1699355935140385E-2</v>
      </c>
      <c r="AF19" s="62">
        <f>IFERROR(Inv_SY_B!AF19/Inv_SY_B!$IS19-1,"")</f>
        <v>-2.6061108916089815E-2</v>
      </c>
      <c r="AG19" s="62">
        <f>IFERROR(Inv_SY_B!AG19/Inv_SY_B!$IS19-1,"")</f>
        <v>-2.0442230698297981E-2</v>
      </c>
      <c r="AH19" s="62">
        <f>IFERROR(Inv_SY_B!AH19/Inv_SY_B!$IS19-1,"")</f>
        <v>-1.5759832183471545E-2</v>
      </c>
      <c r="AI19" s="62">
        <f>IFERROR(Inv_SY_B!AI19/Inv_SY_B!$IS19-1,"")</f>
        <v>-2.6408337974147544E-3</v>
      </c>
      <c r="AJ19" s="62">
        <f>IFERROR(Inv_SY_B!AJ19/Inv_SY_B!$IS19-1,"")</f>
        <v>2.831832617468355E-2</v>
      </c>
      <c r="AK19" s="62">
        <f>IFERROR(Inv_SY_B!AK19/Inv_SY_B!$IS19-1,"")</f>
        <v>8.2374602050141466E-3</v>
      </c>
      <c r="AL19" s="62">
        <f>IFERROR(Inv_SY_B!AL19/Inv_SY_B!$IS19-1,"")</f>
        <v>1.3314706858693626E-3</v>
      </c>
      <c r="AM19" s="62">
        <f>IFERROR(Inv_SY_B!AM19/Inv_SY_B!$IS19-1,"")</f>
        <v>-2.1261650438392787E-2</v>
      </c>
      <c r="AN19" s="62">
        <f>IFERROR(Inv_SY_B!AN19/Inv_SY_B!$IS19-1,"")</f>
        <v>-2.2315190104228666E-2</v>
      </c>
      <c r="AO19" s="62">
        <f>IFERROR(Inv_SY_B!AO19/Inv_SY_B!$IS19-1,"")</f>
        <v>-1.704749177504894E-2</v>
      </c>
      <c r="AP19" s="62">
        <f>IFERROR(Inv_SY_B!AP19/Inv_SY_B!$IS19-1,"")</f>
        <v>1.5612237865865852E-2</v>
      </c>
      <c r="AQ19" s="62">
        <f>IFERROR(Inv_SY_B!AQ19/Inv_SY_B!$IS19-1,"")</f>
        <v>-1.3886872777540971E-2</v>
      </c>
      <c r="AR19" s="62">
        <f>IFERROR(Inv_SY_B!AR19/Inv_SY_B!$IS19-1,"")</f>
        <v>-1.6520721942130834E-2</v>
      </c>
      <c r="AS19" s="62">
        <f>IFERROR(Inv_SY_B!AS19/Inv_SY_B!$IS19-1,"")</f>
        <v>-9.6727141141971229E-3</v>
      </c>
      <c r="AT19" s="62">
        <f>IFERROR(Inv_SY_B!AT19/Inv_SY_B!$IS19-1,"")</f>
        <v>-4.4050157850173965E-3</v>
      </c>
      <c r="AU19" s="62">
        <f>IFERROR(Inv_SY_B!AU19/Inv_SY_B!$IS19-1,"")</f>
        <v>1.9162222099984305E-3</v>
      </c>
      <c r="AV19" s="62">
        <f>IFERROR(Inv_SY_B!AV19/Inv_SY_B!$IS19-1,"")</f>
        <v>8.2374602050141466E-3</v>
      </c>
      <c r="AW19" s="62">
        <f>IFERROR(Inv_SY_B!AW19/Inv_SY_B!$IS19-1,"")</f>
        <v>1.0425581049442689E-2</v>
      </c>
      <c r="AX19" s="62">
        <f>IFERROR(Inv_SY_B!AX19/Inv_SY_B!$IS19-1,"")</f>
        <v>5.0768412075061775E-3</v>
      </c>
      <c r="AY19" s="62">
        <f>IFERROR(Inv_SY_B!AY19/Inv_SY_B!$IS19-1,"")</f>
        <v>-7.3869774790813469E-4</v>
      </c>
      <c r="AZ19" s="62">
        <f>IFERROR(Inv_SY_B!AZ19/Inv_SY_B!$IS19-1,"")</f>
        <v>-1.7932465094351091E-2</v>
      </c>
      <c r="BA19" s="62">
        <f>IFERROR(Inv_SY_B!BA19/Inv_SY_B!$IS19-1,"")</f>
        <v>1.9162222099984305E-3</v>
      </c>
      <c r="BB19" s="62">
        <f>IFERROR(Inv_SY_B!BB19/Inv_SY_B!$IS19-1,"")</f>
        <v>1.4558698200030085E-2</v>
      </c>
      <c r="BC19" s="62">
        <f>IFERROR(Inv_SY_B!BC19/Inv_SY_B!$IS19-1,"")</f>
        <v>3.5746551479619804E-2</v>
      </c>
      <c r="BD19" s="62">
        <f>IFERROR(Inv_SY_B!BD19/Inv_SY_B!$IS19-1,"")</f>
        <v>1.5143998014383264E-2</v>
      </c>
      <c r="BE19" s="62">
        <f>IFERROR(Inv_SY_B!BE19/Inv_SY_B!$IS19-1,"")</f>
        <v>-2.3611854308334457E-2</v>
      </c>
      <c r="BF19" s="62">
        <f>IFERROR(Inv_SY_B!BF19/Inv_SY_B!$IS19-1,"")</f>
        <v>1.2334558905487514E-2</v>
      </c>
      <c r="BG19" s="62">
        <f>IFERROR(Inv_SY_B!BG19/Inv_SY_B!$IS19-1,"")</f>
        <v>-4.5220757478879881E-3</v>
      </c>
      <c r="BH19" s="62">
        <f>IFERROR(Inv_SY_B!BH19/Inv_SY_B!$IS19-1,"")</f>
        <v>-1.9085712167343782E-4</v>
      </c>
      <c r="BI19" s="62">
        <f>IFERROR(Inv_SY_B!BI19/Inv_SY_B!$IS19-1,"")</f>
        <v>2.2635835638105561E-2</v>
      </c>
      <c r="BJ19" s="62">
        <f>IFERROR(Inv_SY_B!BJ19/Inv_SY_B!$IS19-1,"")</f>
        <v>3.5746551479619804E-2</v>
      </c>
      <c r="BK19" s="62">
        <f>IFERROR(Inv_SY_B!BK19/Inv_SY_B!$IS19-1,"")</f>
        <v>1.8772856863373821E-2</v>
      </c>
      <c r="BL19" s="62">
        <f>IFERROR(Inv_SY_B!BL19/Inv_SY_B!$IS19-1,"")</f>
        <v>-5.5073132669802849E-4</v>
      </c>
      <c r="BM19" s="62">
        <f>IFERROR(Inv_SY_B!BM19/Inv_SY_B!$IS19-1,"")</f>
        <v>5.0768412075061775E-3</v>
      </c>
      <c r="BN19" s="62">
        <f>IFERROR(Inv_SY_B!BN19/Inv_SY_B!$IS19-1,"")</f>
        <v>5.9339087946330249E-2</v>
      </c>
      <c r="BO19" s="62">
        <f>IFERROR(Inv_SY_B!BO19/Inv_SY_B!$IS19-1,"")</f>
        <v>3.6180939778873711E-3</v>
      </c>
      <c r="BP19" s="62">
        <f>IFERROR(Inv_SY_B!BP19/Inv_SY_B!$IS19-1,"")</f>
        <v>1.5288071814839377E-2</v>
      </c>
      <c r="BQ19" s="62">
        <f>IFERROR(Inv_SY_B!BQ19/Inv_SY_B!$IS19-1,"")</f>
        <v>1.8205566274077656E-2</v>
      </c>
      <c r="BR19" s="62">
        <f>IFERROR(Inv_SY_B!BR19/Inv_SY_B!$IS19-1,"")</f>
        <v>-1.9721861696017084E-2</v>
      </c>
      <c r="BS19" s="62">
        <f>IFERROR(Inv_SY_B!BS19/Inv_SY_B!$IS19-1,"")</f>
        <v>5.0768412075061775E-3</v>
      </c>
      <c r="BT19" s="62">
        <f>IFERROR(Inv_SY_B!BT19/Inv_SY_B!$IS19-1,"")</f>
        <v>1.4558698200030085E-2</v>
      </c>
      <c r="BU19" s="62">
        <f>IFERROR(Inv_SY_B!BU19/Inv_SY_B!$IS19-1,"")</f>
        <v>1.1398079202522116E-2</v>
      </c>
      <c r="BV19" s="62">
        <f>IFERROR(Inv_SY_B!BV19/Inv_SY_B!$IS19-1,"")</f>
        <v>-1.3886872777540971E-2</v>
      </c>
      <c r="BW19" s="62">
        <f>IFERROR(Inv_SY_B!BW19/Inv_SY_B!$IS19-1,"")</f>
        <v>2.1933475860881568E-2</v>
      </c>
      <c r="BX19" s="62">
        <f>IFERROR(Inv_SY_B!BX19/Inv_SY_B!$IS19-1,"")</f>
        <v>1.9162222099984305E-3</v>
      </c>
      <c r="BY19" s="62">
        <f>IFERROR(Inv_SY_B!BY19/Inv_SY_B!$IS19-1,"")</f>
        <v>-3.5855960449227009E-3</v>
      </c>
      <c r="BZ19" s="62">
        <f>IFERROR(Inv_SY_B!BZ19/Inv_SY_B!$IS19-1,"")</f>
        <v>6.7156806876955688E-3</v>
      </c>
      <c r="CA19" s="62">
        <f>IFERROR(Inv_SY_B!CA19/Inv_SY_B!$IS19-1,"")</f>
        <v>1.2334558905487514E-2</v>
      </c>
      <c r="CB19" s="62">
        <f>IFERROR(Inv_SY_B!CB19/Inv_SY_B!$IS19-1,"")</f>
        <v>-1.9085712167343782E-4</v>
      </c>
      <c r="CC19" s="62">
        <f>IFERROR(Inv_SY_B!CC19/Inv_SY_B!$IS19-1,"")</f>
        <v>5.0768412075061775E-3</v>
      </c>
      <c r="CD19" s="62">
        <f>IFERROR(Inv_SY_B!CD19/Inv_SY_B!$IS19-1,"")</f>
        <v>1.6260569967918803E-2</v>
      </c>
      <c r="CE19" s="62">
        <f>IFERROR(Inv_SY_B!CE19/Inv_SY_B!$IS19-1,"")</f>
        <v>2.2987015526717558E-2</v>
      </c>
      <c r="CF19" s="62">
        <f>IFERROR(Inv_SY_B!CF19/Inv_SY_B!$IS19-1,"")</f>
        <v>-6.5120951166892649E-3</v>
      </c>
      <c r="CG19" s="62">
        <f>IFERROR(Inv_SY_B!CG19/Inv_SY_B!$IS19-1,"")</f>
        <v>1.3505158534193873E-2</v>
      </c>
      <c r="CH19" s="62">
        <f>IFERROR(Inv_SY_B!CH19/Inv_SY_B!$IS19-1,"")</f>
        <v>8.6268254416244083E-4</v>
      </c>
      <c r="CI19" s="62">
        <f>IFERROR(Inv_SY_B!CI19/Inv_SY_B!$IS19-1,"")</f>
        <v>-2.0208110772556687E-2</v>
      </c>
      <c r="CJ19" s="62">
        <f>IFERROR(Inv_SY_B!CJ19/Inv_SY_B!$IS19-1,"")</f>
        <v>-7.5656347825251435E-3</v>
      </c>
      <c r="CK19" s="62">
        <f>IFERROR(Inv_SY_B!CK19/Inv_SY_B!$IS19-1,"")</f>
        <v>-2.3368729770064656E-2</v>
      </c>
      <c r="CL19" s="62">
        <f>IFERROR(Inv_SY_B!CL19/Inv_SY_B!$IS19-1,"")</f>
        <v>-4.4050157850173965E-3</v>
      </c>
      <c r="CM19" s="62">
        <f>IFERROR(Inv_SY_B!CM19/Inv_SY_B!$IS19-1,"")</f>
        <v>-1.704749177504894E-2</v>
      </c>
      <c r="CN19" s="62">
        <f>IFERROR(Inv_SY_B!CN19/Inv_SY_B!$IS19-1,"")</f>
        <v>-2.1261650438392787E-2</v>
      </c>
      <c r="CO19" s="62">
        <f>IFERROR(Inv_SY_B!CO19/Inv_SY_B!$IS19-1,"")</f>
        <v>-1.7932465094351091E-2</v>
      </c>
      <c r="CP19" s="62">
        <f>IFERROR(Inv_SY_B!CP19/Inv_SY_B!$IS19-1,"")</f>
        <v>-1.7776865389858343E-2</v>
      </c>
      <c r="CQ19" s="62">
        <f>IFERROR(Inv_SY_B!CQ19/Inv_SY_B!$IS19-1,"")</f>
        <v>1.5612237865865852E-2</v>
      </c>
      <c r="CR19" s="62">
        <f>IFERROR(Inv_SY_B!CR19/Inv_SY_B!$IS19-1,"")</f>
        <v>-1.494041244337696E-2</v>
      </c>
      <c r="CS19" s="62">
        <f>IFERROR(Inv_SY_B!CS19/Inv_SY_B!$IS19-1,"")</f>
        <v>1.7953437123279015E-2</v>
      </c>
      <c r="CT19" s="62">
        <f>IFERROR(Inv_SY_B!CT19/Inv_SY_B!$IS19-1,"")</f>
        <v>1.2451618868358105E-2</v>
      </c>
      <c r="CU19" s="62">
        <f>IFERROR(Inv_SY_B!CU19/Inv_SY_B!$IS19-1,"")</f>
        <v>-1.704749177504894E-2</v>
      </c>
      <c r="CV19" s="62">
        <f>IFERROR(Inv_SY_B!CV19/Inv_SY_B!$IS19-1,"")</f>
        <v>4.0233015416704099E-3</v>
      </c>
      <c r="CW19" s="62">
        <f>IFERROR(Inv_SY_B!CW19/Inv_SY_B!$IS19-1,"")</f>
        <v>8.2374602050141466E-3</v>
      </c>
      <c r="CX19" s="62">
        <f>IFERROR(Inv_SY_B!CX19/Inv_SY_B!$IS19-1,"")</f>
        <v>-1.9085712167343782E-4</v>
      </c>
      <c r="CY19" s="62">
        <f>IFERROR(Inv_SY_B!CY19/Inv_SY_B!$IS19-1,"")</f>
        <v>1.2451618868358105E-2</v>
      </c>
      <c r="CZ19" s="62">
        <f>IFERROR(Inv_SY_B!CZ19/Inv_SY_B!$IS19-1,"")</f>
        <v>8.2374602050141466E-3</v>
      </c>
      <c r="DA19" s="62">
        <f>IFERROR(Inv_SY_B!DA19/Inv_SY_B!$IS19-1,"")</f>
        <v>-2.2979364533454172E-3</v>
      </c>
      <c r="DB19" s="62">
        <f>IFERROR(Inv_SY_B!DB19/Inv_SY_B!$IS19-1,"")</f>
        <v>-3.3514761191812958E-3</v>
      </c>
      <c r="DC19" s="62">
        <f>IFERROR(Inv_SY_B!DC19/Inv_SY_B!$IS19-1,"")</f>
        <v>-7.7615693602683944E-4</v>
      </c>
      <c r="DD19" s="62">
        <f>IFERROR(Inv_SY_B!DD19/Inv_SY_B!$IS19-1,"")</f>
        <v>1.9162222099984305E-3</v>
      </c>
      <c r="DE19" s="62">
        <f>IFERROR(Inv_SY_B!DE19/Inv_SY_B!$IS19-1,"")</f>
        <v>1.5143998014383264E-2</v>
      </c>
      <c r="DF19" s="62">
        <f>IFERROR(Inv_SY_B!DF19/Inv_SY_B!$IS19-1,"")</f>
        <v>-2.6148678697614947E-2</v>
      </c>
      <c r="DG19" s="62">
        <f>IFERROR(Inv_SY_B!DG19/Inv_SY_B!$IS19-1,"")</f>
        <v>1.9826396529209811E-2</v>
      </c>
      <c r="DH19" s="62">
        <f>IFERROR(Inv_SY_B!DH19/Inv_SY_B!$IS19-1,"")</f>
        <v>2.2635835638105561E-2</v>
      </c>
      <c r="DI19" s="62">
        <f>IFERROR(Inv_SY_B!DI19/Inv_SY_B!$IS19-1,"")</f>
        <v>1.917806442715686E-2</v>
      </c>
      <c r="DJ19" s="62">
        <f>IFERROR(Inv_SY_B!DJ19/Inv_SY_B!$IS19-1,"")</f>
        <v>-4.1618912467474845E-3</v>
      </c>
      <c r="DK19" s="62">
        <f>IFERROR(Inv_SY_B!DK19/Inv_SY_B!$IS19-1,"")</f>
        <v>-2.2315190104228666E-2</v>
      </c>
      <c r="DL19" s="62">
        <f>IFERROR(Inv_SY_B!DL19/Inv_SY_B!$IS19-1,"")</f>
        <v>-1.2013913371610396E-2</v>
      </c>
      <c r="DM19" s="62">
        <f>IFERROR(Inv_SY_B!DM19/Inv_SY_B!$IS19-1,"")</f>
        <v>-4.4050157850173965E-3</v>
      </c>
      <c r="DN19" s="62">
        <f>IFERROR(Inv_SY_B!DN19/Inv_SY_B!$IS19-1,"")</f>
        <v>-2.1261650438392787E-2</v>
      </c>
      <c r="DO19" s="62">
        <f>IFERROR(Inv_SY_B!DO19/Inv_SY_B!$IS19-1,"")</f>
        <v>-1.9372751452372272E-2</v>
      </c>
      <c r="DP19" s="62">
        <f>IFERROR(Inv_SY_B!DP19/Inv_SY_B!$IS19-1,"")</f>
        <v>-2.2315190104228666E-2</v>
      </c>
      <c r="DQ19" s="62">
        <f>IFERROR(Inv_SY_B!DQ19/Inv_SY_B!$IS19-1,"")</f>
        <v>2.357231534107096E-2</v>
      </c>
      <c r="DR19" s="62">
        <f>IFERROR(Inv_SY_B!DR19/Inv_SY_B!$IS19-1,"")</f>
        <v>1.9826396529209811E-2</v>
      </c>
      <c r="DS19" s="62">
        <f>IFERROR(Inv_SY_B!DS19/Inv_SY_B!$IS19-1,"")</f>
        <v>2.9308253521733274E-2</v>
      </c>
      <c r="DT19" s="62">
        <f>IFERROR(Inv_SY_B!DT19/Inv_SY_B!$IS19-1,"")</f>
        <v>-4.9473101490222327E-2</v>
      </c>
      <c r="DU19" s="62">
        <f>IFERROR(Inv_SY_B!DU19/Inv_SY_B!$IS19-1,"")</f>
        <v>-2.8870548024985676E-2</v>
      </c>
      <c r="DV19" s="62">
        <f>IFERROR(Inv_SY_B!DV19/Inv_SY_B!$IS19-1,"")</f>
        <v>8.2374602050141466E-3</v>
      </c>
      <c r="DW19" s="62">
        <f>IFERROR(Inv_SY_B!DW19/Inv_SY_B!$IS19-1,"")</f>
        <v>1.5612237865865852E-2</v>
      </c>
      <c r="DX19" s="62">
        <f>IFERROR(Inv_SY_B!DX19/Inv_SY_B!$IS19-1,"")</f>
        <v>-1.2950393074575683E-2</v>
      </c>
      <c r="DY19" s="62">
        <f>IFERROR(Inv_SY_B!DY19/Inv_SY_B!$IS19-1,"")</f>
        <v>-1.704749177504894E-2</v>
      </c>
      <c r="DZ19" s="62">
        <f>IFERROR(Inv_SY_B!DZ19/Inv_SY_B!$IS19-1,"")</f>
        <v>-6.5120951166892649E-3</v>
      </c>
      <c r="EA19" s="62">
        <f>IFERROR(Inv_SY_B!EA19/Inv_SY_B!$IS19-1,"")</f>
        <v>-7.1442189161907699E-3</v>
      </c>
      <c r="EB19" s="62">
        <f>IFERROR(Inv_SY_B!EB19/Inv_SY_B!$IS19-1,"")</f>
        <v>2.6888179649449118E-3</v>
      </c>
      <c r="EC19" s="62">
        <f>IFERROR(Inv_SY_B!EC19/Inv_SY_B!$IS19-1,"")</f>
        <v>-5.1343893998267998E-3</v>
      </c>
      <c r="ED19" s="62">
        <f>IFERROR(Inv_SY_B!ED19/Inv_SY_B!$IS19-1,"")</f>
        <v>3.8125936085031675E-3</v>
      </c>
      <c r="EE19" s="62">
        <f>IFERROR(Inv_SY_B!EE19/Inv_SY_B!$IS19-1,"")</f>
        <v>1.1592578833137912E-2</v>
      </c>
      <c r="EF19" s="62">
        <f>IFERROR(Inv_SY_B!EF19/Inv_SY_B!$IS19-1,"")</f>
        <v>-1.5036188776634707E-2</v>
      </c>
      <c r="EG19" s="62">
        <f>IFERROR(Inv_SY_B!EG19/Inv_SY_B!$IS19-1,"")</f>
        <v>-1.5467182276294955E-2</v>
      </c>
      <c r="EH19" s="62">
        <f>IFERROR(Inv_SY_B!EH19/Inv_SY_B!$IS19-1,"")</f>
        <v>-3.959655835368503E-3</v>
      </c>
      <c r="EI19" s="62">
        <f>IFERROR(Inv_SY_B!EI19/Inv_SY_B!$IS19-1,"")</f>
        <v>-2.235202715548168E-2</v>
      </c>
      <c r="EJ19" s="62">
        <f>IFERROR(Inv_SY_B!EJ19/Inv_SY_B!$IS19-1,"")</f>
        <v>1.1088647971996934E-2</v>
      </c>
      <c r="EK19" s="62">
        <f>IFERROR(Inv_SY_B!EK19/Inv_SY_B!$IS19-1,"")</f>
        <v>-2.7614939063133059E-3</v>
      </c>
      <c r="EL19" s="62">
        <f>IFERROR(Inv_SY_B!EL19/Inv_SY_B!$IS19-1,"")</f>
        <v>2.9697618758344202E-3</v>
      </c>
      <c r="EM19" s="62">
        <f>IFERROR(Inv_SY_B!EM19/Inv_SY_B!$IS19-1,"")</f>
        <v>-1.8749363542937769E-2</v>
      </c>
      <c r="EN19" s="62">
        <f>IFERROR(Inv_SY_B!EN19/Inv_SY_B!$IS19-1,"")</f>
        <v>-4.5508905079792994E-3</v>
      </c>
      <c r="EO19" s="62">
        <f>IFERROR(Inv_SY_B!EO19/Inv_SY_B!$IS19-1,"")</f>
        <v>9.9231236703518633E-3</v>
      </c>
      <c r="EP19" s="62">
        <f>IFERROR(Inv_SY_B!EP19/Inv_SY_B!$IS19-1,"")</f>
        <v>3.6180939778873711E-3</v>
      </c>
      <c r="EQ19" s="62">
        <f>IFERROR(Inv_SY_B!EQ19/Inv_SY_B!$IS19-1,"")</f>
        <v>-2.4843685302234908E-2</v>
      </c>
      <c r="ER19" s="62">
        <f>IFERROR(Inv_SY_B!ER19/Inv_SY_B!$IS19-1,"")</f>
        <v>1.0036581788210874E-2</v>
      </c>
      <c r="ES19" s="62">
        <f>IFERROR(Inv_SY_B!ES19/Inv_SY_B!$IS19-1,"")</f>
        <v>1.2662326801525348E-2</v>
      </c>
      <c r="ET19" s="62">
        <f>IFERROR(Inv_SY_B!ET19/Inv_SY_B!$IS19-1,"")</f>
        <v>-5.6411564744010656E-2</v>
      </c>
      <c r="EU19" s="62">
        <f>IFERROR(Inv_SY_B!EU19/Inv_SY_B!$IS19-1,"")</f>
        <v>-5.9123879222903186E-3</v>
      </c>
      <c r="EV19" s="62">
        <f>IFERROR(Inv_SY_B!EV19/Inv_SY_B!$IS19-1,"")</f>
        <v>5.5630902840460017E-3</v>
      </c>
      <c r="EW19" s="62">
        <f>IFERROR(Inv_SY_B!EW19/Inv_SY_B!$IS19-1,"")</f>
        <v>2.6455958248079448E-3</v>
      </c>
      <c r="EX19" s="62">
        <f>IFERROR(Inv_SY_B!EX19/Inv_SY_B!$IS19-1,"")</f>
        <v>4.0233015416704099E-3</v>
      </c>
      <c r="EY19" s="62">
        <f>IFERROR(Inv_SY_B!EY19/Inv_SY_B!$IS19-1,"")</f>
        <v>3.9062415787998184E-3</v>
      </c>
      <c r="EZ19" s="62">
        <f>IFERROR(Inv_SY_B!EZ19/Inv_SY_B!$IS19-1,"")</f>
        <v>8.2374602050141466E-3</v>
      </c>
      <c r="FA19" s="62">
        <f>IFERROR(Inv_SY_B!FA19/Inv_SY_B!$IS19-1,"")</f>
        <v>1.9162222099984305E-3</v>
      </c>
      <c r="FB19" s="62">
        <f>IFERROR(Inv_SY_B!FB19/Inv_SY_B!$IS19-1,"")</f>
        <v>-6.5120951166892649E-3</v>
      </c>
      <c r="FC19" s="62">
        <f>IFERROR(Inv_SY_B!FC19/Inv_SY_B!$IS19-1,"")</f>
        <v>-3.3514761191812958E-3</v>
      </c>
      <c r="FD19" s="62">
        <f>IFERROR(Inv_SY_B!FD19/Inv_SY_B!$IS19-1,"")</f>
        <v>-1.0726253780033113E-2</v>
      </c>
      <c r="FE19" s="62">
        <f>IFERROR(Inv_SY_B!FE19/Inv_SY_B!$IS19-1,"")</f>
        <v>4.7775401660756778E-3</v>
      </c>
      <c r="FF19" s="62">
        <f>IFERROR(Inv_SY_B!FF19/Inv_SY_B!$IS19-1,"")</f>
        <v>-1.1205135446322179E-2</v>
      </c>
      <c r="FG19" s="62">
        <f>IFERROR(Inv_SY_B!FG19/Inv_SY_B!$IS19-1,"")</f>
        <v>-1.0258013928550413E-2</v>
      </c>
      <c r="FH19" s="62">
        <f>IFERROR(Inv_SY_B!FH19/Inv_SY_B!$IS19-1,"")</f>
        <v>-4.8120652013630139E-3</v>
      </c>
      <c r="FI19" s="62">
        <f>IFERROR(Inv_SY_B!FI19/Inv_SY_B!$IS19-1,"")</f>
        <v>1.6032276693844771E-4</v>
      </c>
      <c r="FJ19" s="62">
        <f>IFERROR(Inv_SY_B!FJ19/Inv_SY_B!$IS19-1,"")</f>
        <v>-0.11065289481235296</v>
      </c>
      <c r="FK19" s="62">
        <f>IFERROR(Inv_SY_B!FK19/Inv_SY_B!$IS19-1,"")</f>
        <v>4.8959303557971623E-3</v>
      </c>
      <c r="FL19" s="62">
        <f>IFERROR(Inv_SY_B!FL19/Inv_SY_B!$IS19-1,"")</f>
        <v>-1.29099541783112E-2</v>
      </c>
      <c r="FM19" s="62">
        <f>IFERROR(Inv_SY_B!FM19/Inv_SY_B!$IS19-1,"")</f>
        <v>-0.14972165742043642</v>
      </c>
      <c r="FN19" s="62">
        <f>IFERROR(Inv_SY_B!FN19/Inv_SY_B!$IS19-1,"")</f>
        <v>-0.14948487704099367</v>
      </c>
      <c r="FO19" s="62">
        <f>IFERROR(Inv_SY_B!FO19/Inv_SY_B!$IS19-1,"")</f>
        <v>-1.6532693983788094E-2</v>
      </c>
      <c r="FP19" s="62">
        <f>IFERROR(Inv_SY_B!FP19/Inv_SY_B!$IS19-1,"")</f>
        <v>-8.8183892215374371E-3</v>
      </c>
      <c r="FQ19" s="62">
        <f>IFERROR(Inv_SY_B!FQ19/Inv_SY_B!$IS19-1,"")</f>
        <v>1.0616544323138299E-2</v>
      </c>
      <c r="FR19" s="62">
        <f>IFERROR(Inv_SY_B!FR19/Inv_SY_B!$IS19-1,"")</f>
        <v>-1.0864171699924263E-2</v>
      </c>
      <c r="FS19" s="62">
        <f>IFERROR(Inv_SY_B!FS19/Inv_SY_B!$IS19-1,"")</f>
        <v>-1.0258013928550413E-2</v>
      </c>
      <c r="FT19" s="62">
        <f>IFERROR(Inv_SY_B!FT19/Inv_SY_B!$IS19-1,"")</f>
        <v>-1.9047301613472012E-2</v>
      </c>
      <c r="FU19" s="62">
        <f>IFERROR(Inv_SY_B!FU19/Inv_SY_B!$IS19-1,"")</f>
        <v>-2.1623472141811151E-2</v>
      </c>
      <c r="FV19" s="62">
        <f>IFERROR(Inv_SY_B!FV19/Inv_SY_B!$IS19-1,"")</f>
        <v>-1.6532693983788094E-2</v>
      </c>
      <c r="FW19" s="62">
        <f>IFERROR(Inv_SY_B!FW19/Inv_SY_B!$IS19-1,"")</f>
        <v>-2.079474081376087E-2</v>
      </c>
      <c r="FX19" s="62">
        <f>IFERROR(Inv_SY_B!FX19/Inv_SY_B!$IS19-1,"")</f>
        <v>-2.079474081376087E-2</v>
      </c>
      <c r="FY19" s="62">
        <f>IFERROR(Inv_SY_B!FY19/Inv_SY_B!$IS19-1,"")</f>
        <v>-2.0676350624039386E-2</v>
      </c>
      <c r="FZ19" s="62">
        <f>IFERROR(Inv_SY_B!FZ19/Inv_SY_B!$IS19-1,"")</f>
        <v>-1.5467182276294955E-2</v>
      </c>
      <c r="GA19" s="62">
        <f>IFERROR(Inv_SY_B!GA19/Inv_SY_B!$IS19-1,"")</f>
        <v>-6.6152388601976586E-3</v>
      </c>
      <c r="GB19" s="62">
        <f>IFERROR(Inv_SY_B!GB19/Inv_SY_B!$IS19-1,"")</f>
        <v>-2.0676350624039386E-2</v>
      </c>
      <c r="GC19" s="62">
        <f>IFERROR(Inv_SY_B!GC19/Inv_SY_B!$IS19-1,"")</f>
        <v>-2.351771517735457E-2</v>
      </c>
      <c r="GD19" s="62">
        <f>IFERROR(Inv_SY_B!GD19/Inv_SY_B!$IS19-1,"")</f>
        <v>1.1639435562331713E-2</v>
      </c>
      <c r="GE19" s="62">
        <f>IFERROR(Inv_SY_B!GE19/Inv_SY_B!$IS19-1,"")</f>
        <v>-1.8417830081660647E-2</v>
      </c>
      <c r="GF19" s="62">
        <f>IFERROR(Inv_SY_B!GF19/Inv_SY_B!$IS19-1,"")</f>
        <v>-2.1623472141811151E-2</v>
      </c>
      <c r="GG19" s="62">
        <f>IFERROR(Inv_SY_B!GG19/Inv_SY_B!$IS19-1,"")</f>
        <v>-3.7039330255700387E-3</v>
      </c>
      <c r="GH19" s="62">
        <f>IFERROR(Inv_SY_B!GH19/Inv_SY_B!$IS19-1,"")</f>
        <v>-1.29099541783112E-2</v>
      </c>
      <c r="GI19" s="62">
        <f>IFERROR(Inv_SY_B!GI19/Inv_SY_B!$IS19-1,"")</f>
        <v>1.2662326801525348E-2</v>
      </c>
      <c r="GJ19" s="62">
        <f>IFERROR(Inv_SY_B!GJ19/Inv_SY_B!$IS19-1,"")</f>
        <v>-2.0384928618571219E-2</v>
      </c>
      <c r="GK19" s="62">
        <f>IFERROR(Inv_SY_B!GK19/Inv_SY_B!$IS19-1,"")</f>
        <v>-6.9430886163494021E-3</v>
      </c>
      <c r="GL19" s="62">
        <f>IFERROR(Inv_SY_B!GL19/Inv_SY_B!$IS19-1,"")</f>
        <v>-4.8120652013630139E-3</v>
      </c>
      <c r="GM19" s="62">
        <f>IFERROR(Inv_SY_B!GM19/Inv_SY_B!$IS19-1,"")</f>
        <v>-4.8120652013630139E-3</v>
      </c>
      <c r="GN19" s="62">
        <f>IFERROR(Inv_SY_B!GN19/Inv_SY_B!$IS19-1,"")</f>
        <v>-1.2270647153815428E-2</v>
      </c>
      <c r="GO19" s="62">
        <f>IFERROR(Inv_SY_B!GO19/Inv_SY_B!$IS19-1,"")</f>
        <v>-3.7465534938698752E-3</v>
      </c>
      <c r="GP19" s="62">
        <f>IFERROR(Inv_SY_B!GP19/Inv_SY_B!$IS19-1,"")</f>
        <v>6.908563581061955E-3</v>
      </c>
      <c r="GQ19" s="62">
        <f>IFERROR(Inv_SY_B!GQ19/Inv_SY_B!$IS19-1,"")</f>
        <v>1.3940940850517114E-2</v>
      </c>
      <c r="GR19" s="62">
        <f>IFERROR(Inv_SY_B!GR19/Inv_SY_B!$IS19-1,"")</f>
        <v>7.9740752885553157E-3</v>
      </c>
      <c r="GS19" s="62" t="str">
        <f>IFERROR(Inv_SY_B!GS19/Inv_SY_B!$IS19-1,"")</f>
        <v/>
      </c>
      <c r="GT19" s="62" t="str">
        <f>IFERROR(Inv_SY_B!GT19/Inv_SY_B!$IS19-1,"")</f>
        <v/>
      </c>
      <c r="GU19" s="62">
        <f>IFERROR(Inv_SY_B!GU19/Inv_SY_B!$IS19-1,"")</f>
        <v>-5.2514204721442637E-2</v>
      </c>
      <c r="GV19" s="62">
        <f>IFERROR(Inv_SY_B!GV19/Inv_SY_B!$IS19-1,"")</f>
        <v>1.5233660964667273E-2</v>
      </c>
      <c r="GW19" s="62">
        <f>IFERROR(Inv_SY_B!GW19/Inv_SY_B!$IS19-1,"")</f>
        <v>3.1402904691957279E-3</v>
      </c>
      <c r="GX19" s="62" t="str">
        <f>IFERROR(Inv_SY_B!GX19/Inv_SY_B!$IS19-1,"")</f>
        <v/>
      </c>
      <c r="GY19" s="62">
        <f>IFERROR(Inv_SY_B!GY19/Inv_SY_B!$IS19-1,"")</f>
        <v>-4.9883152582417267E-3</v>
      </c>
      <c r="GZ19" s="62">
        <f>IFERROR(Inv_SY_B!GZ19/Inv_SY_B!$IS19-1,"")</f>
        <v>-1.5993952109212839E-2</v>
      </c>
      <c r="HA19" s="62">
        <f>IFERROR(Inv_SY_B!HA19/Inv_SY_B!$IS19-1,"")</f>
        <v>-1.9154571106720808E-2</v>
      </c>
      <c r="HB19" s="62">
        <f>IFERROR(Inv_SY_B!HB19/Inv_SY_B!$IS19-1,"")</f>
        <v>-1.9154571106720808E-2</v>
      </c>
      <c r="HC19" s="62">
        <f>IFERROR(Inv_SY_B!HC19/Inv_SY_B!$IS19-1,"")</f>
        <v>-3.3514761191812958E-3</v>
      </c>
      <c r="HD19" s="62">
        <f>IFERROR(Inv_SY_B!HD19/Inv_SY_B!$IS19-1,"")</f>
        <v>1.2451618868358105E-2</v>
      </c>
      <c r="HE19" s="62">
        <f>IFERROR(Inv_SY_B!HE19/Inv_SY_B!$IS19-1,"")</f>
        <v>7.1839205391781569E-3</v>
      </c>
      <c r="HF19" s="62">
        <f>IFERROR(Inv_SY_B!HF19/Inv_SY_B!$IS19-1,"")</f>
        <v>4.0233015416704099E-3</v>
      </c>
      <c r="HG19" s="62">
        <f>IFERROR(Inv_SY_B!HG19/Inv_SY_B!$IS19-1,"")</f>
        <v>1.5612237865865852E-2</v>
      </c>
      <c r="HH19" s="62">
        <f>IFERROR(Inv_SY_B!HH19/Inv_SY_B!$IS19-1,"")</f>
        <v>-1.494041244337696E-2</v>
      </c>
      <c r="HI19" s="62">
        <f>IFERROR(Inv_SY_B!HI19/Inv_SY_B!$IS19-1,"")</f>
        <v>1.5612237865865852E-2</v>
      </c>
      <c r="HJ19" s="62">
        <f>IFERROR(Inv_SY_B!HJ19/Inv_SY_B!$IS19-1,"")</f>
        <v>2.9697618758344202E-3</v>
      </c>
      <c r="HK19" s="62">
        <f>IFERROR(Inv_SY_B!HK19/Inv_SY_B!$IS19-1,"")</f>
        <v>-1.763279158940223E-2</v>
      </c>
      <c r="HL19" s="62">
        <f>IFERROR(Inv_SY_B!HL19/Inv_SY_B!$IS19-1,"")</f>
        <v>1.7953437123279015E-2</v>
      </c>
      <c r="HM19" s="62">
        <f>IFERROR(Inv_SY_B!HM19/Inv_SY_B!$IS19-1,"")</f>
        <v>4.6825886415966744E-2</v>
      </c>
      <c r="HN19" s="62">
        <f>IFERROR(Inv_SY_B!HN19/Inv_SY_B!$IS19-1,"")</f>
        <v>3.9267576766754075E-2</v>
      </c>
      <c r="HO19" s="62">
        <f>IFERROR(Inv_SY_B!HO19/Inv_SY_B!$IS19-1,"")</f>
        <v>3.0239595796861085E-2</v>
      </c>
      <c r="HP19" s="62">
        <f>IFERROR(Inv_SY_B!HP19/Inv_SY_B!$IS19-1,"")</f>
        <v>4.0527295041622891E-2</v>
      </c>
      <c r="HQ19" s="62">
        <f>IFERROR(Inv_SY_B!HQ19/Inv_SY_B!$IS19-1,"")</f>
        <v>-1.4993621517409017E-2</v>
      </c>
      <c r="HR19" s="62">
        <f>IFERROR(Inv_SY_B!HR19/Inv_SY_B!$IS19-1,"")</f>
        <v>2.9495521908349254E-3</v>
      </c>
      <c r="HS19" s="62">
        <f>IFERROR(Inv_SY_B!HS19/Inv_SY_B!$IS19-1,"")</f>
        <v>3.1626040786572496E-2</v>
      </c>
      <c r="HT19" s="62">
        <f>IFERROR(Inv_SY_B!HT19/Inv_SY_B!$IS19-1,"")</f>
        <v>-1.7126366389921266E-3</v>
      </c>
      <c r="HU19" s="62">
        <f>IFERROR(Inv_SY_B!HU19/Inv_SY_B!$IS19-1,"")</f>
        <v>3.6180939778873711E-3</v>
      </c>
      <c r="HV19" s="62">
        <f>IFERROR(Inv_SY_B!HV19/Inv_SY_B!$IS19-1,"")</f>
        <v>8.4805847432840586E-3</v>
      </c>
      <c r="HW19" s="62">
        <f>IFERROR(Inv_SY_B!HW19/Inv_SY_B!$IS19-1,"")</f>
        <v>1.3420875360927065E-2</v>
      </c>
      <c r="HX19" s="62">
        <f>IFERROR(Inv_SY_B!HX19/Inv_SY_B!$IS19-1,"")</f>
        <v>-3.1893930936680581E-3</v>
      </c>
      <c r="HY19" s="62">
        <f>IFERROR(Inv_SY_B!HY19/Inv_SY_B!$IS19-1,"")</f>
        <v>-2.6491163419574137E-3</v>
      </c>
      <c r="HZ19" s="62">
        <f>IFERROR(Inv_SY_B!HZ19/Inv_SY_B!$IS19-1,"")</f>
        <v>1.6080477717348662E-2</v>
      </c>
      <c r="IA19" s="62">
        <f>IFERROR(Inv_SY_B!IA19/Inv_SY_B!$IS19-1,"")</f>
        <v>-1.5357899024244226E-2</v>
      </c>
      <c r="IB19" s="62">
        <f>IFERROR(Inv_SY_B!IB19/Inv_SY_B!$IS19-1,"")</f>
        <v>-5.5224063396918099E-3</v>
      </c>
      <c r="IC19" s="62">
        <f>IFERROR(Inv_SY_B!IC19/Inv_SY_B!$IS19-1,"")</f>
        <v>-1.5357899024244226E-2</v>
      </c>
      <c r="ID19" s="62">
        <f>IFERROR(Inv_SY_B!ID19/Inv_SY_B!$IS19-1,"")</f>
        <v>-1.6045978759377633E-2</v>
      </c>
      <c r="IE19" s="62">
        <f>IFERROR(Inv_SY_B!IE19/Inv_SY_B!$IS19-1,"")</f>
        <v>-1.8024410374278599E-2</v>
      </c>
      <c r="IF19" s="62" t="str">
        <f>IFERROR(Inv_SY_B!IF19/Inv_SY_B!$IS19-1,"")</f>
        <v/>
      </c>
      <c r="IG19" s="62">
        <f>IFERROR(Inv_SY_B!IG19/Inv_SY_B!$IS19-1,"")</f>
        <v>3.6643668817487374E-2</v>
      </c>
      <c r="IH19" s="62">
        <f>IFERROR(Inv_SY_B!IH19/Inv_SY_B!$IS19-1,"")</f>
        <v>-1.6299996024680463E-2</v>
      </c>
      <c r="II19" s="62">
        <f>IFERROR(Inv_SY_B!II19/Inv_SY_B!$IS19-1,"")</f>
        <v>-3.5716187359232654E-3</v>
      </c>
      <c r="IJ19" s="62">
        <f>IFERROR(Inv_SY_B!IJ19/Inv_SY_B!$IS19-1,"")</f>
        <v>-1.7098336001346359E-2</v>
      </c>
      <c r="IK19" s="62">
        <f>IFERROR(Inv_SY_B!IK19/Inv_SY_B!$IS19-1,"")</f>
        <v>-1.5357899024244226E-2</v>
      </c>
      <c r="IL19" s="62" t="str">
        <f>IFERROR(Inv_SY_B!IL19/Inv_SY_B!$IS19-1,"")</f>
        <v/>
      </c>
      <c r="IM19" s="62" t="str">
        <f>IFERROR(Inv_SY_B!IM19/Inv_SY_B!$IS19-1,"")</f>
        <v/>
      </c>
      <c r="IN19" s="62">
        <f>IFERROR(Inv_SY_B!IN19/Inv_SY_B!$IS19-1,"")</f>
        <v>2.8769924476180986E-2</v>
      </c>
      <c r="IO19" s="62">
        <f>IFERROR(Inv_SY_B!IO19/Inv_SY_B!$IS19-1,"")</f>
        <v>5.3754336927745339E-2</v>
      </c>
      <c r="IP19" s="62">
        <f>IFERROR(Inv_SY_B!IP19/Inv_SY_B!$IS19-1,"")</f>
        <v>0.10573627189099377</v>
      </c>
      <c r="IQ19" s="62">
        <f>IFERROR(Inv_SY_B!IQ19/Inv_SY_B!$IS19-1,"")</f>
        <v>-1.972922910626751E-2</v>
      </c>
      <c r="IR19" s="62">
        <f>IFERROR(Inv_SY_B!IR19/Inv_SY_B!$IS19-1,"")</f>
        <v>-1.8032892059512307E-2</v>
      </c>
    </row>
    <row r="20" spans="2:252" ht="14.5" x14ac:dyDescent="0.35">
      <c r="B20" s="85">
        <f t="shared" si="0"/>
        <v>45842</v>
      </c>
      <c r="C20" s="62">
        <f>IFERROR(Inv_SY_B!C20/Inv_SY_B!$IS20-1,"")</f>
        <v>1.8268244599332961E-2</v>
      </c>
      <c r="D20" s="62">
        <f>IFERROR(Inv_SY_B!D20/Inv_SY_B!$IS20-1,"")</f>
        <v>2.573981452825902E-2</v>
      </c>
      <c r="E20" s="62">
        <f>IFERROR(Inv_SY_B!E20/Inv_SY_B!$IS20-1,"")</f>
        <v>1.293140893581457E-2</v>
      </c>
      <c r="F20" s="62">
        <f>IFERROR(Inv_SY_B!F20/Inv_SY_B!$IS20-1,"")</f>
        <v>2.6807181660962742E-2</v>
      </c>
      <c r="G20" s="62">
        <f>IFERROR(Inv_SY_B!G20/Inv_SY_B!$IS20-1,"")</f>
        <v>1.8268244599332961E-2</v>
      </c>
      <c r="H20" s="62">
        <f>IFERROR(Inv_SY_B!H20/Inv_SY_B!$IS20-1,"")</f>
        <v>1.8712980904626253E-2</v>
      </c>
      <c r="I20" s="62">
        <f>IFERROR(Inv_SY_B!I20/Inv_SY_B!$IS20-1,"")</f>
        <v>2.3338238479675644E-2</v>
      </c>
      <c r="J20" s="62">
        <f>IFERROR(Inv_SY_B!J20/Inv_SY_B!$IS20-1,"")</f>
        <v>2.1025609692150837E-2</v>
      </c>
      <c r="K20" s="62">
        <f>IFERROR(Inv_SY_B!K20/Inv_SY_B!$IS20-1,"")</f>
        <v>-1.0934920151440264E-2</v>
      </c>
      <c r="L20" s="62">
        <f>IFERROR(Inv_SY_B!L20/Inv_SY_B!$IS20-1,"")</f>
        <v>1.6569802867816286E-4</v>
      </c>
      <c r="M20" s="62">
        <f>IFERROR(Inv_SY_B!M20/Inv_SY_B!$IS20-1,"")</f>
        <v>8.3061513607651793E-3</v>
      </c>
      <c r="N20" s="62">
        <f>IFERROR(Inv_SY_B!N20/Inv_SY_B!$IS20-1,"")</f>
        <v>1.1775094542052056E-2</v>
      </c>
      <c r="O20" s="62">
        <f>IFERROR(Inv_SY_B!O20/Inv_SY_B!$IS20-1,"")</f>
        <v>1.2121988860180677E-2</v>
      </c>
      <c r="P20" s="62">
        <f>IFERROR(Inv_SY_B!P20/Inv_SY_B!$IS20-1,"")</f>
        <v>1.0408541167605811E-2</v>
      </c>
      <c r="Q20" s="62">
        <f>IFERROR(Inv_SY_B!Q20/Inv_SY_B!$IS20-1,"")</f>
        <v>-5.5696213643831038E-3</v>
      </c>
      <c r="R20" s="62">
        <f>IFERROR(Inv_SY_B!R20/Inv_SY_B!$IS20-1,"")</f>
        <v>1.3682649981909822E-3</v>
      </c>
      <c r="S20" s="62">
        <f>IFERROR(Inv_SY_B!S20/Inv_SY_B!$IS20-1,"")</f>
        <v>1.6400352117101447E-2</v>
      </c>
      <c r="T20" s="62">
        <f>IFERROR(Inv_SY_B!T20/Inv_SY_B!$IS20-1,"")</f>
        <v>2.9119810448487327E-2</v>
      </c>
      <c r="U20" s="62">
        <f>IFERROR(Inv_SY_B!U20/Inv_SY_B!$IS20-1,"")</f>
        <v>1.6133510333925738E-2</v>
      </c>
      <c r="V20" s="62">
        <f>IFERROR(Inv_SY_B!V20/Inv_SY_B!$IS20-1,"")</f>
        <v>1.293140893581457E-2</v>
      </c>
      <c r="W20" s="62">
        <f>IFERROR(Inv_SY_B!W20/Inv_SY_B!$IS20-1,"")</f>
        <v>1.9869295298388545E-2</v>
      </c>
      <c r="X20" s="62">
        <f>IFERROR(Inv_SY_B!X20/Inv_SY_B!$IS20-1,"")</f>
        <v>1.0618780148289764E-2</v>
      </c>
      <c r="Y20" s="62">
        <f>IFERROR(Inv_SY_B!Y20/Inv_SY_B!$IS20-1,"")</f>
        <v>3.0009283059073688E-2</v>
      </c>
      <c r="Z20" s="62">
        <f>IFERROR(Inv_SY_B!Z20/Inv_SY_B!$IS20-1,"")</f>
        <v>4.0169036877772069E-2</v>
      </c>
      <c r="AA20" s="62">
        <f>IFERROR(Inv_SY_B!AA20/Inv_SY_B!$IS20-1,"")</f>
        <v>3.1076650191777411E-2</v>
      </c>
      <c r="AB20" s="62">
        <f>IFERROR(Inv_SY_B!AB20/Inv_SY_B!$IS20-1,"")</f>
        <v>4.388505578422186E-2</v>
      </c>
      <c r="AC20" s="62">
        <f>IFERROR(Inv_SY_B!AC20/Inv_SY_B!$IS20-1,"")</f>
        <v>3.6413485855296024E-2</v>
      </c>
      <c r="AD20" s="62">
        <f>IFERROR(Inv_SY_B!AD20/Inv_SY_B!$IS20-1,"")</f>
        <v>1.7556666510863961E-2</v>
      </c>
      <c r="AE20" s="62">
        <f>IFERROR(Inv_SY_B!AE20/Inv_SY_B!$IS20-1,"")</f>
        <v>3.9757902871100814E-2</v>
      </c>
      <c r="AF20" s="62">
        <f>IFERROR(Inv_SY_B!AF20/Inv_SY_B!$IS20-1,"")</f>
        <v>-4.7473533510410393E-3</v>
      </c>
      <c r="AG20" s="62">
        <f>IFERROR(Inv_SY_B!AG20/Inv_SY_B!$IS20-1,"")</f>
        <v>1.9612336544219122E-2</v>
      </c>
      <c r="AH20" s="62">
        <f>IFERROR(Inv_SY_B!AH20/Inv_SY_B!$IS20-1,"")</f>
        <v>2.3723676610929667E-2</v>
      </c>
      <c r="AI20" s="62">
        <f>IFERROR(Inv_SY_B!AI20/Inv_SY_B!$IS20-1,"")</f>
        <v>6.6684938290333395E-3</v>
      </c>
      <c r="AJ20" s="62">
        <f>IFERROR(Inv_SY_B!AJ20/Inv_SY_B!$IS20-1,"")</f>
        <v>1.604625135595672E-2</v>
      </c>
      <c r="AK20" s="62">
        <f>IFERROR(Inv_SY_B!AK20/Inv_SY_B!$IS20-1,"")</f>
        <v>-6.841567197521603E-3</v>
      </c>
      <c r="AL20" s="62">
        <f>IFERROR(Inv_SY_B!AL20/Inv_SY_B!$IS20-1,"")</f>
        <v>-1.4296719527275181E-2</v>
      </c>
      <c r="AM20" s="62">
        <f>IFERROR(Inv_SY_B!AM20/Inv_SY_B!$IS20-1,"")</f>
        <v>-7.379217059636145E-2</v>
      </c>
      <c r="AN20" s="62">
        <f>IFERROR(Inv_SY_B!AN20/Inv_SY_B!$IS20-1,"")</f>
        <v>7.1498369670028872E-3</v>
      </c>
      <c r="AO20" s="62">
        <f>IFERROR(Inv_SY_B!AO20/Inv_SY_B!$IS20-1,"")</f>
        <v>-1.5860819468867859E-2</v>
      </c>
      <c r="AP20" s="62">
        <f>IFERROR(Inv_SY_B!AP20/Inv_SY_B!$IS20-1,"")</f>
        <v>2.2413186964665766E-2</v>
      </c>
      <c r="AQ20" s="62">
        <f>IFERROR(Inv_SY_B!AQ20/Inv_SY_B!$IS20-1,"")</f>
        <v>2.5245793919534965E-3</v>
      </c>
      <c r="AR20" s="62">
        <f>IFERROR(Inv_SY_B!AR20/Inv_SY_B!$IS20-1,"")</f>
        <v>1.293140893581457E-2</v>
      </c>
      <c r="AS20" s="62">
        <f>IFERROR(Inv_SY_B!AS20/Inv_SY_B!$IS20-1,"")</f>
        <v>-1.4357610756976946E-2</v>
      </c>
      <c r="AT20" s="62">
        <f>IFERROR(Inv_SY_B!AT20/Inv_SY_B!$IS20-1,"")</f>
        <v>-1.0310510378808702E-2</v>
      </c>
      <c r="AU20" s="62">
        <f>IFERROR(Inv_SY_B!AU20/Inv_SY_B!$IS20-1,"")</f>
        <v>1.5995278769436183E-3</v>
      </c>
      <c r="AV20" s="62">
        <f>IFERROR(Inv_SY_B!AV20/Inv_SY_B!$IS20-1,"")</f>
        <v>1.3509566132695605E-2</v>
      </c>
      <c r="AW20" s="62">
        <f>IFERROR(Inv_SY_B!AW20/Inv_SY_B!$IS20-1,"")</f>
        <v>1.90154015922257E-2</v>
      </c>
      <c r="AX20" s="62">
        <f>IFERROR(Inv_SY_B!AX20/Inv_SY_B!$IS20-1,"")</f>
        <v>9.2312028757748354E-3</v>
      </c>
      <c r="AY20" s="62">
        <f>IFERROR(Inv_SY_B!AY20/Inv_SY_B!$IS20-1,"")</f>
        <v>1.0267260572586201E-2</v>
      </c>
      <c r="AZ20" s="62">
        <f>IFERROR(Inv_SY_B!AZ20/Inv_SY_B!$IS20-1,"")</f>
        <v>-4.27454924336923E-3</v>
      </c>
      <c r="BA20" s="62">
        <f>IFERROR(Inv_SY_B!BA20/Inv_SY_B!$IS20-1,"")</f>
        <v>2.3685132797804265E-2</v>
      </c>
      <c r="BB20" s="62">
        <f>IFERROR(Inv_SY_B!BB20/Inv_SY_B!$IS20-1,"")</f>
        <v>2.8079127494101241E-2</v>
      </c>
      <c r="BC20" s="62">
        <f>IFERROR(Inv_SY_B!BC20/Inv_SY_B!$IS20-1,"")</f>
        <v>2.0640171560896814E-2</v>
      </c>
      <c r="BD20" s="62">
        <f>IFERROR(Inv_SY_B!BD20/Inv_SY_B!$IS20-1,"")</f>
        <v>2.7115532165965961E-2</v>
      </c>
      <c r="BE20" s="62">
        <f>IFERROR(Inv_SY_B!BE20/Inv_SY_B!$IS20-1,"")</f>
        <v>-3.5060449078224698E-3</v>
      </c>
      <c r="BF20" s="62">
        <f>IFERROR(Inv_SY_B!BF20/Inv_SY_B!$IS20-1,"")</f>
        <v>1.7556666510863961E-2</v>
      </c>
      <c r="BG20" s="62">
        <f>IFERROR(Inv_SY_B!BG20/Inv_SY_B!$IS20-1,"")</f>
        <v>-1.7389724056175893E-2</v>
      </c>
      <c r="BH20" s="62">
        <f>IFERROR(Inv_SY_B!BH20/Inv_SY_B!$IS20-1,"")</f>
        <v>-6.725935758145396E-3</v>
      </c>
      <c r="BI20" s="62">
        <f>IFERROR(Inv_SY_B!BI20/Inv_SY_B!$IS20-1,"")</f>
        <v>3.5338212299387051E-2</v>
      </c>
      <c r="BJ20" s="62">
        <f>IFERROR(Inv_SY_B!BJ20/Inv_SY_B!$IS20-1,"")</f>
        <v>2.2695841594251975E-2</v>
      </c>
      <c r="BK20" s="62">
        <f>IFERROR(Inv_SY_B!BK20/Inv_SY_B!$IS20-1,"")</f>
        <v>1.8712980904626253E-2</v>
      </c>
      <c r="BL20" s="62">
        <f>IFERROR(Inv_SY_B!BL20/Inv_SY_B!$IS20-1,"")</f>
        <v>-3.24461316548319E-3</v>
      </c>
      <c r="BM20" s="62">
        <f>IFERROR(Inv_SY_B!BM20/Inv_SY_B!$IS20-1,"")</f>
        <v>-1.0194878939432495E-2</v>
      </c>
      <c r="BN20" s="62">
        <f>IFERROR(Inv_SY_B!BN20/Inv_SY_B!$IS20-1,"")</f>
        <v>5.5573673914561139E-2</v>
      </c>
      <c r="BO20" s="62">
        <f>IFERROR(Inv_SY_B!BO20/Inv_SY_B!$IS20-1,"")</f>
        <v>1.5172879914492343E-2</v>
      </c>
      <c r="BP20" s="62">
        <f>IFERROR(Inv_SY_B!BP20/Inv_SY_B!$IS20-1,"")</f>
        <v>9.9427809642440579E-3</v>
      </c>
      <c r="BQ20" s="62">
        <f>IFERROR(Inv_SY_B!BQ20/Inv_SY_B!$IS20-1,"")</f>
        <v>2.0402978864740406E-2</v>
      </c>
      <c r="BR20" s="62">
        <f>IFERROR(Inv_SY_B!BR20/Inv_SY_B!$IS20-1,"")</f>
        <v>-1.3646032668507724E-2</v>
      </c>
      <c r="BS20" s="62">
        <f>IFERROR(Inv_SY_B!BS20/Inv_SY_B!$IS20-1,"")</f>
        <v>-6.379041440016664E-3</v>
      </c>
      <c r="BT20" s="62">
        <f>IFERROR(Inv_SY_B!BT20/Inv_SY_B!$IS20-1,"")</f>
        <v>2.9871051494583245E-3</v>
      </c>
      <c r="BU20" s="62">
        <f>IFERROR(Inv_SY_B!BU20/Inv_SY_B!$IS20-1,"")</f>
        <v>8.5374142395175934E-3</v>
      </c>
      <c r="BV20" s="62">
        <f>IFERROR(Inv_SY_B!BV20/Inv_SY_B!$IS20-1,"")</f>
        <v>-1.1466824772570994E-2</v>
      </c>
      <c r="BW20" s="62">
        <f>IFERROR(Inv_SY_B!BW20/Inv_SY_B!$IS20-1,"")</f>
        <v>1.3625197572071812E-2</v>
      </c>
      <c r="BX20" s="62">
        <f>IFERROR(Inv_SY_B!BX20/Inv_SY_B!$IS20-1,"")</f>
        <v>3.1027365888345315E-3</v>
      </c>
      <c r="BY20" s="62">
        <f>IFERROR(Inv_SY_B!BY20/Inv_SY_B!$IS20-1,"")</f>
        <v>-4.4390028460375985E-3</v>
      </c>
      <c r="BZ20" s="62">
        <f>IFERROR(Inv_SY_B!BZ20/Inv_SY_B!$IS20-1,"")</f>
        <v>-2.4584569172919402E-2</v>
      </c>
      <c r="CA20" s="62">
        <f>IFERROR(Inv_SY_B!CA20/Inv_SY_B!$IS20-1,"")</f>
        <v>7.0017223735052703E-4</v>
      </c>
      <c r="CB20" s="62">
        <f>IFERROR(Inv_SY_B!CB20/Inv_SY_B!$IS20-1,"")</f>
        <v>-2.1006781830960053E-3</v>
      </c>
      <c r="CC20" s="62">
        <f>IFERROR(Inv_SY_B!CC20/Inv_SY_B!$IS20-1,"")</f>
        <v>-1.0773036136313641E-2</v>
      </c>
      <c r="CD20" s="62">
        <f>IFERROR(Inv_SY_B!CD20/Inv_SY_B!$IS20-1,"")</f>
        <v>6.5668690972198185E-4</v>
      </c>
      <c r="CE20" s="62">
        <f>IFERROR(Inv_SY_B!CE20/Inv_SY_B!$IS20-1,"")</f>
        <v>1.2353251738933313E-2</v>
      </c>
      <c r="CF20" s="62">
        <f>IFERROR(Inv_SY_B!CF20/Inv_SY_B!$IS20-1,"")</f>
        <v>-4.4133069706207007E-3</v>
      </c>
      <c r="CG20" s="62">
        <f>IFERROR(Inv_SY_B!CG20/Inv_SY_B!$IS20-1,"")</f>
        <v>4.2590509825968237E-3</v>
      </c>
      <c r="CH20" s="62">
        <f>IFERROR(Inv_SY_B!CH20/Inv_SY_B!$IS20-1,"")</f>
        <v>-1.0541773257561005E-2</v>
      </c>
      <c r="CI20" s="62">
        <f>IFERROR(Inv_SY_B!CI20/Inv_SY_B!$IS20-1,"")</f>
        <v>-2.5805123255224105E-2</v>
      </c>
      <c r="CJ20" s="62">
        <f>IFERROR(Inv_SY_B!CJ20/Inv_SY_B!$IS20-1,"")</f>
        <v>-1.0310510378808702E-2</v>
      </c>
      <c r="CK20" s="62">
        <f>IFERROR(Inv_SY_B!CK20/Inv_SY_B!$IS20-1,"")</f>
        <v>-2.349249446769941E-2</v>
      </c>
      <c r="CL20" s="62">
        <f>IFERROR(Inv_SY_B!CL20/Inv_SY_B!$IS20-1,"")</f>
        <v>3.1027365888345315E-3</v>
      </c>
      <c r="CM20" s="62">
        <f>IFERROR(Inv_SY_B!CM20/Inv_SY_B!$IS20-1,"")</f>
        <v>-1.0194878939432495E-2</v>
      </c>
      <c r="CN20" s="62">
        <f>IFERROR(Inv_SY_B!CN20/Inv_SY_B!$IS20-1,"")</f>
        <v>-1.250750772695719E-2</v>
      </c>
      <c r="CO20" s="62">
        <f>IFERROR(Inv_SY_B!CO20/Inv_SY_B!$IS20-1,"")</f>
        <v>9.0461925727729486E-3</v>
      </c>
      <c r="CP20" s="62">
        <f>IFERROR(Inv_SY_B!CP20/Inv_SY_B!$IS20-1,"")</f>
        <v>-2.6561174974222501E-2</v>
      </c>
      <c r="CQ20" s="62">
        <f>IFERROR(Inv_SY_B!CQ20/Inv_SY_B!$IS20-1,"")</f>
        <v>1.1659463102675849E-2</v>
      </c>
      <c r="CR20" s="62">
        <f>IFERROR(Inv_SY_B!CR20/Inv_SY_B!$IS20-1,"")</f>
        <v>-1.250750772695719E-2</v>
      </c>
      <c r="CS20" s="62">
        <f>IFERROR(Inv_SY_B!CS20/Inv_SY_B!$IS20-1,"")</f>
        <v>-8.1392089060771111E-3</v>
      </c>
      <c r="CT20" s="62">
        <f>IFERROR(Inv_SY_B!CT20/Inv_SY_B!$IS20-1,"")</f>
        <v>-6.9571986368979211E-3</v>
      </c>
      <c r="CU20" s="62">
        <f>IFERROR(Inv_SY_B!CU20/Inv_SY_B!$IS20-1,"")</f>
        <v>-1.9445394089531165E-2</v>
      </c>
      <c r="CV20" s="62">
        <f>IFERROR(Inv_SY_B!CV20/Inv_SY_B!$IS20-1,"")</f>
        <v>1.9638032419635909E-2</v>
      </c>
      <c r="CW20" s="62">
        <f>IFERROR(Inv_SY_B!CW20/Inv_SY_B!$IS20-1,"")</f>
        <v>4.0277881038444097E-3</v>
      </c>
      <c r="CX20" s="62">
        <f>IFERROR(Inv_SY_B!CX20/Inv_SY_B!$IS20-1,"")</f>
        <v>7.1498369670028872E-3</v>
      </c>
      <c r="CY20" s="62">
        <f>IFERROR(Inv_SY_B!CY20/Inv_SY_B!$IS20-1,"")</f>
        <v>2.0447452495269802E-2</v>
      </c>
      <c r="CZ20" s="62">
        <f>IFERROR(Inv_SY_B!CZ20/Inv_SY_B!$IS20-1,"")</f>
        <v>1.2526335588147752E-3</v>
      </c>
      <c r="DA20" s="62">
        <f>IFERROR(Inv_SY_B!DA20/Inv_SY_B!$IS20-1,"")</f>
        <v>1.0271885830161143E-2</v>
      </c>
      <c r="DB20" s="62">
        <f>IFERROR(Inv_SY_B!DB20/Inv_SY_B!$IS20-1,"")</f>
        <v>-7.1884615156502241E-3</v>
      </c>
      <c r="DC20" s="62">
        <f>IFERROR(Inv_SY_B!DC20/Inv_SY_B!$IS20-1,"")</f>
        <v>-1.5436837524488323E-2</v>
      </c>
      <c r="DD20" s="62">
        <f>IFERROR(Inv_SY_B!DD20/Inv_SY_B!$IS20-1,"")</f>
        <v>-1.5976450908244177E-2</v>
      </c>
      <c r="DE20" s="62">
        <f>IFERROR(Inv_SY_B!DE20/Inv_SY_B!$IS20-1,"")</f>
        <v>4.6059453007254447E-3</v>
      </c>
      <c r="DF20" s="62">
        <f>IFERROR(Inv_SY_B!DF20/Inv_SY_B!$IS20-1,"")</f>
        <v>-2.0804034487956424E-2</v>
      </c>
      <c r="DG20" s="62">
        <f>IFERROR(Inv_SY_B!DG20/Inv_SY_B!$IS20-1,"")</f>
        <v>-3.8351497737395546E-3</v>
      </c>
      <c r="DH20" s="62">
        <f>IFERROR(Inv_SY_B!DH20/Inv_SY_B!$IS20-1,"")</f>
        <v>-1.533405402282062E-2</v>
      </c>
      <c r="DI20" s="62">
        <f>IFERROR(Inv_SY_B!DI20/Inv_SY_B!$IS20-1,"")</f>
        <v>-2.3145600149570678E-2</v>
      </c>
      <c r="DJ20" s="62">
        <f>IFERROR(Inv_SY_B!DJ20/Inv_SY_B!$IS20-1,"")</f>
        <v>9.83604425097373E-3</v>
      </c>
      <c r="DK20" s="62">
        <f>IFERROR(Inv_SY_B!DK20/Inv_SY_B!$IS20-1,"")</f>
        <v>9.333986377442649E-3</v>
      </c>
      <c r="DL20" s="62">
        <f>IFERROR(Inv_SY_B!DL20/Inv_SY_B!$IS20-1,"")</f>
        <v>1.2211924424140097E-2</v>
      </c>
      <c r="DM20" s="62">
        <f>IFERROR(Inv_SY_B!DM20/Inv_SY_B!$IS20-1,"")</f>
        <v>1.3509566132695605E-2</v>
      </c>
      <c r="DN20" s="62">
        <f>IFERROR(Inv_SY_B!DN20/Inv_SY_B!$IS20-1,"")</f>
        <v>-2.2914337270818264E-2</v>
      </c>
      <c r="DO20" s="62">
        <f>IFERROR(Inv_SY_B!DO20/Inv_SY_B!$IS20-1,"")</f>
        <v>-2.596857017103682E-2</v>
      </c>
      <c r="DP20" s="62">
        <f>IFERROR(Inv_SY_B!DP20/Inv_SY_B!$IS20-1,"")</f>
        <v>-2.0473229106208857E-2</v>
      </c>
      <c r="DQ20" s="62">
        <f>IFERROR(Inv_SY_B!DQ20/Inv_SY_B!$IS20-1,"")</f>
        <v>-1.9721988060112938E-3</v>
      </c>
      <c r="DR20" s="62">
        <f>IFERROR(Inv_SY_B!DR20/Inv_SY_B!$IS20-1,"")</f>
        <v>-1.5629556590115445E-2</v>
      </c>
      <c r="DS20" s="62">
        <f>IFERROR(Inv_SY_B!DS20/Inv_SY_B!$IS20-1,"")</f>
        <v>-3.4882554556108225E-3</v>
      </c>
      <c r="DT20" s="62">
        <f>IFERROR(Inv_SY_B!DT20/Inv_SY_B!$IS20-1,"")</f>
        <v>-9.1907762765304768E-2</v>
      </c>
      <c r="DU20" s="62">
        <f>IFERROR(Inv_SY_B!DU20/Inv_SY_B!$IS20-1,"")</f>
        <v>-5.5933537181587445E-2</v>
      </c>
      <c r="DV20" s="62">
        <f>IFERROR(Inv_SY_B!DV20/Inv_SY_B!$IS20-1,"")</f>
        <v>-2.6961437648986508E-2</v>
      </c>
      <c r="DW20" s="62">
        <f>IFERROR(Inv_SY_B!DW20/Inv_SY_B!$IS20-1,"")</f>
        <v>-2.1411128558927239E-2</v>
      </c>
      <c r="DX20" s="62">
        <f>IFERROR(Inv_SY_B!DX20/Inv_SY_B!$IS20-1,"")</f>
        <v>-7.3169408927350466E-3</v>
      </c>
      <c r="DY20" s="62">
        <f>IFERROR(Inv_SY_B!DY20/Inv_SY_B!$IS20-1,"")</f>
        <v>-6.4541655446262669E-2</v>
      </c>
      <c r="DZ20" s="62">
        <f>IFERROR(Inv_SY_B!DZ20/Inv_SY_B!$IS20-1,"")</f>
        <v>-1.5976450908244177E-2</v>
      </c>
      <c r="EA20" s="62">
        <f>IFERROR(Inv_SY_B!EA20/Inv_SY_B!$IS20-1,"")</f>
        <v>-2.8490342236294319E-2</v>
      </c>
      <c r="EB20" s="62">
        <f>IFERROR(Inv_SY_B!EB20/Inv_SY_B!$IS20-1,"")</f>
        <v>-3.4349001831357029E-2</v>
      </c>
      <c r="EC20" s="62">
        <f>IFERROR(Inv_SY_B!EC20/Inv_SY_B!$IS20-1,"")</f>
        <v>-5.6874401543007713E-2</v>
      </c>
      <c r="ED20" s="62">
        <f>IFERROR(Inv_SY_B!ED20/Inv_SY_B!$IS20-1,"")</f>
        <v>-1.4926873227752213E-2</v>
      </c>
      <c r="EE20" s="62">
        <f>IFERROR(Inv_SY_B!EE20/Inv_SY_B!$IS20-1,"")</f>
        <v>-3.3993081945521419E-3</v>
      </c>
      <c r="EF20" s="62">
        <f>IFERROR(Inv_SY_B!EF20/Inv_SY_B!$IS20-1,"")</f>
        <v>6.6242395152924516E-3</v>
      </c>
      <c r="EG20" s="62">
        <f>IFERROR(Inv_SY_B!EG20/Inv_SY_B!$IS20-1,"")</f>
        <v>-2.545414488389186E-3</v>
      </c>
      <c r="EH20" s="62">
        <f>IFERROR(Inv_SY_B!EH20/Inv_SY_B!$IS20-1,"")</f>
        <v>-5.3521048805215132E-3</v>
      </c>
      <c r="EI20" s="62">
        <f>IFERROR(Inv_SY_B!EI20/Inv_SY_B!$IS20-1,"")</f>
        <v>-2.7373829495712876E-2</v>
      </c>
      <c r="EJ20" s="62">
        <f>IFERROR(Inv_SY_B!EJ20/Inv_SY_B!$IS20-1,"")</f>
        <v>8.2495485582732009E-3</v>
      </c>
      <c r="EK20" s="62">
        <f>IFERROR(Inv_SY_B!EK20/Inv_SY_B!$IS20-1,"")</f>
        <v>1.6569802867816286E-4</v>
      </c>
      <c r="EL20" s="62">
        <f>IFERROR(Inv_SY_B!EL20/Inv_SY_B!$IS20-1,"")</f>
        <v>1.2584514617685727E-2</v>
      </c>
      <c r="EM20" s="62">
        <f>IFERROR(Inv_SY_B!EM20/Inv_SY_B!$IS20-1,"")</f>
        <v>-7.7755134386373603E-3</v>
      </c>
      <c r="EN20" s="62">
        <f>IFERROR(Inv_SY_B!EN20/Inv_SY_B!$IS20-1,"")</f>
        <v>-1.876939490548557E-2</v>
      </c>
      <c r="EO20" s="62">
        <f>IFERROR(Inv_SY_B!EO20/Inv_SY_B!$IS20-1,"")</f>
        <v>1.4897143405210533E-2</v>
      </c>
      <c r="EP20" s="62">
        <f>IFERROR(Inv_SY_B!EP20/Inv_SY_B!$IS20-1,"")</f>
        <v>6.5272061395922343E-3</v>
      </c>
      <c r="EQ20" s="62">
        <f>IFERROR(Inv_SY_B!EQ20/Inv_SY_B!$IS20-1,"")</f>
        <v>-2.1179865680174714E-2</v>
      </c>
      <c r="ER20" s="62">
        <f>IFERROR(Inv_SY_B!ER20/Inv_SY_B!$IS20-1,"")</f>
        <v>-3.5060449078224698E-3</v>
      </c>
      <c r="ES20" s="62">
        <f>IFERROR(Inv_SY_B!ES20/Inv_SY_B!$IS20-1,"")</f>
        <v>-1.3663822120719482E-2</v>
      </c>
      <c r="ET20" s="62">
        <f>IFERROR(Inv_SY_B!ET20/Inv_SY_B!$IS20-1,"")</f>
        <v>2.2092209209272351E-3</v>
      </c>
      <c r="EU20" s="62">
        <f>IFERROR(Inv_SY_B!EU20/Inv_SY_B!$IS20-1,"")</f>
        <v>-1.8342448052404037E-2</v>
      </c>
      <c r="EV20" s="62">
        <f>IFERROR(Inv_SY_B!EV20/Inv_SY_B!$IS20-1,"")</f>
        <v>-8.3762707606327425E-4</v>
      </c>
      <c r="EW20" s="62">
        <f>IFERROR(Inv_SY_B!EW20/Inv_SY_B!$IS20-1,"")</f>
        <v>7.5945732722959569E-3</v>
      </c>
      <c r="EX20" s="62">
        <f>IFERROR(Inv_SY_B!EX20/Inv_SY_B!$IS20-1,"")</f>
        <v>-7.1310091058107705E-4</v>
      </c>
      <c r="EY20" s="62">
        <f>IFERROR(Inv_SY_B!EY20/Inv_SY_B!$IS20-1,"")</f>
        <v>-1.1017146952774559E-2</v>
      </c>
      <c r="EZ20" s="62">
        <f>IFERROR(Inv_SY_B!EZ20/Inv_SY_B!$IS20-1,"")</f>
        <v>3.1027365888345315E-3</v>
      </c>
      <c r="FA20" s="62">
        <f>IFERROR(Inv_SY_B!FA20/Inv_SY_B!$IS20-1,"")</f>
        <v>-1.1582456211947312E-2</v>
      </c>
      <c r="FB20" s="62">
        <f>IFERROR(Inv_SY_B!FB20/Inv_SY_B!$IS20-1,"")</f>
        <v>-2.1179865680174714E-2</v>
      </c>
      <c r="FC20" s="62">
        <f>IFERROR(Inv_SY_B!FC20/Inv_SY_B!$IS20-1,"")</f>
        <v>-1.0773036136313641E-2</v>
      </c>
      <c r="FD20" s="62">
        <f>IFERROR(Inv_SY_B!FD20/Inv_SY_B!$IS20-1,"")</f>
        <v>-2.0601708483293568E-2</v>
      </c>
      <c r="FE20" s="62">
        <f>IFERROR(Inv_SY_B!FE20/Inv_SY_B!$IS20-1,"")</f>
        <v>-4.7943651231104889E-3</v>
      </c>
      <c r="FF20" s="62">
        <f>IFERROR(Inv_SY_B!FF20/Inv_SY_B!$IS20-1,"")</f>
        <v>-7.1332737832208171E-3</v>
      </c>
      <c r="FG20" s="62">
        <f>IFERROR(Inv_SY_B!FG20/Inv_SY_B!$IS20-1,"")</f>
        <v>-1.0261233929329538E-3</v>
      </c>
      <c r="FH20" s="62">
        <f>IFERROR(Inv_SY_B!FH20/Inv_SY_B!$IS20-1,"")</f>
        <v>-1.9876747309783838E-3</v>
      </c>
      <c r="FI20" s="62">
        <f>IFERROR(Inv_SY_B!FI20/Inv_SY_B!$IS20-1,"")</f>
        <v>5.5228208553754765E-3</v>
      </c>
      <c r="FJ20" s="62">
        <f>IFERROR(Inv_SY_B!FJ20/Inv_SY_B!$IS20-1,"")</f>
        <v>-1.8178120233741213E-2</v>
      </c>
      <c r="FK20" s="62">
        <f>IFERROR(Inv_SY_B!FK20/Inv_SY_B!$IS20-1,"")</f>
        <v>4.8142934217383582E-2</v>
      </c>
      <c r="FL20" s="62">
        <f>IFERROR(Inv_SY_B!FL20/Inv_SY_B!$IS20-1,"")</f>
        <v>-6.8806716479288266E-3</v>
      </c>
      <c r="FM20" s="62">
        <f>IFERROR(Inv_SY_B!FM20/Inv_SY_B!$IS20-1,"")</f>
        <v>-1.181109110344114E-2</v>
      </c>
      <c r="FN20" s="62">
        <f>IFERROR(Inv_SY_B!FN20/Inv_SY_B!$IS20-1,"")</f>
        <v>1.2608095191748436E-3</v>
      </c>
      <c r="FO20" s="62">
        <f>IFERROR(Inv_SY_B!FO20/Inv_SY_B!$IS20-1,"")</f>
        <v>7.01712361044593E-3</v>
      </c>
      <c r="FP20" s="62">
        <f>IFERROR(Inv_SY_B!FP20/Inv_SY_B!$IS20-1,"")</f>
        <v>2.6620756853208416E-3</v>
      </c>
      <c r="FQ20" s="62">
        <f>IFERROR(Inv_SY_B!FQ20/Inv_SY_B!$IS20-1,"")</f>
        <v>5.356498461767778E-3</v>
      </c>
      <c r="FR20" s="62">
        <f>IFERROR(Inv_SY_B!FR20/Inv_SY_B!$IS20-1,"")</f>
        <v>-2.2776994048320232E-3</v>
      </c>
      <c r="FS20" s="62">
        <f>IFERROR(Inv_SY_B!FS20/Inv_SY_B!$IS20-1,"")</f>
        <v>-3.1051533130309616E-3</v>
      </c>
      <c r="FT20" s="62">
        <f>IFERROR(Inv_SY_B!FT20/Inv_SY_B!$IS20-1,"")</f>
        <v>3.1851655763496023E-2</v>
      </c>
      <c r="FU20" s="62">
        <f>IFERROR(Inv_SY_B!FU20/Inv_SY_B!$IS20-1,"")</f>
        <v>-2.8053512354206389E-2</v>
      </c>
      <c r="FV20" s="62">
        <f>IFERROR(Inv_SY_B!FV20/Inv_SY_B!$IS20-1,"")</f>
        <v>-1.298054543349636E-2</v>
      </c>
      <c r="FW20" s="62">
        <f>IFERROR(Inv_SY_B!FW20/Inv_SY_B!$IS20-1,"")</f>
        <v>-1.5553344959617466E-2</v>
      </c>
      <c r="FX20" s="62">
        <f>IFERROR(Inv_SY_B!FX20/Inv_SY_B!$IS20-1,"")</f>
        <v>-4.7943651231104889E-3</v>
      </c>
      <c r="FY20" s="62">
        <f>IFERROR(Inv_SY_B!FY20/Inv_SY_B!$IS20-1,"")</f>
        <v>-2.8677221330235758E-2</v>
      </c>
      <c r="FZ20" s="62">
        <f>IFERROR(Inv_SY_B!FZ20/Inv_SY_B!$IS20-1,"")</f>
        <v>-1.9412544248799235E-2</v>
      </c>
      <c r="GA20" s="62">
        <f>IFERROR(Inv_SY_B!GA20/Inv_SY_B!$IS20-1,"")</f>
        <v>6.0905559489408123E-3</v>
      </c>
      <c r="GB20" s="62">
        <f>IFERROR(Inv_SY_B!GB20/Inv_SY_B!$IS20-1,"")</f>
        <v>-8.3027281132759256E-3</v>
      </c>
      <c r="GC20" s="62">
        <f>IFERROR(Inv_SY_B!GC20/Inv_SY_B!$IS20-1,"")</f>
        <v>-4.0407167770750707E-3</v>
      </c>
      <c r="GD20" s="62">
        <f>IFERROR(Inv_SY_B!GD20/Inv_SY_B!$IS20-1,"")</f>
        <v>-2.663977200853973E-2</v>
      </c>
      <c r="GE20" s="62">
        <f>IFERROR(Inv_SY_B!GE20/Inv_SY_B!$IS20-1,"")</f>
        <v>8.3574981887399868E-3</v>
      </c>
      <c r="GF20" s="62">
        <f>IFERROR(Inv_SY_B!GF20/Inv_SY_B!$IS20-1,"")</f>
        <v>5.1070148713558972E-3</v>
      </c>
      <c r="GG20" s="62">
        <f>IFERROR(Inv_SY_B!GG20/Inv_SY_B!$IS20-1,"")</f>
        <v>7.265047928417756E-3</v>
      </c>
      <c r="GH20" s="62">
        <f>IFERROR(Inv_SY_B!GH20/Inv_SY_B!$IS20-1,"")</f>
        <v>-3.2881079459996521E-3</v>
      </c>
      <c r="GI20" s="62">
        <f>IFERROR(Inv_SY_B!GI20/Inv_SY_B!$IS20-1,"")</f>
        <v>-8.1822040092327519E-4</v>
      </c>
      <c r="GJ20" s="62">
        <f>IFERROR(Inv_SY_B!GJ20/Inv_SY_B!$IS20-1,"")</f>
        <v>-1.5499370144384184E-2</v>
      </c>
      <c r="GK20" s="62">
        <f>IFERROR(Inv_SY_B!GK20/Inv_SY_B!$IS20-1,"")</f>
        <v>-1.5319454093606466E-2</v>
      </c>
      <c r="GL20" s="62">
        <f>IFERROR(Inv_SY_B!GL20/Inv_SY_B!$IS20-1,"")</f>
        <v>-1.6488908423661575E-2</v>
      </c>
      <c r="GM20" s="62">
        <f>IFERROR(Inv_SY_B!GM20/Inv_SY_B!$IS20-1,"")</f>
        <v>-1.9997271413826789E-2</v>
      </c>
      <c r="GN20" s="62">
        <f>IFERROR(Inv_SY_B!GN20/Inv_SY_B!$IS20-1,"")</f>
        <v>-1.181109110344114E-2</v>
      </c>
      <c r="GO20" s="62">
        <f>IFERROR(Inv_SY_B!GO20/Inv_SY_B!$IS20-1,"")</f>
        <v>-2.1985343774920563E-2</v>
      </c>
      <c r="GP20" s="62">
        <f>IFERROR(Inv_SY_B!GP20/Inv_SY_B!$IS20-1,"")</f>
        <v>-1.5319454093606466E-2</v>
      </c>
      <c r="GQ20" s="62">
        <f>IFERROR(Inv_SY_B!GQ20/Inv_SY_B!$IS20-1,"")</f>
        <v>8.3035233735067049E-3</v>
      </c>
      <c r="GR20" s="62">
        <f>IFERROR(Inv_SY_B!GR20/Inv_SY_B!$IS20-1,"")</f>
        <v>-1.5787235825628465E-2</v>
      </c>
      <c r="GS20" s="62" t="str">
        <f>IFERROR(Inv_SY_B!GS20/Inv_SY_B!$IS20-1,"")</f>
        <v/>
      </c>
      <c r="GT20" s="62" t="str">
        <f>IFERROR(Inv_SY_B!GT20/Inv_SY_B!$IS20-1,"")</f>
        <v/>
      </c>
      <c r="GU20" s="62">
        <f>IFERROR(Inv_SY_B!GU20/Inv_SY_B!$IS20-1,"")</f>
        <v>-8.3147805236802208E-2</v>
      </c>
      <c r="GV20" s="62">
        <f>IFERROR(Inv_SY_B!GV20/Inv_SY_B!$IS20-1,"")</f>
        <v>-1.2239614557716605E-2</v>
      </c>
      <c r="GW20" s="62">
        <f>IFERROR(Inv_SY_B!GW20/Inv_SY_B!$IS20-1,"")</f>
        <v>-1.5376500646292146E-2</v>
      </c>
      <c r="GX20" s="62" t="str">
        <f>IFERROR(Inv_SY_B!GX20/Inv_SY_B!$IS20-1,"")</f>
        <v/>
      </c>
      <c r="GY20" s="62">
        <f>IFERROR(Inv_SY_B!GY20/Inv_SY_B!$IS20-1,"")</f>
        <v>-1.4492922461838198E-2</v>
      </c>
      <c r="GZ20" s="62">
        <f>IFERROR(Inv_SY_B!GZ20/Inv_SY_B!$IS20-1,"")</f>
        <v>-2.2914337270818264E-2</v>
      </c>
      <c r="HA20" s="62">
        <f>IFERROR(Inv_SY_B!HA20/Inv_SY_B!$IS20-1,"")</f>
        <v>-1.8289079695768873E-2</v>
      </c>
      <c r="HB20" s="62">
        <f>IFERROR(Inv_SY_B!HB20/Inv_SY_B!$IS20-1,"")</f>
        <v>-1.1351193333194787E-2</v>
      </c>
      <c r="HC20" s="62">
        <f>IFERROR(Inv_SY_B!HC20/Inv_SY_B!$IS20-1,"")</f>
        <v>-1.0194878939432495E-2</v>
      </c>
      <c r="HD20" s="62">
        <f>IFERROR(Inv_SY_B!HD20/Inv_SY_B!$IS20-1,"")</f>
        <v>-1.5976450908244177E-2</v>
      </c>
      <c r="HE20" s="62">
        <f>IFERROR(Inv_SY_B!HE20/Inv_SY_B!$IS20-1,"")</f>
        <v>-2.0601708483293568E-2</v>
      </c>
      <c r="HF20" s="62">
        <f>IFERROR(Inv_SY_B!HF20/Inv_SY_B!$IS20-1,"")</f>
        <v>2.2933165132008604E-3</v>
      </c>
      <c r="HG20" s="62">
        <f>IFERROR(Inv_SY_B!HG20/Inv_SY_B!$IS20-1,"")</f>
        <v>-8.1135130306602132E-3</v>
      </c>
      <c r="HH20" s="62">
        <f>IFERROR(Inv_SY_B!HH20/Inv_SY_B!$IS20-1,"")</f>
        <v>-4.4133069706207007E-3</v>
      </c>
      <c r="HI20" s="62">
        <f>IFERROR(Inv_SY_B!HI20/Inv_SY_B!$IS20-1,"")</f>
        <v>-1.1756266680861271E-3</v>
      </c>
      <c r="HJ20" s="62">
        <f>IFERROR(Inv_SY_B!HJ20/Inv_SY_B!$IS20-1,"")</f>
        <v>2.2875712722170594E-2</v>
      </c>
      <c r="HK20" s="62">
        <f>IFERROR(Inv_SY_B!HK20/Inv_SY_B!$IS20-1,"")</f>
        <v>-1.1222713956110075E-2</v>
      </c>
      <c r="HL20" s="62">
        <f>IFERROR(Inv_SY_B!HL20/Inv_SY_B!$IS20-1,"")</f>
        <v>-1.7389724056175893E-2</v>
      </c>
      <c r="HM20" s="62">
        <f>IFERROR(Inv_SY_B!HM20/Inv_SY_B!$IS20-1,"")</f>
        <v>5.216324552346463E-2</v>
      </c>
      <c r="HN20" s="62">
        <f>IFERROR(Inv_SY_B!HN20/Inv_SY_B!$IS20-1,"")</f>
        <v>3.8337184478478115E-2</v>
      </c>
      <c r="HO20" s="62">
        <f>IFERROR(Inv_SY_B!HO20/Inv_SY_B!$IS20-1,"")</f>
        <v>5.49284577324618E-2</v>
      </c>
      <c r="HP20" s="62">
        <f>IFERROR(Inv_SY_B!HP20/Inv_SY_B!$IS20-1,"")</f>
        <v>7.2349294649144857E-2</v>
      </c>
      <c r="HQ20" s="62">
        <f>IFERROR(Inv_SY_B!HQ20/Inv_SY_B!$IS20-1,"")</f>
        <v>-3.5506597244805427E-3</v>
      </c>
      <c r="HR20" s="62">
        <f>IFERROR(Inv_SY_B!HR20/Inv_SY_B!$IS20-1,"")</f>
        <v>-1.6242142831081052E-2</v>
      </c>
      <c r="HS20" s="62">
        <f>IFERROR(Inv_SY_B!HS20/Inv_SY_B!$IS20-1,"")</f>
        <v>1.2709396572212039E-2</v>
      </c>
      <c r="HT20" s="62">
        <f>IFERROR(Inv_SY_B!HT20/Inv_SY_B!$IS20-1,"")</f>
        <v>3.3725432807125699E-3</v>
      </c>
      <c r="HU20" s="62">
        <f>IFERROR(Inv_SY_B!HU20/Inv_SY_B!$IS20-1,"")</f>
        <v>-1.6954870779889109E-2</v>
      </c>
      <c r="HV20" s="62">
        <f>IFERROR(Inv_SY_B!HV20/Inv_SY_B!$IS20-1,"")</f>
        <v>-2.0117309220374358E-3</v>
      </c>
      <c r="HW20" s="62">
        <f>IFERROR(Inv_SY_B!HW20/Inv_SY_B!$IS20-1,"")</f>
        <v>2.3699008570529534E-2</v>
      </c>
      <c r="HX20" s="62">
        <f>IFERROR(Inv_SY_B!HX20/Inv_SY_B!$IS20-1,"")</f>
        <v>-1.2151718682722468E-2</v>
      </c>
      <c r="HY20" s="62">
        <f>IFERROR(Inv_SY_B!HY20/Inv_SY_B!$IS20-1,"")</f>
        <v>-3.2766277932705368E-4</v>
      </c>
      <c r="HZ20" s="62">
        <f>IFERROR(Inv_SY_B!HZ20/Inv_SY_B!$IS20-1,"")</f>
        <v>-8.1392089060771111E-3</v>
      </c>
      <c r="IA20" s="62">
        <f>IFERROR(Inv_SY_B!IA20/Inv_SY_B!$IS20-1,"")</f>
        <v>-1.2860601399644289E-2</v>
      </c>
      <c r="IB20" s="62">
        <f>IFERROR(Inv_SY_B!IB20/Inv_SY_B!$IS20-1,"")</f>
        <v>-7.6344684961014986E-3</v>
      </c>
      <c r="IC20" s="62">
        <f>IFERROR(Inv_SY_B!IC20/Inv_SY_B!$IS20-1,"")</f>
        <v>1.2327645709234725E-2</v>
      </c>
      <c r="ID20" s="62">
        <f>IFERROR(Inv_SY_B!ID20/Inv_SY_B!$IS20-1,"")</f>
        <v>3.7094447584011814E-3</v>
      </c>
      <c r="IE20" s="62">
        <f>IFERROR(Inv_SY_B!IE20/Inv_SY_B!$IS20-1,"")</f>
        <v>1.0408541167605811E-2</v>
      </c>
      <c r="IF20" s="62" t="str">
        <f>IFERROR(Inv_SY_B!IF20/Inv_SY_B!$IS20-1,"")</f>
        <v/>
      </c>
      <c r="IG20" s="62">
        <f>IFERROR(Inv_SY_B!IG20/Inv_SY_B!$IS20-1,"")</f>
        <v>3.2032688485420513E-2</v>
      </c>
      <c r="IH20" s="62">
        <f>IFERROR(Inv_SY_B!IH20/Inv_SY_B!$IS20-1,"")</f>
        <v>1.1914045592504197E-2</v>
      </c>
      <c r="II20" s="62">
        <f>IFERROR(Inv_SY_B!II20/Inv_SY_B!$IS20-1,"")</f>
        <v>-1.3888181629956975E-2</v>
      </c>
      <c r="IJ20" s="62">
        <f>IFERROR(Inv_SY_B!IJ20/Inv_SY_B!$IS20-1,"")</f>
        <v>-1.3615804575748514E-2</v>
      </c>
      <c r="IK20" s="62">
        <f>IFERROR(Inv_SY_B!IK20/Inv_SY_B!$IS20-1,"")</f>
        <v>3.3324232405407272E-4</v>
      </c>
      <c r="IL20" s="62" t="str">
        <f>IFERROR(Inv_SY_B!IL20/Inv_SY_B!$IS20-1,"")</f>
        <v/>
      </c>
      <c r="IM20" s="62" t="str">
        <f>IFERROR(Inv_SY_B!IM20/Inv_SY_B!$IS20-1,"")</f>
        <v/>
      </c>
      <c r="IN20" s="62">
        <f>IFERROR(Inv_SY_B!IN20/Inv_SY_B!$IS20-1,"")</f>
        <v>3.3636323723182926E-2</v>
      </c>
      <c r="IO20" s="62">
        <f>IFERROR(Inv_SY_B!IO20/Inv_SY_B!$IS20-1,"")</f>
        <v>6.2187139781079814E-2</v>
      </c>
      <c r="IP20" s="62">
        <f>IFERROR(Inv_SY_B!IP20/Inv_SY_B!$IS20-1,"")</f>
        <v>0.14160948367052684</v>
      </c>
      <c r="IQ20" s="62">
        <f>IFERROR(Inv_SY_B!IQ20/Inv_SY_B!$IS20-1,"")</f>
        <v>-1.2860601399644289E-2</v>
      </c>
      <c r="IR20" s="62">
        <f>IFERROR(Inv_SY_B!IR20/Inv_SY_B!$IS20-1,"")</f>
        <v>1.119981374913559E-2</v>
      </c>
    </row>
    <row r="21" spans="2:252" ht="14.5" x14ac:dyDescent="0.35">
      <c r="B21" s="85">
        <f t="shared" si="0"/>
        <v>45843</v>
      </c>
      <c r="C21" s="62">
        <f>IFERROR(Inv_SY_B!C21/Inv_SY_B!$IS21-1,"")</f>
        <v>-8.5040560587266167E-3</v>
      </c>
      <c r="D21" s="62">
        <f>IFERROR(Inv_SY_B!D21/Inv_SY_B!$IS21-1,"")</f>
        <v>9.2551096183366433E-3</v>
      </c>
      <c r="E21" s="62">
        <f>IFERROR(Inv_SY_B!E21/Inv_SY_B!$IS21-1,"")</f>
        <v>6.1300137164261859E-3</v>
      </c>
      <c r="F21" s="62">
        <f>IFERROR(Inv_SY_B!F21/Inv_SY_B!$IS21-1,"")</f>
        <v>2.0206922086269952E-3</v>
      </c>
      <c r="G21" s="62">
        <f>IFERROR(Inv_SY_B!G21/Inv_SY_B!$IS21-1,"")</f>
        <v>1.1514126588998419E-3</v>
      </c>
      <c r="H21" s="62">
        <f>IFERROR(Inv_SY_B!H21/Inv_SY_B!$IS21-1,"")</f>
        <v>-7.8111791032720035E-4</v>
      </c>
      <c r="I21" s="62">
        <f>IFERROR(Inv_SY_B!I21/Inv_SY_B!$IS21-1,"")</f>
        <v>2.1140858792585426E-3</v>
      </c>
      <c r="J21" s="62">
        <f>IFERROR(Inv_SY_B!J21/Inv_SY_B!$IS21-1,"")</f>
        <v>6.3168010576897249E-3</v>
      </c>
      <c r="K21" s="62">
        <f>IFERROR(Inv_SY_B!K21/Inv_SY_B!$IS21-1,"")</f>
        <v>-7.0874935592909027E-2</v>
      </c>
      <c r="L21" s="62">
        <f>IFERROR(Inv_SY_B!L21/Inv_SY_B!$IS21-1,"")</f>
        <v>4.079088709351808E-3</v>
      </c>
      <c r="M21" s="62">
        <f>IFERROR(Inv_SY_B!M21/Inv_SY_B!$IS21-1,"")</f>
        <v>1.6029742803397529E-2</v>
      </c>
      <c r="N21" s="62">
        <f>IFERROR(Inv_SY_B!N21/Inv_SY_B!$IS21-1,"")</f>
        <v>1.3508113696338642E-2</v>
      </c>
      <c r="O21" s="62">
        <f>IFERROR(Inv_SY_B!O21/Inv_SY_B!$IS21-1,"")</f>
        <v>-2.0300395072374355E-2</v>
      </c>
      <c r="P21" s="62">
        <f>IFERROR(Inv_SY_B!P21/Inv_SY_B!$IS21-1,"")</f>
        <v>3.2288731827025297E-2</v>
      </c>
      <c r="Q21" s="62">
        <f>IFERROR(Inv_SY_B!Q21/Inv_SY_B!$IS21-1,"")</f>
        <v>3.1414162562084513E-3</v>
      </c>
      <c r="R21" s="62">
        <f>IFERROR(Inv_SY_B!R21/Inv_SY_B!$IS21-1,"")</f>
        <v>2.8612352443129208E-3</v>
      </c>
      <c r="S21" s="62">
        <f>IFERROR(Inv_SY_B!S21/Inv_SY_B!$IS21-1,"")</f>
        <v>-2.2168268485010412E-2</v>
      </c>
      <c r="T21" s="62">
        <f>IFERROR(Inv_SY_B!T21/Inv_SY_B!$IS21-1,"")</f>
        <v>-2.2074874814378753E-2</v>
      </c>
      <c r="U21" s="62">
        <f>IFERROR(Inv_SY_B!U21/Inv_SY_B!$IS21-1,"")</f>
        <v>-1.9366458366056327E-2</v>
      </c>
      <c r="V21" s="62">
        <f>IFERROR(Inv_SY_B!V21/Inv_SY_B!$IS21-1,"")</f>
        <v>-1.7125010270893082E-2</v>
      </c>
      <c r="W21" s="62">
        <f>IFERROR(Inv_SY_B!W21/Inv_SY_B!$IS21-1,"")</f>
        <v>-2.2075588653636125E-4</v>
      </c>
      <c r="X21" s="62">
        <f>IFERROR(Inv_SY_B!X21/Inv_SY_B!$IS21-1,"")</f>
        <v>8.9318238353803814E-3</v>
      </c>
      <c r="Y21" s="62">
        <f>IFERROR(Inv_SY_B!Y21/Inv_SY_B!$IS21-1,"")</f>
        <v>-1.3590419043904789E-2</v>
      </c>
      <c r="Z21" s="62">
        <f>IFERROR(Inv_SY_B!Z21/Inv_SY_B!$IS21-1,"")</f>
        <v>1.2387389648757186E-2</v>
      </c>
      <c r="AA21" s="62">
        <f>IFERROR(Inv_SY_B!AA21/Inv_SY_B!$IS21-1,"")</f>
        <v>-5.5729316265898943E-3</v>
      </c>
      <c r="AB21" s="62">
        <f>IFERROR(Inv_SY_B!AB21/Inv_SY_B!$IS21-1,"")</f>
        <v>-7.8143797217531397E-3</v>
      </c>
      <c r="AC21" s="62">
        <f>IFERROR(Inv_SY_B!AC21/Inv_SY_B!$IS21-1,"")</f>
        <v>-8.7626846850914486E-3</v>
      </c>
      <c r="AD21" s="62">
        <f>IFERROR(Inv_SY_B!AD21/Inv_SY_B!$IS21-1,"")</f>
        <v>-1.8914648833943115E-3</v>
      </c>
      <c r="AE21" s="62">
        <f>IFERROR(Inv_SY_B!AE21/Inv_SY_B!$IS21-1,"")</f>
        <v>-1.1443155183398224E-3</v>
      </c>
      <c r="AF21" s="62">
        <f>IFERROR(Inv_SY_B!AF21/Inv_SY_B!$IS21-1,"")</f>
        <v>-3.4932070138023685E-2</v>
      </c>
      <c r="AG21" s="62">
        <f>IFERROR(Inv_SY_B!AG21/Inv_SY_B!$IS21-1,"")</f>
        <v>-7.5365934193611928E-3</v>
      </c>
      <c r="AH21" s="62">
        <f>IFERROR(Inv_SY_B!AH21/Inv_SY_B!$IS21-1,"")</f>
        <v>-6.462159416368296E-4</v>
      </c>
      <c r="AI21" s="62">
        <f>IFERROR(Inv_SY_B!AI21/Inv_SY_B!$IS21-1,"")</f>
        <v>-2.4903998176630804E-2</v>
      </c>
      <c r="AJ21" s="62">
        <f>IFERROR(Inv_SY_B!AJ21/Inv_SY_B!$IS21-1,"")</f>
        <v>9.2211334469758377E-3</v>
      </c>
      <c r="AK21" s="62">
        <f>IFERROR(Inv_SY_B!AK21/Inv_SY_B!$IS21-1,"")</f>
        <v>-3.5523563385358448E-2</v>
      </c>
      <c r="AL21" s="62">
        <f>IFERROR(Inv_SY_B!AL21/Inv_SY_B!$IS21-1,"")</f>
        <v>-4.2933909022043082E-2</v>
      </c>
      <c r="AM21" s="62">
        <f>IFERROR(Inv_SY_B!AM21/Inv_SY_B!$IS21-1,"")</f>
        <v>-4.7384559555597616E-2</v>
      </c>
      <c r="AN21" s="62">
        <f>IFERROR(Inv_SY_B!AN21/Inv_SY_B!$IS21-1,"")</f>
        <v>-4.4582749436643532E-2</v>
      </c>
      <c r="AO21" s="62">
        <f>IFERROR(Inv_SY_B!AO21/Inv_SY_B!$IS21-1,"")</f>
        <v>-5.1867455745924107E-2</v>
      </c>
      <c r="AP21" s="62">
        <f>IFERROR(Inv_SY_B!AP21/Inv_SY_B!$IS21-1,"")</f>
        <v>-5.4856053206141953E-2</v>
      </c>
      <c r="AQ21" s="62">
        <f>IFERROR(Inv_SY_B!AQ21/Inv_SY_B!$IS21-1,"")</f>
        <v>-4.1780939317689336E-2</v>
      </c>
      <c r="AR21" s="62">
        <f>IFERROR(Inv_SY_B!AR21/Inv_SY_B!$IS21-1,"")</f>
        <v>-5.4856053206141953E-2</v>
      </c>
      <c r="AS21" s="62">
        <f>IFERROR(Inv_SY_B!AS21/Inv_SY_B!$IS21-1,"")</f>
        <v>-4.570347348422521E-2</v>
      </c>
      <c r="AT21" s="62">
        <f>IFERROR(Inv_SY_B!AT21/Inv_SY_B!$IS21-1,"")</f>
        <v>-3.3562296302090622E-2</v>
      </c>
      <c r="AU21" s="62">
        <f>IFERROR(Inv_SY_B!AU21/Inv_SY_B!$IS21-1,"")</f>
        <v>-2.7491707711023272E-2</v>
      </c>
      <c r="AV21" s="62">
        <f>IFERROR(Inv_SY_B!AV21/Inv_SY_B!$IS21-1,"")</f>
        <v>-1.4136412810675458E-2</v>
      </c>
      <c r="AW21" s="62">
        <f>IFERROR(Inv_SY_B!AW21/Inv_SY_B!$IS21-1,"")</f>
        <v>-1.4711143091486356E-2</v>
      </c>
      <c r="AX21" s="62">
        <f>IFERROR(Inv_SY_B!AX21/Inv_SY_B!$IS21-1,"")</f>
        <v>-2.8238857076077761E-2</v>
      </c>
      <c r="AY21" s="62">
        <f>IFERROR(Inv_SY_B!AY21/Inv_SY_B!$IS21-1,"")</f>
        <v>-9.4592577854345494E-3</v>
      </c>
      <c r="AZ21" s="62">
        <f>IFERROR(Inv_SY_B!AZ21/Inv_SY_B!$IS21-1,"")</f>
        <v>-2.2549314661188258E-2</v>
      </c>
      <c r="BA21" s="62">
        <f>IFERROR(Inv_SY_B!BA21/Inv_SY_B!$IS21-1,"")</f>
        <v>-7.9724305489761171E-3</v>
      </c>
      <c r="BB21" s="62">
        <f>IFERROR(Inv_SY_B!BB21/Inv_SY_B!$IS21-1,"")</f>
        <v>-1.3414799341182615E-3</v>
      </c>
      <c r="BC21" s="62">
        <f>IFERROR(Inv_SY_B!BC21/Inv_SY_B!$IS21-1,"")</f>
        <v>1.8281567973075452E-2</v>
      </c>
      <c r="BD21" s="62">
        <f>IFERROR(Inv_SY_B!BD21/Inv_SY_B!$IS21-1,"")</f>
        <v>-1.0027091302875935E-2</v>
      </c>
      <c r="BE21" s="62">
        <f>IFERROR(Inv_SY_B!BE21/Inv_SY_B!$IS21-1,"")</f>
        <v>-2.3245887761531359E-2</v>
      </c>
      <c r="BF21" s="62">
        <f>IFERROR(Inv_SY_B!BF21/Inv_SY_B!$IS21-1,"")</f>
        <v>1.9360783722598418E-2</v>
      </c>
      <c r="BG21" s="62">
        <f>IFERROR(Inv_SY_B!BG21/Inv_SY_B!$IS21-1,"")</f>
        <v>-7.6855451177189171E-2</v>
      </c>
      <c r="BH21" s="62">
        <f>IFERROR(Inv_SY_B!BH21/Inv_SY_B!$IS21-1,"")</f>
        <v>6.2234073870581774E-3</v>
      </c>
      <c r="BI21" s="62">
        <f>IFERROR(Inv_SY_B!BI21/Inv_SY_B!$IS21-1,"")</f>
        <v>-8.5327925727670673E-3</v>
      </c>
      <c r="BJ21" s="62">
        <f>IFERROR(Inv_SY_B!BJ21/Inv_SY_B!$IS21-1,"")</f>
        <v>3.4215972681039819E-3</v>
      </c>
      <c r="BK21" s="62">
        <f>IFERROR(Inv_SY_B!BK21/Inv_SY_B!$IS21-1,"")</f>
        <v>-1.3949625469411697E-2</v>
      </c>
      <c r="BL21" s="62">
        <f>IFERROR(Inv_SY_B!BL21/Inv_SY_B!$IS21-1,"")</f>
        <v>6.8715700848120953E-3</v>
      </c>
      <c r="BM21" s="62">
        <f>IFERROR(Inv_SY_B!BM21/Inv_SY_B!$IS21-1,"")</f>
        <v>-4.9838330887583826E-3</v>
      </c>
      <c r="BN21" s="62">
        <f>IFERROR(Inv_SY_B!BN21/Inv_SY_B!$IS21-1,"")</f>
        <v>3.1839036911381235E-2</v>
      </c>
      <c r="BO21" s="62">
        <f>IFERROR(Inv_SY_B!BO21/Inv_SY_B!$IS21-1,"")</f>
        <v>9.5137382447014751E-3</v>
      </c>
      <c r="BP21" s="62">
        <f>IFERROR(Inv_SY_B!BP21/Inv_SY_B!$IS21-1,"")</f>
        <v>1.3824215350784819E-2</v>
      </c>
      <c r="BQ21" s="62">
        <f>IFERROR(Inv_SY_B!BQ21/Inv_SY_B!$IS21-1,"")</f>
        <v>1.2962119929568194E-2</v>
      </c>
      <c r="BR21" s="62">
        <f>IFERROR(Inv_SY_B!BR21/Inv_SY_B!$IS21-1,"")</f>
        <v>7.7895474022682265E-3</v>
      </c>
      <c r="BS21" s="62">
        <f>IFERROR(Inv_SY_B!BS21/Inv_SY_B!$IS21-1,"")</f>
        <v>-2.3102205191328551E-2</v>
      </c>
      <c r="BT21" s="62">
        <f>IFERROR(Inv_SY_B!BT21/Inv_SY_B!$IS21-1,"")</f>
        <v>-1.5630711540784215E-2</v>
      </c>
      <c r="BU21" s="62">
        <f>IFERROR(Inv_SY_B!BU21/Inv_SY_B!$IS21-1,"")</f>
        <v>-2.0300395072374355E-2</v>
      </c>
      <c r="BV21" s="62">
        <f>IFERROR(Inv_SY_B!BV21/Inv_SY_B!$IS21-1,"")</f>
        <v>-2.5904015310282635E-2</v>
      </c>
      <c r="BW21" s="62">
        <f>IFERROR(Inv_SY_B!BW21/Inv_SY_B!$IS21-1,"")</f>
        <v>-2.0300395072374355E-2</v>
      </c>
      <c r="BX21" s="62">
        <f>IFERROR(Inv_SY_B!BX21/Inv_SY_B!$IS21-1,"")</f>
        <v>1.7991009886665355E-2</v>
      </c>
      <c r="BY21" s="62">
        <f>IFERROR(Inv_SY_B!BY21/Inv_SY_B!$IS21-1,"")</f>
        <v>-6.2913444776038219E-3</v>
      </c>
      <c r="BZ21" s="62">
        <f>IFERROR(Inv_SY_B!BZ21/Inv_SY_B!$IS21-1,"")</f>
        <v>-9.6120083222901442E-3</v>
      </c>
      <c r="CA21" s="62">
        <f>IFERROR(Inv_SY_B!CA21/Inv_SY_B!$IS21-1,"")</f>
        <v>1.4462804551685915E-2</v>
      </c>
      <c r="CB21" s="62">
        <f>IFERROR(Inv_SY_B!CB21/Inv_SY_B!$IS21-1,"")</f>
        <v>1.7991009886665355E-2</v>
      </c>
      <c r="CC21" s="62">
        <f>IFERROR(Inv_SY_B!CC21/Inv_SY_B!$IS21-1,"")</f>
        <v>1.8924946592983494E-2</v>
      </c>
      <c r="CD21" s="62">
        <f>IFERROR(Inv_SY_B!CD21/Inv_SY_B!$IS21-1,"")</f>
        <v>2.0720978720518035E-2</v>
      </c>
      <c r="CE21" s="62">
        <f>IFERROR(Inv_SY_B!CE21/Inv_SY_B!$IS21-1,"")</f>
        <v>6.7837694108487945E-3</v>
      </c>
      <c r="CF21" s="62">
        <f>IFERROR(Inv_SY_B!CF21/Inv_SY_B!$IS21-1,"")</f>
        <v>2.8264313656163775E-2</v>
      </c>
      <c r="CG21" s="62">
        <f>IFERROR(Inv_SY_B!CG21/Inv_SY_B!$IS21-1,"")</f>
        <v>1.1453452942439046E-2</v>
      </c>
      <c r="CH21" s="62">
        <f>IFERROR(Inv_SY_B!CH21/Inv_SY_B!$IS21-1,"")</f>
        <v>1.1453452942439046E-2</v>
      </c>
      <c r="CI21" s="62">
        <f>IFERROR(Inv_SY_B!CI21/Inv_SY_B!$IS21-1,"")</f>
        <v>1.5281879599071679E-4</v>
      </c>
      <c r="CJ21" s="62">
        <f>IFERROR(Inv_SY_B!CJ21/Inv_SY_B!$IS21-1,"")</f>
        <v>1.5936349132765759E-2</v>
      </c>
      <c r="CK21" s="62">
        <f>IFERROR(Inv_SY_B!CK21/Inv_SY_B!$IS21-1,"")</f>
        <v>2.9546289149449123E-3</v>
      </c>
      <c r="CL21" s="62">
        <f>IFERROR(Inv_SY_B!CL21/Inv_SY_B!$IS21-1,"")</f>
        <v>3.981959291894821E-3</v>
      </c>
      <c r="CM21" s="62">
        <f>IFERROR(Inv_SY_B!CM21/Inv_SY_B!$IS21-1,"")</f>
        <v>-2.2168268485010412E-2</v>
      </c>
      <c r="CN21" s="62">
        <f>IFERROR(Inv_SY_B!CN21/Inv_SY_B!$IS21-1,"")</f>
        <v>-2.5904015310282635E-2</v>
      </c>
      <c r="CO21" s="62">
        <f>IFERROR(Inv_SY_B!CO21/Inv_SY_B!$IS21-1,"")</f>
        <v>2.2369305165884201E-2</v>
      </c>
      <c r="CP21" s="62">
        <f>IFERROR(Inv_SY_B!CP21/Inv_SY_B!$IS21-1,"")</f>
        <v>-3.3591032816131183E-2</v>
      </c>
      <c r="CQ21" s="62">
        <f>IFERROR(Inv_SY_B!CQ21/Inv_SY_B!$IS21-1,"")</f>
        <v>4.0872459191457322E-2</v>
      </c>
      <c r="CR21" s="62">
        <f>IFERROR(Inv_SY_B!CR21/Inv_SY_B!$IS21-1,"")</f>
        <v>2.8170919985532006E-2</v>
      </c>
      <c r="CS21" s="62">
        <f>IFERROR(Inv_SY_B!CS21/Inv_SY_B!$IS21-1,"")</f>
        <v>2.1934298202230362E-2</v>
      </c>
      <c r="CT21" s="62">
        <f>IFERROR(Inv_SY_B!CT21/Inv_SY_B!$IS21-1,"")</f>
        <v>3.8817798437557505E-2</v>
      </c>
      <c r="CU21" s="62">
        <f>IFERROR(Inv_SY_B!CU21/Inv_SY_B!$IS21-1,"")</f>
        <v>-8.1592178902398782E-3</v>
      </c>
      <c r="CV21" s="62">
        <f>IFERROR(Inv_SY_B!CV21/Inv_SY_B!$IS21-1,"")</f>
        <v>5.4321147762437239E-2</v>
      </c>
      <c r="CW21" s="62">
        <f>IFERROR(Inv_SY_B!CW21/Inv_SY_B!$IS21-1,"")</f>
        <v>3.6482956671762601E-2</v>
      </c>
      <c r="CX21" s="62">
        <f>IFERROR(Inv_SY_B!CX21/Inv_SY_B!$IS21-1,"")</f>
        <v>4.16196085565117E-2</v>
      </c>
      <c r="CY21" s="62">
        <f>IFERROR(Inv_SY_B!CY21/Inv_SY_B!$IS21-1,"")</f>
        <v>5.8056894587709351E-2</v>
      </c>
      <c r="CZ21" s="62">
        <f>IFERROR(Inv_SY_B!CZ21/Inv_SY_B!$IS21-1,"")</f>
        <v>4.0592278179562014E-2</v>
      </c>
      <c r="DA21" s="62">
        <f>IFERROR(Inv_SY_B!DA21/Inv_SY_B!$IS21-1,"")</f>
        <v>5.4788116115596308E-2</v>
      </c>
      <c r="DB21" s="62">
        <f>IFERROR(Inv_SY_B!DB21/Inv_SY_B!$IS21-1,"")</f>
        <v>4.0872459191457322E-2</v>
      </c>
      <c r="DC21" s="62">
        <f>IFERROR(Inv_SY_B!DC21/Inv_SY_B!$IS21-1,"")</f>
        <v>2.7330376949845858E-2</v>
      </c>
      <c r="DD21" s="62">
        <f>IFERROR(Inv_SY_B!DD21/Inv_SY_B!$IS21-1,"")</f>
        <v>2.7330376949845858E-2</v>
      </c>
      <c r="DE21" s="62">
        <f>IFERROR(Inv_SY_B!DE21/Inv_SY_B!$IS21-1,"")</f>
        <v>5.6801268571437191E-2</v>
      </c>
      <c r="DF21" s="62">
        <f>IFERROR(Inv_SY_B!DF21/Inv_SY_B!$IS21-1,"")</f>
        <v>4.7416733980844672E-2</v>
      </c>
      <c r="DG21" s="62">
        <f>IFERROR(Inv_SY_B!DG21/Inv_SY_B!$IS21-1,"")</f>
        <v>2.9104856691850145E-2</v>
      </c>
      <c r="DH21" s="62">
        <f>IFERROR(Inv_SY_B!DH21/Inv_SY_B!$IS21-1,"")</f>
        <v>3.9450799982950757E-2</v>
      </c>
      <c r="DI21" s="62">
        <f>IFERROR(Inv_SY_B!DI21/Inv_SY_B!$IS21-1,"")</f>
        <v>3.4428295917863005E-2</v>
      </c>
      <c r="DJ21" s="62">
        <f>IFERROR(Inv_SY_B!DJ21/Inv_SY_B!$IS21-1,"")</f>
        <v>2.9083304306319668E-2</v>
      </c>
      <c r="DK21" s="62">
        <f>IFERROR(Inv_SY_B!DK21/Inv_SY_B!$IS21-1,"")</f>
        <v>3.5216953580975874E-2</v>
      </c>
      <c r="DL21" s="62">
        <f>IFERROR(Inv_SY_B!DL21/Inv_SY_B!$IS21-1,"")</f>
        <v>3.4386787619804293E-2</v>
      </c>
      <c r="DM21" s="62">
        <f>IFERROR(Inv_SY_B!DM21/Inv_SY_B!$IS21-1,"")</f>
        <v>4.5822323734942882E-2</v>
      </c>
      <c r="DN21" s="62">
        <f>IFERROR(Inv_SY_B!DN21/Inv_SY_B!$IS21-1,"")</f>
        <v>-7.225281183921739E-3</v>
      </c>
      <c r="DO21" s="62">
        <f>IFERROR(Inv_SY_B!DO21/Inv_SY_B!$IS21-1,"")</f>
        <v>-3.8904178629004527E-3</v>
      </c>
      <c r="DP21" s="62">
        <f>IFERROR(Inv_SY_B!DP21/Inv_SY_B!$IS21-1,"")</f>
        <v>-3.9716615328544425E-4</v>
      </c>
      <c r="DQ21" s="62">
        <f>IFERROR(Inv_SY_B!DQ21/Inv_SY_B!$IS21-1,"")</f>
        <v>4.1692248078114336E-2</v>
      </c>
      <c r="DR21" s="62">
        <f>IFERROR(Inv_SY_B!DR21/Inv_SY_B!$IS21-1,"")</f>
        <v>4.5261961711152043E-2</v>
      </c>
      <c r="DS21" s="62">
        <f>IFERROR(Inv_SY_B!DS21/Inv_SY_B!$IS21-1,"")</f>
        <v>4.0031916155771174E-2</v>
      </c>
      <c r="DT21" s="62">
        <f>IFERROR(Inv_SY_B!DT21/Inv_SY_B!$IS21-1,"")</f>
        <v>-2.9452974794291209E-2</v>
      </c>
      <c r="DU21" s="62">
        <f>IFERROR(Inv_SY_B!DU21/Inv_SY_B!$IS21-1,"")</f>
        <v>7.240360689493297E-3</v>
      </c>
      <c r="DV21" s="62">
        <f>IFERROR(Inv_SY_B!DV21/Inv_SY_B!$IS21-1,"")</f>
        <v>1.8738159251719733E-2</v>
      </c>
      <c r="DW21" s="62">
        <f>IFERROR(Inv_SY_B!DW21/Inv_SY_B!$IS21-1,"")</f>
        <v>2.6863408596686789E-2</v>
      </c>
      <c r="DX21" s="62">
        <f>IFERROR(Inv_SY_B!DX21/Inv_SY_B!$IS21-1,"")</f>
        <v>5.1820272804407708E-2</v>
      </c>
      <c r="DY21" s="62">
        <f>IFERROR(Inv_SY_B!DY21/Inv_SY_B!$IS21-1,"")</f>
        <v>-4.6450622849279588E-2</v>
      </c>
      <c r="DZ21" s="62">
        <f>IFERROR(Inv_SY_B!DZ21/Inv_SY_B!$IS21-1,"")</f>
        <v>-5.7657863325096037E-2</v>
      </c>
      <c r="EA21" s="62">
        <f>IFERROR(Inv_SY_B!EA21/Inv_SY_B!$IS21-1,"")</f>
        <v>-5.7097501301305198E-2</v>
      </c>
      <c r="EB21" s="62">
        <f>IFERROR(Inv_SY_B!EB21/Inv_SY_B!$IS21-1,"")</f>
        <v>-5.7761634070242485E-2</v>
      </c>
      <c r="EC21" s="62">
        <f>IFERROR(Inv_SY_B!EC21/Inv_SY_B!$IS21-1,"")</f>
        <v>-5.3419227504114097E-2</v>
      </c>
      <c r="ED21" s="62">
        <f>IFERROR(Inv_SY_B!ED21/Inv_SY_B!$IS21-1,"")</f>
        <v>-5.2643341625019158E-2</v>
      </c>
      <c r="EE21" s="62">
        <f>IFERROR(Inv_SY_B!EE21/Inv_SY_B!$IS21-1,"")</f>
        <v>-4.04877961858644E-2</v>
      </c>
      <c r="EF21" s="62">
        <f>IFERROR(Inv_SY_B!EF21/Inv_SY_B!$IS21-1,"")</f>
        <v>-4.8403399598853647E-2</v>
      </c>
      <c r="EG21" s="62">
        <f>IFERROR(Inv_SY_B!EG21/Inv_SY_B!$IS21-1,"")</f>
        <v>-4.527830369694319E-2</v>
      </c>
      <c r="EH21" s="62">
        <f>IFERROR(Inv_SY_B!EH21/Inv_SY_B!$IS21-1,"")</f>
        <v>-3.0456140375343388E-2</v>
      </c>
      <c r="EI21" s="62">
        <f>IFERROR(Inv_SY_B!EI21/Inv_SY_B!$IS21-1,"")</f>
        <v>-4.3534519776755043E-2</v>
      </c>
      <c r="EJ21" s="62">
        <f>IFERROR(Inv_SY_B!EJ21/Inv_SY_B!$IS21-1,"")</f>
        <v>-1.9383112482147968E-2</v>
      </c>
      <c r="EK21" s="62">
        <f>IFERROR(Inv_SY_B!EK21/Inv_SY_B!$IS21-1,"")</f>
        <v>-3.976363603204236E-2</v>
      </c>
      <c r="EL21" s="62">
        <f>IFERROR(Inv_SY_B!EL21/Inv_SY_B!$IS21-1,"")</f>
        <v>-4.4582749436643532E-2</v>
      </c>
      <c r="EM21" s="62">
        <f>IFERROR(Inv_SY_B!EM21/Inv_SY_B!$IS21-1,"")</f>
        <v>-4.7901816808327502E-2</v>
      </c>
      <c r="EN21" s="62">
        <f>IFERROR(Inv_SY_B!EN21/Inv_SY_B!$IS21-1,"")</f>
        <v>-3.5315223658564432E-2</v>
      </c>
      <c r="EO21" s="62">
        <f>IFERROR(Inv_SY_B!EO21/Inv_SY_B!$IS21-1,"")</f>
        <v>-3.39358709846177E-2</v>
      </c>
      <c r="EP21" s="62">
        <f>IFERROR(Inv_SY_B!EP21/Inv_SY_B!$IS21-1,"")</f>
        <v>-5.0832941240464224E-2</v>
      </c>
      <c r="EQ21" s="62">
        <f>IFERROR(Inv_SY_B!EQ21/Inv_SY_B!$IS21-1,"")</f>
        <v>-5.5789989912459981E-2</v>
      </c>
      <c r="ER21" s="62">
        <f>IFERROR(Inv_SY_B!ER21/Inv_SY_B!$IS21-1,"")</f>
        <v>-3.9625700764647664E-2</v>
      </c>
      <c r="ES21" s="62">
        <f>IFERROR(Inv_SY_B!ES21/Inv_SY_B!$IS21-1,"")</f>
        <v>-4.0193246916948588E-2</v>
      </c>
      <c r="ET21" s="62">
        <f>IFERROR(Inv_SY_B!ET21/Inv_SY_B!$IS21-1,"")</f>
        <v>-5.1459919728621739E-2</v>
      </c>
      <c r="EU21" s="62">
        <f>IFERROR(Inv_SY_B!EU21/Inv_SY_B!$IS21-1,"")</f>
        <v>-4.6522464134380881E-2</v>
      </c>
      <c r="EV21" s="62">
        <f>IFERROR(Inv_SY_B!EV21/Inv_SY_B!$IS21-1,"")</f>
        <v>-4.3074082449514273E-2</v>
      </c>
      <c r="EW21" s="62">
        <f>IFERROR(Inv_SY_B!EW21/Inv_SY_B!$IS21-1,"")</f>
        <v>-5.0832941240464224E-2</v>
      </c>
      <c r="EX21" s="62">
        <f>IFERROR(Inv_SY_B!EX21/Inv_SY_B!$IS21-1,"")</f>
        <v>-3.5243382373463028E-2</v>
      </c>
      <c r="EY21" s="62">
        <f>IFERROR(Inv_SY_B!EY21/Inv_SY_B!$IS21-1,"")</f>
        <v>-3.4849053541906594E-2</v>
      </c>
      <c r="EZ21" s="62">
        <f>IFERROR(Inv_SY_B!EZ21/Inv_SY_B!$IS21-1,"")</f>
        <v>-3.6177319079781056E-2</v>
      </c>
      <c r="FA21" s="62">
        <f>IFERROR(Inv_SY_B!FA21/Inv_SY_B!$IS21-1,"")</f>
        <v>-4.4582749436643532E-2</v>
      </c>
      <c r="FB21" s="62">
        <f>IFERROR(Inv_SY_B!FB21/Inv_SY_B!$IS21-1,"")</f>
        <v>-3.3749083643354272E-2</v>
      </c>
      <c r="FC21" s="62">
        <f>IFERROR(Inv_SY_B!FC21/Inv_SY_B!$IS21-1,"")</f>
        <v>-4.8318496261915533E-2</v>
      </c>
      <c r="FD21" s="62">
        <f>IFERROR(Inv_SY_B!FD21/Inv_SY_B!$IS21-1,"")</f>
        <v>-4.1220577293898608E-2</v>
      </c>
      <c r="FE21" s="62">
        <f>IFERROR(Inv_SY_B!FE21/Inv_SY_B!$IS21-1,"")</f>
        <v>1.9782405401576053E-3</v>
      </c>
      <c r="FF21" s="62">
        <f>IFERROR(Inv_SY_B!FF21/Inv_SY_B!$IS21-1,"")</f>
        <v>-1.8140666439013908E-2</v>
      </c>
      <c r="FG21" s="62">
        <f>IFERROR(Inv_SY_B!FG21/Inv_SY_B!$IS21-1,"")</f>
        <v>-1.565335243063426E-2</v>
      </c>
      <c r="FH21" s="62">
        <f>IFERROR(Inv_SY_B!FH21/Inv_SY_B!$IS21-1,"")</f>
        <v>-2.3335689367908086E-2</v>
      </c>
      <c r="FI21" s="62">
        <f>IFERROR(Inv_SY_B!FI21/Inv_SY_B!$IS21-1,"")</f>
        <v>-2.1866389953675291E-2</v>
      </c>
      <c r="FJ21" s="62">
        <f>IFERROR(Inv_SY_B!FJ21/Inv_SY_B!$IS21-1,"")</f>
        <v>-1.6828791962020362E-2</v>
      </c>
      <c r="FK21" s="62">
        <f>IFERROR(Inv_SY_B!FK21/Inv_SY_B!$IS21-1,"")</f>
        <v>-1.207586230317359E-4</v>
      </c>
      <c r="FL21" s="62">
        <f>IFERROR(Inv_SY_B!FL21/Inv_SY_B!$IS21-1,"")</f>
        <v>-2.6131556253276567E-2</v>
      </c>
      <c r="FM21" s="62">
        <f>IFERROR(Inv_SY_B!FM21/Inv_SY_B!$IS21-1,"")</f>
        <v>-2.5555976523315982E-3</v>
      </c>
      <c r="FN21" s="62">
        <f>IFERROR(Inv_SY_B!FN21/Inv_SY_B!$IS21-1,"")</f>
        <v>-8.4327953092622199E-3</v>
      </c>
      <c r="FO21" s="62">
        <f>IFERROR(Inv_SY_B!FO21/Inv_SY_B!$IS21-1,"")</f>
        <v>-1.6110480288962226E-3</v>
      </c>
      <c r="FP21" s="62">
        <f>IFERROR(Inv_SY_B!FP21/Inv_SY_B!$IS21-1,"")</f>
        <v>-2.5315465378628277E-2</v>
      </c>
      <c r="FQ21" s="62">
        <f>IFERROR(Inv_SY_B!FQ21/Inv_SY_B!$IS21-1,"")</f>
        <v>-2.6131556253276567E-2</v>
      </c>
      <c r="FR21" s="62">
        <f>IFERROR(Inv_SY_B!FR21/Inv_SY_B!$IS21-1,"")</f>
        <v>-1.8877415145293397E-2</v>
      </c>
      <c r="FS21" s="62">
        <f>IFERROR(Inv_SY_B!FS21/Inv_SY_B!$IS21-1,"")</f>
        <v>-1.2630793635641346E-2</v>
      </c>
      <c r="FT21" s="62">
        <f>IFERROR(Inv_SY_B!FT21/Inv_SY_B!$IS21-1,"")</f>
        <v>-2.8276279438809171E-3</v>
      </c>
      <c r="FU21" s="62">
        <f>IFERROR(Inv_SY_B!FU21/Inv_SY_B!$IS21-1,"")</f>
        <v>-4.0337582589743293E-2</v>
      </c>
      <c r="FV21" s="62">
        <f>IFERROR(Inv_SY_B!FV21/Inv_SY_B!$IS21-1,"")</f>
        <v>-4.0337582589743293E-2</v>
      </c>
      <c r="FW21" s="62">
        <f>IFERROR(Inv_SY_B!FW21/Inv_SY_B!$IS21-1,"")</f>
        <v>-2.239113974447271E-2</v>
      </c>
      <c r="FX21" s="62">
        <f>IFERROR(Inv_SY_B!FX21/Inv_SY_B!$IS21-1,"")</f>
        <v>-2.4280238991343239E-2</v>
      </c>
      <c r="FY21" s="62">
        <f>IFERROR(Inv_SY_B!FY21/Inv_SY_B!$IS21-1,"")</f>
        <v>-2.1866389953675291E-2</v>
      </c>
      <c r="FZ21" s="62">
        <f>IFERROR(Inv_SY_B!FZ21/Inv_SY_B!$IS21-1,"")</f>
        <v>7.8344482054566456E-3</v>
      </c>
      <c r="GA21" s="62">
        <f>IFERROR(Inv_SY_B!GA21/Inv_SY_B!$IS21-1,"")</f>
        <v>-1.3018301173461033E-2</v>
      </c>
      <c r="GB21" s="62">
        <f>IFERROR(Inv_SY_B!GB21/Inv_SY_B!$IS21-1,"")</f>
        <v>-1.598919229674467E-2</v>
      </c>
      <c r="GC21" s="62">
        <f>IFERROR(Inv_SY_B!GC21/Inv_SY_B!$IS21-1,"")</f>
        <v>-1.4309992966192953E-2</v>
      </c>
      <c r="GD21" s="62">
        <f>IFERROR(Inv_SY_B!GD21/Inv_SY_B!$IS21-1,"")</f>
        <v>2.9997360569742559E-2</v>
      </c>
      <c r="GE21" s="62">
        <f>IFERROR(Inv_SY_B!GE21/Inv_SY_B!$IS21-1,"")</f>
        <v>-2.2957869518533958E-2</v>
      </c>
      <c r="GF21" s="62">
        <f>IFERROR(Inv_SY_B!GF21/Inv_SY_B!$IS21-1,"")</f>
        <v>-1.9347590957847882E-2</v>
      </c>
      <c r="GG21" s="62">
        <f>IFERROR(Inv_SY_B!GG21/Inv_SY_B!$IS21-1,"")</f>
        <v>-1.0263122579563522E-2</v>
      </c>
      <c r="GH21" s="62">
        <f>IFERROR(Inv_SY_B!GH21/Inv_SY_B!$IS21-1,"")</f>
        <v>-2.4318020976280774E-2</v>
      </c>
      <c r="GI21" s="62">
        <f>IFERROR(Inv_SY_B!GI21/Inv_SY_B!$IS21-1,"")</f>
        <v>-7.237670581666833E-2</v>
      </c>
      <c r="GJ21" s="62">
        <f>IFERROR(Inv_SY_B!GJ21/Inv_SY_B!$IS21-1,"")</f>
        <v>-8.8872901701649076E-2</v>
      </c>
      <c r="GK21" s="62">
        <f>IFERROR(Inv_SY_B!GK21/Inv_SY_B!$IS21-1,"")</f>
        <v>4.3396145987459889E-3</v>
      </c>
      <c r="GL21" s="62">
        <f>IFERROR(Inv_SY_B!GL21/Inv_SY_B!$IS21-1,"")</f>
        <v>3.1448188791338927E-2</v>
      </c>
      <c r="GM21" s="62">
        <f>IFERROR(Inv_SY_B!GM21/Inv_SY_B!$IS21-1,"")</f>
        <v>5.9453489585861163E-3</v>
      </c>
      <c r="GN21" s="62">
        <f>IFERROR(Inv_SY_B!GN21/Inv_SY_B!$IS21-1,"")</f>
        <v>-1.2945643510119731E-2</v>
      </c>
      <c r="GO21" s="62">
        <f>IFERROR(Inv_SY_B!GO21/Inv_SY_B!$IS21-1,"")</f>
        <v>3.0409184205560269E-2</v>
      </c>
      <c r="GP21" s="62">
        <f>IFERROR(Inv_SY_B!GP21/Inv_SY_B!$IS21-1,"")</f>
        <v>-1.2945643510119731E-2</v>
      </c>
      <c r="GQ21" s="62">
        <f>IFERROR(Inv_SY_B!GQ21/Inv_SY_B!$IS21-1,"")</f>
        <v>3.8702329899321875E-2</v>
      </c>
      <c r="GR21" s="62">
        <f>IFERROR(Inv_SY_B!GR21/Inv_SY_B!$IS21-1,"")</f>
        <v>3.0125819318529423E-2</v>
      </c>
      <c r="GS21" s="62" t="str">
        <f>IFERROR(Inv_SY_B!GS21/Inv_SY_B!$IS21-1,"")</f>
        <v/>
      </c>
      <c r="GT21" s="62" t="str">
        <f>IFERROR(Inv_SY_B!GT21/Inv_SY_B!$IS21-1,"")</f>
        <v/>
      </c>
      <c r="GU21" s="62">
        <f>IFERROR(Inv_SY_B!GU21/Inv_SY_B!$IS21-1,"")</f>
        <v>-6.7269356468205865E-2</v>
      </c>
      <c r="GV21" s="62">
        <f>IFERROR(Inv_SY_B!GV21/Inv_SY_B!$IS21-1,"")</f>
        <v>8.5043786921290554E-4</v>
      </c>
      <c r="GW21" s="62">
        <f>IFERROR(Inv_SY_B!GW21/Inv_SY_B!$IS21-1,"")</f>
        <v>-1.6746879799554582E-2</v>
      </c>
      <c r="GX21" s="62" t="str">
        <f>IFERROR(Inv_SY_B!GX21/Inv_SY_B!$IS21-1,"")</f>
        <v/>
      </c>
      <c r="GY21" s="62">
        <f>IFERROR(Inv_SY_B!GY21/Inv_SY_B!$IS21-1,"")</f>
        <v>-1.2270965207666129E-2</v>
      </c>
      <c r="GZ21" s="62">
        <f>IFERROR(Inv_SY_B!GZ21/Inv_SY_B!$IS21-1,"")</f>
        <v>-1.6564648247102243E-2</v>
      </c>
      <c r="HA21" s="62">
        <f>IFERROR(Inv_SY_B!HA21/Inv_SY_B!$IS21-1,"")</f>
        <v>-1.2828901421830019E-2</v>
      </c>
      <c r="HB21" s="62">
        <f>IFERROR(Inv_SY_B!HB21/Inv_SY_B!$IS21-1,"")</f>
        <v>8.7450364941168424E-3</v>
      </c>
      <c r="HC21" s="62">
        <f>IFERROR(Inv_SY_B!HC21/Inv_SY_B!$IS21-1,"")</f>
        <v>1.9765489628669641E-2</v>
      </c>
      <c r="HD21" s="62">
        <f>IFERROR(Inv_SY_B!HD21/Inv_SY_B!$IS21-1,"")</f>
        <v>2.9665218715640762E-2</v>
      </c>
      <c r="HE21" s="62">
        <f>IFERROR(Inv_SY_B!HE21/Inv_SY_B!$IS21-1,"")</f>
        <v>2.574268454910511E-2</v>
      </c>
      <c r="HF21" s="62">
        <f>IFERROR(Inv_SY_B!HF21/Inv_SY_B!$IS21-1,"")</f>
        <v>6.1605854071717925E-2</v>
      </c>
      <c r="HG21" s="62">
        <f>IFERROR(Inv_SY_B!HG21/Inv_SY_B!$IS21-1,"")</f>
        <v>4.1059246532720861E-2</v>
      </c>
      <c r="HH21" s="62">
        <f>IFERROR(Inv_SY_B!HH21/Inv_SY_B!$IS21-1,"")</f>
        <v>3.6083846093672989E-3</v>
      </c>
      <c r="HI21" s="62">
        <f>IFERROR(Inv_SY_B!HI21/Inv_SY_B!$IS21-1,"")</f>
        <v>3.6389563001130831E-2</v>
      </c>
      <c r="HJ21" s="62">
        <f>IFERROR(Inv_SY_B!HJ21/Inv_SY_B!$IS21-1,"")</f>
        <v>4.9838251572110526E-2</v>
      </c>
      <c r="HK21" s="62">
        <f>IFERROR(Inv_SY_B!HK21/Inv_SY_B!$IS21-1,"")</f>
        <v>-1.62533360116629E-2</v>
      </c>
      <c r="HL21" s="62">
        <f>IFERROR(Inv_SY_B!HL21/Inv_SY_B!$IS21-1,"")</f>
        <v>5.8627633686014757E-2</v>
      </c>
      <c r="HM21" s="62">
        <f>IFERROR(Inv_SY_B!HM21/Inv_SY_B!$IS21-1,"")</f>
        <v>6.7573722172381112E-2</v>
      </c>
      <c r="HN21" s="62">
        <f>IFERROR(Inv_SY_B!HN21/Inv_SY_B!$IS21-1,"")</f>
        <v>7.0923848915600107E-2</v>
      </c>
      <c r="HO21" s="62">
        <f>IFERROR(Inv_SY_B!HO21/Inv_SY_B!$IS21-1,"")</f>
        <v>6.962102184879293E-2</v>
      </c>
      <c r="HP21" s="62">
        <f>IFERROR(Inv_SY_B!HP21/Inv_SY_B!$IS21-1,"")</f>
        <v>6.6233671475093736E-2</v>
      </c>
      <c r="HQ21" s="62">
        <f>IFERROR(Inv_SY_B!HQ21/Inv_SY_B!$IS21-1,"")</f>
        <v>2.5750905348395969E-2</v>
      </c>
      <c r="HR21" s="62">
        <f>IFERROR(Inv_SY_B!HR21/Inv_SY_B!$IS21-1,"")</f>
        <v>5.0581817860560152E-2</v>
      </c>
      <c r="HS21" s="62">
        <f>IFERROR(Inv_SY_B!HS21/Inv_SY_B!$IS21-1,"")</f>
        <v>6.6839635373924233E-2</v>
      </c>
      <c r="HT21" s="62">
        <f>IFERROR(Inv_SY_B!HT21/Inv_SY_B!$IS21-1,"")</f>
        <v>7.8551616754132914E-2</v>
      </c>
      <c r="HU21" s="62">
        <f>IFERROR(Inv_SY_B!HU21/Inv_SY_B!$IS21-1,"")</f>
        <v>7.3567428041098726E-2</v>
      </c>
      <c r="HV21" s="62">
        <f>IFERROR(Inv_SY_B!HV21/Inv_SY_B!$IS21-1,"")</f>
        <v>5.5722052821914225E-2</v>
      </c>
      <c r="HW21" s="62">
        <f>IFERROR(Inv_SY_B!HW21/Inv_SY_B!$IS21-1,"")</f>
        <v>7.6791664916449287E-2</v>
      </c>
      <c r="HX21" s="62">
        <f>IFERROR(Inv_SY_B!HX21/Inv_SY_B!$IS21-1,"")</f>
        <v>7.8912419652642063E-2</v>
      </c>
      <c r="HY21" s="62">
        <f>IFERROR(Inv_SY_B!HY21/Inv_SY_B!$IS21-1,"")</f>
        <v>6.9834874161831317E-2</v>
      </c>
      <c r="HZ21" s="62">
        <f>IFERROR(Inv_SY_B!HZ21/Inv_SY_B!$IS21-1,"")</f>
        <v>7.3238554602634842E-2</v>
      </c>
      <c r="IA21" s="62">
        <f>IFERROR(Inv_SY_B!IA21/Inv_SY_B!$IS21-1,"")</f>
        <v>2.5441821955135113E-2</v>
      </c>
      <c r="IB21" s="62">
        <f>IFERROR(Inv_SY_B!IB21/Inv_SY_B!$IS21-1,"")</f>
        <v>4.0803727918697907E-2</v>
      </c>
      <c r="IC21" s="62">
        <f>IFERROR(Inv_SY_B!IC21/Inv_SY_B!$IS21-1,"")</f>
        <v>1.1685304362538895E-2</v>
      </c>
      <c r="ID21" s="62">
        <f>IFERROR(Inv_SY_B!ID21/Inv_SY_B!$IS21-1,"")</f>
        <v>2.7856568000992121E-2</v>
      </c>
      <c r="IE21" s="62">
        <f>IFERROR(Inv_SY_B!IE21/Inv_SY_B!$IS21-1,"")</f>
        <v>2.7871494217263981E-2</v>
      </c>
      <c r="IF21" s="62" t="str">
        <f>IFERROR(Inv_SY_B!IF21/Inv_SY_B!$IS21-1,"")</f>
        <v/>
      </c>
      <c r="IG21" s="62">
        <f>IFERROR(Inv_SY_B!IG21/Inv_SY_B!$IS21-1,"")</f>
        <v>5.9061226806309319E-2</v>
      </c>
      <c r="IH21" s="62">
        <f>IFERROR(Inv_SY_B!IH21/Inv_SY_B!$IS21-1,"")</f>
        <v>1.4120588802801759E-2</v>
      </c>
      <c r="II21" s="62">
        <f>IFERROR(Inv_SY_B!II21/Inv_SY_B!$IS21-1,"")</f>
        <v>1.481283721441895E-2</v>
      </c>
      <c r="IJ21" s="62">
        <f>IFERROR(Inv_SY_B!IJ21/Inv_SY_B!$IS21-1,"")</f>
        <v>2.6923679484019303E-2</v>
      </c>
      <c r="IK21" s="62">
        <f>IFERROR(Inv_SY_B!IK21/Inv_SY_B!$IS21-1,"")</f>
        <v>3.3482603364891839E-2</v>
      </c>
      <c r="IL21" s="62" t="str">
        <f>IFERROR(Inv_SY_B!IL21/Inv_SY_B!$IS21-1,"")</f>
        <v/>
      </c>
      <c r="IM21" s="62" t="str">
        <f>IFERROR(Inv_SY_B!IM21/Inv_SY_B!$IS21-1,"")</f>
        <v/>
      </c>
      <c r="IN21" s="62">
        <f>IFERROR(Inv_SY_B!IN21/Inv_SY_B!$IS21-1,"")</f>
        <v>4.6430700059622909E-2</v>
      </c>
      <c r="IO21" s="62">
        <f>IFERROR(Inv_SY_B!IO21/Inv_SY_B!$IS21-1,"")</f>
        <v>3.9655999312224965E-2</v>
      </c>
      <c r="IP21" s="62">
        <f>IFERROR(Inv_SY_B!IP21/Inv_SY_B!$IS21-1,"")</f>
        <v>0.14530624171296935</v>
      </c>
      <c r="IQ21" s="62">
        <f>IFERROR(Inv_SY_B!IQ21/Inv_SY_B!$IS21-1,"")</f>
        <v>-1.9605929316394266E-2</v>
      </c>
      <c r="IR21" s="62">
        <f>IFERROR(Inv_SY_B!IR21/Inv_SY_B!$IS21-1,"")</f>
        <v>-2.2508621040919885E-2</v>
      </c>
    </row>
    <row r="22" spans="2:252" ht="14.5" x14ac:dyDescent="0.35">
      <c r="B22" s="85">
        <f t="shared" si="0"/>
        <v>45844</v>
      </c>
      <c r="C22" s="62">
        <f>IFERROR(Inv_SY_B!C22/Inv_SY_B!$IS22-1,"")</f>
        <v>-2.2044910381721294E-2</v>
      </c>
      <c r="D22" s="62">
        <f>IFERROR(Inv_SY_B!D22/Inv_SY_B!$IS22-1,"")</f>
        <v>-1.1303054186349026E-3</v>
      </c>
      <c r="E22" s="62">
        <f>IFERROR(Inv_SY_B!E22/Inv_SY_B!$IS22-1,"")</f>
        <v>8.8387627002717295E-4</v>
      </c>
      <c r="F22" s="62">
        <f>IFERROR(Inv_SY_B!F22/Inv_SY_B!$IS22-1,"")</f>
        <v>2.8876696064550345E-5</v>
      </c>
      <c r="G22" s="62">
        <f>IFERROR(Inv_SY_B!G22/Inv_SY_B!$IS22-1,"")</f>
        <v>-9.9104933512512705E-3</v>
      </c>
      <c r="H22" s="62">
        <f>IFERROR(Inv_SY_B!H22/Inv_SY_B!$IS22-1,"")</f>
        <v>-1.1406742605685971E-2</v>
      </c>
      <c r="I22" s="62">
        <f>IFERROR(Inv_SY_B!I22/Inv_SY_B!$IS22-1,"")</f>
        <v>-3.2842466530407233E-3</v>
      </c>
      <c r="J22" s="62">
        <f>IFERROR(Inv_SY_B!J22/Inv_SY_B!$IS22-1,"")</f>
        <v>-5.0549803766208878E-4</v>
      </c>
      <c r="K22" s="62">
        <f>IFERROR(Inv_SY_B!K22/Inv_SY_B!$IS22-1,"")</f>
        <v>-1.2783291919765682E-2</v>
      </c>
      <c r="L22" s="62">
        <f>IFERROR(Inv_SY_B!L22/Inv_SY_B!$IS22-1,"")</f>
        <v>-6.9350948338612328E-3</v>
      </c>
      <c r="M22" s="62">
        <f>IFERROR(Inv_SY_B!M22/Inv_SY_B!$IS22-1,"")</f>
        <v>3.5557499386604796E-3</v>
      </c>
      <c r="N22" s="62">
        <f>IFERROR(Inv_SY_B!N22/Inv_SY_B!$IS22-1,"")</f>
        <v>1.1357621051069522E-2</v>
      </c>
      <c r="O22" s="62">
        <f>IFERROR(Inv_SY_B!O22/Inv_SY_B!$IS22-1,"")</f>
        <v>1.4182510037537011E-3</v>
      </c>
      <c r="P22" s="62">
        <f>IFERROR(Inv_SY_B!P22/Inv_SY_B!$IS22-1,"")</f>
        <v>1.8654265142501014E-2</v>
      </c>
      <c r="Q22" s="62">
        <f>IFERROR(Inv_SY_B!Q22/Inv_SY_B!$IS22-1,"")</f>
        <v>-7.772994416344714E-3</v>
      </c>
      <c r="R22" s="62">
        <f>IFERROR(Inv_SY_B!R22/Inv_SY_B!$IS22-1,"")</f>
        <v>-1.3223616700356655E-2</v>
      </c>
      <c r="S22" s="62">
        <f>IFERROR(Inv_SY_B!S22/Inv_SY_B!$IS22-1,"")</f>
        <v>-1.0765492925213893E-2</v>
      </c>
      <c r="T22" s="62">
        <f>IFERROR(Inv_SY_B!T22/Inv_SY_B!$IS22-1,"")</f>
        <v>-1.3330491647101872E-2</v>
      </c>
      <c r="U22" s="62">
        <f>IFERROR(Inv_SY_B!U22/Inv_SY_B!$IS22-1,"")</f>
        <v>-1.0699723727216837E-2</v>
      </c>
      <c r="V22" s="62">
        <f>IFERROR(Inv_SY_B!V22/Inv_SY_B!$IS22-1,"")</f>
        <v>-1.0601069930221141E-2</v>
      </c>
      <c r="W22" s="62">
        <f>IFERROR(Inv_SY_B!W22/Inv_SY_B!$IS22-1,"")</f>
        <v>-5.5286205346927186E-3</v>
      </c>
      <c r="X22" s="62">
        <f>IFERROR(Inv_SY_B!X22/Inv_SY_B!$IS22-1,"")</f>
        <v>-6.5973700021459969E-3</v>
      </c>
      <c r="Y22" s="62">
        <f>IFERROR(Inv_SY_B!Y22/Inv_SY_B!$IS22-1,"")</f>
        <v>-2.2340871772708271E-2</v>
      </c>
      <c r="Z22" s="62">
        <f>IFERROR(Inv_SY_B!Z22/Inv_SY_B!$IS22-1,"")</f>
        <v>-1.5504975169498003E-3</v>
      </c>
      <c r="AA22" s="62">
        <f>IFERROR(Inv_SY_B!AA22/Inv_SY_B!$IS22-1,"")</f>
        <v>-8.3434402764781535E-4</v>
      </c>
      <c r="AB22" s="62">
        <f>IFERROR(Inv_SY_B!AB22/Inv_SY_B!$IS22-1,"")</f>
        <v>-9.6145319602641832E-3</v>
      </c>
      <c r="AC22" s="62">
        <f>IFERROR(Inv_SY_B!AC22/Inv_SY_B!$IS22-1,"")</f>
        <v>-1.6618951546958249E-2</v>
      </c>
      <c r="AD22" s="62">
        <f>IFERROR(Inv_SY_B!AD22/Inv_SY_B!$IS22-1,"")</f>
        <v>-1.2501142060358128E-2</v>
      </c>
      <c r="AE22" s="62">
        <f>IFERROR(Inv_SY_B!AE22/Inv_SY_B!$IS22-1,"")</f>
        <v>-5.8254953867631354E-3</v>
      </c>
      <c r="AF22" s="62">
        <f>IFERROR(Inv_SY_B!AF22/Inv_SY_B!$IS22-1,"")</f>
        <v>-1.5610490511002162E-2</v>
      </c>
      <c r="AG22" s="62">
        <f>IFERROR(Inv_SY_B!AG22/Inv_SY_B!$IS22-1,"")</f>
        <v>-1.6275490179639807E-2</v>
      </c>
      <c r="AH22" s="62">
        <f>IFERROR(Inv_SY_B!AH22/Inv_SY_B!$IS22-1,"")</f>
        <v>-7.0604947713758248E-3</v>
      </c>
      <c r="AI22" s="62">
        <f>IFERROR(Inv_SY_B!AI22/Inv_SY_B!$IS22-1,"")</f>
        <v>-1.0675758300116467E-2</v>
      </c>
      <c r="AJ22" s="62">
        <f>IFERROR(Inv_SY_B!AJ22/Inv_SY_B!$IS22-1,"")</f>
        <v>-3.3669599952068641E-4</v>
      </c>
      <c r="AK22" s="62">
        <f>IFERROR(Inv_SY_B!AK22/Inv_SY_B!$IS22-1,"")</f>
        <v>-1.9849863398567091E-2</v>
      </c>
      <c r="AL22" s="62">
        <f>IFERROR(Inv_SY_B!AL22/Inv_SY_B!$IS22-1,"")</f>
        <v>-2.7364327076403128E-2</v>
      </c>
      <c r="AM22" s="62">
        <f>IFERROR(Inv_SY_B!AM22/Inv_SY_B!$IS22-1,"")</f>
        <v>-1.0551743031723348E-2</v>
      </c>
      <c r="AN22" s="62">
        <f>IFERROR(Inv_SY_B!AN22/Inv_SY_B!$IS22-1,"")</f>
        <v>-2.5300485682579033E-2</v>
      </c>
      <c r="AO22" s="62">
        <f>IFERROR(Inv_SY_B!AO22/Inv_SY_B!$IS22-1,"")</f>
        <v>-2.8506734084938867E-2</v>
      </c>
      <c r="AP22" s="62">
        <f>IFERROR(Inv_SY_B!AP22/Inv_SY_B!$IS22-1,"")</f>
        <v>-2.3697361481399004E-2</v>
      </c>
      <c r="AQ22" s="62">
        <f>IFERROR(Inv_SY_B!AQ22/Inv_SY_B!$IS22-1,"")</f>
        <v>-2.2094237280218976E-2</v>
      </c>
      <c r="AR22" s="62">
        <f>IFERROR(Inv_SY_B!AR22/Inv_SY_B!$IS22-1,"")</f>
        <v>-1.5681740475499084E-2</v>
      </c>
      <c r="AS22" s="62">
        <f>IFERROR(Inv_SY_B!AS22/Inv_SY_B!$IS22-1,"")</f>
        <v>-1.7819239410405752E-2</v>
      </c>
      <c r="AT22" s="62">
        <f>IFERROR(Inv_SY_B!AT22/Inv_SY_B!$IS22-1,"")</f>
        <v>-7.131744735872747E-3</v>
      </c>
      <c r="AU22" s="62">
        <f>IFERROR(Inv_SY_B!AU22/Inv_SY_B!$IS22-1,"")</f>
        <v>-1.2475492073139249E-2</v>
      </c>
      <c r="AV22" s="62">
        <f>IFERROR(Inv_SY_B!AV22/Inv_SY_B!$IS22-1,"")</f>
        <v>-2.7972359351212228E-2</v>
      </c>
      <c r="AW22" s="62">
        <f>IFERROR(Inv_SY_B!AW22/Inv_SY_B!$IS22-1,"")</f>
        <v>-2.2340871772708271E-2</v>
      </c>
      <c r="AX22" s="62">
        <f>IFERROR(Inv_SY_B!AX22/Inv_SY_B!$IS22-1,"")</f>
        <v>-1.1406742605685971E-2</v>
      </c>
      <c r="AY22" s="62">
        <f>IFERROR(Inv_SY_B!AY22/Inv_SY_B!$IS22-1,"")</f>
        <v>-1.9144488750047817E-2</v>
      </c>
      <c r="AZ22" s="62">
        <f>IFERROR(Inv_SY_B!AZ22/Inv_SY_B!$IS22-1,"")</f>
        <v>-1.811848926129267E-2</v>
      </c>
      <c r="BA22" s="62">
        <f>IFERROR(Inv_SY_B!BA22/Inv_SY_B!$IS22-1,"")</f>
        <v>-1.1406742605685971E-2</v>
      </c>
      <c r="BB22" s="62">
        <f>IFERROR(Inv_SY_B!BB22/Inv_SY_B!$IS22-1,"")</f>
        <v>-1.9636113505076547E-2</v>
      </c>
      <c r="BC22" s="62">
        <f>IFERROR(Inv_SY_B!BC22/Inv_SY_B!$IS22-1,"")</f>
        <v>5.3844990274138915E-3</v>
      </c>
      <c r="BD22" s="62">
        <f>IFERROR(Inv_SY_B!BD22/Inv_SY_B!$IS22-1,"")</f>
        <v>-2.4540486061278899E-2</v>
      </c>
      <c r="BE22" s="62">
        <f>IFERROR(Inv_SY_B!BE22/Inv_SY_B!$IS22-1,"")</f>
        <v>-2.2340871772708271E-2</v>
      </c>
      <c r="BF22" s="62">
        <f>IFERROR(Inv_SY_B!BF22/Inv_SY_B!$IS22-1,"")</f>
        <v>-2.215497185587556E-3</v>
      </c>
      <c r="BG22" s="62">
        <f>IFERROR(Inv_SY_B!BG22/Inv_SY_B!$IS22-1,"")</f>
        <v>5.4794989800766025E-3</v>
      </c>
      <c r="BH22" s="62">
        <f>IFERROR(Inv_SY_B!BH22/Inv_SY_B!$IS22-1,"")</f>
        <v>6.7619983410205364E-3</v>
      </c>
      <c r="BI22" s="62">
        <f>IFERROR(Inv_SY_B!BI22/Inv_SY_B!$IS22-1,"")</f>
        <v>-6.4904950554007801E-3</v>
      </c>
      <c r="BJ22" s="62">
        <f>IFERROR(Inv_SY_B!BJ22/Inv_SY_B!$IS22-1,"")</f>
        <v>5.3844990274138915E-3</v>
      </c>
      <c r="BK22" s="62">
        <f>IFERROR(Inv_SY_B!BK22/Inv_SY_B!$IS22-1,"")</f>
        <v>-1.9636113505076547E-2</v>
      </c>
      <c r="BL22" s="62">
        <f>IFERROR(Inv_SY_B!BL22/Inv_SY_B!$IS22-1,"")</f>
        <v>7.5772371452338394E-3</v>
      </c>
      <c r="BM22" s="62">
        <f>IFERROR(Inv_SY_B!BM22/Inv_SY_B!$IS22-1,"")</f>
        <v>-1.4612991008045806E-2</v>
      </c>
      <c r="BN22" s="62">
        <f>IFERROR(Inv_SY_B!BN22/Inv_SY_B!$IS22-1,"")</f>
        <v>-8.8571553181249207E-3</v>
      </c>
      <c r="BO22" s="62">
        <f>IFERROR(Inv_SY_B!BO22/Inv_SY_B!$IS22-1,"")</f>
        <v>1.8304492589516164E-2</v>
      </c>
      <c r="BP22" s="62">
        <f>IFERROR(Inv_SY_B!BP22/Inv_SY_B!$IS22-1,"")</f>
        <v>1.5640840070632489E-2</v>
      </c>
      <c r="BQ22" s="62">
        <f>IFERROR(Inv_SY_B!BQ22/Inv_SY_B!$IS22-1,"")</f>
        <v>2.3631797627283291E-2</v>
      </c>
      <c r="BR22" s="62">
        <f>IFERROR(Inv_SY_B!BR22/Inv_SY_B!$IS22-1,"")</f>
        <v>7.4411672428320585E-4</v>
      </c>
      <c r="BS22" s="62">
        <f>IFERROR(Inv_SY_B!BS22/Inv_SY_B!$IS22-1,"")</f>
        <v>-1.4292366167809933E-2</v>
      </c>
      <c r="BT22" s="62">
        <f>IFERROR(Inv_SY_B!BT22/Inv_SY_B!$IS22-1,"")</f>
        <v>7.0826231812561868E-3</v>
      </c>
      <c r="BU22" s="62">
        <f>IFERROR(Inv_SY_B!BU22/Inv_SY_B!$IS22-1,"")</f>
        <v>1.5098244187156107E-2</v>
      </c>
      <c r="BV22" s="62">
        <f>IFERROR(Inv_SY_B!BV22/Inv_SY_B!$IS22-1,"")</f>
        <v>2.1663756309711069E-3</v>
      </c>
      <c r="BW22" s="62">
        <f>IFERROR(Inv_SY_B!BW22/Inv_SY_B!$IS22-1,"")</f>
        <v>1.3174495145740206E-2</v>
      </c>
      <c r="BX22" s="62">
        <f>IFERROR(Inv_SY_B!BX22/Inv_SY_B!$IS22-1,"")</f>
        <v>1.6273868601354824E-2</v>
      </c>
      <c r="BY22" s="62">
        <f>IFERROR(Inv_SY_B!BY22/Inv_SY_B!$IS22-1,"")</f>
        <v>2.6759488376480123E-2</v>
      </c>
      <c r="BZ22" s="62">
        <f>IFERROR(Inv_SY_B!BZ22/Inv_SY_B!$IS22-1,"")</f>
        <v>7.6644978913142925E-3</v>
      </c>
      <c r="CA22" s="62">
        <f>IFERROR(Inv_SY_B!CA22/Inv_SY_B!$IS22-1,"")</f>
        <v>3.2269485630906036E-2</v>
      </c>
      <c r="CB22" s="62">
        <f>IFERROR(Inv_SY_B!CB22/Inv_SY_B!$IS22-1,"")</f>
        <v>1.4350119559938923E-2</v>
      </c>
      <c r="CC22" s="62">
        <f>IFERROR(Inv_SY_B!CC22/Inv_SY_B!$IS22-1,"")</f>
        <v>-8.0936192565805865E-3</v>
      </c>
      <c r="CD22" s="62">
        <f>IFERROR(Inv_SY_B!CD22/Inv_SY_B!$IS22-1,"")</f>
        <v>5.5781527770721873E-3</v>
      </c>
      <c r="CE22" s="62">
        <f>IFERROR(Inv_SY_B!CE22/Inv_SY_B!$IS22-1,"")</f>
        <v>-1.5681740475499084E-2</v>
      </c>
      <c r="CF22" s="62">
        <f>IFERROR(Inv_SY_B!CF22/Inv_SY_B!$IS22-1,"")</f>
        <v>2.2793240352820154E-2</v>
      </c>
      <c r="CG22" s="62">
        <f>IFERROR(Inv_SY_B!CG22/Inv_SY_B!$IS22-1,"")</f>
        <v>-5.8492453749287021E-3</v>
      </c>
      <c r="CH22" s="62">
        <f>IFERROR(Inv_SY_B!CH22/Inv_SY_B!$IS22-1,"")</f>
        <v>-2.2201112226964415E-2</v>
      </c>
      <c r="CI22" s="62">
        <f>IFERROR(Inv_SY_B!CI22/Inv_SY_B!$IS22-1,"")</f>
        <v>-1.0337993138232582E-2</v>
      </c>
      <c r="CJ22" s="62">
        <f>IFERROR(Inv_SY_B!CJ22/Inv_SY_B!$IS22-1,"")</f>
        <v>-3.9254963335126902E-3</v>
      </c>
      <c r="CK22" s="62">
        <f>IFERROR(Inv_SY_B!CK22/Inv_SY_B!$IS22-1,"")</f>
        <v>4.4107495126231022E-3</v>
      </c>
      <c r="CL22" s="62">
        <f>IFERROR(Inv_SY_B!CL22/Inv_SY_B!$IS22-1,"")</f>
        <v>-3.4979965465313789E-3</v>
      </c>
      <c r="CM22" s="62">
        <f>IFERROR(Inv_SY_B!CM22/Inv_SY_B!$IS22-1,"")</f>
        <v>4.6244994061137579E-3</v>
      </c>
      <c r="CN22" s="62">
        <f>IFERROR(Inv_SY_B!CN22/Inv_SY_B!$IS22-1,"")</f>
        <v>-6.1698702151646856E-3</v>
      </c>
      <c r="CO22" s="62">
        <f>IFERROR(Inv_SY_B!CO22/Inv_SY_B!$IS22-1,"")</f>
        <v>3.6326999003171156E-3</v>
      </c>
      <c r="CP22" s="62">
        <f>IFERROR(Inv_SY_B!CP22/Inv_SY_B!$IS22-1,"")</f>
        <v>9.820266047886772E-3</v>
      </c>
      <c r="CQ22" s="62">
        <f>IFERROR(Inv_SY_B!CQ22/Inv_SY_B!$IS22-1,"")</f>
        <v>2.9205737157540046E-2</v>
      </c>
      <c r="CR22" s="62">
        <f>IFERROR(Inv_SY_B!CR22/Inv_SY_B!$IS22-1,"")</f>
        <v>7.8307478084735926E-3</v>
      </c>
      <c r="CS22" s="62">
        <f>IFERROR(Inv_SY_B!CS22/Inv_SY_B!$IS22-1,"")</f>
        <v>5.7644988380640694E-3</v>
      </c>
      <c r="CT22" s="62">
        <f>IFERROR(Inv_SY_B!CT22/Inv_SY_B!$IS22-1,"")</f>
        <v>8.2582475954549039E-3</v>
      </c>
      <c r="CU22" s="62">
        <f>IFERROR(Inv_SY_B!CU22/Inv_SY_B!$IS22-1,"")</f>
        <v>-2.8079234297957556E-2</v>
      </c>
      <c r="CV22" s="62">
        <f>IFERROR(Inv_SY_B!CV22/Inv_SY_B!$IS22-1,"")</f>
        <v>3.0915736305465291E-2</v>
      </c>
      <c r="CW22" s="62">
        <f>IFERROR(Inv_SY_B!CW22/Inv_SY_B!$IS22-1,"")</f>
        <v>2.3434490033292121E-2</v>
      </c>
      <c r="CX22" s="62">
        <f>IFERROR(Inv_SY_B!CX22/Inv_SY_B!$IS22-1,"")</f>
        <v>3.5557499386604796E-3</v>
      </c>
      <c r="CY22" s="62">
        <f>IFERROR(Inv_SY_B!CY22/Inv_SY_B!$IS22-1,"")</f>
        <v>-4.9942458009660795E-3</v>
      </c>
      <c r="CZ22" s="62">
        <f>IFERROR(Inv_SY_B!CZ22/Inv_SY_B!$IS22-1,"")</f>
        <v>-3.9254963335126902E-3</v>
      </c>
      <c r="DA22" s="62">
        <f>IFERROR(Inv_SY_B!DA22/Inv_SY_B!$IS22-1,"")</f>
        <v>9.9682467433803712E-3</v>
      </c>
      <c r="DB22" s="62">
        <f>IFERROR(Inv_SY_B!DB22/Inv_SY_B!$IS22-1,"")</f>
        <v>2.3648239926782777E-2</v>
      </c>
      <c r="DC22" s="62">
        <f>IFERROR(Inv_SY_B!DC22/Inv_SY_B!$IS22-1,"")</f>
        <v>2.1534490980041676E-2</v>
      </c>
      <c r="DD22" s="62">
        <f>IFERROR(Inv_SY_B!DD22/Inv_SY_B!$IS22-1,"")</f>
        <v>-2.6369235150032311E-2</v>
      </c>
      <c r="DE22" s="62">
        <f>IFERROR(Inv_SY_B!DE22/Inv_SY_B!$IS22-1,"")</f>
        <v>1.9349492068803764E-2</v>
      </c>
      <c r="DF22" s="62">
        <f>IFERROR(Inv_SY_B!DF22/Inv_SY_B!$IS22-1,"")</f>
        <v>2.6766456840722874E-2</v>
      </c>
      <c r="DG22" s="62">
        <f>IFERROR(Inv_SY_B!DG22/Inv_SY_B!$IS22-1,"")</f>
        <v>1.5311994080646762E-2</v>
      </c>
      <c r="DH22" s="62">
        <f>IFERROR(Inv_SY_B!DH22/Inv_SY_B!$IS22-1,"")</f>
        <v>2.0869491311404031E-2</v>
      </c>
      <c r="DI22" s="62">
        <f>IFERROR(Inv_SY_B!DI22/Inv_SY_B!$IS22-1,"")</f>
        <v>1.3766417927714381E-2</v>
      </c>
      <c r="DJ22" s="62">
        <f>IFERROR(Inv_SY_B!DJ22/Inv_SY_B!$IS22-1,"")</f>
        <v>1.9685645747455904E-2</v>
      </c>
      <c r="DK22" s="62">
        <f>IFERROR(Inv_SY_B!DK22/Inv_SY_B!$IS22-1,"")</f>
        <v>2.5619488944529811E-2</v>
      </c>
      <c r="DL22" s="62">
        <f>IFERROR(Inv_SY_B!DL22/Inv_SY_B!$IS22-1,"")</f>
        <v>2.2864490317316966E-2</v>
      </c>
      <c r="DM22" s="62">
        <f>IFERROR(Inv_SY_B!DM22/Inv_SY_B!$IS22-1,"")</f>
        <v>2.097636625814947E-2</v>
      </c>
      <c r="DN22" s="62">
        <f>IFERROR(Inv_SY_B!DN22/Inv_SY_B!$IS22-1,"")</f>
        <v>-1.3544241540592639E-2</v>
      </c>
      <c r="DO22" s="62">
        <f>IFERROR(Inv_SY_B!DO22/Inv_SY_B!$IS22-1,"")</f>
        <v>-2.144526428475968E-2</v>
      </c>
      <c r="DP22" s="62">
        <f>IFERROR(Inv_SY_B!DP22/Inv_SY_B!$IS22-1,"")</f>
        <v>-2.0550488049453142E-2</v>
      </c>
      <c r="DQ22" s="62">
        <f>IFERROR(Inv_SY_B!DQ22/Inv_SY_B!$IS22-1,"")</f>
        <v>2.2579490459329499E-2</v>
      </c>
      <c r="DR22" s="62">
        <f>IFERROR(Inv_SY_B!DR22/Inv_SY_B!$IS22-1,"")</f>
        <v>1.4243244613193484E-2</v>
      </c>
      <c r="DS22" s="62">
        <f>IFERROR(Inv_SY_B!DS22/Inv_SY_B!$IS22-1,"")</f>
        <v>1.5953243761118951E-2</v>
      </c>
      <c r="DT22" s="62">
        <f>IFERROR(Inv_SY_B!DT22/Inv_SY_B!$IS22-1,"")</f>
        <v>-3.5085480806818059E-2</v>
      </c>
      <c r="DU22" s="62">
        <f>IFERROR(Inv_SY_B!DU22/Inv_SY_B!$IS22-1,"")</f>
        <v>-1.5135490747689717E-2</v>
      </c>
      <c r="DV22" s="62">
        <f>IFERROR(Inv_SY_B!DV22/Inv_SY_B!$IS22-1,"")</f>
        <v>-1.0124243244741926E-2</v>
      </c>
      <c r="DW22" s="62">
        <f>IFERROR(Inv_SY_B!DW22/Inv_SY_B!$IS22-1,"")</f>
        <v>3.1282501516791683E-3</v>
      </c>
      <c r="DX22" s="62">
        <f>IFERROR(Inv_SY_B!DX22/Inv_SY_B!$IS22-1,"")</f>
        <v>7.9494977493017593E-3</v>
      </c>
      <c r="DY22" s="62">
        <f>IFERROR(Inv_SY_B!DY22/Inv_SY_B!$IS22-1,"")</f>
        <v>-1.7819239410405752E-2</v>
      </c>
      <c r="DZ22" s="62">
        <f>IFERROR(Inv_SY_B!DZ22/Inv_SY_B!$IS22-1,"")</f>
        <v>-1.1406742605685971E-2</v>
      </c>
      <c r="EA22" s="62">
        <f>IFERROR(Inv_SY_B!EA22/Inv_SY_B!$IS22-1,"")</f>
        <v>-1.4090491268402006E-2</v>
      </c>
      <c r="EB22" s="62">
        <f>IFERROR(Inv_SY_B!EB22/Inv_SY_B!$IS22-1,"")</f>
        <v>-9.0554937772886479E-3</v>
      </c>
      <c r="EC22" s="62">
        <f>IFERROR(Inv_SY_B!EC22/Inv_SY_B!$IS22-1,"")</f>
        <v>-2.2340871772708271E-2</v>
      </c>
      <c r="ED22" s="62">
        <f>IFERROR(Inv_SY_B!ED22/Inv_SY_B!$IS22-1,"")</f>
        <v>8.2418052959558619E-3</v>
      </c>
      <c r="EE22" s="62">
        <f>IFERROR(Inv_SY_B!EE22/Inv_SY_B!$IS22-1,"")</f>
        <v>3.4950153630064484E-4</v>
      </c>
      <c r="EF22" s="62">
        <f>IFERROR(Inv_SY_B!EF22/Inv_SY_B!$IS22-1,"")</f>
        <v>2.3551080884286923E-2</v>
      </c>
      <c r="EG22" s="62">
        <f>IFERROR(Inv_SY_B!EG22/Inv_SY_B!$IS22-1,"")</f>
        <v>1.3712606765716728E-2</v>
      </c>
      <c r="EH22" s="62">
        <f>IFERROR(Inv_SY_B!EH22/Inv_SY_B!$IS22-1,"")</f>
        <v>-1.5521428055381148E-2</v>
      </c>
      <c r="EI22" s="62">
        <f>IFERROR(Inv_SY_B!EI22/Inv_SY_B!$IS22-1,"")</f>
        <v>-2.1208595239007755E-2</v>
      </c>
      <c r="EJ22" s="62">
        <f>IFERROR(Inv_SY_B!EJ22/Inv_SY_B!$IS22-1,"")</f>
        <v>2.1694595795368032E-2</v>
      </c>
      <c r="EK22" s="62">
        <f>IFERROR(Inv_SY_B!EK22/Inv_SY_B!$IS22-1,"")</f>
        <v>1.5739493867628296E-2</v>
      </c>
      <c r="EL22" s="62">
        <f>IFERROR(Inv_SY_B!EL22/Inv_SY_B!$IS22-1,"")</f>
        <v>1.6380743548100263E-2</v>
      </c>
      <c r="EM22" s="62">
        <f>IFERROR(Inv_SY_B!EM22/Inv_SY_B!$IS22-1,"")</f>
        <v>3.2104616491754889E-3</v>
      </c>
      <c r="EN22" s="62">
        <f>IFERROR(Inv_SY_B!EN22/Inv_SY_B!$IS22-1,"")</f>
        <v>-4.7804959074754239E-3</v>
      </c>
      <c r="EO22" s="62">
        <f>IFERROR(Inv_SY_B!EO22/Inv_SY_B!$IS22-1,"")</f>
        <v>2.5999488755179989E-2</v>
      </c>
      <c r="EP22" s="62">
        <f>IFERROR(Inv_SY_B!EP22/Inv_SY_B!$IS22-1,"")</f>
        <v>1.8107184995524772E-2</v>
      </c>
      <c r="EQ22" s="62">
        <f>IFERROR(Inv_SY_B!EQ22/Inv_SY_B!$IS22-1,"")</f>
        <v>2.700750364697857E-3</v>
      </c>
      <c r="ER22" s="62">
        <f>IFERROR(Inv_SY_B!ER22/Inv_SY_B!$IS22-1,"")</f>
        <v>6.2687293560419466E-3</v>
      </c>
      <c r="ES22" s="62">
        <f>IFERROR(Inv_SY_B!ES22/Inv_SY_B!$IS22-1,"")</f>
        <v>-1.7879973986060227E-3</v>
      </c>
      <c r="ET22" s="62">
        <f>IFERROR(Inv_SY_B!ET22/Inv_SY_B!$IS22-1,"")</f>
        <v>1.5506312165638469E-2</v>
      </c>
      <c r="EU22" s="62">
        <f>IFERROR(Inv_SY_B!EU22/Inv_SY_B!$IS22-1,"")</f>
        <v>-2.4313947712622075E-2</v>
      </c>
      <c r="EV22" s="62">
        <f>IFERROR(Inv_SY_B!EV22/Inv_SY_B!$IS22-1,"")</f>
        <v>5.2821913860849889E-3</v>
      </c>
      <c r="EW22" s="62">
        <f>IFERROR(Inv_SY_B!EW22/Inv_SY_B!$IS22-1,"")</f>
        <v>1.8107184995524772E-2</v>
      </c>
      <c r="EX22" s="62">
        <f>IFERROR(Inv_SY_B!EX22/Inv_SY_B!$IS22-1,"")</f>
        <v>1.9586991950460098E-2</v>
      </c>
      <c r="EY22" s="62">
        <f>IFERROR(Inv_SY_B!EY22/Inv_SY_B!$IS22-1,"")</f>
        <v>2.6379488565830167E-2</v>
      </c>
      <c r="EZ22" s="62">
        <f>IFERROR(Inv_SY_B!EZ22/Inv_SY_B!$IS22-1,"")</f>
        <v>2.4930739287726711E-2</v>
      </c>
      <c r="FA22" s="62">
        <f>IFERROR(Inv_SY_B!FA22/Inv_SY_B!$IS22-1,"")</f>
        <v>2.1938240778857532E-2</v>
      </c>
      <c r="FB22" s="62">
        <f>IFERROR(Inv_SY_B!FB22/Inv_SY_B!$IS22-1,"")</f>
        <v>1.7876992802534852E-2</v>
      </c>
      <c r="FC22" s="62">
        <f>IFERROR(Inv_SY_B!FC22/Inv_SY_B!$IS22-1,"")</f>
        <v>2.3113865193056027E-2</v>
      </c>
      <c r="FD22" s="62">
        <f>IFERROR(Inv_SY_B!FD22/Inv_SY_B!$IS22-1,"")</f>
        <v>1.9526257374804512E-3</v>
      </c>
      <c r="FE22" s="62">
        <f>IFERROR(Inv_SY_B!FE22/Inv_SY_B!$IS22-1,"")</f>
        <v>-6.050860562202276E-4</v>
      </c>
      <c r="FF22" s="62">
        <f>IFERROR(Inv_SY_B!FF22/Inv_SY_B!$IS22-1,"")</f>
        <v>-2.0061184315995351E-2</v>
      </c>
      <c r="FG22" s="62">
        <f>IFERROR(Inv_SY_B!FG22/Inv_SY_B!$IS22-1,"")</f>
        <v>-1.797145524364907E-2</v>
      </c>
      <c r="FH22" s="62">
        <f>IFERROR(Inv_SY_B!FH22/Inv_SY_B!$IS22-1,"")</f>
        <v>-1.7272831711412362E-4</v>
      </c>
      <c r="FI22" s="62">
        <f>IFERROR(Inv_SY_B!FI22/Inv_SY_B!$IS22-1,"")</f>
        <v>-1.9028329717019621E-2</v>
      </c>
      <c r="FJ22" s="62">
        <f>IFERROR(Inv_SY_B!FJ22/Inv_SY_B!$IS22-1,"")</f>
        <v>-9.4203799591060511E-3</v>
      </c>
      <c r="FK22" s="62">
        <f>IFERROR(Inv_SY_B!FK22/Inv_SY_B!$IS22-1,"")</f>
        <v>5.183703672922757E-3</v>
      </c>
      <c r="FL22" s="62">
        <f>IFERROR(Inv_SY_B!FL22/Inv_SY_B!$IS22-1,"")</f>
        <v>-2.1487964855045449E-2</v>
      </c>
      <c r="FM22" s="62">
        <f>IFERROR(Inv_SY_B!FM22/Inv_SY_B!$IS22-1,"")</f>
        <v>2.1445158638191408E-2</v>
      </c>
      <c r="FN22" s="62">
        <f>IFERROR(Inv_SY_B!FN22/Inv_SY_B!$IS22-1,"")</f>
        <v>-1.1341969910688809E-2</v>
      </c>
      <c r="FO22" s="62">
        <f>IFERROR(Inv_SY_B!FO22/Inv_SY_B!$IS22-1,"")</f>
        <v>-2.75193553155757E-2</v>
      </c>
      <c r="FP22" s="62">
        <f>IFERROR(Inv_SY_B!FP22/Inv_SY_B!$IS22-1,"")</f>
        <v>-1.9412647707336195E-2</v>
      </c>
      <c r="FQ22" s="62">
        <f>IFERROR(Inv_SY_B!FQ22/Inv_SY_B!$IS22-1,"")</f>
        <v>-2.5638599150464181E-2</v>
      </c>
      <c r="FR22" s="62">
        <f>IFERROR(Inv_SY_B!FR22/Inv_SY_B!$IS22-1,"")</f>
        <v>-1.3186696264208209E-2</v>
      </c>
      <c r="FS22" s="62">
        <f>IFERROR(Inv_SY_B!FS22/Inv_SY_B!$IS22-1,"")</f>
        <v>-9.3243004615269909E-3</v>
      </c>
      <c r="FT22" s="62">
        <f>IFERROR(Inv_SY_B!FT22/Inv_SY_B!$IS22-1,"")</f>
        <v>-1.0592549829571474E-2</v>
      </c>
      <c r="FU22" s="62">
        <f>IFERROR(Inv_SY_B!FU22/Inv_SY_B!$IS22-1,"")</f>
        <v>-1.1341969910688809E-2</v>
      </c>
      <c r="FV22" s="62">
        <f>IFERROR(Inv_SY_B!FV22/Inv_SY_B!$IS22-1,"")</f>
        <v>1.4959792551599627E-2</v>
      </c>
      <c r="FW22" s="62">
        <f>IFERROR(Inv_SY_B!FW22/Inv_SY_B!$IS22-1,"")</f>
        <v>-3.4154113604101255E-3</v>
      </c>
      <c r="FX22" s="62">
        <f>IFERROR(Inv_SY_B!FX22/Inv_SY_B!$IS22-1,"")</f>
        <v>-1.0981671794767056E-2</v>
      </c>
      <c r="FY22" s="62">
        <f>IFERROR(Inv_SY_B!FY22/Inv_SY_B!$IS22-1,"")</f>
        <v>-1.9028329717019621E-2</v>
      </c>
      <c r="FZ22" s="62">
        <f>IFERROR(Inv_SY_B!FZ22/Inv_SY_B!$IS22-1,"")</f>
        <v>9.0816603065113632E-4</v>
      </c>
      <c r="GA22" s="62">
        <f>IFERROR(Inv_SY_B!GA22/Inv_SY_B!$IS22-1,"")</f>
        <v>6.7283663647719205E-3</v>
      </c>
      <c r="GB22" s="62">
        <f>IFERROR(Inv_SY_B!GB22/Inv_SY_B!$IS22-1,"")</f>
        <v>-2.7675484499141922E-2</v>
      </c>
      <c r="GC22" s="62">
        <f>IFERROR(Inv_SY_B!GC22/Inv_SY_B!$IS22-1,"")</f>
        <v>-1.1341969910688809E-2</v>
      </c>
      <c r="GD22" s="62">
        <f>IFERROR(Inv_SY_B!GD22/Inv_SY_B!$IS22-1,"")</f>
        <v>1.4830085229867951E-2</v>
      </c>
      <c r="GE22" s="62">
        <f>IFERROR(Inv_SY_B!GE22/Inv_SY_B!$IS22-1,"")</f>
        <v>2.7373718499461575E-3</v>
      </c>
      <c r="GF22" s="62">
        <f>IFERROR(Inv_SY_B!GF22/Inv_SY_B!$IS22-1,"")</f>
        <v>-1.1341969910688809E-2</v>
      </c>
      <c r="GG22" s="62">
        <f>IFERROR(Inv_SY_B!GG22/Inv_SY_B!$IS22-1,"")</f>
        <v>-1.0281252257415163E-2</v>
      </c>
      <c r="GH22" s="62">
        <f>IFERROR(Inv_SY_B!GH22/Inv_SY_B!$IS22-1,"")</f>
        <v>-4.6778959585999091E-3</v>
      </c>
      <c r="GI22" s="62">
        <f>IFERROR(Inv_SY_B!GI22/Inv_SY_B!$IS22-1,"")</f>
        <v>-6.7532131063090528E-3</v>
      </c>
      <c r="GJ22" s="62">
        <f>IFERROR(Inv_SY_B!GJ22/Inv_SY_B!$IS22-1,"")</f>
        <v>9.7216122508909653E-3</v>
      </c>
      <c r="GK22" s="62">
        <f>IFERROR(Inv_SY_B!GK22/Inv_SY_B!$IS22-1,"")</f>
        <v>6.3126377694775471E-3</v>
      </c>
      <c r="GL22" s="62">
        <f>IFERROR(Inv_SY_B!GL22/Inv_SY_B!$IS22-1,"")</f>
        <v>1.2798003856069329E-2</v>
      </c>
      <c r="GM22" s="62">
        <f>IFERROR(Inv_SY_B!GM22/Inv_SY_B!$IS22-1,"")</f>
        <v>-8.0158910051745025E-2</v>
      </c>
      <c r="GN22" s="62">
        <f>IFERROR(Inv_SY_B!GN22/Inv_SY_B!$IS22-1,"")</f>
        <v>-1.7272831711412362E-4</v>
      </c>
      <c r="GO22" s="62">
        <f>IFERROR(Inv_SY_B!GO22/Inv_SY_B!$IS22-1,"")</f>
        <v>1.820247559489574E-2</v>
      </c>
      <c r="GP22" s="62">
        <f>IFERROR(Inv_SY_B!GP22/Inv_SY_B!$IS22-1,"")</f>
        <v>1.9890603784162852E-3</v>
      </c>
      <c r="GQ22" s="62">
        <f>IFERROR(Inv_SY_B!GQ22/Inv_SY_B!$IS22-1,"")</f>
        <v>-4.3665983864433766E-3</v>
      </c>
      <c r="GR22" s="62">
        <f>IFERROR(Inv_SY_B!GR22/Inv_SY_B!$IS22-1,"")</f>
        <v>-6.5500049689293238E-3</v>
      </c>
      <c r="GS22" s="62" t="str">
        <f>IFERROR(Inv_SY_B!GS22/Inv_SY_B!$IS22-1,"")</f>
        <v/>
      </c>
      <c r="GT22" s="62" t="str">
        <f>IFERROR(Inv_SY_B!GT22/Inv_SY_B!$IS22-1,"")</f>
        <v/>
      </c>
      <c r="GU22" s="62">
        <f>IFERROR(Inv_SY_B!GU22/Inv_SY_B!$IS22-1,"")</f>
        <v>-7.0985165715583221E-2</v>
      </c>
      <c r="GV22" s="62">
        <f>IFERROR(Inv_SY_B!GV22/Inv_SY_B!$IS22-1,"")</f>
        <v>-2.5576726679682804E-2</v>
      </c>
      <c r="GW22" s="62">
        <f>IFERROR(Inv_SY_B!GW22/Inv_SY_B!$IS22-1,"")</f>
        <v>-9.7953243399027112E-3</v>
      </c>
      <c r="GX22" s="62" t="str">
        <f>IFERROR(Inv_SY_B!GX22/Inv_SY_B!$IS22-1,"")</f>
        <v/>
      </c>
      <c r="GY22" s="62">
        <f>IFERROR(Inv_SY_B!GY22/Inv_SY_B!$IS22-1,"")</f>
        <v>8.4012832384674496E-3</v>
      </c>
      <c r="GZ22" s="62">
        <f>IFERROR(Inv_SY_B!GZ22/Inv_SY_B!$IS22-1,"")</f>
        <v>-1.4078616274319278E-2</v>
      </c>
      <c r="HA22" s="62">
        <f>IFERROR(Inv_SY_B!HA22/Inv_SY_B!$IS22-1,"")</f>
        <v>-1.2475492073139249E-2</v>
      </c>
      <c r="HB22" s="62">
        <f>IFERROR(Inv_SY_B!HB22/Inv_SY_B!$IS22-1,"")</f>
        <v>-2.0063613292057858E-2</v>
      </c>
      <c r="HC22" s="62">
        <f>IFERROR(Inv_SY_B!HC22/Inv_SY_B!$IS22-1,"")</f>
        <v>-1.4506116061300478E-2</v>
      </c>
      <c r="HD22" s="62">
        <f>IFERROR(Inv_SY_B!HD22/Inv_SY_B!$IS22-1,"")</f>
        <v>8.5788724356909984E-3</v>
      </c>
      <c r="HE22" s="62">
        <f>IFERROR(Inv_SY_B!HE22/Inv_SY_B!$IS22-1,"")</f>
        <v>-7.8798693630900418E-3</v>
      </c>
      <c r="HF22" s="62">
        <f>IFERROR(Inv_SY_B!HF22/Inv_SY_B!$IS22-1,"")</f>
        <v>3.5557499386604796E-3</v>
      </c>
      <c r="HG22" s="62">
        <f>IFERROR(Inv_SY_B!HG22/Inv_SY_B!$IS22-1,"")</f>
        <v>8.8994972759270929E-3</v>
      </c>
      <c r="HH22" s="62">
        <f>IFERROR(Inv_SY_B!HH22/Inv_SY_B!$IS22-1,"")</f>
        <v>-1.3544241540592639E-2</v>
      </c>
      <c r="HI22" s="62">
        <f>IFERROR(Inv_SY_B!HI22/Inv_SY_B!$IS22-1,"")</f>
        <v>2.2732505777163237E-3</v>
      </c>
      <c r="HJ22" s="62">
        <f>IFERROR(Inv_SY_B!HJ22/Inv_SY_B!$IS22-1,"")</f>
        <v>5.6932488735670361E-3</v>
      </c>
      <c r="HK22" s="62">
        <f>IFERROR(Inv_SY_B!HK22/Inv_SY_B!$IS22-1,"")</f>
        <v>-1.2950491836451805E-2</v>
      </c>
      <c r="HL22" s="62">
        <f>IFERROR(Inv_SY_B!HL22/Inv_SY_B!$IS22-1,"")</f>
        <v>4.4049479761058219E-2</v>
      </c>
      <c r="HM22" s="62">
        <f>IFERROR(Inv_SY_B!HM22/Inv_SY_B!$IS22-1,"")</f>
        <v>7.2161999339986016E-2</v>
      </c>
      <c r="HN22" s="62">
        <f>IFERROR(Inv_SY_B!HN22/Inv_SY_B!$IS22-1,"")</f>
        <v>7.599571328279886E-2</v>
      </c>
      <c r="HO22" s="62">
        <f>IFERROR(Inv_SY_B!HO22/Inv_SY_B!$IS22-1,"")</f>
        <v>6.896723772097535E-2</v>
      </c>
      <c r="HP22" s="62">
        <f>IFERROR(Inv_SY_B!HP22/Inv_SY_B!$IS22-1,"")</f>
        <v>6.6283637961006336E-2</v>
      </c>
      <c r="HQ22" s="62">
        <f>IFERROR(Inv_SY_B!HQ22/Inv_SY_B!$IS22-1,"")</f>
        <v>-1.8616560441680474E-2</v>
      </c>
      <c r="HR22" s="62">
        <f>IFERROR(Inv_SY_B!HR22/Inv_SY_B!$IS22-1,"")</f>
        <v>-1.8486103792457742E-3</v>
      </c>
      <c r="HS22" s="62">
        <f>IFERROR(Inv_SY_B!HS22/Inv_SY_B!$IS22-1,"")</f>
        <v>3.1950285789960065E-2</v>
      </c>
      <c r="HT22" s="62">
        <f>IFERROR(Inv_SY_B!HT22/Inv_SY_B!$IS22-1,"")</f>
        <v>-1.5504975169498003E-3</v>
      </c>
      <c r="HU22" s="62">
        <f>IFERROR(Inv_SY_B!HU22/Inv_SY_B!$IS22-1,"")</f>
        <v>1.6824685634580838E-2</v>
      </c>
      <c r="HV22" s="62">
        <f>IFERROR(Inv_SY_B!HV22/Inv_SY_B!$IS22-1,"")</f>
        <v>1.8293084912359703E-3</v>
      </c>
      <c r="HW22" s="62">
        <f>IFERROR(Inv_SY_B!HW22/Inv_SY_B!$IS22-1,"")</f>
        <v>1.5739493867628296E-2</v>
      </c>
      <c r="HX22" s="62">
        <f>IFERROR(Inv_SY_B!HX22/Inv_SY_B!$IS22-1,"")</f>
        <v>7.2552673259989042E-3</v>
      </c>
      <c r="HY22" s="62">
        <f>IFERROR(Inv_SY_B!HY22/Inv_SY_B!$IS22-1,"")</f>
        <v>2.3339490080629632E-2</v>
      </c>
      <c r="HZ22" s="62">
        <f>IFERROR(Inv_SY_B!HZ22/Inv_SY_B!$IS22-1,"")</f>
        <v>9.8494968025522045E-3</v>
      </c>
      <c r="IA22" s="62">
        <f>IFERROR(Inv_SY_B!IA22/Inv_SY_B!$IS22-1,"")</f>
        <v>-1.1427617061341433E-3</v>
      </c>
      <c r="IB22" s="62">
        <f>IFERROR(Inv_SY_B!IB22/Inv_SY_B!$IS22-1,"")</f>
        <v>-1.8342047591454413E-2</v>
      </c>
      <c r="IC22" s="62">
        <f>IFERROR(Inv_SY_B!IC22/Inv_SY_B!$IS22-1,"")</f>
        <v>9.9433341683814458E-3</v>
      </c>
      <c r="ID22" s="62">
        <f>IFERROR(Inv_SY_B!ID22/Inv_SY_B!$IS22-1,"")</f>
        <v>-1.4651374827303387E-2</v>
      </c>
      <c r="IE22" s="62">
        <f>IFERROR(Inv_SY_B!IE22/Inv_SY_B!$IS22-1,"")</f>
        <v>-2.3447986605659943E-2</v>
      </c>
      <c r="IF22" s="62" t="str">
        <f>IFERROR(Inv_SY_B!IF22/Inv_SY_B!$IS22-1,"")</f>
        <v/>
      </c>
      <c r="IG22" s="62">
        <f>IFERROR(Inv_SY_B!IG22/Inv_SY_B!$IS22-1,"")</f>
        <v>1.0013622463764804E-2</v>
      </c>
      <c r="IH22" s="62">
        <f>IFERROR(Inv_SY_B!IH22/Inv_SY_B!$IS22-1,"")</f>
        <v>2.8711695587764208E-3</v>
      </c>
      <c r="II22" s="62">
        <f>IFERROR(Inv_SY_B!II22/Inv_SY_B!$IS22-1,"")</f>
        <v>-3.3831458574916651E-3</v>
      </c>
      <c r="IJ22" s="62">
        <f>IFERROR(Inv_SY_B!IJ22/Inv_SY_B!$IS22-1,"")</f>
        <v>-1.4651374827303387E-2</v>
      </c>
      <c r="IK22" s="62">
        <f>IFERROR(Inv_SY_B!IK22/Inv_SY_B!$IS22-1,"")</f>
        <v>-2.6751643176265438E-2</v>
      </c>
      <c r="IL22" s="62" t="str">
        <f>IFERROR(Inv_SY_B!IL22/Inv_SY_B!$IS22-1,"")</f>
        <v/>
      </c>
      <c r="IM22" s="62" t="str">
        <f>IFERROR(Inv_SY_B!IM22/Inv_SY_B!$IS22-1,"")</f>
        <v/>
      </c>
      <c r="IN22" s="62">
        <f>IFERROR(Inv_SY_B!IN22/Inv_SY_B!$IS22-1,"")</f>
        <v>2.9309596823656081E-2</v>
      </c>
      <c r="IO22" s="62">
        <f>IFERROR(Inv_SY_B!IO22/Inv_SY_B!$IS22-1,"")</f>
        <v>4.1013073554631907E-2</v>
      </c>
      <c r="IP22" s="62">
        <f>IFERROR(Inv_SY_B!IP22/Inv_SY_B!$IS22-1,"")</f>
        <v>0.12288786958352094</v>
      </c>
      <c r="IQ22" s="62">
        <f>IFERROR(Inv_SY_B!IQ22/Inv_SY_B!$IS22-1,"")</f>
        <v>-1.1427617061341433E-3</v>
      </c>
      <c r="IR22" s="62">
        <f>IFERROR(Inv_SY_B!IR22/Inv_SY_B!$IS22-1,"")</f>
        <v>-1.6870126077368819E-2</v>
      </c>
    </row>
    <row r="23" spans="2:252" ht="14.5" x14ac:dyDescent="0.35">
      <c r="B23" s="85">
        <f t="shared" si="0"/>
        <v>45845</v>
      </c>
      <c r="C23" s="62">
        <f>IFERROR(Inv_SY_B!C23/Inv_SY_B!$IS23-1,"")</f>
        <v>-7.2298917396373952E-4</v>
      </c>
      <c r="D23" s="62">
        <f>IFERROR(Inv_SY_B!D23/Inv_SY_B!$IS23-1,"")</f>
        <v>-9.4460668630368394E-3</v>
      </c>
      <c r="E23" s="62">
        <f>IFERROR(Inv_SY_B!E23/Inv_SY_B!$IS23-1,"")</f>
        <v>6.5008786968667742E-4</v>
      </c>
      <c r="F23" s="62">
        <f>IFERROR(Inv_SY_B!F23/Inv_SY_B!$IS23-1,"")</f>
        <v>-3.5499124991262843E-3</v>
      </c>
      <c r="G23" s="62">
        <f>IFERROR(Inv_SY_B!G23/Inv_SY_B!$IS23-1,"")</f>
        <v>2.1847033890605161E-3</v>
      </c>
      <c r="H23" s="62">
        <f>IFERROR(Inv_SY_B!H23/Inv_SY_B!$IS23-1,"")</f>
        <v>-1.4049913421158688E-2</v>
      </c>
      <c r="I23" s="62">
        <f>IFERROR(Inv_SY_B!I23/Inv_SY_B!$IS23-1,"")</f>
        <v>-8.7999129601424864E-3</v>
      </c>
      <c r="J23" s="62">
        <f>IFERROR(Inv_SY_B!J23/Inv_SY_B!$IS23-1,"")</f>
        <v>-5.6499126835327651E-3</v>
      </c>
      <c r="K23" s="62">
        <f>IFERROR(Inv_SY_B!K23/Inv_SY_B!$IS23-1,"")</f>
        <v>-2.0799123700417921E-3</v>
      </c>
      <c r="L23" s="62">
        <f>IFERROR(Inv_SY_B!L23/Inv_SY_B!$IS23-1,"")</f>
        <v>-2.0799123700417921E-3</v>
      </c>
      <c r="M23" s="62">
        <f>IFERROR(Inv_SY_B!M23/Inv_SY_B!$IS23-1,"")</f>
        <v>4.8500882384996391E-3</v>
      </c>
      <c r="N23" s="62">
        <f>IFERROR(Inv_SY_B!N23/Inv_SY_B!$IS23-1,"")</f>
        <v>9.0500886073126008E-3</v>
      </c>
      <c r="O23" s="62">
        <f>IFERROR(Inv_SY_B!O23/Inv_SY_B!$IS23-1,"")</f>
        <v>-1.5099913513361929E-2</v>
      </c>
      <c r="P23" s="62">
        <f>IFERROR(Inv_SY_B!P23/Inv_SY_B!$IS23-1,"")</f>
        <v>1.6018271037388621E-2</v>
      </c>
      <c r="Q23" s="62">
        <f>IFERROR(Inv_SY_B!Q23/Inv_SY_B!$IS23-1,"")</f>
        <v>-1.5099913513361929E-2</v>
      </c>
      <c r="R23" s="62">
        <f>IFERROR(Inv_SY_B!R23/Inv_SY_B!$IS23-1,"")</f>
        <v>-1.1949913236752208E-2</v>
      </c>
      <c r="S23" s="62">
        <f>IFERROR(Inv_SY_B!S23/Inv_SY_B!$IS23-1,"")</f>
        <v>-1.5099913513361929E-2</v>
      </c>
      <c r="T23" s="62">
        <f>IFERROR(Inv_SY_B!T23/Inv_SY_B!$IS23-1,"")</f>
        <v>-1.6149913605565169E-2</v>
      </c>
      <c r="U23" s="62">
        <f>IFERROR(Inv_SY_B!U23/Inv_SY_B!$IS23-1,"")</f>
        <v>-8.4768360086953098E-3</v>
      </c>
      <c r="V23" s="62">
        <f>IFERROR(Inv_SY_B!V23/Inv_SY_B!$IS23-1,"")</f>
        <v>-1.0415297717378258E-2</v>
      </c>
      <c r="W23" s="62">
        <f>IFERROR(Inv_SY_B!W23/Inv_SY_B!$IS23-1,"")</f>
        <v>-1.1949913236752208E-2</v>
      </c>
      <c r="X23" s="62">
        <f>IFERROR(Inv_SY_B!X23/Inv_SY_B!$IS23-1,"")</f>
        <v>-8.7999129601424864E-3</v>
      </c>
      <c r="Y23" s="62">
        <f>IFERROR(Inv_SY_B!Y23/Inv_SY_B!$IS23-1,"")</f>
        <v>-2.4953760532500091E-2</v>
      </c>
      <c r="Z23" s="62">
        <f>IFERROR(Inv_SY_B!Z23/Inv_SY_B!$IS23-1,"")</f>
        <v>-6.9332461295590342E-3</v>
      </c>
      <c r="AA23" s="62">
        <f>IFERROR(Inv_SY_B!AA23/Inv_SY_B!$IS23-1,"")</f>
        <v>-7.5076051543538913E-3</v>
      </c>
      <c r="AB23" s="62">
        <f>IFERROR(Inv_SY_B!AB23/Inv_SY_B!$IS23-1,"")</f>
        <v>-8.4768360086953098E-3</v>
      </c>
      <c r="AC23" s="62">
        <f>IFERROR(Inv_SY_B!AC23/Inv_SY_B!$IS23-1,"")</f>
        <v>-2.0107606260792776E-2</v>
      </c>
      <c r="AD23" s="62">
        <f>IFERROR(Inv_SY_B!AD23/Inv_SY_B!$IS23-1,"")</f>
        <v>-1.6266580282476628E-2</v>
      </c>
      <c r="AE23" s="62">
        <f>IFERROR(Inv_SY_B!AE23/Inv_SY_B!$IS23-1,"")</f>
        <v>-1.4399913451893065E-2</v>
      </c>
      <c r="AF23" s="62">
        <f>IFERROR(Inv_SY_B!AF23/Inv_SY_B!$IS23-1,"")</f>
        <v>-1.8133247113060302E-2</v>
      </c>
      <c r="AG23" s="62">
        <f>IFERROR(Inv_SY_B!AG23/Inv_SY_B!$IS23-1,"")</f>
        <v>-2.1866580774227318E-2</v>
      </c>
      <c r="AH23" s="62">
        <f>IFERROR(Inv_SY_B!AH23/Inv_SY_B!$IS23-1,"")</f>
        <v>-1.159991320601772E-2</v>
      </c>
      <c r="AI23" s="62">
        <f>IFERROR(Inv_SY_B!AI23/Inv_SY_B!$IS23-1,"")</f>
        <v>-1.6570904208571324E-2</v>
      </c>
      <c r="AJ23" s="62">
        <f>IFERROR(Inv_SY_B!AJ23/Inv_SY_B!$IS23-1,"")</f>
        <v>6.4276776760900933E-3</v>
      </c>
      <c r="AK23" s="62">
        <f>IFERROR(Inv_SY_B!AK23/Inv_SY_B!$IS23-1,"")</f>
        <v>-2.4864914370852031E-2</v>
      </c>
      <c r="AL23" s="62">
        <f>IFERROR(Inv_SY_B!AL23/Inv_SY_B!$IS23-1,"")</f>
        <v>-2.3605300677103869E-2</v>
      </c>
      <c r="AM23" s="62">
        <f>IFERROR(Inv_SY_B!AM23/Inv_SY_B!$IS23-1,"")</f>
        <v>-1.8699123516010552E-3</v>
      </c>
      <c r="AN23" s="62">
        <f>IFERROR(Inv_SY_B!AN23/Inv_SY_B!$IS23-1,"")</f>
        <v>-1.1949913236752208E-2</v>
      </c>
      <c r="AO23" s="62">
        <f>IFERROR(Inv_SY_B!AO23/Inv_SY_B!$IS23-1,"")</f>
        <v>2.7500880540931583E-3</v>
      </c>
      <c r="AP23" s="62">
        <f>IFERROR(Inv_SY_B!AP23/Inv_SY_B!$IS23-1,"")</f>
        <v>-1.4259913439599425E-2</v>
      </c>
      <c r="AQ23" s="62">
        <f>IFERROR(Inv_SY_B!AQ23/Inv_SY_B!$IS23-1,"")</f>
        <v>-1.1949913236752208E-2</v>
      </c>
      <c r="AR23" s="62">
        <f>IFERROR(Inv_SY_B!AR23/Inv_SY_B!$IS23-1,"")</f>
        <v>1.7000879618898068E-3</v>
      </c>
      <c r="AS23" s="62">
        <f>IFERROR(Inv_SY_B!AS23/Inv_SY_B!$IS23-1,"")</f>
        <v>-1.4499123147198034E-3</v>
      </c>
      <c r="AT23" s="62">
        <f>IFERROR(Inv_SY_B!AT23/Inv_SY_B!$IS23-1,"")</f>
        <v>-1.4049913421158688E-2</v>
      </c>
      <c r="AU23" s="62">
        <f>IFERROR(Inv_SY_B!AU23/Inv_SY_B!$IS23-1,"")</f>
        <v>-6.6999127757360055E-3</v>
      </c>
      <c r="AV23" s="62">
        <f>IFERROR(Inv_SY_B!AV23/Inv_SY_B!$IS23-1,"")</f>
        <v>-3.5499124991262843E-3</v>
      </c>
      <c r="AW23" s="62">
        <f>IFERROR(Inv_SY_B!AW23/Inv_SY_B!$IS23-1,"")</f>
        <v>-2.097991402970012E-2</v>
      </c>
      <c r="AX23" s="62">
        <f>IFERROR(Inv_SY_B!AX23/Inv_SY_B!$IS23-1,"")</f>
        <v>-2.0139913955937394E-2</v>
      </c>
      <c r="AY23" s="62">
        <f>IFERROR(Inv_SY_B!AY23/Inv_SY_B!$IS23-1,"")</f>
        <v>-1.5183913520738224E-2</v>
      </c>
      <c r="AZ23" s="62">
        <f>IFERROR(Inv_SY_B!AZ23/Inv_SY_B!$IS23-1,"")</f>
        <v>-2.1231914051828893E-2</v>
      </c>
      <c r="BA23" s="62">
        <f>IFERROR(Inv_SY_B!BA23/Inv_SY_B!$IS23-1,"")</f>
        <v>-4.5999125913296357E-3</v>
      </c>
      <c r="BB23" s="62">
        <f>IFERROR(Inv_SY_B!BB23/Inv_SY_B!$IS23-1,"")</f>
        <v>-1.2264913264413257E-2</v>
      </c>
      <c r="BC23" s="62">
        <f>IFERROR(Inv_SY_B!BC23/Inv_SY_B!$IS23-1,"")</f>
        <v>8.933421930401142E-3</v>
      </c>
      <c r="BD23" s="62">
        <f>IFERROR(Inv_SY_B!BD23/Inv_SY_B!$IS23-1,"")</f>
        <v>-1.7293247039297577E-2</v>
      </c>
      <c r="BE23" s="62">
        <f>IFERROR(Inv_SY_B!BE23/Inv_SY_B!$IS23-1,"")</f>
        <v>-1.0415297717378258E-2</v>
      </c>
      <c r="BF23" s="62">
        <f>IFERROR(Inv_SY_B!BF23/Inv_SY_B!$IS23-1,"")</f>
        <v>8.933421930401142E-3</v>
      </c>
      <c r="BG23" s="62">
        <f>IFERROR(Inv_SY_B!BG23/Inv_SY_B!$IS23-1,"")</f>
        <v>-1.3332456378083446E-3</v>
      </c>
      <c r="BH23" s="62">
        <f>IFERROR(Inv_SY_B!BH23/Inv_SY_B!$IS23-1,"")</f>
        <v>-1.4499123147198034E-3</v>
      </c>
      <c r="BI23" s="62">
        <f>IFERROR(Inv_SY_B!BI23/Inv_SY_B!$IS23-1,"")</f>
        <v>-1.5333246867184958E-2</v>
      </c>
      <c r="BJ23" s="62">
        <f>IFERROR(Inv_SY_B!BJ23/Inv_SY_B!$IS23-1,"")</f>
        <v>-5.9999127142672526E-3</v>
      </c>
      <c r="BK23" s="62">
        <f>IFERROR(Inv_SY_B!BK23/Inv_SY_B!$IS23-1,"")</f>
        <v>-1.0374913098447403E-2</v>
      </c>
      <c r="BL23" s="62">
        <f>IFERROR(Inv_SY_B!BL23/Inv_SY_B!$IS23-1,"")</f>
        <v>-4.8465168284410609E-3</v>
      </c>
      <c r="BM23" s="62">
        <f>IFERROR(Inv_SY_B!BM23/Inv_SY_B!$IS23-1,"")</f>
        <v>-1.824991378997165E-2</v>
      </c>
      <c r="BN23" s="62">
        <f>IFERROR(Inv_SY_B!BN23/Inv_SY_B!$IS23-1,"")</f>
        <v>1.5939274165247763E-2</v>
      </c>
      <c r="BO23" s="62">
        <f>IFERROR(Inv_SY_B!BO23/Inv_SY_B!$IS23-1,"")</f>
        <v>1.7304704716787134E-2</v>
      </c>
      <c r="BP23" s="62">
        <f>IFERROR(Inv_SY_B!BP23/Inv_SY_B!$IS23-1,"")</f>
        <v>1.1392396505304436E-2</v>
      </c>
      <c r="BQ23" s="62">
        <f>IFERROR(Inv_SY_B!BQ23/Inv_SY_B!$IS23-1,"")</f>
        <v>2.4186243782611472E-2</v>
      </c>
      <c r="BR23" s="62">
        <f>IFERROR(Inv_SY_B!BR23/Inv_SY_B!$IS23-1,"")</f>
        <v>2.7662419016654116E-3</v>
      </c>
      <c r="BS23" s="62">
        <f>IFERROR(Inv_SY_B!BS23/Inv_SY_B!$IS23-1,"")</f>
        <v>6.5300883860248682E-3</v>
      </c>
      <c r="BT23" s="62">
        <f>IFERROR(Inv_SY_B!BT23/Inv_SY_B!$IS23-1,"")</f>
        <v>4.6400882200587912E-3</v>
      </c>
      <c r="BU23" s="62">
        <f>IFERROR(Inv_SY_B!BU23/Inv_SY_B!$IS23-1,"")</f>
        <v>1.419508905910849E-2</v>
      </c>
      <c r="BV23" s="62">
        <f>IFERROR(Inv_SY_B!BV23/Inv_SY_B!$IS23-1,"")</f>
        <v>9.5750886534142765E-3</v>
      </c>
      <c r="BW23" s="62">
        <f>IFERROR(Inv_SY_B!BW23/Inv_SY_B!$IS23-1,"")</f>
        <v>2.1545089704531062E-2</v>
      </c>
      <c r="BX23" s="62">
        <f>IFERROR(Inv_SY_B!BX23/Inv_SY_B!$IS23-1,"")</f>
        <v>1.0520088736396982E-2</v>
      </c>
      <c r="BY23" s="62">
        <f>IFERROR(Inv_SY_B!BY23/Inv_SY_B!$IS23-1,"")</f>
        <v>3.0534214140629512E-3</v>
      </c>
      <c r="BZ23" s="62">
        <f>IFERROR(Inv_SY_B!BZ23/Inv_SY_B!$IS23-1,"")</f>
        <v>-1.6359913624005684E-2</v>
      </c>
      <c r="CA23" s="62">
        <f>IFERROR(Inv_SY_B!CA23/Inv_SY_B!$IS23-1,"")</f>
        <v>1.2293422225451378E-2</v>
      </c>
      <c r="CB23" s="62">
        <f>IFERROR(Inv_SY_B!CB23/Inv_SY_B!$IS23-1,"")</f>
        <v>-3.1299124622450325E-3</v>
      </c>
      <c r="CC23" s="62">
        <f>IFERROR(Inv_SY_B!CC23/Inv_SY_B!$IS23-1,"")</f>
        <v>-2.0559913992818868E-2</v>
      </c>
      <c r="CD23" s="62">
        <f>IFERROR(Inv_SY_B!CD23/Inv_SY_B!$IS23-1,"")</f>
        <v>1.4300089068328692E-2</v>
      </c>
      <c r="CE23" s="62">
        <f>IFERROR(Inv_SY_B!CE23/Inv_SY_B!$IS23-1,"")</f>
        <v>-1.719991369776841E-2</v>
      </c>
      <c r="CF23" s="62">
        <f>IFERROR(Inv_SY_B!CF23/Inv_SY_B!$IS23-1,"")</f>
        <v>1.6295089243514971E-2</v>
      </c>
      <c r="CG23" s="62">
        <f>IFERROR(Inv_SY_B!CG23/Inv_SY_B!$IS23-1,"")</f>
        <v>-1.6779913660887158E-2</v>
      </c>
      <c r="CH23" s="62">
        <f>IFERROR(Inv_SY_B!CH23/Inv_SY_B!$IS23-1,"")</f>
        <v>-8.7999129601424864E-3</v>
      </c>
      <c r="CI23" s="62">
        <f>IFERROR(Inv_SY_B!CI23/Inv_SY_B!$IS23-1,"")</f>
        <v>-3.5499124991262843E-3</v>
      </c>
      <c r="CJ23" s="62">
        <f>IFERROR(Inv_SY_B!CJ23/Inv_SY_B!$IS23-1,"")</f>
        <v>3.8000881462962877E-3</v>
      </c>
      <c r="CK23" s="62">
        <f>IFERROR(Inv_SY_B!CK23/Inv_SY_B!$IS23-1,"")</f>
        <v>-2.289912388482418E-3</v>
      </c>
      <c r="CL23" s="62">
        <f>IFERROR(Inv_SY_B!CL23/Inv_SY_B!$IS23-1,"")</f>
        <v>2.3300880172119065E-3</v>
      </c>
      <c r="CM23" s="62">
        <f>IFERROR(Inv_SY_B!CM23/Inv_SY_B!$IS23-1,"")</f>
        <v>3.4850881186354599E-3</v>
      </c>
      <c r="CN23" s="62">
        <f>IFERROR(Inv_SY_B!CN23/Inv_SY_B!$IS23-1,"")</f>
        <v>-5.0491223173698696E-4</v>
      </c>
      <c r="CO23" s="62">
        <f>IFERROR(Inv_SY_B!CO23/Inv_SY_B!$IS23-1,"")</f>
        <v>4.8752882407123721E-3</v>
      </c>
      <c r="CP23" s="62">
        <f>IFERROR(Inv_SY_B!CP23/Inv_SY_B!$IS23-1,"")</f>
        <v>1.3233935128553309E-2</v>
      </c>
      <c r="CQ23" s="62">
        <f>IFERROR(Inv_SY_B!CQ23/Inv_SY_B!$IS23-1,"")</f>
        <v>-1.4499123147198034E-3</v>
      </c>
      <c r="CR23" s="62">
        <f>IFERROR(Inv_SY_B!CR23/Inv_SY_B!$IS23-1,"")</f>
        <v>1.7000879618898068E-3</v>
      </c>
      <c r="CS23" s="62">
        <f>IFERROR(Inv_SY_B!CS23/Inv_SY_B!$IS23-1,"")</f>
        <v>8.1867551981675835E-3</v>
      </c>
      <c r="CT23" s="62">
        <f>IFERROR(Inv_SY_B!CT23/Inv_SY_B!$IS23-1,"")</f>
        <v>-1.3449123054994905E-3</v>
      </c>
      <c r="CU23" s="62">
        <f>IFERROR(Inv_SY_B!CU23/Inv_SY_B!$IS23-1,"")</f>
        <v>-2.289912388482418E-3</v>
      </c>
      <c r="CV23" s="62">
        <f>IFERROR(Inv_SY_B!CV23/Inv_SY_B!$IS23-1,"")</f>
        <v>2.1020089658429386E-2</v>
      </c>
      <c r="CW23" s="62">
        <f>IFERROR(Inv_SY_B!CW23/Inv_SY_B!$IS23-1,"")</f>
        <v>7.4750884690075736E-3</v>
      </c>
      <c r="CX23" s="62">
        <f>IFERROR(Inv_SY_B!CX23/Inv_SY_B!$IS23-1,"")</f>
        <v>1.1360088810159708E-2</v>
      </c>
      <c r="CY23" s="62">
        <f>IFERROR(Inv_SY_B!CY23/Inv_SY_B!$IS23-1,"")</f>
        <v>6.5008786968667742E-4</v>
      </c>
      <c r="CZ23" s="62">
        <f>IFERROR(Inv_SY_B!CZ23/Inv_SY_B!$IS23-1,"")</f>
        <v>8.7350885796515509E-3</v>
      </c>
      <c r="DA23" s="62">
        <f>IFERROR(Inv_SY_B!DA23/Inv_SY_B!$IS23-1,"")</f>
        <v>-1.4499123147198034E-3</v>
      </c>
      <c r="DB23" s="62">
        <f>IFERROR(Inv_SY_B!DB23/Inv_SY_B!$IS23-1,"")</f>
        <v>6.1100883491436164E-3</v>
      </c>
      <c r="DC23" s="62">
        <f>IFERROR(Inv_SY_B!DC23/Inv_SY_B!$IS23-1,"")</f>
        <v>-3.1065791268627407E-3</v>
      </c>
      <c r="DD23" s="62">
        <f>IFERROR(Inv_SY_B!DD23/Inv_SY_B!$IS23-1,"")</f>
        <v>3.8000881462962877E-3</v>
      </c>
      <c r="DE23" s="62">
        <f>IFERROR(Inv_SY_B!DE23/Inv_SY_B!$IS23-1,"")</f>
        <v>1.7333422668026843E-2</v>
      </c>
      <c r="DF23" s="62">
        <f>IFERROR(Inv_SY_B!DF23/Inv_SY_B!$IS23-1,"")</f>
        <v>-2.0791483099804497E-2</v>
      </c>
      <c r="DG23" s="62">
        <f>IFERROR(Inv_SY_B!DG23/Inv_SY_B!$IS23-1,"")</f>
        <v>-7.2249128218376812E-3</v>
      </c>
      <c r="DH23" s="62">
        <f>IFERROR(Inv_SY_B!DH23/Inv_SY_B!$IS23-1,"")</f>
        <v>2.77342138947545E-3</v>
      </c>
      <c r="DI23" s="62">
        <f>IFERROR(Inv_SY_B!DI23/Inv_SY_B!$IS23-1,"")</f>
        <v>-7.6045282397880776E-3</v>
      </c>
      <c r="DJ23" s="62">
        <f>IFERROR(Inv_SY_B!DJ23/Inv_SY_B!$IS23-1,"")</f>
        <v>1.0326242565528831E-2</v>
      </c>
      <c r="DK23" s="62">
        <f>IFERROR(Inv_SY_B!DK23/Inv_SY_B!$IS23-1,"")</f>
        <v>2.2840089818248588E-2</v>
      </c>
      <c r="DL23" s="62">
        <f>IFERROR(Inv_SY_B!DL23/Inv_SY_B!$IS23-1,"")</f>
        <v>1.3693422348388884E-2</v>
      </c>
      <c r="DM23" s="62">
        <f>IFERROR(Inv_SY_B!DM23/Inv_SY_B!$IS23-1,"")</f>
        <v>9.1550886165328027E-3</v>
      </c>
      <c r="DN23" s="62">
        <f>IFERROR(Inv_SY_B!DN23/Inv_SY_B!$IS23-1,"")</f>
        <v>5.2700882753808909E-3</v>
      </c>
      <c r="DO23" s="62">
        <f>IFERROR(Inv_SY_B!DO23/Inv_SY_B!$IS23-1,"")</f>
        <v>-1.7977665522505015E-2</v>
      </c>
      <c r="DP23" s="62">
        <f>IFERROR(Inv_SY_B!DP23/Inv_SY_B!$IS23-1,"")</f>
        <v>-9.733246375434268E-3</v>
      </c>
      <c r="DQ23" s="62">
        <f>IFERROR(Inv_SY_B!DQ23/Inv_SY_B!$IS23-1,"")</f>
        <v>6.4134217091131873E-3</v>
      </c>
      <c r="DR23" s="62">
        <f>IFERROR(Inv_SY_B!DR23/Inv_SY_B!$IS23-1,"")</f>
        <v>-5.5449126743124522E-3</v>
      </c>
      <c r="DS23" s="62">
        <f>IFERROR(Inv_SY_B!DS23/Inv_SY_B!$IS23-1,"")</f>
        <v>-8.4849129324816586E-3</v>
      </c>
      <c r="DT23" s="62">
        <f>IFERROR(Inv_SY_B!DT23/Inv_SY_B!$IS23-1,"")</f>
        <v>-1.719991369776841E-2</v>
      </c>
      <c r="DU23" s="62">
        <f>IFERROR(Inv_SY_B!DU23/Inv_SY_B!$IS23-1,"")</f>
        <v>3.1467547555921183E-3</v>
      </c>
      <c r="DV23" s="62">
        <f>IFERROR(Inv_SY_B!DV23/Inv_SY_B!$IS23-1,"")</f>
        <v>2.0075089575446681E-2</v>
      </c>
      <c r="DW23" s="62">
        <f>IFERROR(Inv_SY_B!DW23/Inv_SY_B!$IS23-1,"")</f>
        <v>-2.3394914241767539E-2</v>
      </c>
      <c r="DX23" s="62">
        <f>IFERROR(Inv_SY_B!DX23/Inv_SY_B!$IS23-1,"")</f>
        <v>2.3773423233540258E-2</v>
      </c>
      <c r="DY23" s="62">
        <f>IFERROR(Inv_SY_B!DY23/Inv_SY_B!$IS23-1,"")</f>
        <v>2.7500880540931583E-3</v>
      </c>
      <c r="DZ23" s="62">
        <f>IFERROR(Inv_SY_B!DZ23/Inv_SY_B!$IS23-1,"")</f>
        <v>-1.4049913421158688E-2</v>
      </c>
      <c r="EA23" s="62">
        <f>IFERROR(Inv_SY_B!EA23/Inv_SY_B!$IS23-1,"")</f>
        <v>-1.5333246867184958E-2</v>
      </c>
      <c r="EB23" s="62">
        <f>IFERROR(Inv_SY_B!EB23/Inv_SY_B!$IS23-1,"")</f>
        <v>-1.9066580528351973E-2</v>
      </c>
      <c r="EC23" s="62">
        <f>IFERROR(Inv_SY_B!EC23/Inv_SY_B!$IS23-1,"")</f>
        <v>-1.9138375406451358E-2</v>
      </c>
      <c r="ED23" s="62">
        <f>IFERROR(Inv_SY_B!ED23/Inv_SY_B!$IS23-1,"")</f>
        <v>-6.1506819582758387E-3</v>
      </c>
      <c r="EE23" s="62">
        <f>IFERROR(Inv_SY_B!EE23/Inv_SY_B!$IS23-1,"")</f>
        <v>-8.5737590941294961E-3</v>
      </c>
      <c r="EF23" s="62">
        <f>IFERROR(Inv_SY_B!EF23/Inv_SY_B!$IS23-1,"")</f>
        <v>1.4414634532932791E-2</v>
      </c>
      <c r="EG23" s="62">
        <f>IFERROR(Inv_SY_B!EG23/Inv_SY_B!$IS23-1,"")</f>
        <v>-1.5026185094391131E-4</v>
      </c>
      <c r="EH23" s="62">
        <f>IFERROR(Inv_SY_B!EH23/Inv_SY_B!$IS23-1,"")</f>
        <v>-9.9527102641697729E-3</v>
      </c>
      <c r="EI23" s="62">
        <f>IFERROR(Inv_SY_B!EI23/Inv_SY_B!$IS23-1,"")</f>
        <v>-1.0834930621360206E-2</v>
      </c>
      <c r="EJ23" s="62">
        <f>IFERROR(Inv_SY_B!EJ23/Inv_SY_B!$IS23-1,"")</f>
        <v>2.1905247078814805E-2</v>
      </c>
      <c r="EK23" s="62">
        <f>IFERROR(Inv_SY_B!EK23/Inv_SY_B!$IS23-1,"")</f>
        <v>1.8080089400260402E-2</v>
      </c>
      <c r="EL23" s="62">
        <f>IFERROR(Inv_SY_B!EL23/Inv_SY_B!$IS23-1,"")</f>
        <v>2.3855089907378169E-2</v>
      </c>
      <c r="EM23" s="62">
        <f>IFERROR(Inv_SY_B!EM23/Inv_SY_B!$IS23-1,"")</f>
        <v>-7.5076051543538913E-3</v>
      </c>
      <c r="EN23" s="62">
        <f>IFERROR(Inv_SY_B!EN23/Inv_SY_B!$IS23-1,"")</f>
        <v>-2.0107606260792776E-2</v>
      </c>
      <c r="EO23" s="62">
        <f>IFERROR(Inv_SY_B!EO23/Inv_SY_B!$IS23-1,"")</f>
        <v>2.8550880633133602E-3</v>
      </c>
      <c r="EP23" s="62">
        <f>IFERROR(Inv_SY_B!EP23/Inv_SY_B!$IS23-1,"")</f>
        <v>2.0793935792416507E-2</v>
      </c>
      <c r="EQ23" s="62">
        <f>IFERROR(Inv_SY_B!EQ23/Inv_SY_B!$IS23-1,"")</f>
        <v>-1.9299913882174891E-2</v>
      </c>
      <c r="ER23" s="62">
        <f>IFERROR(Inv_SY_B!ER23/Inv_SY_B!$IS23-1,"")</f>
        <v>3.3477804142703071E-3</v>
      </c>
      <c r="ES23" s="62">
        <f>IFERROR(Inv_SY_B!ES23/Inv_SY_B!$IS23-1,"")</f>
        <v>2.1200879987710586E-3</v>
      </c>
      <c r="ET23" s="62">
        <f>IFERROR(Inv_SY_B!ET23/Inv_SY_B!$IS23-1,"")</f>
        <v>1.7163725683428499E-2</v>
      </c>
      <c r="EU23" s="62">
        <f>IFERROR(Inv_SY_B!EU23/Inv_SY_B!$IS23-1,"")</f>
        <v>2.4624168037767902E-4</v>
      </c>
      <c r="EV23" s="62">
        <f>IFERROR(Inv_SY_B!EV23/Inv_SY_B!$IS23-1,"")</f>
        <v>1.7789320143957843E-2</v>
      </c>
      <c r="EW23" s="62">
        <f>IFERROR(Inv_SY_B!EW23/Inv_SY_B!$IS23-1,"")</f>
        <v>2.6512397833031054E-2</v>
      </c>
      <c r="EX23" s="62">
        <f>IFERROR(Inv_SY_B!EX23/Inv_SY_B!$IS23-1,"")</f>
        <v>2.081008963998876E-2</v>
      </c>
      <c r="EY23" s="62">
        <f>IFERROR(Inv_SY_B!EY23/Inv_SY_B!$IS23-1,"")</f>
        <v>-1.1506579864488664E-2</v>
      </c>
      <c r="EZ23" s="62">
        <f>IFERROR(Inv_SY_B!EZ23/Inv_SY_B!$IS23-1,"")</f>
        <v>2.1545089704531062E-2</v>
      </c>
      <c r="FA23" s="62">
        <f>IFERROR(Inv_SY_B!FA23/Inv_SY_B!$IS23-1,"")</f>
        <v>4.5350882108385893E-3</v>
      </c>
      <c r="FB23" s="62">
        <f>IFERROR(Inv_SY_B!FB23/Inv_SY_B!$IS23-1,"")</f>
        <v>-5.3349126558718263E-3</v>
      </c>
      <c r="FC23" s="62">
        <f>IFERROR(Inv_SY_B!FC23/Inv_SY_B!$IS23-1,"")</f>
        <v>-1.1949913236752208E-2</v>
      </c>
      <c r="FD23" s="62">
        <f>IFERROR(Inv_SY_B!FD23/Inv_SY_B!$IS23-1,"")</f>
        <v>-2.2134914131123673E-2</v>
      </c>
      <c r="FE23" s="62">
        <f>IFERROR(Inv_SY_B!FE23/Inv_SY_B!$IS23-1,"")</f>
        <v>7.8795771408906035E-3</v>
      </c>
      <c r="FF23" s="62">
        <f>IFERROR(Inv_SY_B!FF23/Inv_SY_B!$IS23-1,"")</f>
        <v>-8.5803674863181856E-3</v>
      </c>
      <c r="FG23" s="62">
        <f>IFERROR(Inv_SY_B!FG23/Inv_SY_B!$IS23-1,"")</f>
        <v>-1.613188330095161E-2</v>
      </c>
      <c r="FH23" s="62">
        <f>IFERROR(Inv_SY_B!FH23/Inv_SY_B!$IS23-1,"")</f>
        <v>-2.8459351645809816E-3</v>
      </c>
      <c r="FI23" s="62">
        <f>IFERROR(Inv_SY_B!FI23/Inv_SY_B!$IS23-1,"")</f>
        <v>-1.3583246713512853E-2</v>
      </c>
      <c r="FJ23" s="62">
        <f>IFERROR(Inv_SY_B!FJ23/Inv_SY_B!$IS23-1,"")</f>
        <v>-6.9756703757086758E-3</v>
      </c>
      <c r="FK23" s="62">
        <f>IFERROR(Inv_SY_B!FK23/Inv_SY_B!$IS23-1,"")</f>
        <v>7.938573358192258E-3</v>
      </c>
      <c r="FL23" s="62">
        <f>IFERROR(Inv_SY_B!FL23/Inv_SY_B!$IS23-1,"")</f>
        <v>2.1493544245459351E-2</v>
      </c>
      <c r="FM23" s="62">
        <f>IFERROR(Inv_SY_B!FM23/Inv_SY_B!$IS23-1,"")</f>
        <v>1.4017924811502436E-3</v>
      </c>
      <c r="FN23" s="62">
        <f>IFERROR(Inv_SY_B!FN23/Inv_SY_B!$IS23-1,"")</f>
        <v>-1.8302944097658647E-2</v>
      </c>
      <c r="FO23" s="62">
        <f>IFERROR(Inv_SY_B!FO23/Inv_SY_B!$IS23-1,"")</f>
        <v>-1.5801504484061479E-2</v>
      </c>
      <c r="FP23" s="62">
        <f>IFERROR(Inv_SY_B!FP23/Inv_SY_B!$IS23-1,"")</f>
        <v>-1.4085422515185964E-2</v>
      </c>
      <c r="FQ23" s="62">
        <f>IFERROR(Inv_SY_B!FQ23/Inv_SY_B!$IS23-1,"")</f>
        <v>-8.0706401688305229E-3</v>
      </c>
      <c r="FR23" s="62">
        <f>IFERROR(Inv_SY_B!FR23/Inv_SY_B!$IS23-1,"")</f>
        <v>-2.2750786912477783E-2</v>
      </c>
      <c r="FS23" s="62">
        <f>IFERROR(Inv_SY_B!FS23/Inv_SY_B!$IS23-1,"")</f>
        <v>1.8038725760264551E-2</v>
      </c>
      <c r="FT23" s="62">
        <f>IFERROR(Inv_SY_B!FT23/Inv_SY_B!$IS23-1,"")</f>
        <v>1.0075652333733531E-2</v>
      </c>
      <c r="FU23" s="62">
        <f>IFERROR(Inv_SY_B!FU23/Inv_SY_B!$IS23-1,"")</f>
        <v>-1.3583246713512853E-2</v>
      </c>
      <c r="FV23" s="62">
        <f>IFERROR(Inv_SY_B!FV23/Inv_SY_B!$IS23-1,"")</f>
        <v>-8.1555947217449853E-3</v>
      </c>
      <c r="FW23" s="62">
        <f>IFERROR(Inv_SY_B!FW23/Inv_SY_B!$IS23-1,"")</f>
        <v>-7.2207134171531351E-4</v>
      </c>
      <c r="FX23" s="62">
        <f>IFERROR(Inv_SY_B!FX23/Inv_SY_B!$IS23-1,"")</f>
        <v>1.520690732977692E-2</v>
      </c>
      <c r="FY23" s="62">
        <f>IFERROR(Inv_SY_B!FY23/Inv_SY_B!$IS23-1,"")</f>
        <v>-7.9196098525377012E-3</v>
      </c>
      <c r="FZ23" s="62">
        <f>IFERROR(Inv_SY_B!FZ23/Inv_SY_B!$IS23-1,"")</f>
        <v>1.0959179684045584E-2</v>
      </c>
      <c r="GA23" s="62">
        <f>IFERROR(Inv_SY_B!GA23/Inv_SY_B!$IS23-1,"")</f>
        <v>2.3375614340798601E-2</v>
      </c>
      <c r="GB23" s="62">
        <f>IFERROR(Inv_SY_B!GB23/Inv_SY_B!$IS23-1,"")</f>
        <v>-9.8074888061960852E-3</v>
      </c>
      <c r="GC23" s="62">
        <f>IFERROR(Inv_SY_B!GC23/Inv_SY_B!$IS23-1,"")</f>
        <v>-2.2078702004975415E-2</v>
      </c>
      <c r="GD23" s="62">
        <f>IFERROR(Inv_SY_B!GD23/Inv_SY_B!$IS23-1,"")</f>
        <v>1.9250744048513235E-2</v>
      </c>
      <c r="GE23" s="62">
        <f>IFERROR(Inv_SY_B!GE23/Inv_SY_B!$IS23-1,"")</f>
        <v>2.7904726730241247E-3</v>
      </c>
      <c r="GF23" s="62">
        <f>IFERROR(Inv_SY_B!GF23/Inv_SY_B!$IS23-1,"")</f>
        <v>-1.452718619034199E-2</v>
      </c>
      <c r="GG23" s="62">
        <f>IFERROR(Inv_SY_B!GG23/Inv_SY_B!$IS23-1,"")</f>
        <v>-1.7857404664595289E-2</v>
      </c>
      <c r="GH23" s="62">
        <f>IFERROR(Inv_SY_B!GH23/Inv_SY_B!$IS23-1,"")</f>
        <v>3.3472517428954074E-3</v>
      </c>
      <c r="GI23" s="62">
        <f>IFERROR(Inv_SY_B!GI23/Inv_SY_B!$IS23-1,"")</f>
        <v>6.5075611113192267E-3</v>
      </c>
      <c r="GJ23" s="62">
        <f>IFERROR(Inv_SY_B!GJ23/Inv_SY_B!$IS23-1,"")</f>
        <v>-4.0712412162342559E-3</v>
      </c>
      <c r="GK23" s="62">
        <f>IFERROR(Inv_SY_B!GK23/Inv_SY_B!$IS23-1,"")</f>
        <v>3.3986056971757606E-4</v>
      </c>
      <c r="GL23" s="62">
        <f>IFERROR(Inv_SY_B!GL23/Inv_SY_B!$IS23-1,"")</f>
        <v>-1.0279458544610764E-2</v>
      </c>
      <c r="GM23" s="62">
        <f>IFERROR(Inv_SY_B!GM23/Inv_SY_B!$IS23-1,"")</f>
        <v>-2.8459351645809816E-3</v>
      </c>
      <c r="GN23" s="62">
        <f>IFERROR(Inv_SY_B!GN23/Inv_SY_B!$IS23-1,"")</f>
        <v>1.3083043506911363E-2</v>
      </c>
      <c r="GO23" s="62">
        <f>IFERROR(Inv_SY_B!GO23/Inv_SY_B!$IS23-1,"")</f>
        <v>-1.0279458544610764E-2</v>
      </c>
      <c r="GP23" s="62">
        <f>IFERROR(Inv_SY_B!GP23/Inv_SY_B!$IS23-1,"")</f>
        <v>-6.0317308988794283E-3</v>
      </c>
      <c r="GQ23" s="62">
        <f>IFERROR(Inv_SY_B!GQ23/Inv_SY_B!$IS23-1,"")</f>
        <v>-4.7574126051600496E-3</v>
      </c>
      <c r="GR23" s="62">
        <f>IFERROR(Inv_SY_B!GR23/Inv_SY_B!$IS23-1,"")</f>
        <v>-8.1555947217449853E-3</v>
      </c>
      <c r="GS23" s="62" t="str">
        <f>IFERROR(Inv_SY_B!GS23/Inv_SY_B!$IS23-1,"")</f>
        <v/>
      </c>
      <c r="GT23" s="62" t="str">
        <f>IFERROR(Inv_SY_B!GT23/Inv_SY_B!$IS23-1,"")</f>
        <v/>
      </c>
      <c r="GU23" s="62">
        <f>IFERROR(Inv_SY_B!GU23/Inv_SY_B!$IS23-1,"")</f>
        <v>-0.10688803346162734</v>
      </c>
      <c r="GV23" s="62">
        <f>IFERROR(Inv_SY_B!GV23/Inv_SY_B!$IS23-1,"")</f>
        <v>1.513090309535281E-3</v>
      </c>
      <c r="GW23" s="62">
        <f>IFERROR(Inv_SY_B!GW23/Inv_SY_B!$IS23-1,"")</f>
        <v>-1.1626299017647446E-2</v>
      </c>
      <c r="GX23" s="62" t="str">
        <f>IFERROR(Inv_SY_B!GX23/Inv_SY_B!$IS23-1,"")</f>
        <v/>
      </c>
      <c r="GY23" s="62">
        <f>IFERROR(Inv_SY_B!GY23/Inv_SY_B!$IS23-1,"")</f>
        <v>-1.6954459130759991E-2</v>
      </c>
      <c r="GZ23" s="62">
        <f>IFERROR(Inv_SY_B!GZ23/Inv_SY_B!$IS23-1,"")</f>
        <v>3.8000881462962877E-3</v>
      </c>
      <c r="HA23" s="62">
        <f>IFERROR(Inv_SY_B!HA23/Inv_SY_B!$IS23-1,"")</f>
        <v>-1.9299913882174891E-2</v>
      </c>
      <c r="HB23" s="62">
        <f>IFERROR(Inv_SY_B!HB23/Inv_SY_B!$IS23-1,"")</f>
        <v>-3.5499124991262843E-3</v>
      </c>
      <c r="HC23" s="62">
        <f>IFERROR(Inv_SY_B!HC23/Inv_SY_B!$IS23-1,"")</f>
        <v>-1.824991378997165E-2</v>
      </c>
      <c r="HD23" s="62">
        <f>IFERROR(Inv_SY_B!HD23/Inv_SY_B!$IS23-1,"")</f>
        <v>-1.5414913541022868E-2</v>
      </c>
      <c r="HE23" s="62">
        <f>IFERROR(Inv_SY_B!HE23/Inv_SY_B!$IS23-1,"")</f>
        <v>-2.0349913974378131E-2</v>
      </c>
      <c r="HF23" s="62">
        <f>IFERROR(Inv_SY_B!HF23/Inv_SY_B!$IS23-1,"")</f>
        <v>1.2935088948464513E-2</v>
      </c>
      <c r="HG23" s="62">
        <f>IFERROR(Inv_SY_B!HG23/Inv_SY_B!$IS23-1,"")</f>
        <v>-1.719991369776841E-2</v>
      </c>
      <c r="HH23" s="62">
        <f>IFERROR(Inv_SY_B!HH23/Inv_SY_B!$IS23-1,"")</f>
        <v>-1.824991378997165E-2</v>
      </c>
      <c r="HI23" s="62">
        <f>IFERROR(Inv_SY_B!HI23/Inv_SY_B!$IS23-1,"")</f>
        <v>2.5325090036462772E-2</v>
      </c>
      <c r="HJ23" s="62">
        <f>IFERROR(Inv_SY_B!HJ23/Inv_SY_B!$IS23-1,"")</f>
        <v>1.4720089105209944E-2</v>
      </c>
      <c r="HK23" s="62">
        <f>IFERROR(Inv_SY_B!HK23/Inv_SY_B!$IS23-1,"")</f>
        <v>2.7600090236236552E-2</v>
      </c>
      <c r="HL23" s="62">
        <f>IFERROR(Inv_SY_B!HL23/Inv_SY_B!$IS23-1,"")</f>
        <v>3.7026757730683091E-2</v>
      </c>
      <c r="HM23" s="62">
        <f>IFERROR(Inv_SY_B!HM23/Inv_SY_B!$IS23-1,"")</f>
        <v>7.2185047129413871E-2</v>
      </c>
      <c r="HN23" s="62">
        <f>IFERROR(Inv_SY_B!HN23/Inv_SY_B!$IS23-1,"")</f>
        <v>7.3063887331978883E-2</v>
      </c>
      <c r="HO23" s="62">
        <f>IFERROR(Inv_SY_B!HO23/Inv_SY_B!$IS23-1,"")</f>
        <v>7.7604561711898778E-2</v>
      </c>
      <c r="HP23" s="62">
        <f>IFERROR(Inv_SY_B!HP23/Inv_SY_B!$IS23-1,"")</f>
        <v>5.6365923483242097E-2</v>
      </c>
      <c r="HQ23" s="62">
        <f>IFERROR(Inv_SY_B!HQ23/Inv_SY_B!$IS23-1,"")</f>
        <v>-1.0212034296265715E-2</v>
      </c>
      <c r="HR23" s="62">
        <f>IFERROR(Inv_SY_B!HR23/Inv_SY_B!$IS23-1,"")</f>
        <v>-5.5640911580649988E-3</v>
      </c>
      <c r="HS23" s="62">
        <f>IFERROR(Inv_SY_B!HS23/Inv_SY_B!$IS23-1,"")</f>
        <v>1.8080089400260402E-2</v>
      </c>
      <c r="HT23" s="62">
        <f>IFERROR(Inv_SY_B!HT23/Inv_SY_B!$IS23-1,"")</f>
        <v>1.8173422741789569E-2</v>
      </c>
      <c r="HU23" s="62">
        <f>IFERROR(Inv_SY_B!HU23/Inv_SY_B!$IS23-1,"")</f>
        <v>1.6335473862445715E-2</v>
      </c>
      <c r="HV23" s="62">
        <f>IFERROR(Inv_SY_B!HV23/Inv_SY_B!$IS23-1,"")</f>
        <v>-7.3137589834855188E-3</v>
      </c>
      <c r="HW23" s="62">
        <f>IFERROR(Inv_SY_B!HW23/Inv_SY_B!$IS23-1,"")</f>
        <v>6.4548893480806724E-2</v>
      </c>
      <c r="HX23" s="62">
        <f>IFERROR(Inv_SY_B!HX23/Inv_SY_B!$IS23-1,"")</f>
        <v>-1.0415297717378258E-2</v>
      </c>
      <c r="HY23" s="62">
        <f>IFERROR(Inv_SY_B!HY23/Inv_SY_B!$IS23-1,"")</f>
        <v>1.5280089154385168E-2</v>
      </c>
      <c r="HZ23" s="62">
        <f>IFERROR(Inv_SY_B!HZ23/Inv_SY_B!$IS23-1,"")</f>
        <v>6.4134217091131873E-3</v>
      </c>
      <c r="IA23" s="62">
        <f>IFERROR(Inv_SY_B!IA23/Inv_SY_B!$IS23-1,"")</f>
        <v>-6.6852274597610784E-3</v>
      </c>
      <c r="IB23" s="62">
        <f>IFERROR(Inv_SY_B!IB23/Inv_SY_B!$IS23-1,"")</f>
        <v>9.4667880482202094E-4</v>
      </c>
      <c r="IC23" s="62">
        <f>IFERROR(Inv_SY_B!IC23/Inv_SY_B!$IS23-1,"")</f>
        <v>5.2955428230707646E-3</v>
      </c>
      <c r="ID23" s="62">
        <f>IFERROR(Inv_SY_B!ID23/Inv_SY_B!$IS23-1,"")</f>
        <v>-1.6205300815816059E-2</v>
      </c>
      <c r="IE23" s="62">
        <f>IFERROR(Inv_SY_B!IE23/Inv_SY_B!$IS23-1,"")</f>
        <v>2.0587362347703309E-2</v>
      </c>
      <c r="IF23" s="62" t="str">
        <f>IFERROR(Inv_SY_B!IF23/Inv_SY_B!$IS23-1,"")</f>
        <v/>
      </c>
      <c r="IG23" s="62">
        <f>IFERROR(Inv_SY_B!IG23/Inv_SY_B!$IS23-1,"")</f>
        <v>3.2367342282373146E-2</v>
      </c>
      <c r="IH23" s="62">
        <f>IFERROR(Inv_SY_B!IH23/Inv_SY_B!$IS23-1,"")</f>
        <v>-3.0046146455996459E-3</v>
      </c>
      <c r="II23" s="62">
        <f>IFERROR(Inv_SY_B!II23/Inv_SY_B!$IS23-1,"")</f>
        <v>1.2607551606269807E-2</v>
      </c>
      <c r="IJ23" s="62">
        <f>IFERROR(Inv_SY_B!IJ23/Inv_SY_B!$IS23-1,"")</f>
        <v>-1.8302944097658647E-2</v>
      </c>
      <c r="IK23" s="62">
        <f>IFERROR(Inv_SY_B!IK23/Inv_SY_B!$IS23-1,"")</f>
        <v>-1.7141172433868812E-2</v>
      </c>
      <c r="IL23" s="62" t="str">
        <f>IFERROR(Inv_SY_B!IL23/Inv_SY_B!$IS23-1,"")</f>
        <v/>
      </c>
      <c r="IM23" s="62" t="str">
        <f>IFERROR(Inv_SY_B!IM23/Inv_SY_B!$IS23-1,"")</f>
        <v/>
      </c>
      <c r="IN23" s="62">
        <f>IFERROR(Inv_SY_B!IN23/Inv_SY_B!$IS23-1,"")</f>
        <v>3.9375012900316975E-2</v>
      </c>
      <c r="IO23" s="62">
        <f>IFERROR(Inv_SY_B!IO23/Inv_SY_B!$IS23-1,"")</f>
        <v>3.2637238013984771E-2</v>
      </c>
      <c r="IP23" s="62">
        <f>IFERROR(Inv_SY_B!IP23/Inv_SY_B!$IS23-1,"")</f>
        <v>0.11603007926321518</v>
      </c>
      <c r="IQ23" s="62">
        <f>IFERROR(Inv_SY_B!IQ23/Inv_SY_B!$IS23-1,"")</f>
        <v>-9.9527102641697729E-3</v>
      </c>
      <c r="IR23" s="62">
        <f>IFERROR(Inv_SY_B!IR23/Inv_SY_B!$IS23-1,"")</f>
        <v>-1.8193757068622474E-2</v>
      </c>
    </row>
    <row r="24" spans="2:252" ht="14.5" x14ac:dyDescent="0.35">
      <c r="B24" s="85">
        <f t="shared" si="0"/>
        <v>45846</v>
      </c>
      <c r="C24" s="62">
        <f>IFERROR(Inv_SY_B!C24/Inv_SY_B!$IS24-1,"")</f>
        <v>9.7682647476395879E-3</v>
      </c>
      <c r="D24" s="62">
        <f>IFERROR(Inv_SY_B!D24/Inv_SY_B!$IS24-1,"")</f>
        <v>2.3960369663277525E-2</v>
      </c>
      <c r="E24" s="62">
        <f>IFERROR(Inv_SY_B!E24/Inv_SY_B!$IS24-1,"")</f>
        <v>1.7041718516904059E-2</v>
      </c>
      <c r="F24" s="62">
        <f>IFERROR(Inv_SY_B!F24/Inv_SY_B!$IS24-1,"")</f>
        <v>2.934154277712353E-2</v>
      </c>
      <c r="G24" s="62">
        <f>IFERROR(Inv_SY_B!G24/Inv_SY_B!$IS24-1,"")</f>
        <v>1.6864317205458557E-2</v>
      </c>
      <c r="H24" s="62">
        <f>IFERROR(Inv_SY_B!H24/Inv_SY_B!$IS24-1,"")</f>
        <v>6.2793722892120485E-3</v>
      </c>
      <c r="I24" s="62">
        <f>IFERROR(Inv_SY_B!I24/Inv_SY_B!$IS24-1,"")</f>
        <v>8.5087154363767681E-3</v>
      </c>
      <c r="J24" s="62">
        <f>IFERROR(Inv_SY_B!J24/Inv_SY_B!$IS24-1,"")</f>
        <v>-8.326669019798838E-3</v>
      </c>
      <c r="K24" s="62">
        <f>IFERROR(Inv_SY_B!K24/Inv_SY_B!$IS24-1,"")</f>
        <v>2.5805343302310435E-2</v>
      </c>
      <c r="L24" s="62">
        <f>IFERROR(Inv_SY_B!L24/Inv_SY_B!$IS24-1,"")</f>
        <v>2.6543332757923643E-2</v>
      </c>
      <c r="M24" s="62">
        <f>IFERROR(Inv_SY_B!M24/Inv_SY_B!$IS24-1,"")</f>
        <v>2.5497847695804987E-2</v>
      </c>
      <c r="N24" s="62">
        <f>IFERROR(Inv_SY_B!N24/Inv_SY_B!$IS24-1,"")</f>
        <v>1.857919654943152E-2</v>
      </c>
      <c r="O24" s="62">
        <f>IFERROR(Inv_SY_B!O24/Inv_SY_B!$IS24-1,"")</f>
        <v>2.3191630647013683E-2</v>
      </c>
      <c r="P24" s="62">
        <f>IFERROR(Inv_SY_B!P24/Inv_SY_B!$IS24-1,"")</f>
        <v>2.156135747433785E-3</v>
      </c>
      <c r="Q24" s="62">
        <f>IFERROR(Inv_SY_B!Q24/Inv_SY_B!$IS24-1,"")</f>
        <v>2.0116674581958982E-2</v>
      </c>
      <c r="R24" s="62">
        <f>IFERROR(Inv_SY_B!R24/Inv_SY_B!$IS24-1,"")</f>
        <v>1.5657988287629321E-2</v>
      </c>
      <c r="S24" s="62">
        <f>IFERROR(Inv_SY_B!S24/Inv_SY_B!$IS24-1,"")</f>
        <v>1.3966762451849135E-2</v>
      </c>
      <c r="T24" s="62">
        <f>IFERROR(Inv_SY_B!T24/Inv_SY_B!$IS24-1,"")</f>
        <v>1.7041718516904059E-2</v>
      </c>
      <c r="U24" s="62">
        <f>IFERROR(Inv_SY_B!U24/Inv_SY_B!$IS24-1,"")</f>
        <v>9.058659501857802E-3</v>
      </c>
      <c r="V24" s="62">
        <f>IFERROR(Inv_SY_B!V24/Inv_SY_B!$IS24-1,"")</f>
        <v>1.2606685730767175E-2</v>
      </c>
      <c r="W24" s="62">
        <f>IFERROR(Inv_SY_B!W24/Inv_SY_B!$IS24-1,"")</f>
        <v>7.0481113054756683E-3</v>
      </c>
      <c r="X24" s="62">
        <f>IFERROR(Inv_SY_B!X24/Inv_SY_B!$IS24-1,"")</f>
        <v>-8.326669019798838E-3</v>
      </c>
      <c r="Y24" s="62">
        <f>IFERROR(Inv_SY_B!Y24/Inv_SY_B!$IS24-1,"")</f>
        <v>8.3490542560757941E-3</v>
      </c>
      <c r="Z24" s="62">
        <f>IFERROR(Inv_SY_B!Z24/Inv_SY_B!$IS24-1,"")</f>
        <v>1.8152119318173954E-2</v>
      </c>
      <c r="AA24" s="62">
        <f>IFERROR(Inv_SY_B!AA24/Inv_SY_B!$IS24-1,"")</f>
        <v>-1.364870836316312E-2</v>
      </c>
      <c r="AB24" s="62">
        <f>IFERROR(Inv_SY_B!AB24/Inv_SY_B!$IS24-1,"")</f>
        <v>-1.5067918854726914E-2</v>
      </c>
      <c r="AC24" s="62">
        <f>IFERROR(Inv_SY_B!AC24/Inv_SY_B!$IS24-1,"")</f>
        <v>-1.364870836316312E-2</v>
      </c>
      <c r="AD24" s="62">
        <f>IFERROR(Inv_SY_B!AD24/Inv_SY_B!$IS24-1,"")</f>
        <v>-9.8641470523261887E-3</v>
      </c>
      <c r="AE24" s="62">
        <f>IFERROR(Inv_SY_B!AE24/Inv_SY_B!$IS24-1,"")</f>
        <v>-8.4974999123018646E-3</v>
      </c>
      <c r="AF24" s="62">
        <f>IFERROR(Inv_SY_B!AF24/Inv_SY_B!$IS24-1,"")</f>
        <v>-1.3280764902387276E-2</v>
      </c>
      <c r="AG24" s="62">
        <f>IFERROR(Inv_SY_B!AG24/Inv_SY_B!$IS24-1,"")</f>
        <v>-1.6697382752448253E-2</v>
      </c>
      <c r="AH24" s="62">
        <f>IFERROR(Inv_SY_B!AH24/Inv_SY_B!$IS24-1,"")</f>
        <v>-1.9430677032496901E-2</v>
      </c>
      <c r="AI24" s="62">
        <f>IFERROR(Inv_SY_B!AI24/Inv_SY_B!$IS24-1,"")</f>
        <v>3.6758127907337013E-3</v>
      </c>
      <c r="AJ24" s="62">
        <f>IFERROR(Inv_SY_B!AJ24/Inv_SY_B!$IS24-1,"")</f>
        <v>-4.2560632290016276E-3</v>
      </c>
      <c r="AK24" s="62">
        <f>IFERROR(Inv_SY_B!AK24/Inv_SY_B!$IS24-1,"")</f>
        <v>-3.7142349222164528E-3</v>
      </c>
      <c r="AL24" s="62">
        <f>IFERROR(Inv_SY_B!AL24/Inv_SY_B!$IS24-1,"")</f>
        <v>-2.1664766752302222E-2</v>
      </c>
      <c r="AM24" s="62">
        <f>IFERROR(Inv_SY_B!AM24/Inv_SY_B!$IS24-1,"")</f>
        <v>1.7579835828288592E-2</v>
      </c>
      <c r="AN24" s="62">
        <f>IFERROR(Inv_SY_B!AN24/Inv_SY_B!$IS24-1,"")</f>
        <v>1.5504240484376597E-2</v>
      </c>
      <c r="AO24" s="62">
        <f>IFERROR(Inv_SY_B!AO24/Inv_SY_B!$IS24-1,"")</f>
        <v>7.8168503217392882E-3</v>
      </c>
      <c r="AP24" s="62">
        <f>IFERROR(Inv_SY_B!AP24/Inv_SY_B!$IS24-1,"")</f>
        <v>-2.561126397820912E-3</v>
      </c>
      <c r="AQ24" s="62">
        <f>IFERROR(Inv_SY_B!AQ24/Inv_SY_B!$IS24-1,"")</f>
        <v>-1.2170364101117381E-2</v>
      </c>
      <c r="AR24" s="62">
        <f>IFERROR(Inv_SY_B!AR24/Inv_SY_B!$IS24-1,"")</f>
        <v>-3.7142349222164528E-3</v>
      </c>
      <c r="AS24" s="62">
        <f>IFERROR(Inv_SY_B!AS24/Inv_SY_B!$IS24-1,"")</f>
        <v>-1.2170364101117381E-2</v>
      </c>
      <c r="AT24" s="62">
        <f>IFERROR(Inv_SY_B!AT24/Inv_SY_B!$IS24-1,"")</f>
        <v>-8.249795118172476E-3</v>
      </c>
      <c r="AU24" s="62">
        <f>IFERROR(Inv_SY_B!AU24/Inv_SY_B!$IS24-1,"")</f>
        <v>-1.5245320166172305E-2</v>
      </c>
      <c r="AV24" s="62">
        <f>IFERROR(Inv_SY_B!AV24/Inv_SY_B!$IS24-1,"")</f>
        <v>-1.1785994592985571E-2</v>
      </c>
      <c r="AW24" s="62">
        <f>IFERROR(Inv_SY_B!AW24/Inv_SY_B!$IS24-1,"")</f>
        <v>-1.2868142592803111E-2</v>
      </c>
      <c r="AX24" s="62">
        <f>IFERROR(Inv_SY_B!AX24/Inv_SY_B!$IS24-1,"")</f>
        <v>-8.326669019798838E-3</v>
      </c>
      <c r="AY24" s="62">
        <f>IFERROR(Inv_SY_B!AY24/Inv_SY_B!$IS24-1,"")</f>
        <v>-1.1094129478348314E-2</v>
      </c>
      <c r="AZ24" s="62">
        <f>IFERROR(Inv_SY_B!AZ24/Inv_SY_B!$IS24-1,"")</f>
        <v>-2.3639950223772077E-2</v>
      </c>
      <c r="BA24" s="62">
        <f>IFERROR(Inv_SY_B!BA24/Inv_SY_B!$IS24-1,"")</f>
        <v>-1.5245320166172305E-2</v>
      </c>
      <c r="BB24" s="62">
        <f>IFERROR(Inv_SY_B!BB24/Inv_SY_B!$IS24-1,"")</f>
        <v>-1.1171003379974676E-2</v>
      </c>
      <c r="BC24" s="62">
        <f>IFERROR(Inv_SY_B!BC24/Inv_SY_B!$IS24-1,"")</f>
        <v>-6.447529202265323E-3</v>
      </c>
      <c r="BD24" s="62">
        <f>IFERROR(Inv_SY_B!BD24/Inv_SY_B!$IS24-1,"")</f>
        <v>-1.4169085543403015E-2</v>
      </c>
      <c r="BE24" s="62">
        <f>IFERROR(Inv_SY_B!BE24/Inv_SY_B!$IS24-1,"")</f>
        <v>-2.2093010787967771E-2</v>
      </c>
      <c r="BF24" s="62">
        <f>IFERROR(Inv_SY_B!BF24/Inv_SY_B!$IS24-1,"")</f>
        <v>-1.5330735612423929E-2</v>
      </c>
      <c r="BG24" s="62">
        <f>IFERROR(Inv_SY_B!BG24/Inv_SY_B!$IS24-1,"")</f>
        <v>-1.6697382752448253E-2</v>
      </c>
      <c r="BH24" s="62">
        <f>IFERROR(Inv_SY_B!BH24/Inv_SY_B!$IS24-1,"")</f>
        <v>7.8168503217392882E-3</v>
      </c>
      <c r="BI24" s="62">
        <f>IFERROR(Inv_SY_B!BI24/Inv_SY_B!$IS24-1,"")</f>
        <v>-4.3975584922286703E-3</v>
      </c>
      <c r="BJ24" s="62">
        <f>IFERROR(Inv_SY_B!BJ24/Inv_SY_B!$IS24-1,"")</f>
        <v>-1.5330735612423929E-2</v>
      </c>
      <c r="BK24" s="62">
        <f>IFERROR(Inv_SY_B!BK24/Inv_SY_B!$IS24-1,"")</f>
        <v>6.6637417973438584E-3</v>
      </c>
      <c r="BL24" s="62">
        <f>IFERROR(Inv_SY_B!BL24/Inv_SY_B!$IS24-1,"")</f>
        <v>3.3888907964998882E-2</v>
      </c>
      <c r="BM24" s="62">
        <f>IFERROR(Inv_SY_B!BM24/Inv_SY_B!$IS24-1,"")</f>
        <v>-1.9857754263754579E-2</v>
      </c>
      <c r="BN24" s="62">
        <f>IFERROR(Inv_SY_B!BN24/Inv_SY_B!$IS24-1,"")</f>
        <v>3.0341626450319348E-2</v>
      </c>
      <c r="BO24" s="62">
        <f>IFERROR(Inv_SY_B!BO24/Inv_SY_B!$IS24-1,"")</f>
        <v>-1.364870836316312E-2</v>
      </c>
      <c r="BP24" s="62">
        <f>IFERROR(Inv_SY_B!BP24/Inv_SY_B!$IS24-1,"")</f>
        <v>-1.790633983785439E-2</v>
      </c>
      <c r="BQ24" s="62">
        <f>IFERROR(Inv_SY_B!BQ24/Inv_SY_B!$IS24-1,"")</f>
        <v>-5.8430506595622544E-3</v>
      </c>
      <c r="BR24" s="62">
        <f>IFERROR(Inv_SY_B!BR24/Inv_SY_B!$IS24-1,"")</f>
        <v>-1.5854191848707622E-3</v>
      </c>
      <c r="BS24" s="62">
        <f>IFERROR(Inv_SY_B!BS24/Inv_SY_B!$IS24-1,"")</f>
        <v>-8.326669019798838E-3</v>
      </c>
      <c r="BT24" s="62">
        <f>IFERROR(Inv_SY_B!BT24/Inv_SY_B!$IS24-1,"")</f>
        <v>-4.4829739384802947E-3</v>
      </c>
      <c r="BU24" s="62">
        <f>IFERROR(Inv_SY_B!BU24/Inv_SY_B!$IS24-1,"")</f>
        <v>-7.5579300035352182E-3</v>
      </c>
      <c r="BV24" s="62">
        <f>IFERROR(Inv_SY_B!BV24/Inv_SY_B!$IS24-1,"")</f>
        <v>-5.2517129547439145E-3</v>
      </c>
      <c r="BW24" s="62">
        <f>IFERROR(Inv_SY_B!BW24/Inv_SY_B!$IS24-1,"")</f>
        <v>1.5504240484376597E-2</v>
      </c>
      <c r="BX24" s="62">
        <f>IFERROR(Inv_SY_B!BX24/Inv_SY_B!$IS24-1,"")</f>
        <v>-8.326669019798838E-3</v>
      </c>
      <c r="BY24" s="62">
        <f>IFERROR(Inv_SY_B!BY24/Inv_SY_B!$IS24-1,"")</f>
        <v>-8.4974999123018646E-3</v>
      </c>
      <c r="BZ24" s="62">
        <f>IFERROR(Inv_SY_B!BZ24/Inv_SY_B!$IS24-1,"")</f>
        <v>-4.3292261352275707E-3</v>
      </c>
      <c r="CA24" s="62">
        <f>IFERROR(Inv_SY_B!CA24/Inv_SY_B!$IS24-1,"")</f>
        <v>-1.738070632246036E-2</v>
      </c>
      <c r="CB24" s="62">
        <f>IFERROR(Inv_SY_B!CB24/Inv_SY_B!$IS24-1,"")</f>
        <v>-1.0632886068590031E-2</v>
      </c>
      <c r="CC24" s="62">
        <f>IFERROR(Inv_SY_B!CC24/Inv_SY_B!$IS24-1,"")</f>
        <v>3.050668420904401E-3</v>
      </c>
      <c r="CD24" s="62">
        <f>IFERROR(Inv_SY_B!CD24/Inv_SY_B!$IS24-1,"")</f>
        <v>-6.5526559053440403E-3</v>
      </c>
      <c r="CE24" s="62">
        <f>IFERROR(Inv_SY_B!CE24/Inv_SY_B!$IS24-1,"")</f>
        <v>-2.3317079836941312E-2</v>
      </c>
      <c r="CF24" s="62">
        <f>IFERROR(Inv_SY_B!CF24/Inv_SY_B!$IS24-1,"")</f>
        <v>7.8168503217392882E-3</v>
      </c>
      <c r="CG24" s="62">
        <f>IFERROR(Inv_SY_B!CG24/Inv_SY_B!$IS24-1,"")</f>
        <v>-5.5592085612494735E-3</v>
      </c>
      <c r="CH24" s="62">
        <f>IFERROR(Inv_SY_B!CH24/Inv_SY_B!$IS24-1,"")</f>
        <v>-7.5579300035352182E-3</v>
      </c>
      <c r="CI24" s="62">
        <f>IFERROR(Inv_SY_B!CI24/Inv_SY_B!$IS24-1,"")</f>
        <v>-2.6007666393864315E-2</v>
      </c>
      <c r="CJ24" s="62">
        <f>IFERROR(Inv_SY_B!CJ24/Inv_SY_B!$IS24-1,"")</f>
        <v>-3.7142349222164528E-3</v>
      </c>
      <c r="CK24" s="62">
        <f>IFERROR(Inv_SY_B!CK24/Inv_SY_B!$IS24-1,"")</f>
        <v>5.3568854696952606E-3</v>
      </c>
      <c r="CL24" s="62">
        <f>IFERROR(Inv_SY_B!CL24/Inv_SY_B!$IS24-1,"")</f>
        <v>-1.5245320166172305E-2</v>
      </c>
      <c r="CM24" s="62">
        <f>IFERROR(Inv_SY_B!CM24/Inv_SY_B!$IS24-1,"")</f>
        <v>8.2780937314974601E-3</v>
      </c>
      <c r="CN24" s="62">
        <f>IFERROR(Inv_SY_B!CN24/Inv_SY_B!$IS24-1,"")</f>
        <v>9.2005805510140259E-3</v>
      </c>
      <c r="CO24" s="62">
        <f>IFERROR(Inv_SY_B!CO24/Inv_SY_B!$IS24-1,"")</f>
        <v>4.03465436172179E-3</v>
      </c>
      <c r="CP24" s="62">
        <f>IFERROR(Inv_SY_B!CP24/Inv_SY_B!$IS24-1,"")</f>
        <v>-5.8430506595622544E-3</v>
      </c>
      <c r="CQ24" s="62">
        <f>IFERROR(Inv_SY_B!CQ24/Inv_SY_B!$IS24-1,"")</f>
        <v>1.3966762451849135E-2</v>
      </c>
      <c r="CR24" s="62">
        <f>IFERROR(Inv_SY_B!CR24/Inv_SY_B!$IS24-1,"")</f>
        <v>-9.0954080360625689E-3</v>
      </c>
      <c r="CS24" s="62">
        <f>IFERROR(Inv_SY_B!CS24/Inv_SY_B!$IS24-1,"")</f>
        <v>6.0572921289578918E-3</v>
      </c>
      <c r="CT24" s="62">
        <f>IFERROR(Inv_SY_B!CT24/Inv_SY_B!$IS24-1,"")</f>
        <v>-1.5245320166172305E-2</v>
      </c>
      <c r="CU24" s="62">
        <f>IFERROR(Inv_SY_B!CU24/Inv_SY_B!$IS24-1,"")</f>
        <v>-4.4829739384802947E-3</v>
      </c>
      <c r="CV24" s="62">
        <f>IFERROR(Inv_SY_B!CV24/Inv_SY_B!$IS24-1,"")</f>
        <v>-8.326669019798838E-3</v>
      </c>
      <c r="CW24" s="62">
        <f>IFERROR(Inv_SY_B!CW24/Inv_SY_B!$IS24-1,"")</f>
        <v>-2.9454959059527219E-3</v>
      </c>
      <c r="CX24" s="62">
        <f>IFERROR(Inv_SY_B!CX24/Inv_SY_B!$IS24-1,"")</f>
        <v>-1.2939103117381112E-2</v>
      </c>
      <c r="CY24" s="62">
        <f>IFERROR(Inv_SY_B!CY24/Inv_SY_B!$IS24-1,"")</f>
        <v>-6.0204519710076454E-3</v>
      </c>
      <c r="CZ24" s="62">
        <f>IFERROR(Inv_SY_B!CZ24/Inv_SY_B!$IS24-1,"")</f>
        <v>-1.4080178734253712E-3</v>
      </c>
      <c r="DA24" s="62">
        <f>IFERROR(Inv_SY_B!DA24/Inv_SY_B!$IS24-1,"")</f>
        <v>-1.7551537214963497E-2</v>
      </c>
      <c r="DB24" s="62">
        <f>IFERROR(Inv_SY_B!DB24/Inv_SY_B!$IS24-1,"")</f>
        <v>-6.0204519710076454E-3</v>
      </c>
      <c r="DC24" s="62">
        <f>IFERROR(Inv_SY_B!DC24/Inv_SY_B!$IS24-1,"")</f>
        <v>-3.1675760662067676E-3</v>
      </c>
      <c r="DD24" s="62">
        <f>IFERROR(Inv_SY_B!DD24/Inv_SY_B!$IS24-1,"")</f>
        <v>-8.326669019798838E-3</v>
      </c>
      <c r="DE24" s="62">
        <f>IFERROR(Inv_SY_B!DE24/Inv_SY_B!$IS24-1,"")</f>
        <v>1.2002207188064107E-2</v>
      </c>
      <c r="DF24" s="62">
        <f>IFERROR(Inv_SY_B!DF24/Inv_SY_B!$IS24-1,"")</f>
        <v>-2.917976643744602E-3</v>
      </c>
      <c r="DG24" s="62">
        <f>IFERROR(Inv_SY_B!DG24/Inv_SY_B!$IS24-1,"")</f>
        <v>-9.4677446366719931E-4</v>
      </c>
      <c r="DH24" s="62">
        <f>IFERROR(Inv_SY_B!DH24/Inv_SY_B!$IS24-1,"")</f>
        <v>7.2872745549796836E-3</v>
      </c>
      <c r="DI24" s="62">
        <f>IFERROR(Inv_SY_B!DI24/Inv_SY_B!$IS24-1,"")</f>
        <v>-5.5592085612494735E-3</v>
      </c>
      <c r="DJ24" s="62">
        <f>IFERROR(Inv_SY_B!DJ24/Inv_SY_B!$IS24-1,"")</f>
        <v>1.0690751567155932E-2</v>
      </c>
      <c r="DK24" s="62">
        <f>IFERROR(Inv_SY_B!DK24/Inv_SY_B!$IS24-1,"")</f>
        <v>5.3056362019445746E-3</v>
      </c>
      <c r="DL24" s="62">
        <f>IFERROR(Inv_SY_B!DL24/Inv_SY_B!$IS24-1,"")</f>
        <v>1.0703892405040882E-2</v>
      </c>
      <c r="DM24" s="62">
        <f>IFERROR(Inv_SY_B!DM24/Inv_SY_B!$IS24-1,"")</f>
        <v>1.5888609992508407E-2</v>
      </c>
      <c r="DN24" s="62">
        <f>IFERROR(Inv_SY_B!DN24/Inv_SY_B!$IS24-1,"")</f>
        <v>1.1199301993299882E-2</v>
      </c>
      <c r="DO24" s="62">
        <f>IFERROR(Inv_SY_B!DO24/Inv_SY_B!$IS24-1,"")</f>
        <v>-1.6651888811186177E-2</v>
      </c>
      <c r="DP24" s="62">
        <f>IFERROR(Inv_SY_B!DP24/Inv_SY_B!$IS24-1,"")</f>
        <v>-2.763055987264329E-2</v>
      </c>
      <c r="DQ24" s="62">
        <f>IFERROR(Inv_SY_B!DQ24/Inv_SY_B!$IS24-1,"")</f>
        <v>3.3239978489090216E-3</v>
      </c>
      <c r="DR24" s="62">
        <f>IFERROR(Inv_SY_B!DR24/Inv_SY_B!$IS24-1,"")</f>
        <v>-4.0865715228255439E-4</v>
      </c>
      <c r="DS24" s="62">
        <f>IFERROR(Inv_SY_B!DS24/Inv_SY_B!$IS24-1,"")</f>
        <v>-7.6348039051613581E-3</v>
      </c>
      <c r="DT24" s="62">
        <f>IFERROR(Inv_SY_B!DT24/Inv_SY_B!$IS24-1,"")</f>
        <v>-2.8313883442655619E-2</v>
      </c>
      <c r="DU24" s="62">
        <f>IFERROR(Inv_SY_B!DU24/Inv_SY_B!$IS24-1,"")</f>
        <v>-6.6525262732688439E-3</v>
      </c>
      <c r="DV24" s="62">
        <f>IFERROR(Inv_SY_B!DV24/Inv_SY_B!$IS24-1,"")</f>
        <v>-2.9454959059527219E-3</v>
      </c>
      <c r="DW24" s="62">
        <f>IFERROR(Inv_SY_B!DW24/Inv_SY_B!$IS24-1,"")</f>
        <v>-2.2625214722303943E-2</v>
      </c>
      <c r="DX24" s="62">
        <f>IFERROR(Inv_SY_B!DX24/Inv_SY_B!$IS24-1,"")</f>
        <v>-2.763055987264329E-2</v>
      </c>
      <c r="DY24" s="62">
        <f>IFERROR(Inv_SY_B!DY24/Inv_SY_B!$IS24-1,"")</f>
        <v>-1.2170364101117381E-2</v>
      </c>
      <c r="DZ24" s="62">
        <f>IFERROR(Inv_SY_B!DZ24/Inv_SY_B!$IS24-1,"")</f>
        <v>-2.5623296885732505E-2</v>
      </c>
      <c r="EA24" s="62">
        <f>IFERROR(Inv_SY_B!EA24/Inv_SY_B!$IS24-1,"")</f>
        <v>-1.6697382752448253E-2</v>
      </c>
      <c r="EB24" s="62">
        <f>IFERROR(Inv_SY_B!EB24/Inv_SY_B!$IS24-1,"")</f>
        <v>-1.738070632246036E-2</v>
      </c>
      <c r="EC24" s="62">
        <f>IFERROR(Inv_SY_B!EC24/Inv_SY_B!$IS24-1,"")</f>
        <v>-2.2022050263389437E-2</v>
      </c>
      <c r="ED24" s="62">
        <f>IFERROR(Inv_SY_B!ED24/Inv_SY_B!$IS24-1,"")</f>
        <v>9.9101857967958118E-3</v>
      </c>
      <c r="EE24" s="62">
        <f>IFERROR(Inv_SY_B!EE24/Inv_SY_B!$IS24-1,"")</f>
        <v>9.9811463213741458E-3</v>
      </c>
      <c r="EF24" s="62">
        <f>IFERROR(Inv_SY_B!EF24/Inv_SY_B!$IS24-1,"")</f>
        <v>3.402386223982079E-2</v>
      </c>
      <c r="EG24" s="62">
        <f>IFERROR(Inv_SY_B!EG24/Inv_SY_B!$IS24-1,"")</f>
        <v>1.9807566236258456E-2</v>
      </c>
      <c r="EH24" s="62">
        <f>IFERROR(Inv_SY_B!EH24/Inv_SY_B!$IS24-1,"")</f>
        <v>-3.1578398999556612E-3</v>
      </c>
      <c r="EI24" s="62">
        <f>IFERROR(Inv_SY_B!EI24/Inv_SY_B!$IS24-1,"")</f>
        <v>-1.6075880851576185E-2</v>
      </c>
      <c r="EJ24" s="62">
        <f>IFERROR(Inv_SY_B!EJ24/Inv_SY_B!$IS24-1,"")</f>
        <v>1.1195538935178106E-2</v>
      </c>
      <c r="EK24" s="62">
        <f>IFERROR(Inv_SY_B!EK24/Inv_SY_B!$IS24-1,"")</f>
        <v>2.4329364391084018E-2</v>
      </c>
      <c r="EL24" s="62">
        <f>IFERROR(Inv_SY_B!EL24/Inv_SY_B!$IS24-1,"")</f>
        <v>2.4421613073035697E-2</v>
      </c>
      <c r="EM24" s="62">
        <f>IFERROR(Inv_SY_B!EM24/Inv_SY_B!$IS24-1,"")</f>
        <v>1.0832672616312378E-2</v>
      </c>
      <c r="EN24" s="62">
        <f>IFERROR(Inv_SY_B!EN24/Inv_SY_B!$IS24-1,"")</f>
        <v>-2.557007649229881E-2</v>
      </c>
      <c r="EO24" s="62">
        <f>IFERROR(Inv_SY_B!EO24/Inv_SY_B!$IS24-1,"")</f>
        <v>2.3576000155145715E-2</v>
      </c>
      <c r="EP24" s="62">
        <f>IFERROR(Inv_SY_B!EP24/Inv_SY_B!$IS24-1,"")</f>
        <v>1.6154711959676549E-2</v>
      </c>
      <c r="EQ24" s="62">
        <f>IFERROR(Inv_SY_B!EQ24/Inv_SY_B!$IS24-1,"")</f>
        <v>-3.4836132173373668E-3</v>
      </c>
      <c r="ER24" s="62">
        <f>IFERROR(Inv_SY_B!ER24/Inv_SY_B!$IS24-1,"")</f>
        <v>8.4200147806539061E-3</v>
      </c>
      <c r="ES24" s="62">
        <f>IFERROR(Inv_SY_B!ES24/Inv_SY_B!$IS24-1,"")</f>
        <v>5.1262637648161746E-3</v>
      </c>
      <c r="ET24" s="62">
        <f>IFERROR(Inv_SY_B!ET24/Inv_SY_B!$IS24-1,"")</f>
        <v>7.1878820357054174E-3</v>
      </c>
      <c r="EU24" s="62">
        <f>IFERROR(Inv_SY_B!EU24/Inv_SY_B!$IS24-1,"")</f>
        <v>-2.2163971312545772E-2</v>
      </c>
      <c r="EV24" s="62">
        <f>IFERROR(Inv_SY_B!EV24/Inv_SY_B!$IS24-1,"")</f>
        <v>1.7644882975818676E-2</v>
      </c>
      <c r="EW24" s="62">
        <f>IFERROR(Inv_SY_B!EW24/Inv_SY_B!$IS24-1,"")</f>
        <v>2.7295514318452563E-2</v>
      </c>
      <c r="EX24" s="62">
        <f>IFERROR(Inv_SY_B!EX24/Inv_SY_B!$IS24-1,"")</f>
        <v>2.0577917991717154E-2</v>
      </c>
      <c r="EY24" s="62">
        <f>IFERROR(Inv_SY_B!EY24/Inv_SY_B!$IS24-1,"")</f>
        <v>-9.4541529103190358E-3</v>
      </c>
      <c r="EZ24" s="62">
        <f>IFERROR(Inv_SY_B!EZ24/Inv_SY_B!$IS24-1,"")</f>
        <v>2.0731665794969878E-2</v>
      </c>
      <c r="FA24" s="62">
        <f>IFERROR(Inv_SY_B!FA24/Inv_SY_B!$IS24-1,"")</f>
        <v>5.8950027810800165E-3</v>
      </c>
      <c r="FB24" s="62">
        <f>IFERROR(Inv_SY_B!FB24/Inv_SY_B!$IS24-1,"")</f>
        <v>-1.0236483652935613E-3</v>
      </c>
      <c r="FC24" s="62">
        <f>IFERROR(Inv_SY_B!FC24/Inv_SY_B!$IS24-1,"")</f>
        <v>-8.326669019798838E-3</v>
      </c>
      <c r="FD24" s="62">
        <f>IFERROR(Inv_SY_B!FD24/Inv_SY_B!$IS24-1,"")</f>
        <v>1.1199301993299882E-2</v>
      </c>
      <c r="FE24" s="62">
        <f>IFERROR(Inv_SY_B!FE24/Inv_SY_B!$IS24-1,"")</f>
        <v>1.1494567660909949E-2</v>
      </c>
      <c r="FF24" s="62">
        <f>IFERROR(Inv_SY_B!FF24/Inv_SY_B!$IS24-1,"")</f>
        <v>2.2612455683624244E-2</v>
      </c>
      <c r="FG24" s="62">
        <f>IFERROR(Inv_SY_B!FG24/Inv_SY_B!$IS24-1,"")</f>
        <v>9.6804600581363864E-3</v>
      </c>
      <c r="FH24" s="62">
        <f>IFERROR(Inv_SY_B!FH24/Inv_SY_B!$IS24-1,"")</f>
        <v>-1.2296157758324155E-2</v>
      </c>
      <c r="FI24" s="62">
        <f>IFERROR(Inv_SY_B!FI24/Inv_SY_B!$IS24-1,"")</f>
        <v>-1.8308628670374749E-2</v>
      </c>
      <c r="FJ24" s="62">
        <f>IFERROR(Inv_SY_B!FJ24/Inv_SY_B!$IS24-1,"")</f>
        <v>2.6313562302149318E-3</v>
      </c>
      <c r="FK24" s="62">
        <f>IFERROR(Inv_SY_B!FK24/Inv_SY_B!$IS24-1,"")</f>
        <v>3.7393113342415019E-2</v>
      </c>
      <c r="FL24" s="62">
        <f>IFERROR(Inv_SY_B!FL24/Inv_SY_B!$IS24-1,"")</f>
        <v>-1.1350748539050159E-2</v>
      </c>
      <c r="FM24" s="62">
        <f>IFERROR(Inv_SY_B!FM24/Inv_SY_B!$IS24-1,"")</f>
        <v>-1.1829672946182312E-2</v>
      </c>
      <c r="FN24" s="62">
        <f>IFERROR(Inv_SY_B!FN24/Inv_SY_B!$IS24-1,"")</f>
        <v>-6.0072514020416135E-3</v>
      </c>
      <c r="FO24" s="62">
        <f>IFERROR(Inv_SY_B!FO24/Inv_SY_B!$IS24-1,"")</f>
        <v>1.3205011972097003E-2</v>
      </c>
      <c r="FP24" s="62">
        <f>IFERROR(Inv_SY_B!FP24/Inv_SY_B!$IS24-1,"")</f>
        <v>8.726757775534999E-3</v>
      </c>
      <c r="FQ24" s="62">
        <f>IFERROR(Inv_SY_B!FQ24/Inv_SY_B!$IS24-1,"")</f>
        <v>-3.9616291147231975E-3</v>
      </c>
      <c r="FR24" s="62">
        <f>IFERROR(Inv_SY_B!FR24/Inv_SY_B!$IS24-1,"")</f>
        <v>-5.2830089735933505E-4</v>
      </c>
      <c r="FS24" s="62">
        <f>IFERROR(Inv_SY_B!FS24/Inv_SY_B!$IS24-1,"")</f>
        <v>2.2811143659166255E-2</v>
      </c>
      <c r="FT24" s="62">
        <f>IFERROR(Inv_SY_B!FT24/Inv_SY_B!$IS24-1,"")</f>
        <v>2.1489782235736055E-2</v>
      </c>
      <c r="FU24" s="62">
        <f>IFERROR(Inv_SY_B!FU24/Inv_SY_B!$IS24-1,"")</f>
        <v>2.1290748715888874E-2</v>
      </c>
      <c r="FV24" s="62">
        <f>IFERROR(Inv_SY_B!FV24/Inv_SY_B!$IS24-1,"")</f>
        <v>-1.1207693196659929E-2</v>
      </c>
      <c r="FW24" s="62">
        <f>IFERROR(Inv_SY_B!FW24/Inv_SY_B!$IS24-1,"")</f>
        <v>-2.6057459716508746E-2</v>
      </c>
      <c r="FX24" s="62">
        <f>IFERROR(Inv_SY_B!FX24/Inv_SY_B!$IS24-1,"")</f>
        <v>-1.5717046380697708E-2</v>
      </c>
      <c r="FY24" s="62">
        <f>IFERROR(Inv_SY_B!FY24/Inv_SY_B!$IS24-1,"")</f>
        <v>-1.7963084365084425E-2</v>
      </c>
      <c r="FZ24" s="62">
        <f>IFERROR(Inv_SY_B!FZ24/Inv_SY_B!$IS24-1,"")</f>
        <v>-7.9422995116670281E-3</v>
      </c>
      <c r="GA24" s="62">
        <f>IFERROR(Inv_SY_B!GA24/Inv_SY_B!$IS24-1,"")</f>
        <v>-1.8946556618602783E-2</v>
      </c>
      <c r="GB24" s="62">
        <f>IFERROR(Inv_SY_B!GB24/Inv_SY_B!$IS24-1,"")</f>
        <v>-2.2800704639148073E-2</v>
      </c>
      <c r="GC24" s="62">
        <f>IFERROR(Inv_SY_B!GC24/Inv_SY_B!$IS24-1,"")</f>
        <v>-1.9483479308361695E-2</v>
      </c>
      <c r="GD24" s="62">
        <f>IFERROR(Inv_SY_B!GD24/Inv_SY_B!$IS24-1,"")</f>
        <v>6.8063625879978495E-2</v>
      </c>
      <c r="GE24" s="62">
        <f>IFERROR(Inv_SY_B!GE24/Inv_SY_B!$IS24-1,"")</f>
        <v>-1.0765130682576673E-2</v>
      </c>
      <c r="GF24" s="62">
        <f>IFERROR(Inv_SY_B!GF24/Inv_SY_B!$IS24-1,"")</f>
        <v>-2.0174567918942232E-2</v>
      </c>
      <c r="GG24" s="62">
        <f>IFERROR(Inv_SY_B!GG24/Inv_SY_B!$IS24-1,"")</f>
        <v>8.8013953454777472E-3</v>
      </c>
      <c r="GH24" s="62">
        <f>IFERROR(Inv_SY_B!GH24/Inv_SY_B!$IS24-1,"")</f>
        <v>8.3535699258217022E-3</v>
      </c>
      <c r="GI24" s="62">
        <f>IFERROR(Inv_SY_B!GI24/Inv_SY_B!$IS24-1,"")</f>
        <v>-1.4037701056987095E-2</v>
      </c>
      <c r="GJ24" s="62">
        <f>IFERROR(Inv_SY_B!GJ24/Inv_SY_B!$IS24-1,"")</f>
        <v>-2.4401709581990394E-3</v>
      </c>
      <c r="GK24" s="62">
        <f>IFERROR(Inv_SY_B!GK24/Inv_SY_B!$IS24-1,"")</f>
        <v>-2.349179324972861E-2</v>
      </c>
      <c r="GL24" s="62">
        <f>IFERROR(Inv_SY_B!GL24/Inv_SY_B!$IS24-1,"")</f>
        <v>-1.6494521067600743E-2</v>
      </c>
      <c r="GM24" s="62">
        <f>IFERROR(Inv_SY_B!GM24/Inv_SY_B!$IS24-1,"")</f>
        <v>-1.9604419815213214E-2</v>
      </c>
      <c r="GN24" s="62">
        <f>IFERROR(Inv_SY_B!GN24/Inv_SY_B!$IS24-1,"")</f>
        <v>-1.5717046380697708E-2</v>
      </c>
      <c r="GO24" s="62">
        <f>IFERROR(Inv_SY_B!GO24/Inv_SY_B!$IS24-1,"")</f>
        <v>-1.8904692597000339E-2</v>
      </c>
      <c r="GP24" s="62">
        <f>IFERROR(Inv_SY_B!GP24/Inv_SY_B!$IS24-1,"")</f>
        <v>-2.1159369189019395E-2</v>
      </c>
      <c r="GQ24" s="62">
        <f>IFERROR(Inv_SY_B!GQ24/Inv_SY_B!$IS24-1,"")</f>
        <v>-7.3203197621445337E-3</v>
      </c>
      <c r="GR24" s="62">
        <f>IFERROR(Inv_SY_B!GR24/Inv_SY_B!$IS24-1,"")</f>
        <v>-1.5717046380697708E-2</v>
      </c>
      <c r="GS24" s="62" t="str">
        <f>IFERROR(Inv_SY_B!GS24/Inv_SY_B!$IS24-1,"")</f>
        <v/>
      </c>
      <c r="GT24" s="62" t="str">
        <f>IFERROR(Inv_SY_B!GT24/Inv_SY_B!$IS24-1,"")</f>
        <v/>
      </c>
      <c r="GU24" s="62">
        <f>IFERROR(Inv_SY_B!GU24/Inv_SY_B!$IS24-1,"")</f>
        <v>-7.5801885004438407E-2</v>
      </c>
      <c r="GV24" s="62">
        <f>IFERROR(Inv_SY_B!GV24/Inv_SY_B!$IS24-1,"")</f>
        <v>-6.8909625828050824E-3</v>
      </c>
      <c r="GW24" s="62">
        <f>IFERROR(Inv_SY_B!GW24/Inv_SY_B!$IS24-1,"")</f>
        <v>-2.227817422627032E-2</v>
      </c>
      <c r="GX24" s="62" t="str">
        <f>IFERROR(Inv_SY_B!GX24/Inv_SY_B!$IS24-1,"")</f>
        <v/>
      </c>
      <c r="GY24" s="62">
        <f>IFERROR(Inv_SY_B!GY24/Inv_SY_B!$IS24-1,"")</f>
        <v>-1.7225230359803057E-2</v>
      </c>
      <c r="GZ24" s="62">
        <f>IFERROR(Inv_SY_B!GZ24/Inv_SY_B!$IS24-1,"")</f>
        <v>-2.2932710328809502E-2</v>
      </c>
      <c r="HA24" s="62">
        <f>IFERROR(Inv_SY_B!HA24/Inv_SY_B!$IS24-1,"")</f>
        <v>-1.9089015247490848E-2</v>
      </c>
      <c r="HB24" s="62">
        <f>IFERROR(Inv_SY_B!HB24/Inv_SY_B!$IS24-1,"")</f>
        <v>-1.7551537214963497E-2</v>
      </c>
      <c r="HC24" s="62">
        <f>IFERROR(Inv_SY_B!HC24/Inv_SY_B!$IS24-1,"")</f>
        <v>-1.5245320166172305E-2</v>
      </c>
      <c r="HD24" s="62">
        <f>IFERROR(Inv_SY_B!HD24/Inv_SY_B!$IS24-1,"")</f>
        <v>-1.7551537214963497E-2</v>
      </c>
      <c r="HE24" s="62">
        <f>IFERROR(Inv_SY_B!HE24/Inv_SY_B!$IS24-1,"")</f>
        <v>-2.1395232296282152E-2</v>
      </c>
      <c r="HF24" s="62">
        <f>IFERROR(Inv_SY_B!HF24/Inv_SY_B!$IS24-1,"")</f>
        <v>1.973230507382695E-2</v>
      </c>
      <c r="HG24" s="62">
        <f>IFERROR(Inv_SY_B!HG24/Inv_SY_B!$IS24-1,"")</f>
        <v>-1.6552176493820792E-2</v>
      </c>
      <c r="HH24" s="62">
        <f>IFERROR(Inv_SY_B!HH24/Inv_SY_B!$IS24-1,"")</f>
        <v>-1.5245320166172305E-2</v>
      </c>
      <c r="HI24" s="62">
        <f>IFERROR(Inv_SY_B!HI24/Inv_SY_B!$IS24-1,"")</f>
        <v>-1.578343747755695E-2</v>
      </c>
      <c r="HJ24" s="62">
        <f>IFERROR(Inv_SY_B!HJ24/Inv_SY_B!$IS24-1,"")</f>
        <v>-7.5579300035352182E-3</v>
      </c>
      <c r="HK24" s="62">
        <f>IFERROR(Inv_SY_B!HK24/Inv_SY_B!$IS24-1,"")</f>
        <v>-2.2163971312545772E-2</v>
      </c>
      <c r="HL24" s="62">
        <f>IFERROR(Inv_SY_B!HL24/Inv_SY_B!$IS24-1,"")</f>
        <v>2.6898661014329805E-2</v>
      </c>
      <c r="HM24" s="62">
        <f>IFERROR(Inv_SY_B!HM24/Inv_SY_B!$IS24-1,"")</f>
        <v>5.7978362118755955E-2</v>
      </c>
      <c r="HN24" s="62">
        <f>IFERROR(Inv_SY_B!HN24/Inv_SY_B!$IS24-1,"")</f>
        <v>6.5331817285523952E-2</v>
      </c>
      <c r="HO24" s="62">
        <f>IFERROR(Inv_SY_B!HO24/Inv_SY_B!$IS24-1,"")</f>
        <v>7.0448596505733319E-2</v>
      </c>
      <c r="HP24" s="62">
        <f>IFERROR(Inv_SY_B!HP24/Inv_SY_B!$IS24-1,"")</f>
        <v>5.6507671085402444E-2</v>
      </c>
      <c r="HQ24" s="62">
        <f>IFERROR(Inv_SY_B!HQ24/Inv_SY_B!$IS24-1,"")</f>
        <v>-1.1743286869859815E-2</v>
      </c>
      <c r="HR24" s="62">
        <f>IFERROR(Inv_SY_B!HR24/Inv_SY_B!$IS24-1,"")</f>
        <v>-1.0281856367669095E-2</v>
      </c>
      <c r="HS24" s="62">
        <f>IFERROR(Inv_SY_B!HS24/Inv_SY_B!$IS24-1,"")</f>
        <v>2.0713216058579453E-2</v>
      </c>
      <c r="HT24" s="62">
        <f>IFERROR(Inv_SY_B!HT24/Inv_SY_B!$IS24-1,"")</f>
        <v>1.3710516113094373E-2</v>
      </c>
      <c r="HU24" s="62">
        <f>IFERROR(Inv_SY_B!HU24/Inv_SY_B!$IS24-1,"")</f>
        <v>5.4396727483700946E-3</v>
      </c>
      <c r="HV24" s="62">
        <f>IFERROR(Inv_SY_B!HV24/Inv_SY_B!$IS24-1,"")</f>
        <v>-8.8943532164242889E-3</v>
      </c>
      <c r="HW24" s="62">
        <f>IFERROR(Inv_SY_B!HW24/Inv_SY_B!$IS24-1,"")</f>
        <v>2.5805343302310435E-2</v>
      </c>
      <c r="HX24" s="62">
        <f>IFERROR(Inv_SY_B!HX24/Inv_SY_B!$IS24-1,"")</f>
        <v>1.6154711959676549E-2</v>
      </c>
      <c r="HY24" s="62">
        <f>IFERROR(Inv_SY_B!HY24/Inv_SY_B!$IS24-1,"")</f>
        <v>-1.6697382752448253E-2</v>
      </c>
      <c r="HZ24" s="62">
        <f>IFERROR(Inv_SY_B!HZ24/Inv_SY_B!$IS24-1,"")</f>
        <v>-2.1480647742533554E-2</v>
      </c>
      <c r="IA24" s="62">
        <f>IFERROR(Inv_SY_B!IA24/Inv_SY_B!$IS24-1,"")</f>
        <v>7.4946878294190888E-4</v>
      </c>
      <c r="IB24" s="62">
        <f>IFERROR(Inv_SY_B!IB24/Inv_SY_B!$IS24-1,"")</f>
        <v>-1.9641442419351396E-2</v>
      </c>
      <c r="IC24" s="62">
        <f>IFERROR(Inv_SY_B!IC24/Inv_SY_B!$IS24-1,"")</f>
        <v>1.6697667488646095E-2</v>
      </c>
      <c r="ID24" s="62">
        <f>IFERROR(Inv_SY_B!ID24/Inv_SY_B!$IS24-1,"")</f>
        <v>1.5977045176758686E-2</v>
      </c>
      <c r="IE24" s="62">
        <f>IFERROR(Inv_SY_B!IE24/Inv_SY_B!$IS24-1,"")</f>
        <v>-1.3125464091020889E-2</v>
      </c>
      <c r="IF24" s="62" t="str">
        <f>IFERROR(Inv_SY_B!IF24/Inv_SY_B!$IS24-1,"")</f>
        <v/>
      </c>
      <c r="IG24" s="62">
        <f>IFERROR(Inv_SY_B!IG24/Inv_SY_B!$IS24-1,"")</f>
        <v>3.4109552418614353E-2</v>
      </c>
      <c r="IH24" s="62">
        <f>IFERROR(Inv_SY_B!IH24/Inv_SY_B!$IS24-1,"")</f>
        <v>1.4470419048711491E-2</v>
      </c>
      <c r="II24" s="62">
        <f>IFERROR(Inv_SY_B!II24/Inv_SY_B!$IS24-1,"")</f>
        <v>7.375671421165908E-4</v>
      </c>
      <c r="IJ24" s="62">
        <f>IFERROR(Inv_SY_B!IJ24/Inv_SY_B!$IS24-1,"")</f>
        <v>1.4364505085404211E-2</v>
      </c>
      <c r="IK24" s="62">
        <f>IFERROR(Inv_SY_B!IK24/Inv_SY_B!$IS24-1,"")</f>
        <v>1.5468787182271182E-3</v>
      </c>
      <c r="IL24" s="62" t="str">
        <f>IFERROR(Inv_SY_B!IL24/Inv_SY_B!$IS24-1,"")</f>
        <v/>
      </c>
      <c r="IM24" s="62" t="str">
        <f>IFERROR(Inv_SY_B!IM24/Inv_SY_B!$IS24-1,"")</f>
        <v/>
      </c>
      <c r="IN24" s="62">
        <f>IFERROR(Inv_SY_B!IN24/Inv_SY_B!$IS24-1,"")</f>
        <v>3.0341626450319348E-2</v>
      </c>
      <c r="IO24" s="62">
        <f>IFERROR(Inv_SY_B!IO24/Inv_SY_B!$IS24-1,"")</f>
        <v>2.2245165917742504E-2</v>
      </c>
      <c r="IP24" s="62">
        <f>IFERROR(Inv_SY_B!IP24/Inv_SY_B!$IS24-1,"")</f>
        <v>0.12049593602292075</v>
      </c>
      <c r="IQ24" s="62">
        <f>IFERROR(Inv_SY_B!IQ24/Inv_SY_B!$IS24-1,"")</f>
        <v>1.6697667488646095E-2</v>
      </c>
      <c r="IR24" s="62">
        <f>IFERROR(Inv_SY_B!IR24/Inv_SY_B!$IS24-1,"")</f>
        <v>5.8433710561072161E-3</v>
      </c>
    </row>
    <row r="25" spans="2:252" ht="14.5" x14ac:dyDescent="0.35">
      <c r="B25" s="85">
        <f t="shared" si="0"/>
        <v>45847</v>
      </c>
      <c r="C25" s="62">
        <f>IFERROR(Inv_SY_B!C25/Inv_SY_B!$IS25-1,"")</f>
        <v>-1.0253450320884316E-2</v>
      </c>
      <c r="D25" s="62">
        <f>IFERROR(Inv_SY_B!D25/Inv_SY_B!$IS25-1,"")</f>
        <v>7.9688416560241837E-3</v>
      </c>
      <c r="E25" s="62">
        <f>IFERROR(Inv_SY_B!E25/Inv_SY_B!$IS25-1,"")</f>
        <v>1.348154513792732E-2</v>
      </c>
      <c r="F25" s="62">
        <f>IFERROR(Inv_SY_B!F25/Inv_SY_B!$IS25-1,"")</f>
        <v>-1.6787706534826197E-2</v>
      </c>
      <c r="G25" s="62">
        <f>IFERROR(Inv_SY_B!G25/Inv_SY_B!$IS25-1,"")</f>
        <v>7.0853365904770538E-3</v>
      </c>
      <c r="H25" s="62">
        <f>IFERROR(Inv_SY_B!H25/Inv_SY_B!$IS25-1,"")</f>
        <v>3.0727510844508199E-3</v>
      </c>
      <c r="I25" s="62">
        <f>IFERROR(Inv_SY_B!I25/Inv_SY_B!$IS25-1,"")</f>
        <v>-5.7807059265522209E-3</v>
      </c>
      <c r="J25" s="62">
        <f>IFERROR(Inv_SY_B!J25/Inv_SY_B!$IS25-1,"")</f>
        <v>-8.173532145742235E-3</v>
      </c>
      <c r="K25" s="62">
        <f>IFERROR(Inv_SY_B!K25/Inv_SY_B!$IS25-1,"")</f>
        <v>7.858403522830848E-3</v>
      </c>
      <c r="L25" s="62">
        <f>IFERROR(Inv_SY_B!L25/Inv_SY_B!$IS25-1,"")</f>
        <v>1.4405176058534863E-2</v>
      </c>
      <c r="M25" s="62">
        <f>IFERROR(Inv_SY_B!M25/Inv_SY_B!$IS25-1,"")</f>
        <v>1.3977727310177102E-3</v>
      </c>
      <c r="N25" s="62">
        <f>IFERROR(Inv_SY_B!N25/Inv_SY_B!$IS25-1,"")</f>
        <v>-1.1762771474527201E-2</v>
      </c>
      <c r="O25" s="62">
        <f>IFERROR(Inv_SY_B!O25/Inv_SY_B!$IS25-1,"")</f>
        <v>1.2404773339291797E-2</v>
      </c>
      <c r="P25" s="62">
        <f>IFERROR(Inv_SY_B!P25/Inv_SY_B!$IS25-1,"")</f>
        <v>1.9343969374942871E-2</v>
      </c>
      <c r="Q25" s="62">
        <f>IFERROR(Inv_SY_B!Q25/Inv_SY_B!$IS25-1,"")</f>
        <v>1.6352936600955381E-2</v>
      </c>
      <c r="R25" s="62">
        <f>IFERROR(Inv_SY_B!R25/Inv_SY_B!$IS25-1,"")</f>
        <v>2.0135962142275865E-4</v>
      </c>
      <c r="S25" s="62">
        <f>IFERROR(Inv_SY_B!S25/Inv_SY_B!$IS25-1,"")</f>
        <v>7.1405556570738327E-3</v>
      </c>
      <c r="T25" s="62">
        <f>IFERROR(Inv_SY_B!T25/Inv_SY_B!$IS25-1,"")</f>
        <v>1.1088718918737417E-2</v>
      </c>
      <c r="U25" s="62">
        <f>IFERROR(Inv_SY_B!U25/Inv_SY_B!$IS25-1,"")</f>
        <v>1.4595129647627436E-2</v>
      </c>
      <c r="V25" s="62">
        <f>IFERROR(Inv_SY_B!V25/Inv_SY_B!$IS25-1,"")</f>
        <v>1.6141263512334802E-2</v>
      </c>
      <c r="W25" s="62">
        <f>IFERROR(Inv_SY_B!W25/Inv_SY_B!$IS25-1,"")</f>
        <v>-3.3878797073622069E-3</v>
      </c>
      <c r="X25" s="62">
        <f>IFERROR(Inv_SY_B!X25/Inv_SY_B!$IS25-1,"")</f>
        <v>2.0135962142275865E-4</v>
      </c>
      <c r="Y25" s="62">
        <f>IFERROR(Inv_SY_B!Y25/Inv_SY_B!$IS25-1,"")</f>
        <v>1.3822062715273642E-2</v>
      </c>
      <c r="Z25" s="62">
        <f>IFERROR(Inv_SY_B!Z25/Inv_SY_B!$IS25-1,"")</f>
        <v>-6.7112494562372449E-3</v>
      </c>
      <c r="AA25" s="62">
        <f>IFERROR(Inv_SY_B!AA25/Inv_SY_B!$IS25-1,"")</f>
        <v>1.3822062715273642E-2</v>
      </c>
      <c r="AB25" s="62">
        <f>IFERROR(Inv_SY_B!AB25/Inv_SY_B!$IS25-1,"")</f>
        <v>1.9896160040909772E-2</v>
      </c>
      <c r="AC25" s="62">
        <f>IFERROR(Inv_SY_B!AC25/Inv_SY_B!$IS25-1,"")</f>
        <v>1.4374253381240543E-2</v>
      </c>
      <c r="AD25" s="62">
        <f>IFERROR(Inv_SY_B!AD25/Inv_SY_B!$IS25-1,"")</f>
        <v>1.5728143088166835E-2</v>
      </c>
      <c r="AE25" s="62">
        <f>IFERROR(Inv_SY_B!AE25/Inv_SY_B!$IS25-1,"")</f>
        <v>1.6366230079950972E-2</v>
      </c>
      <c r="AF25" s="62">
        <f>IFERROR(Inv_SY_B!AF25/Inv_SY_B!$IS25-1,"")</f>
        <v>1.2325012465318919E-2</v>
      </c>
      <c r="AG25" s="62">
        <f>IFERROR(Inv_SY_B!AG25/Inv_SY_B!$IS25-1,"")</f>
        <v>1.4345621272634723E-2</v>
      </c>
      <c r="AH25" s="62">
        <f>IFERROR(Inv_SY_B!AH25/Inv_SY_B!$IS25-1,"")</f>
        <v>1.6153534416022852E-2</v>
      </c>
      <c r="AI25" s="62">
        <f>IFERROR(Inv_SY_B!AI25/Inv_SY_B!$IS25-1,"")</f>
        <v>-2.4344861228499215E-2</v>
      </c>
      <c r="AJ25" s="62">
        <f>IFERROR(Inv_SY_B!AJ25/Inv_SY_B!$IS25-1,"")</f>
        <v>3.5386566289674626E-3</v>
      </c>
      <c r="AK25" s="62">
        <f>IFERROR(Inv_SY_B!AK25/Inv_SY_B!$IS25-1,"")</f>
        <v>-2.7794707143100172E-2</v>
      </c>
      <c r="AL25" s="62">
        <f>IFERROR(Inv_SY_B!AL25/Inv_SY_B!$IS25-1,"")</f>
        <v>-5.0157860695979606E-3</v>
      </c>
      <c r="AM25" s="62">
        <f>IFERROR(Inv_SY_B!AM25/Inv_SY_B!$IS25-1,"")</f>
        <v>-2.1914665977671444E-3</v>
      </c>
      <c r="AN25" s="62">
        <f>IFERROR(Inv_SY_B!AN25/Inv_SY_B!$IS25-1,"")</f>
        <v>-9.3699452553371865E-3</v>
      </c>
      <c r="AO25" s="62">
        <f>IFERROR(Inv_SY_B!AO25/Inv_SY_B!$IS25-1,"")</f>
        <v>-8.173532145742235E-3</v>
      </c>
      <c r="AP25" s="62">
        <f>IFERROR(Inv_SY_B!AP25/Inv_SY_B!$IS25-1,"")</f>
        <v>-1.774483702250218E-2</v>
      </c>
      <c r="AQ25" s="62">
        <f>IFERROR(Inv_SY_B!AQ25/Inv_SY_B!$IS25-1,"")</f>
        <v>-3.3878797073622069E-3</v>
      </c>
      <c r="AR25" s="62">
        <f>IFERROR(Inv_SY_B!AR25/Inv_SY_B!$IS25-1,"")</f>
        <v>-8.173532145742235E-3</v>
      </c>
      <c r="AS25" s="62">
        <f>IFERROR(Inv_SY_B!AS25/Inv_SY_B!$IS25-1,"")</f>
        <v>6.1834251693977382E-3</v>
      </c>
      <c r="AT25" s="62">
        <f>IFERROR(Inv_SY_B!AT25/Inv_SY_B!$IS25-1,"")</f>
        <v>-2.8392913697897648E-2</v>
      </c>
      <c r="AU25" s="62">
        <f>IFERROR(Inv_SY_B!AU25/Inv_SY_B!$IS25-1,"")</f>
        <v>1.3977727310177102E-3</v>
      </c>
      <c r="AV25" s="62">
        <f>IFERROR(Inv_SY_B!AV25/Inv_SY_B!$IS25-1,"")</f>
        <v>-9.3699452553371865E-3</v>
      </c>
      <c r="AW25" s="62">
        <f>IFERROR(Inv_SY_B!AW25/Inv_SY_B!$IS25-1,"")</f>
        <v>-1.0474326587271099E-2</v>
      </c>
      <c r="AX25" s="62">
        <f>IFERROR(Inv_SY_B!AX25/Inv_SY_B!$IS25-1,"")</f>
        <v>-8.173532145742235E-3</v>
      </c>
      <c r="AY25" s="62">
        <f>IFERROR(Inv_SY_B!AY25/Inv_SY_B!$IS25-1,"")</f>
        <v>-2.2578345985266091E-2</v>
      </c>
      <c r="AZ25" s="62">
        <f>IFERROR(Inv_SY_B!AZ25/Inv_SY_B!$IS25-1,"")</f>
        <v>-1.3389893303576428E-2</v>
      </c>
      <c r="BA25" s="62">
        <f>IFERROR(Inv_SY_B!BA25/Inv_SY_B!$IS25-1,"")</f>
        <v>1.3977727310177102E-3</v>
      </c>
      <c r="BB25" s="62">
        <f>IFERROR(Inv_SY_B!BB25/Inv_SY_B!$IS25-1,"")</f>
        <v>-8.173532145742235E-3</v>
      </c>
      <c r="BC25" s="62">
        <f>IFERROR(Inv_SY_B!BC25/Inv_SY_B!$IS25-1,"")</f>
        <v>1.3494838616922911E-2</v>
      </c>
      <c r="BD25" s="62">
        <f>IFERROR(Inv_SY_B!BD25/Inv_SY_B!$IS25-1,"")</f>
        <v>-2.2663424250837227E-2</v>
      </c>
      <c r="BE25" s="62">
        <f>IFERROR(Inv_SY_B!BE25/Inv_SY_B!$IS25-1,"")</f>
        <v>-1.5996233246940217E-2</v>
      </c>
      <c r="BF25" s="62">
        <f>IFERROR(Inv_SY_B!BF25/Inv_SY_B!$IS25-1,"")</f>
        <v>1.8599534551194896E-2</v>
      </c>
      <c r="BG25" s="62">
        <f>IFERROR(Inv_SY_B!BG25/Inv_SY_B!$IS25-1,"")</f>
        <v>-7.7747277758771771E-3</v>
      </c>
      <c r="BH25" s="62">
        <f>IFERROR(Inv_SY_B!BH25/Inv_SY_B!$IS25-1,"")</f>
        <v>6.1834251693977382E-3</v>
      </c>
      <c r="BI25" s="62">
        <f>IFERROR(Inv_SY_B!BI25/Inv_SY_B!$IS25-1,"")</f>
        <v>4.9870120598027867E-3</v>
      </c>
      <c r="BJ25" s="62">
        <f>IFERROR(Inv_SY_B!BJ25/Inv_SY_B!$IS25-1,"")</f>
        <v>7.3309878124283578E-4</v>
      </c>
      <c r="BK25" s="62">
        <f>IFERROR(Inv_SY_B!BK25/Inv_SY_B!$IS25-1,"")</f>
        <v>-1.7505554400583212E-2</v>
      </c>
      <c r="BL25" s="62">
        <f>IFERROR(Inv_SY_B!BL25/Inv_SY_B!$IS25-1,"")</f>
        <v>2.8435348082949341E-2</v>
      </c>
      <c r="BM25" s="62">
        <f>IFERROR(Inv_SY_B!BM25/Inv_SY_B!$IS25-1,"")</f>
        <v>-9.9505348817219286E-4</v>
      </c>
      <c r="BN25" s="62">
        <f>IFERROR(Inv_SY_B!BN25/Inv_SY_B!$IS25-1,"")</f>
        <v>2.9425343790589809E-2</v>
      </c>
      <c r="BO25" s="62">
        <f>IFERROR(Inv_SY_B!BO25/Inv_SY_B!$IS25-1,"")</f>
        <v>1.2275928850566276E-2</v>
      </c>
      <c r="BP25" s="62">
        <f>IFERROR(Inv_SY_B!BP25/Inv_SY_B!$IS25-1,"")</f>
        <v>9.5149755207315501E-3</v>
      </c>
      <c r="BQ25" s="62">
        <f>IFERROR(Inv_SY_B!BQ25/Inv_SY_B!$IS25-1,"")</f>
        <v>2.0448350706876672E-2</v>
      </c>
      <c r="BR25" s="62">
        <f>IFERROR(Inv_SY_B!BR25/Inv_SY_B!$IS25-1,"")</f>
        <v>-1.7497140649936904E-3</v>
      </c>
      <c r="BS25" s="62">
        <f>IFERROR(Inv_SY_B!BS25/Inv_SY_B!$IS25-1,"")</f>
        <v>9.4137405653043071E-3</v>
      </c>
      <c r="BT25" s="62">
        <f>IFERROR(Inv_SY_B!BT25/Inv_SY_B!$IS25-1,"")</f>
        <v>5.704859925559802E-3</v>
      </c>
      <c r="BU25" s="62">
        <f>IFERROR(Inv_SY_B!BU25/Inv_SY_B!$IS25-1,"")</f>
        <v>1.2045849406413289E-2</v>
      </c>
      <c r="BV25" s="62">
        <f>IFERROR(Inv_SY_B!BV25/Inv_SY_B!$IS25-1,"")</f>
        <v>7.9780448337902765E-3</v>
      </c>
      <c r="BW25" s="62">
        <f>IFERROR(Inv_SY_B!BW25/Inv_SY_B!$IS25-1,"")</f>
        <v>-1.0566358364932249E-2</v>
      </c>
      <c r="BX25" s="62">
        <f>IFERROR(Inv_SY_B!BX25/Inv_SY_B!$IS25-1,"")</f>
        <v>1.360118644888697E-2</v>
      </c>
      <c r="BY25" s="62">
        <f>IFERROR(Inv_SY_B!BY25/Inv_SY_B!$IS25-1,"")</f>
        <v>-9.9016844151572636E-3</v>
      </c>
      <c r="BZ25" s="62">
        <f>IFERROR(Inv_SY_B!BZ25/Inv_SY_B!$IS25-1,"")</f>
        <v>-1.2028641054437239E-2</v>
      </c>
      <c r="CA25" s="62">
        <f>IFERROR(Inv_SY_B!CA25/Inv_SY_B!$IS25-1,"")</f>
        <v>-3.5208144973172262E-3</v>
      </c>
      <c r="CB25" s="62">
        <f>IFERROR(Inv_SY_B!CB25/Inv_SY_B!$IS25-1,"")</f>
        <v>-2.1914665977671444E-3</v>
      </c>
      <c r="CC25" s="62">
        <f>IFERROR(Inv_SY_B!CC25/Inv_SY_B!$IS25-1,"")</f>
        <v>5.1066533707624373E-3</v>
      </c>
      <c r="CD25" s="62">
        <f>IFERROR(Inv_SY_B!CD25/Inv_SY_B!$IS25-1,"")</f>
        <v>-4.9524199276017589E-3</v>
      </c>
      <c r="CE25" s="62">
        <f>IFERROR(Inv_SY_B!CE25/Inv_SY_B!$IS25-1,"")</f>
        <v>-4.5842928169571584E-3</v>
      </c>
      <c r="CF25" s="62">
        <f>IFERROR(Inv_SY_B!CF25/Inv_SY_B!$IS25-1,"")</f>
        <v>-5.7807059265522209E-3</v>
      </c>
      <c r="CG25" s="62">
        <f>IFERROR(Inv_SY_B!CG25/Inv_SY_B!$IS25-1,"")</f>
        <v>9.2940992543448786E-3</v>
      </c>
      <c r="CH25" s="62">
        <f>IFERROR(Inv_SY_B!CH25/Inv_SY_B!$IS25-1,"")</f>
        <v>-3.3878797073622069E-3</v>
      </c>
      <c r="CI25" s="62">
        <f>IFERROR(Inv_SY_B!CI25/Inv_SY_B!$IS25-1,"")</f>
        <v>6.1834251693977382E-3</v>
      </c>
      <c r="CJ25" s="62">
        <f>IFERROR(Inv_SY_B!CJ25/Inv_SY_B!$IS25-1,"")</f>
        <v>3.7905989502078352E-3</v>
      </c>
      <c r="CK25" s="62">
        <f>IFERROR(Inv_SY_B!CK25/Inv_SY_B!$IS25-1,"")</f>
        <v>-9.9681518101346622E-3</v>
      </c>
      <c r="CL25" s="62">
        <f>IFERROR(Inv_SY_B!CL25/Inv_SY_B!$IS25-1,"")</f>
        <v>-4.3450101950381903E-3</v>
      </c>
      <c r="CM25" s="62">
        <f>IFERROR(Inv_SY_B!CM25/Inv_SY_B!$IS25-1,"")</f>
        <v>3.5513163282887561E-3</v>
      </c>
      <c r="CN25" s="62">
        <f>IFERROR(Inv_SY_B!CN25/Inv_SY_B!$IS25-1,"")</f>
        <v>-3.0289557744838103E-3</v>
      </c>
      <c r="CO25" s="62">
        <f>IFERROR(Inv_SY_B!CO25/Inv_SY_B!$IS25-1,"")</f>
        <v>2.7793006043697055E-4</v>
      </c>
      <c r="CP25" s="62">
        <f>IFERROR(Inv_SY_B!CP25/Inv_SY_B!$IS25-1,"")</f>
        <v>7.1957747236706116E-3</v>
      </c>
      <c r="CQ25" s="62">
        <f>IFERROR(Inv_SY_B!CQ25/Inv_SY_B!$IS25-1,"")</f>
        <v>2.5941858406128837E-3</v>
      </c>
      <c r="CR25" s="62">
        <f>IFERROR(Inv_SY_B!CR25/Inv_SY_B!$IS25-1,"")</f>
        <v>2.5941858406128837E-3</v>
      </c>
      <c r="CS25" s="62">
        <f>IFERROR(Inv_SY_B!CS25/Inv_SY_B!$IS25-1,"")</f>
        <v>1.796577100882768E-3</v>
      </c>
      <c r="CT25" s="62">
        <f>IFERROR(Inv_SY_B!CT25/Inv_SY_B!$IS25-1,"")</f>
        <v>4.0298815721269143E-3</v>
      </c>
      <c r="CU25" s="62">
        <f>IFERROR(Inv_SY_B!CU25/Inv_SY_B!$IS25-1,"")</f>
        <v>4.9870120598027867E-3</v>
      </c>
      <c r="CV25" s="62">
        <f>IFERROR(Inv_SY_B!CV25/Inv_SY_B!$IS25-1,"")</f>
        <v>-8.173532145742235E-3</v>
      </c>
      <c r="CW25" s="62">
        <f>IFERROR(Inv_SY_B!CW25/Inv_SY_B!$IS25-1,"")</f>
        <v>1.0969077607777766E-2</v>
      </c>
      <c r="CX25" s="62">
        <f>IFERROR(Inv_SY_B!CX25/Inv_SY_B!$IS25-1,"")</f>
        <v>1.1567284162575353E-2</v>
      </c>
      <c r="CY25" s="62">
        <f>IFERROR(Inv_SY_B!CY25/Inv_SY_B!$IS25-1,"")</f>
        <v>3.7905989502078352E-3</v>
      </c>
      <c r="CZ25" s="62">
        <f>IFERROR(Inv_SY_B!CZ25/Inv_SY_B!$IS25-1,"")</f>
        <v>1.216549071737294E-2</v>
      </c>
      <c r="DA25" s="62">
        <f>IFERROR(Inv_SY_B!DA25/Inv_SY_B!$IS25-1,"")</f>
        <v>8.5762513885878633E-3</v>
      </c>
      <c r="DB25" s="62">
        <f>IFERROR(Inv_SY_B!DB25/Inv_SY_B!$IS25-1,"")</f>
        <v>1.0729794985858909E-2</v>
      </c>
      <c r="DC25" s="62">
        <f>IFERROR(Inv_SY_B!DC25/Inv_SY_B!$IS25-1,"")</f>
        <v>-1.0752467070869187E-2</v>
      </c>
      <c r="DD25" s="62">
        <f>IFERROR(Inv_SY_B!DD25/Inv_SY_B!$IS25-1,"")</f>
        <v>-7.5753255909446482E-3</v>
      </c>
      <c r="DE25" s="62">
        <f>IFERROR(Inv_SY_B!DE25/Inv_SY_B!$IS25-1,"")</f>
        <v>1.3175795121030953E-2</v>
      </c>
      <c r="DF25" s="62">
        <f>IFERROR(Inv_SY_B!DF25/Inv_SY_B!$IS25-1,"")</f>
        <v>-2.5321586353891812E-2</v>
      </c>
      <c r="DG25" s="62">
        <f>IFERROR(Inv_SY_B!DG25/Inv_SY_B!$IS25-1,"")</f>
        <v>-1.1643130163567772E-2</v>
      </c>
      <c r="DH25" s="62">
        <f>IFERROR(Inv_SY_B!DH25/Inv_SY_B!$IS25-1,"")</f>
        <v>-6.9239451201652535E-3</v>
      </c>
      <c r="DI25" s="62">
        <f>IFERROR(Inv_SY_B!DI25/Inv_SY_B!$IS25-1,"")</f>
        <v>-1.7763243378034477E-2</v>
      </c>
      <c r="DJ25" s="62">
        <f>IFERROR(Inv_SY_B!DJ25/Inv_SY_B!$IS25-1,"")</f>
        <v>5.7600789921565809E-3</v>
      </c>
      <c r="DK25" s="62">
        <f>IFERROR(Inv_SY_B!DK25/Inv_SY_B!$IS25-1,"")</f>
        <v>1.647257791191481E-2</v>
      </c>
      <c r="DL25" s="62">
        <f>IFERROR(Inv_SY_B!DL25/Inv_SY_B!$IS25-1,"")</f>
        <v>8.0710991867589676E-3</v>
      </c>
      <c r="DM25" s="62">
        <f>IFERROR(Inv_SY_B!DM25/Inv_SY_B!$IS25-1,"")</f>
        <v>5.5852186146003735E-3</v>
      </c>
      <c r="DN25" s="62">
        <f>IFERROR(Inv_SY_B!DN25/Inv_SY_B!$IS25-1,"")</f>
        <v>-4.5842928169571584E-3</v>
      </c>
      <c r="DO25" s="62">
        <f>IFERROR(Inv_SY_B!DO25/Inv_SY_B!$IS25-1,"")</f>
        <v>-2.5321586353891812E-2</v>
      </c>
      <c r="DP25" s="62">
        <f>IFERROR(Inv_SY_B!DP25/Inv_SY_B!$IS25-1,"")</f>
        <v>-2.0536467611557252E-2</v>
      </c>
      <c r="DQ25" s="62">
        <f>IFERROR(Inv_SY_B!DQ25/Inv_SY_B!$IS25-1,"")</f>
        <v>-2.0319448498212767E-3</v>
      </c>
      <c r="DR25" s="62">
        <f>IFERROR(Inv_SY_B!DR25/Inv_SY_B!$IS25-1,"")</f>
        <v>-1.6069858669069292E-2</v>
      </c>
      <c r="DS25" s="62">
        <f>IFERROR(Inv_SY_B!DS25/Inv_SY_B!$IS25-1,"")</f>
        <v>-2.0257304552651845E-2</v>
      </c>
      <c r="DT25" s="62">
        <f>IFERROR(Inv_SY_B!DT25/Inv_SY_B!$IS25-1,"")</f>
        <v>-2.2663424250837227E-2</v>
      </c>
      <c r="DU25" s="62">
        <f>IFERROR(Inv_SY_B!DU25/Inv_SY_B!$IS25-1,"")</f>
        <v>-6.6049016242732961E-3</v>
      </c>
      <c r="DV25" s="62">
        <f>IFERROR(Inv_SY_B!DV25/Inv_SY_B!$IS25-1,"")</f>
        <v>3.7905989502078352E-3</v>
      </c>
      <c r="DW25" s="62">
        <f>IFERROR(Inv_SY_B!DW25/Inv_SY_B!$IS25-1,"")</f>
        <v>-1.4155597693717215E-2</v>
      </c>
      <c r="DX25" s="62">
        <f>IFERROR(Inv_SY_B!DX25/Inv_SY_B!$IS25-1,"")</f>
        <v>7.9647513547946858E-3</v>
      </c>
      <c r="DY25" s="62">
        <f>IFERROR(Inv_SY_B!DY25/Inv_SY_B!$IS25-1,"")</f>
        <v>-8.173532145742235E-3</v>
      </c>
      <c r="DZ25" s="62">
        <f>IFERROR(Inv_SY_B!DZ25/Inv_SY_B!$IS25-1,"")</f>
        <v>-3.3878797073622069E-3</v>
      </c>
      <c r="EA25" s="62">
        <f>IFERROR(Inv_SY_B!EA25/Inv_SY_B!$IS25-1,"")</f>
        <v>-2.6385598369577212E-2</v>
      </c>
      <c r="EB25" s="62">
        <f>IFERROR(Inv_SY_B!EB25/Inv_SY_B!$IS25-1,"")</f>
        <v>-2.7130033193325298E-2</v>
      </c>
      <c r="EC25" s="62">
        <f>IFERROR(Inv_SY_B!EC25/Inv_SY_B!$IS25-1,"")</f>
        <v>-1.4891851915006526E-2</v>
      </c>
      <c r="ED25" s="62">
        <f>IFERROR(Inv_SY_B!ED25/Inv_SY_B!$IS25-1,"")</f>
        <v>-9.3142067092877312E-5</v>
      </c>
      <c r="EE25" s="62">
        <f>IFERROR(Inv_SY_B!EE25/Inv_SY_B!$IS25-1,"")</f>
        <v>1.1216773980344819E-3</v>
      </c>
      <c r="EF25" s="62">
        <f>IFERROR(Inv_SY_B!EF25/Inv_SY_B!$IS25-1,"")</f>
        <v>2.4434163332128778E-2</v>
      </c>
      <c r="EG25" s="62">
        <f>IFERROR(Inv_SY_B!EG25/Inv_SY_B!$IS25-1,"")</f>
        <v>1.5290387895231072E-2</v>
      </c>
      <c r="EH25" s="62">
        <f>IFERROR(Inv_SY_B!EH25/Inv_SY_B!$IS25-1,"")</f>
        <v>-1.4196593667402668E-2</v>
      </c>
      <c r="EI25" s="62">
        <f>IFERROR(Inv_SY_B!EI25/Inv_SY_B!$IS25-1,"")</f>
        <v>-4.8143722611100337E-3</v>
      </c>
      <c r="EJ25" s="62">
        <f>IFERROR(Inv_SY_B!EJ25/Inv_SY_B!$IS25-1,"")</f>
        <v>6.3549389368573461E-3</v>
      </c>
      <c r="EK25" s="62">
        <f>IFERROR(Inv_SY_B!EK25/Inv_SY_B!$IS25-1,"")</f>
        <v>2.2215360837970932E-2</v>
      </c>
      <c r="EL25" s="62">
        <f>IFERROR(Inv_SY_B!EL25/Inv_SY_B!$IS25-1,"")</f>
        <v>2.3292132636606455E-2</v>
      </c>
      <c r="EM25" s="62">
        <f>IFERROR(Inv_SY_B!EM25/Inv_SY_B!$IS25-1,"")</f>
        <v>5.6948673206735911E-4</v>
      </c>
      <c r="EN25" s="62">
        <f>IFERROR(Inv_SY_B!EN25/Inv_SY_B!$IS25-1,"")</f>
        <v>-1.3345718050299049E-2</v>
      </c>
      <c r="EO25" s="62">
        <f>IFERROR(Inv_SY_B!EO25/Inv_SY_B!$IS25-1,"")</f>
        <v>6.1834251693977382E-3</v>
      </c>
      <c r="EP25" s="62">
        <f>IFERROR(Inv_SY_B!EP25/Inv_SY_B!$IS25-1,"")</f>
        <v>2.9062525095960634E-2</v>
      </c>
      <c r="EQ25" s="62">
        <f>IFERROR(Inv_SY_B!EQ25/Inv_SY_B!$IS25-1,"")</f>
        <v>-1.5950217358109753E-2</v>
      </c>
      <c r="ER25" s="62">
        <f>IFERROR(Inv_SY_B!ER25/Inv_SY_B!$IS25-1,"")</f>
        <v>9.5149755207315501E-3</v>
      </c>
      <c r="ES25" s="62">
        <f>IFERROR(Inv_SY_B!ES25/Inv_SY_B!$IS25-1,"")</f>
        <v>7.9780448337902765E-3</v>
      </c>
      <c r="ET25" s="62">
        <f>IFERROR(Inv_SY_B!ET25/Inv_SY_B!$IS25-1,"")</f>
        <v>1.8952415993620964E-2</v>
      </c>
      <c r="EU25" s="62">
        <f>IFERROR(Inv_SY_B!EU25/Inv_SY_B!$IS25-1,"")</f>
        <v>-2.1628578039803004E-2</v>
      </c>
      <c r="EV25" s="62">
        <f>IFERROR(Inv_SY_B!EV25/Inv_SY_B!$IS25-1,"")</f>
        <v>1.7797835510235505E-2</v>
      </c>
      <c r="EW25" s="62">
        <f>IFERROR(Inv_SY_B!EW25/Inv_SY_B!$IS25-1,"")</f>
        <v>1.7135206711075268E-2</v>
      </c>
      <c r="EX25" s="62">
        <f>IFERROR(Inv_SY_B!EX25/Inv_SY_B!$IS25-1,"")</f>
        <v>1.9463610685902522E-2</v>
      </c>
      <c r="EY25" s="62">
        <f>IFERROR(Inv_SY_B!EY25/Inv_SY_B!$IS25-1,"")</f>
        <v>-1.777142398049314E-2</v>
      </c>
      <c r="EZ25" s="62">
        <f>IFERROR(Inv_SY_B!EZ25/Inv_SY_B!$IS25-1,"")</f>
        <v>2.2335002148930361E-2</v>
      </c>
      <c r="FA25" s="62">
        <f>IFERROR(Inv_SY_B!FA25/Inv_SY_B!$IS25-1,"")</f>
        <v>4.9870120598027867E-3</v>
      </c>
      <c r="FB25" s="62">
        <f>IFERROR(Inv_SY_B!FB25/Inv_SY_B!$IS25-1,"")</f>
        <v>-1.5932600429696686E-3</v>
      </c>
      <c r="FC25" s="62">
        <f>IFERROR(Inv_SY_B!FC25/Inv_SY_B!$IS25-1,"")</f>
        <v>9.174457943385228E-3</v>
      </c>
      <c r="FD25" s="62">
        <f>IFERROR(Inv_SY_B!FD25/Inv_SY_B!$IS25-1,"")</f>
        <v>6.9012730351549756E-3</v>
      </c>
      <c r="FE25" s="62">
        <f>IFERROR(Inv_SY_B!FE25/Inv_SY_B!$IS25-1,"")</f>
        <v>2.1005352124857657E-2</v>
      </c>
      <c r="FF25" s="62">
        <f>IFERROR(Inv_SY_B!FF25/Inv_SY_B!$IS25-1,"")</f>
        <v>4.6702344978304389E-3</v>
      </c>
      <c r="FG25" s="62">
        <f>IFERROR(Inv_SY_B!FG25/Inv_SY_B!$IS25-1,"")</f>
        <v>-1.1664883129196779E-2</v>
      </c>
      <c r="FH25" s="62">
        <f>IFERROR(Inv_SY_B!FH25/Inv_SY_B!$IS25-1,"")</f>
        <v>-4.1628291078954494E-3</v>
      </c>
      <c r="FI25" s="62">
        <f>IFERROR(Inv_SY_B!FI25/Inv_SY_B!$IS25-1,"")</f>
        <v>-2.0161833203502177E-2</v>
      </c>
      <c r="FJ25" s="62">
        <f>IFERROR(Inv_SY_B!FJ25/Inv_SY_B!$IS25-1,"")</f>
        <v>-2.2312959804592247E-2</v>
      </c>
      <c r="FK25" s="62">
        <f>IFERROR(Inv_SY_B!FK25/Inv_SY_B!$IS25-1,"")</f>
        <v>2.0386903227044284E-2</v>
      </c>
      <c r="FL25" s="62">
        <f>IFERROR(Inv_SY_B!FL25/Inv_SY_B!$IS25-1,"")</f>
        <v>-2.2971204544525725E-2</v>
      </c>
      <c r="FM25" s="62">
        <f>IFERROR(Inv_SY_B!FM25/Inv_SY_B!$IS25-1,"")</f>
        <v>6.7720574455720772E-4</v>
      </c>
      <c r="FN25" s="62">
        <f>IFERROR(Inv_SY_B!FN25/Inv_SY_B!$IS25-1,"")</f>
        <v>-1.0051538178379227E-2</v>
      </c>
      <c r="FO25" s="62">
        <f>IFERROR(Inv_SY_B!FO25/Inv_SY_B!$IS25-1,"")</f>
        <v>-7.9138561185461143E-3</v>
      </c>
      <c r="FP25" s="62">
        <f>IFERROR(Inv_SY_B!FP25/Inv_SY_B!$IS25-1,"")</f>
        <v>-5.7794007486144938E-3</v>
      </c>
      <c r="FQ25" s="62">
        <f>IFERROR(Inv_SY_B!FQ25/Inv_SY_B!$IS25-1,"")</f>
        <v>-2.0183344469513087E-2</v>
      </c>
      <c r="FR25" s="62">
        <f>IFERROR(Inv_SY_B!FR25/Inv_SY_B!$IS25-1,"")</f>
        <v>-1.6466197702829533E-2</v>
      </c>
      <c r="FS25" s="62">
        <f>IFERROR(Inv_SY_B!FS25/Inv_SY_B!$IS25-1,"")</f>
        <v>1.1352171502466257E-2</v>
      </c>
      <c r="FT25" s="62">
        <f>IFERROR(Inv_SY_B!FT25/Inv_SY_B!$IS25-1,"")</f>
        <v>-1.3678337627817005E-2</v>
      </c>
      <c r="FU25" s="62">
        <f>IFERROR(Inv_SY_B!FU25/Inv_SY_B!$IS25-1,"")</f>
        <v>2.1023271177793568E-3</v>
      </c>
      <c r="FV25" s="62">
        <f>IFERROR(Inv_SY_B!FV25/Inv_SY_B!$IS25-1,"")</f>
        <v>3.0972231707835363E-3</v>
      </c>
      <c r="FW25" s="62">
        <f>IFERROR(Inv_SY_B!FW25/Inv_SY_B!$IS25-1,"")</f>
        <v>-2.1102951091479083E-2</v>
      </c>
      <c r="FX25" s="62">
        <f>IFERROR(Inv_SY_B!FX25/Inv_SY_B!$IS25-1,"")</f>
        <v>1.03572754494623E-2</v>
      </c>
      <c r="FY25" s="62">
        <f>IFERROR(Inv_SY_B!FY25/Inv_SY_B!$IS25-1,"")</f>
        <v>-2.4464086405682206E-2</v>
      </c>
      <c r="FZ25" s="62">
        <f>IFERROR(Inv_SY_B!FZ25/Inv_SY_B!$IS25-1,"")</f>
        <v>1.2777292875688406E-2</v>
      </c>
      <c r="GA25" s="62">
        <f>IFERROR(Inv_SY_B!GA25/Inv_SY_B!$IS25-1,"")</f>
        <v>3.0041455774669767E-3</v>
      </c>
      <c r="GB25" s="62">
        <f>IFERROR(Inv_SY_B!GB25/Inv_SY_B!$IS25-1,"")</f>
        <v>-2.0161833203502177E-2</v>
      </c>
      <c r="GC25" s="62">
        <f>IFERROR(Inv_SY_B!GC25/Inv_SY_B!$IS25-1,"")</f>
        <v>-2.2312959804592247E-2</v>
      </c>
      <c r="GD25" s="62">
        <f>IFERROR(Inv_SY_B!GD25/Inv_SY_B!$IS25-1,"")</f>
        <v>2.3376969202559383E-2</v>
      </c>
      <c r="GE25" s="62">
        <f>IFERROR(Inv_SY_B!GE25/Inv_SY_B!$IS25-1,"")</f>
        <v>-4.8143722611100337E-3</v>
      </c>
      <c r="GF25" s="62">
        <f>IFERROR(Inv_SY_B!GF25/Inv_SY_B!$IS25-1,"")</f>
        <v>-1.9086269902957365E-2</v>
      </c>
      <c r="GG25" s="62">
        <f>IFERROR(Inv_SY_B!GG25/Inv_SY_B!$IS25-1,"")</f>
        <v>-1.7511645230959383E-2</v>
      </c>
      <c r="GH25" s="62">
        <f>IFERROR(Inv_SY_B!GH25/Inv_SY_B!$IS25-1,"")</f>
        <v>-1.9602540287218972E-2</v>
      </c>
      <c r="GI25" s="62">
        <f>IFERROR(Inv_SY_B!GI25/Inv_SY_B!$IS25-1,"")</f>
        <v>-6.941009113203056E-3</v>
      </c>
      <c r="GJ25" s="62">
        <f>IFERROR(Inv_SY_B!GJ25/Inv_SY_B!$IS25-1,"")</f>
        <v>-1.9334476818467672E-2</v>
      </c>
      <c r="GK25" s="62">
        <f>IFERROR(Inv_SY_B!GK25/Inv_SY_B!$IS25-1,"")</f>
        <v>3.0972231707835363E-3</v>
      </c>
      <c r="GL25" s="62">
        <f>IFERROR(Inv_SY_B!GL25/Inv_SY_B!$IS25-1,"")</f>
        <v>-6.5828465341215558E-3</v>
      </c>
      <c r="GM25" s="62">
        <f>IFERROR(Inv_SY_B!GM25/Inv_SY_B!$IS25-1,"")</f>
        <v>1.1567284162575353E-2</v>
      </c>
      <c r="GN25" s="62">
        <f>IFERROR(Inv_SY_B!GN25/Inv_SY_B!$IS25-1,"")</f>
        <v>5.5172405970096428E-3</v>
      </c>
      <c r="GO25" s="62">
        <f>IFERROR(Inv_SY_B!GO25/Inv_SY_B!$IS25-1,"")</f>
        <v>3.0972231707835363E-3</v>
      </c>
      <c r="GP25" s="62">
        <f>IFERROR(Inv_SY_B!GP25/Inv_SY_B!$IS25-1,"")</f>
        <v>1.5197310301914735E-2</v>
      </c>
      <c r="GQ25" s="62">
        <f>IFERROR(Inv_SY_B!GQ25/Inv_SY_B!$IS25-1,"")</f>
        <v>-1.1180879643951536E-2</v>
      </c>
      <c r="GR25" s="62">
        <f>IFERROR(Inv_SY_B!GR25/Inv_SY_B!$IS25-1,"")</f>
        <v>-2.1102951091479083E-2</v>
      </c>
      <c r="GS25" s="62" t="str">
        <f>IFERROR(Inv_SY_B!GS25/Inv_SY_B!$IS25-1,"")</f>
        <v/>
      </c>
      <c r="GT25" s="62" t="str">
        <f>IFERROR(Inv_SY_B!GT25/Inv_SY_B!$IS25-1,"")</f>
        <v/>
      </c>
      <c r="GU25" s="62">
        <f>IFERROR(Inv_SY_B!GU25/Inv_SY_B!$IS25-1,"")</f>
        <v>-7.2947170568710695E-2</v>
      </c>
      <c r="GV25" s="62">
        <f>IFERROR(Inv_SY_B!GV25/Inv_SY_B!$IS25-1,"")</f>
        <v>-1.4906066437009202E-2</v>
      </c>
      <c r="GW25" s="62">
        <f>IFERROR(Inv_SY_B!GW25/Inv_SY_B!$IS25-1,"")</f>
        <v>-2.1368562760211263E-2</v>
      </c>
      <c r="GX25" s="62" t="str">
        <f>IFERROR(Inv_SY_B!GX25/Inv_SY_B!$IS25-1,"")</f>
        <v/>
      </c>
      <c r="GY25" s="62">
        <f>IFERROR(Inv_SY_B!GY25/Inv_SY_B!$IS25-1,"")</f>
        <v>-1.6344796527884009E-2</v>
      </c>
      <c r="GZ25" s="62">
        <f>IFERROR(Inv_SY_B!GZ25/Inv_SY_B!$IS25-1,"")</f>
        <v>-2.0137663241692194E-2</v>
      </c>
      <c r="HA25" s="62">
        <f>IFERROR(Inv_SY_B!HA25/Inv_SY_B!$IS25-1,"")</f>
        <v>-1.4155597693717215E-2</v>
      </c>
      <c r="HB25" s="62">
        <f>IFERROR(Inv_SY_B!HB25/Inv_SY_B!$IS25-1,"")</f>
        <v>-3.3878797073622069E-3</v>
      </c>
      <c r="HC25" s="62">
        <f>IFERROR(Inv_SY_B!HC25/Inv_SY_B!$IS25-1,"")</f>
        <v>-9.9505348817219286E-4</v>
      </c>
      <c r="HD25" s="62">
        <f>IFERROR(Inv_SY_B!HD25/Inv_SY_B!$IS25-1,"")</f>
        <v>-1.2959184584122152E-2</v>
      </c>
      <c r="HE25" s="62">
        <f>IFERROR(Inv_SY_B!HE25/Inv_SY_B!$IS25-1,"")</f>
        <v>-1.774483702250218E-2</v>
      </c>
      <c r="HF25" s="62">
        <f>IFERROR(Inv_SY_B!HF25/Inv_SY_B!$IS25-1,"")</f>
        <v>4.5084468159648505E-3</v>
      </c>
      <c r="HG25" s="62">
        <f>IFERROR(Inv_SY_B!HG25/Inv_SY_B!$IS25-1,"")</f>
        <v>-1.774483702250218E-2</v>
      </c>
      <c r="HH25" s="62">
        <f>IFERROR(Inv_SY_B!HH25/Inv_SY_B!$IS25-1,"")</f>
        <v>-5.7807059265522209E-3</v>
      </c>
      <c r="HI25" s="62">
        <f>IFERROR(Inv_SY_B!HI25/Inv_SY_B!$IS25-1,"")</f>
        <v>-2.1914665977671444E-3</v>
      </c>
      <c r="HJ25" s="62">
        <f>IFERROR(Inv_SY_B!HJ25/Inv_SY_B!$IS25-1,"")</f>
        <v>2.0420741173578394E-2</v>
      </c>
      <c r="HK25" s="62">
        <f>IFERROR(Inv_SY_B!HK25/Inv_SY_B!$IS25-1,"")</f>
        <v>-2.2663424250837227E-2</v>
      </c>
      <c r="HL25" s="62">
        <f>IFERROR(Inv_SY_B!HL25/Inv_SY_B!$IS25-1,"")</f>
        <v>2.7213708940278858E-2</v>
      </c>
      <c r="HM25" s="62">
        <f>IFERROR(Inv_SY_B!HM25/Inv_SY_B!$IS25-1,"")</f>
        <v>3.5719773352399953E-2</v>
      </c>
      <c r="HN25" s="62">
        <f>IFERROR(Inv_SY_B!HN25/Inv_SY_B!$IS25-1,"")</f>
        <v>6.4187761597859438E-2</v>
      </c>
      <c r="HO25" s="62">
        <f>IFERROR(Inv_SY_B!HO25/Inv_SY_B!$IS25-1,"")</f>
        <v>6.4974565293085762E-2</v>
      </c>
      <c r="HP25" s="62">
        <f>IFERROR(Inv_SY_B!HP25/Inv_SY_B!$IS25-1,"")</f>
        <v>4.9453074214531156E-2</v>
      </c>
      <c r="HQ25" s="62">
        <f>IFERROR(Inv_SY_B!HQ25/Inv_SY_B!$IS25-1,"")</f>
        <v>-1.2018282499375754E-2</v>
      </c>
      <c r="HR25" s="62">
        <f>IFERROR(Inv_SY_B!HR25/Inv_SY_B!$IS25-1,"")</f>
        <v>-1.582997734167424E-2</v>
      </c>
      <c r="HS25" s="62">
        <f>IFERROR(Inv_SY_B!HS25/Inv_SY_B!$IS25-1,"")</f>
        <v>1.0040661034732112E-2</v>
      </c>
      <c r="HT25" s="62">
        <f>IFERROR(Inv_SY_B!HT25/Inv_SY_B!$IS25-1,"")</f>
        <v>3.2854467483789396E-3</v>
      </c>
      <c r="HU25" s="62">
        <f>IFERROR(Inv_SY_B!HU25/Inv_SY_B!$IS25-1,"")</f>
        <v>1.7296066100458418E-5</v>
      </c>
      <c r="HV25" s="62">
        <f>IFERROR(Inv_SY_B!HV25/Inv_SY_B!$IS25-1,"")</f>
        <v>-2.4610407636024401E-2</v>
      </c>
      <c r="HW25" s="62">
        <f>IFERROR(Inv_SY_B!HW25/Inv_SY_B!$IS25-1,"")</f>
        <v>1.7391423180083798E-2</v>
      </c>
      <c r="HX25" s="62">
        <f>IFERROR(Inv_SY_B!HX25/Inv_SY_B!$IS25-1,"")</f>
        <v>1.7687397377042169E-2</v>
      </c>
      <c r="HY25" s="62">
        <f>IFERROR(Inv_SY_B!HY25/Inv_SY_B!$IS25-1,"")</f>
        <v>8.3944661320689562E-4</v>
      </c>
      <c r="HZ25" s="62">
        <f>IFERROR(Inv_SY_B!HZ25/Inv_SY_B!$IS25-1,"")</f>
        <v>-1.5112728181393198E-2</v>
      </c>
      <c r="IA25" s="62">
        <f>IFERROR(Inv_SY_B!IA25/Inv_SY_B!$IS25-1,"")</f>
        <v>-9.6544071135624687E-3</v>
      </c>
      <c r="IB25" s="62">
        <f>IFERROR(Inv_SY_B!IB25/Inv_SY_B!$IS25-1,"")</f>
        <v>-1.585958000132226E-2</v>
      </c>
      <c r="IC25" s="62">
        <f>IFERROR(Inv_SY_B!IC25/Inv_SY_B!$IS25-1,"")</f>
        <v>-1.8341649156425999E-2</v>
      </c>
      <c r="ID25" s="62">
        <f>IFERROR(Inv_SY_B!ID25/Inv_SY_B!$IS25-1,"")</f>
        <v>-2.1237396504047212E-2</v>
      </c>
      <c r="IE25" s="62">
        <f>IFERROR(Inv_SY_B!IE25/Inv_SY_B!$IS25-1,"")</f>
        <v>-1.2632890099687266E-2</v>
      </c>
      <c r="IF25" s="62" t="str">
        <f>IFERROR(Inv_SY_B!IF25/Inv_SY_B!$IS25-1,"")</f>
        <v/>
      </c>
      <c r="IG25" s="62">
        <f>IFERROR(Inv_SY_B!IG25/Inv_SY_B!$IS25-1,"")</f>
        <v>4.5217376458298819E-2</v>
      </c>
      <c r="IH25" s="62">
        <f>IFERROR(Inv_SY_B!IH25/Inv_SY_B!$IS25-1,"")</f>
        <v>-8.6273440148990632E-3</v>
      </c>
      <c r="II25" s="62">
        <f>IFERROR(Inv_SY_B!II25/Inv_SY_B!$IS25-1,"")</f>
        <v>2.0308242627452122E-2</v>
      </c>
      <c r="IJ25" s="62">
        <f>IFERROR(Inv_SY_B!IJ25/Inv_SY_B!$IS25-1,"")</f>
        <v>-2.4822607505863958E-2</v>
      </c>
      <c r="IK25" s="62">
        <f>IFERROR(Inv_SY_B!IK25/Inv_SY_B!$IS25-1,"")</f>
        <v>-1.8341649156425999E-2</v>
      </c>
      <c r="IL25" s="62" t="str">
        <f>IFERROR(Inv_SY_B!IL25/Inv_SY_B!$IS25-1,"")</f>
        <v/>
      </c>
      <c r="IM25" s="62" t="str">
        <f>IFERROR(Inv_SY_B!IM25/Inv_SY_B!$IS25-1,"")</f>
        <v/>
      </c>
      <c r="IN25" s="62">
        <f>IFERROR(Inv_SY_B!IN25/Inv_SY_B!$IS25-1,"")</f>
        <v>2.4084615677538723E-2</v>
      </c>
      <c r="IO25" s="62">
        <f>IFERROR(Inv_SY_B!IO25/Inv_SY_B!$IS25-1,"")</f>
        <v>1.8910785318020595E-2</v>
      </c>
      <c r="IP25" s="62">
        <f>IFERROR(Inv_SY_B!IP25/Inv_SY_B!$IS25-1,"")</f>
        <v>0.12533077668764747</v>
      </c>
      <c r="IQ25" s="62">
        <f>IFERROR(Inv_SY_B!IQ25/Inv_SY_B!$IS25-1,"")</f>
        <v>-1.8341649156425999E-2</v>
      </c>
      <c r="IR25" s="62">
        <f>IFERROR(Inv_SY_B!IR25/Inv_SY_B!$IS25-1,"")</f>
        <v>-1.9820703052209843E-2</v>
      </c>
    </row>
    <row r="26" spans="2:252" ht="14.5" x14ac:dyDescent="0.35">
      <c r="B26" s="85">
        <f t="shared" si="0"/>
        <v>45848</v>
      </c>
      <c r="C26" s="62">
        <f>IFERROR(Inv_SY_B!C26/Inv_SY_B!$IS26-1,"")</f>
        <v>-1.8269082250262136E-2</v>
      </c>
      <c r="D26" s="62">
        <f>IFERROR(Inv_SY_B!D26/Inv_SY_B!$IS26-1,"")</f>
        <v>-9.8211275848151258E-3</v>
      </c>
      <c r="E26" s="62">
        <f>IFERROR(Inv_SY_B!E26/Inv_SY_B!$IS26-1,"")</f>
        <v>1.8193680879228236E-3</v>
      </c>
      <c r="F26" s="62">
        <f>IFERROR(Inv_SY_B!F26/Inv_SY_B!$IS26-1,"")</f>
        <v>6.5017615652829264E-3</v>
      </c>
      <c r="G26" s="62">
        <f>IFERROR(Inv_SY_B!G26/Inv_SY_B!$IS26-1,"")</f>
        <v>-1.7483226002313557E-2</v>
      </c>
      <c r="H26" s="62">
        <f>IFERROR(Inv_SY_B!H26/Inv_SY_B!$IS26-1,"")</f>
        <v>-3.9272057252008885E-3</v>
      </c>
      <c r="I26" s="62">
        <f>IFERROR(Inv_SY_B!I26/Inv_SY_B!$IS26-1,"")</f>
        <v>5.4235168500649245E-4</v>
      </c>
      <c r="J26" s="62">
        <f>IFERROR(Inv_SY_B!J26/Inv_SY_B!$IS26-1,"")</f>
        <v>3.0963844908393767E-3</v>
      </c>
      <c r="K26" s="62">
        <f>IFERROR(Inv_SY_B!K26/Inv_SY_B!$IS26-1,"")</f>
        <v>-5.3574640964673126E-3</v>
      </c>
      <c r="L26" s="62">
        <f>IFERROR(Inv_SY_B!L26/Inv_SY_B!$IS26-1,"")</f>
        <v>7.3105386204634915E-3</v>
      </c>
      <c r="M26" s="62">
        <f>IFERROR(Inv_SY_B!M26/Inv_SY_B!$IS26-1,"")</f>
        <v>1.2461171445559582E-2</v>
      </c>
      <c r="N26" s="62">
        <f>IFERROR(Inv_SY_B!N26/Inv_SY_B!$IS26-1,"")</f>
        <v>1.0332810774032364E-2</v>
      </c>
      <c r="O26" s="62">
        <f>IFERROR(Inv_SY_B!O26/Inv_SY_B!$IS26-1,"")</f>
        <v>1.544087638569791E-2</v>
      </c>
      <c r="P26" s="62">
        <f>IFERROR(Inv_SY_B!P26/Inv_SY_B!$IS26-1,"")</f>
        <v>2.4863709540550838E-2</v>
      </c>
      <c r="Q26" s="62">
        <f>IFERROR(Inv_SY_B!Q26/Inv_SY_B!$IS26-1,"")</f>
        <v>1.5015204251392467E-2</v>
      </c>
      <c r="R26" s="62">
        <f>IFERROR(Inv_SY_B!R26/Inv_SY_B!$IS26-1,"")</f>
        <v>2.3741483004654507E-2</v>
      </c>
      <c r="S26" s="62">
        <f>IFERROR(Inv_SY_B!S26/Inv_SY_B!$IS26-1,"")</f>
        <v>1.6717892788614241E-2</v>
      </c>
      <c r="T26" s="62">
        <f>IFERROR(Inv_SY_B!T26/Inv_SY_B!$IS26-1,"")</f>
        <v>2.0548941997363679E-2</v>
      </c>
      <c r="U26" s="62">
        <f>IFERROR(Inv_SY_B!U26/Inv_SY_B!$IS26-1,"")</f>
        <v>1.4147487977616002E-2</v>
      </c>
      <c r="V26" s="62">
        <f>IFERROR(Inv_SY_B!V26/Inv_SY_B!$IS26-1,"")</f>
        <v>2.3577762952998738E-2</v>
      </c>
      <c r="W26" s="62">
        <f>IFERROR(Inv_SY_B!W26/Inv_SY_B!$IS26-1,"")</f>
        <v>-2.8630253894372792E-3</v>
      </c>
      <c r="X26" s="62">
        <f>IFERROR(Inv_SY_B!X26/Inv_SY_B!$IS26-1,"")</f>
        <v>-5.8427303295754962E-3</v>
      </c>
      <c r="Y26" s="62">
        <f>IFERROR(Inv_SY_B!Y26/Inv_SY_B!$IS26-1,"")</f>
        <v>2.2006050457101578E-2</v>
      </c>
      <c r="Z26" s="62">
        <f>IFERROR(Inv_SY_B!Z26/Inv_SY_B!$IS26-1,"")</f>
        <v>-2.3981092941369742E-2</v>
      </c>
      <c r="AA26" s="62">
        <f>IFERROR(Inv_SY_B!AA26/Inv_SY_B!$IS26-1,"")</f>
        <v>-3.3378135392395647E-3</v>
      </c>
      <c r="AB26" s="62">
        <f>IFERROR(Inv_SY_B!AB26/Inv_SY_B!$IS26-1,"")</f>
        <v>7.4677098700530742E-3</v>
      </c>
      <c r="AC26" s="62">
        <f>IFERROR(Inv_SY_B!AC26/Inv_SY_B!$IS26-1,"")</f>
        <v>2.4756547324921607E-2</v>
      </c>
      <c r="AD26" s="62">
        <f>IFERROR(Inv_SY_B!AD26/Inv_SY_B!$IS26-1,"")</f>
        <v>-2.0197340636432304E-2</v>
      </c>
      <c r="AE26" s="62">
        <f>IFERROR(Inv_SY_B!AE26/Inv_SY_B!$IS26-1,"")</f>
        <v>-3.5488304947071114E-3</v>
      </c>
      <c r="AF26" s="62">
        <f>IFERROR(Inv_SY_B!AF26/Inv_SY_B!$IS26-1,"")</f>
        <v>-1.2819023641804206E-2</v>
      </c>
      <c r="AG26" s="62">
        <f>IFERROR(Inv_SY_B!AG26/Inv_SY_B!$IS26-1,"")</f>
        <v>-2.6028924184727797E-3</v>
      </c>
      <c r="AH26" s="62">
        <f>IFERROR(Inv_SY_B!AH26/Inv_SY_B!$IS26-1,"")</f>
        <v>8.0248465597088092E-4</v>
      </c>
      <c r="AI26" s="62">
        <f>IFERROR(Inv_SY_B!AI26/Inv_SY_B!$IS26-1,"")</f>
        <v>-1.7260591344823162E-3</v>
      </c>
      <c r="AJ26" s="62">
        <f>IFERROR(Inv_SY_B!AJ26/Inv_SY_B!$IS26-1,"")</f>
        <v>3.7127534152479047E-3</v>
      </c>
      <c r="AK26" s="62">
        <f>IFERROR(Inv_SY_B!AK26/Inv_SY_B!$IS26-1,"")</f>
        <v>-5.8427303295754962E-3</v>
      </c>
      <c r="AL26" s="62">
        <f>IFERROR(Inv_SY_B!AL26/Inv_SY_B!$IS26-1,"")</f>
        <v>-2.0875764006798025E-2</v>
      </c>
      <c r="AM26" s="62">
        <f>IFERROR(Inv_SY_B!AM26/Inv_SY_B!$IS26-1,"")</f>
        <v>-1.3291992679921205E-2</v>
      </c>
      <c r="AN26" s="62">
        <f>IFERROR(Inv_SY_B!AN26/Inv_SY_B!$IS26-1,"")</f>
        <v>-4.5657139266591651E-3</v>
      </c>
      <c r="AO26" s="62">
        <f>IFERROR(Inv_SY_B!AO26/Inv_SY_B!$IS26-1,"")</f>
        <v>-3.5015335908954448E-3</v>
      </c>
      <c r="AP26" s="62">
        <f>IFERROR(Inv_SY_B!AP26/Inv_SY_B!$IS26-1,"")</f>
        <v>-1.0312287739782988E-2</v>
      </c>
      <c r="AQ26" s="62">
        <f>IFERROR(Inv_SY_B!AQ26/Inv_SY_B!$IS26-1,"")</f>
        <v>7.9916140353522014E-3</v>
      </c>
      <c r="AR26" s="62">
        <f>IFERROR(Inv_SY_B!AR26/Inv_SY_B!$IS26-1,"")</f>
        <v>1.5228040318545188E-2</v>
      </c>
      <c r="AS26" s="62">
        <f>IFERROR(Inv_SY_B!AS26/Inv_SY_B!$IS26-1,"")</f>
        <v>6.7145976324358703E-3</v>
      </c>
      <c r="AT26" s="62">
        <f>IFERROR(Inv_SY_B!AT26/Inv_SY_B!$IS26-1,"")</f>
        <v>1.2461171445559582E-2</v>
      </c>
      <c r="AU26" s="62">
        <f>IFERROR(Inv_SY_B!AU26/Inv_SY_B!$IS26-1,"")</f>
        <v>-1.5207517284295924E-2</v>
      </c>
      <c r="AV26" s="62">
        <f>IFERROR(Inv_SY_B!AV26/Inv_SY_B!$IS26-1,"")</f>
        <v>5.4375812295193171E-3</v>
      </c>
      <c r="AW26" s="62">
        <f>IFERROR(Inv_SY_B!AW26/Inv_SY_B!$IS26-1,"")</f>
        <v>-2.12160431800692E-2</v>
      </c>
      <c r="AX26" s="62">
        <f>IFERROR(Inv_SY_B!AX26/Inv_SY_B!$IS26-1,"")</f>
        <v>-1.1163632008393876E-2</v>
      </c>
      <c r="AY26" s="62">
        <f>IFERROR(Inv_SY_B!AY26/Inv_SY_B!$IS26-1,"")</f>
        <v>-1.2713078577265891E-2</v>
      </c>
      <c r="AZ26" s="62">
        <f>IFERROR(Inv_SY_B!AZ26/Inv_SY_B!$IS26-1,"")</f>
        <v>-1.7616821564464757E-2</v>
      </c>
      <c r="BA26" s="62">
        <f>IFERROR(Inv_SY_B!BA26/Inv_SY_B!$IS26-1,"")</f>
        <v>-1.158930414269943E-2</v>
      </c>
      <c r="BB26" s="62">
        <f>IFERROR(Inv_SY_B!BB26/Inv_SY_B!$IS26-1,"")</f>
        <v>-5.2042221281173306E-3</v>
      </c>
      <c r="BC26" s="62">
        <f>IFERROR(Inv_SY_B!BC26/Inv_SY_B!$IS26-1,"")</f>
        <v>-1.5089275024766535E-2</v>
      </c>
      <c r="BD26" s="62">
        <f>IFERROR(Inv_SY_B!BD26/Inv_SY_B!$IS26-1,"")</f>
        <v>-1.1305522719829098E-2</v>
      </c>
      <c r="BE26" s="62">
        <f>IFERROR(Inv_SY_B!BE26/Inv_SY_B!$IS26-1,"")</f>
        <v>-1.7286761940326523E-2</v>
      </c>
      <c r="BF26" s="62">
        <f>IFERROR(Inv_SY_B!BF26/Inv_SY_B!$IS26-1,"")</f>
        <v>-6.3866447234102175E-3</v>
      </c>
      <c r="BG26" s="62">
        <f>IFERROR(Inv_SY_B!BG26/Inv_SY_B!$IS26-1,"")</f>
        <v>-1.3764961718038538E-2</v>
      </c>
      <c r="BH26" s="62">
        <f>IFERROR(Inv_SY_B!BH26/Inv_SY_B!$IS26-1,"")</f>
        <v>7.551877521592143E-4</v>
      </c>
      <c r="BI26" s="62">
        <f>IFERROR(Inv_SY_B!BI26/Inv_SY_B!$IS26-1,"")</f>
        <v>-1.3764961718038538E-2</v>
      </c>
      <c r="BJ26" s="62">
        <f>IFERROR(Inv_SY_B!BJ26/Inv_SY_B!$IS26-1,"")</f>
        <v>-1.3008211257050872E-2</v>
      </c>
      <c r="BK26" s="62">
        <f>IFERROR(Inv_SY_B!BK26/Inv_SY_B!$IS26-1,"")</f>
        <v>-9.6737795383248226E-3</v>
      </c>
      <c r="BL26" s="62">
        <f>IFERROR(Inv_SY_B!BL26/Inv_SY_B!$IS26-1,"")</f>
        <v>1.7718841800312468E-2</v>
      </c>
      <c r="BM26" s="62">
        <f>IFERROR(Inv_SY_B!BM26/Inv_SY_B!$IS26-1,"")</f>
        <v>3.7348926922975423E-3</v>
      </c>
      <c r="BN26" s="62">
        <f>IFERROR(Inv_SY_B!BN26/Inv_SY_B!$IS26-1,"")</f>
        <v>9.1931838701664326E-4</v>
      </c>
      <c r="BO26" s="62">
        <f>IFERROR(Inv_SY_B!BO26/Inv_SY_B!$IS26-1,"")</f>
        <v>1.5737880104389479E-3</v>
      </c>
      <c r="BP26" s="62">
        <f>IFERROR(Inv_SY_B!BP26/Inv_SY_B!$IS26-1,"")</f>
        <v>1.1593455171783118E-2</v>
      </c>
      <c r="BQ26" s="62">
        <f>IFERROR(Inv_SY_B!BQ26/Inv_SY_B!$IS26-1,"")</f>
        <v>1.0218206737873325E-2</v>
      </c>
      <c r="BR26" s="62">
        <f>IFERROR(Inv_SY_B!BR26/Inv_SY_B!$IS26-1,"")</f>
        <v>1.2575775481718843E-2</v>
      </c>
      <c r="BS26" s="62">
        <f>IFERROR(Inv_SY_B!BS26/Inv_SY_B!$IS26-1,"")</f>
        <v>5.650417296672039E-3</v>
      </c>
      <c r="BT26" s="62">
        <f>IFERROR(Inv_SY_B!BT26/Inv_SY_B!$IS26-1,"")</f>
        <v>1.6065320207703238E-3</v>
      </c>
      <c r="BU26" s="62">
        <f>IFERROR(Inv_SY_B!BU26/Inv_SY_B!$IS26-1,"")</f>
        <v>5.4235168500649245E-4</v>
      </c>
      <c r="BV26" s="62">
        <f>IFERROR(Inv_SY_B!BV26/Inv_SY_B!$IS26-1,"")</f>
        <v>2.0322041550757675E-3</v>
      </c>
      <c r="BW26" s="62">
        <f>IFERROR(Inv_SY_B!BW26/Inv_SY_B!$IS26-1,"")</f>
        <v>7.7787779681994795E-3</v>
      </c>
      <c r="BX26" s="62">
        <f>IFERROR(Inv_SY_B!BX26/Inv_SY_B!$IS26-1,"")</f>
        <v>5.0119090952138734E-3</v>
      </c>
      <c r="BY26" s="62">
        <f>IFERROR(Inv_SY_B!BY26/Inv_SY_B!$IS26-1,"")</f>
        <v>-1.1305522719829098E-2</v>
      </c>
      <c r="BZ26" s="62">
        <f>IFERROR(Inv_SY_B!BZ26/Inv_SY_B!$IS26-1,"")</f>
        <v>-6.7650199539039946E-3</v>
      </c>
      <c r="CA26" s="62">
        <f>IFERROR(Inv_SY_B!CA26/Inv_SY_B!$IS26-1,"")</f>
        <v>-3.3596428794603339E-3</v>
      </c>
      <c r="CB26" s="62">
        <f>IFERROR(Inv_SY_B!CB26/Inv_SY_B!$IS26-1,"")</f>
        <v>-5.4170581952700525E-3</v>
      </c>
      <c r="CC26" s="62">
        <f>IFERROR(Inv_SY_B!CC26/Inv_SY_B!$IS26-1,"")</f>
        <v>-1.3504828747074038E-2</v>
      </c>
      <c r="CD26" s="62">
        <f>IFERROR(Inv_SY_B!CD26/Inv_SY_B!$IS26-1,"")</f>
        <v>1.8862625465307259E-2</v>
      </c>
      <c r="CE26" s="62">
        <f>IFERROR(Inv_SY_B!CE26/Inv_SY_B!$IS26-1,"")</f>
        <v>5.4235168500649245E-4</v>
      </c>
      <c r="CF26" s="62">
        <f>IFERROR(Inv_SY_B!CF26/Inv_SY_B!$IS26-1,"")</f>
        <v>1.544087638569791E-2</v>
      </c>
      <c r="CG26" s="62">
        <f>IFERROR(Inv_SY_B!CG26/Inv_SY_B!$IS26-1,"")</f>
        <v>7.3531058338940358E-3</v>
      </c>
      <c r="CH26" s="62">
        <f>IFERROR(Inv_SY_B!CH26/Inv_SY_B!$IS26-1,"")</f>
        <v>7.7787779681994795E-3</v>
      </c>
      <c r="CI26" s="62">
        <f>IFERROR(Inv_SY_B!CI26/Inv_SY_B!$IS26-1,"")</f>
        <v>-2.8630253894372792E-3</v>
      </c>
      <c r="CJ26" s="62">
        <f>IFERROR(Inv_SY_B!CJ26/Inv_SY_B!$IS26-1,"")</f>
        <v>7.551877521592143E-4</v>
      </c>
      <c r="CK26" s="62">
        <f>IFERROR(Inv_SY_B!CK26/Inv_SY_B!$IS26-1,"")</f>
        <v>8.6301222368103669E-3</v>
      </c>
      <c r="CL26" s="62">
        <f>IFERROR(Inv_SY_B!CL26/Inv_SY_B!$IS26-1,"")</f>
        <v>1.3525351781323192E-2</v>
      </c>
      <c r="CM26" s="62">
        <f>IFERROR(Inv_SY_B!CM26/Inv_SY_B!$IS26-1,"")</f>
        <v>2.4578762893812112E-3</v>
      </c>
      <c r="CN26" s="62">
        <f>IFERROR(Inv_SY_B!CN26/Inv_SY_B!$IS26-1,"")</f>
        <v>-5.2182865075711682E-4</v>
      </c>
      <c r="CO26" s="62">
        <f>IFERROR(Inv_SY_B!CO26/Inv_SY_B!$IS26-1,"")</f>
        <v>1.5483443599128455E-2</v>
      </c>
      <c r="CP26" s="62">
        <f>IFERROR(Inv_SY_B!CP26/Inv_SY_B!$IS26-1,"")</f>
        <v>1.8666161403320114E-2</v>
      </c>
      <c r="CQ26" s="62">
        <f>IFERROR(Inv_SY_B!CQ26/Inv_SY_B!$IS26-1,"")</f>
        <v>-4.5657139266591651E-3</v>
      </c>
      <c r="CR26" s="62">
        <f>IFERROR(Inv_SY_B!CR26/Inv_SY_B!$IS26-1,"")</f>
        <v>2.2038794467432732E-2</v>
      </c>
      <c r="CS26" s="62">
        <f>IFERROR(Inv_SY_B!CS26/Inv_SY_B!$IS26-1,"")</f>
        <v>2.2937435639855508E-2</v>
      </c>
      <c r="CT26" s="62">
        <f>IFERROR(Inv_SY_B!CT26/Inv_SY_B!$IS26-1,"")</f>
        <v>-1.5633189418601368E-2</v>
      </c>
      <c r="CU26" s="62">
        <f>IFERROR(Inv_SY_B!CU26/Inv_SY_B!$IS26-1,"")</f>
        <v>-1.5207517284295924E-2</v>
      </c>
      <c r="CV26" s="62">
        <f>IFERROR(Inv_SY_B!CV26/Inv_SY_B!$IS26-1,"")</f>
        <v>-5.2182865075711682E-4</v>
      </c>
      <c r="CW26" s="62">
        <f>IFERROR(Inv_SY_B!CW26/Inv_SY_B!$IS26-1,"")</f>
        <v>-2.6501893222844464E-3</v>
      </c>
      <c r="CX26" s="62">
        <f>IFERROR(Inv_SY_B!CX26/Inv_SY_B!$IS26-1,"")</f>
        <v>-1.3504828747074038E-2</v>
      </c>
      <c r="CY26" s="62">
        <f>IFERROR(Inv_SY_B!CY26/Inv_SY_B!$IS26-1,"")</f>
        <v>5.4235168500649245E-4</v>
      </c>
      <c r="CZ26" s="62">
        <f>IFERROR(Inv_SY_B!CZ26/Inv_SY_B!$IS26-1,"")</f>
        <v>1.9697597728752791E-2</v>
      </c>
      <c r="DA26" s="62">
        <f>IFERROR(Inv_SY_B!DA26/Inv_SY_B!$IS26-1,"")</f>
        <v>-1.9677074694503305E-2</v>
      </c>
      <c r="DB26" s="62">
        <f>IFERROR(Inv_SY_B!DB26/Inv_SY_B!$IS26-1,"")</f>
        <v>3.7348926922975423E-3</v>
      </c>
      <c r="DC26" s="62">
        <f>IFERROR(Inv_SY_B!DC26/Inv_SY_B!$IS26-1,"")</f>
        <v>4.3970493456615412E-3</v>
      </c>
      <c r="DD26" s="62">
        <f>IFERROR(Inv_SY_B!DD26/Inv_SY_B!$IS26-1,"")</f>
        <v>-1.7335877955823364E-2</v>
      </c>
      <c r="DE26" s="62">
        <f>IFERROR(Inv_SY_B!DE26/Inv_SY_B!$IS26-1,"")</f>
        <v>-6.7650199539039946E-3</v>
      </c>
      <c r="DF26" s="62">
        <f>IFERROR(Inv_SY_B!DF26/Inv_SY_B!$IS26-1,"")</f>
        <v>1.714847816769538E-2</v>
      </c>
      <c r="DG26" s="62">
        <f>IFERROR(Inv_SY_B!DG26/Inv_SY_B!$IS26-1,"")</f>
        <v>-5.4170581952700525E-3</v>
      </c>
      <c r="DH26" s="62">
        <f>IFERROR(Inv_SY_B!DH26/Inv_SY_B!$IS26-1,"")</f>
        <v>-3.1704552642134454E-3</v>
      </c>
      <c r="DI26" s="62">
        <f>IFERROR(Inv_SY_B!DI26/Inv_SY_B!$IS26-1,"")</f>
        <v>4.9136770642204119E-3</v>
      </c>
      <c r="DJ26" s="62">
        <f>IFERROR(Inv_SY_B!DJ26/Inv_SY_B!$IS26-1,"")</f>
        <v>2.3596442583875277E-3</v>
      </c>
      <c r="DK26" s="62">
        <f>IFERROR(Inv_SY_B!DK26/Inv_SY_B!$IS26-1,"")</f>
        <v>1.6694244336708408E-2</v>
      </c>
      <c r="DL26" s="62">
        <f>IFERROR(Inv_SY_B!DL26/Inv_SY_B!$IS26-1,"")</f>
        <v>1.9376103474522122E-3</v>
      </c>
      <c r="DM26" s="62">
        <f>IFERROR(Inv_SY_B!DM26/Inv_SY_B!$IS26-1,"")</f>
        <v>-7.9710910011029368E-3</v>
      </c>
      <c r="DN26" s="62">
        <f>IFERROR(Inv_SY_B!DN26/Inv_SY_B!$IS26-1,"")</f>
        <v>-1.8400058291586974E-2</v>
      </c>
      <c r="DO26" s="62">
        <f>IFERROR(Inv_SY_B!DO26/Inv_SY_B!$IS26-1,"")</f>
        <v>-9.0882489327049898E-3</v>
      </c>
      <c r="DP26" s="62">
        <f>IFERROR(Inv_SY_B!DP26/Inv_SY_B!$IS26-1,"")</f>
        <v>-3.9272057252008885E-3</v>
      </c>
      <c r="DQ26" s="62">
        <f>IFERROR(Inv_SY_B!DQ26/Inv_SY_B!$IS26-1,"")</f>
        <v>-8.65689610637288E-3</v>
      </c>
      <c r="DR26" s="62">
        <f>IFERROR(Inv_SY_B!DR26/Inv_SY_B!$IS26-1,"")</f>
        <v>1.9059089527294404E-2</v>
      </c>
      <c r="DS26" s="62">
        <f>IFERROR(Inv_SY_B!DS26/Inv_SY_B!$IS26-1,"")</f>
        <v>-9.4750078506267155E-4</v>
      </c>
      <c r="DT26" s="62">
        <f>IFERROR(Inv_SY_B!DT26/Inv_SY_B!$IS26-1,"")</f>
        <v>-9.6028341826072117E-3</v>
      </c>
      <c r="DU26" s="62">
        <f>IFERROR(Inv_SY_B!DU26/Inv_SY_B!$IS26-1,"")</f>
        <v>-5.2182865075722784E-4</v>
      </c>
      <c r="DV26" s="62">
        <f>IFERROR(Inv_SY_B!DV26/Inv_SY_B!$IS26-1,"")</f>
        <v>-2.6501893222844464E-3</v>
      </c>
      <c r="DW26" s="62">
        <f>IFERROR(Inv_SY_B!DW26/Inv_SY_B!$IS26-1,"")</f>
        <v>-1.7123041888670421E-2</v>
      </c>
      <c r="DX26" s="62">
        <f>IFERROR(Inv_SY_B!DX26/Inv_SY_B!$IS26-1,"")</f>
        <v>-1.3764961718038538E-2</v>
      </c>
      <c r="DY26" s="62">
        <f>IFERROR(Inv_SY_B!DY26/Inv_SY_B!$IS26-1,"")</f>
        <v>-1.8400058291586974E-2</v>
      </c>
      <c r="DZ26" s="62">
        <f>IFERROR(Inv_SY_B!DZ26/Inv_SY_B!$IS26-1,"")</f>
        <v>1.4802368184239745E-2</v>
      </c>
      <c r="EA26" s="62">
        <f>IFERROR(Inv_SY_B!EA26/Inv_SY_B!$IS26-1,"")</f>
        <v>-1.3575774102791649E-2</v>
      </c>
      <c r="EB26" s="62">
        <f>IFERROR(Inv_SY_B!EB26/Inv_SY_B!$IS26-1,"")</f>
        <v>-1.8305464483963529E-2</v>
      </c>
      <c r="EC26" s="62">
        <f>IFERROR(Inv_SY_B!EC26/Inv_SY_B!$IS26-1,"")</f>
        <v>-4.9095260351366132E-3</v>
      </c>
      <c r="ED26" s="62">
        <f>IFERROR(Inv_SY_B!ED26/Inv_SY_B!$IS26-1,"")</f>
        <v>1.3773239484518029E-3</v>
      </c>
      <c r="EE26" s="62">
        <f>IFERROR(Inv_SY_B!EE26/Inv_SY_B!$IS26-1,"")</f>
        <v>-3.7307416632137436E-3</v>
      </c>
      <c r="EF26" s="62">
        <f>IFERROR(Inv_SY_B!EF26/Inv_SY_B!$IS26-1,"")</f>
        <v>-2.1805435366030634E-2</v>
      </c>
      <c r="EG26" s="62">
        <f>IFERROR(Inv_SY_B!EG26/Inv_SY_B!$IS26-1,"")</f>
        <v>-2.0227025231656648E-2</v>
      </c>
      <c r="EH26" s="62">
        <f>IFERROR(Inv_SY_B!EH26/Inv_SY_B!$IS26-1,"")</f>
        <v>-1.9432238799072299E-2</v>
      </c>
      <c r="EI26" s="62">
        <f>IFERROR(Inv_SY_B!EI26/Inv_SY_B!$IS26-1,"")</f>
        <v>6.795713476210663E-3</v>
      </c>
      <c r="EJ26" s="62">
        <f>IFERROR(Inv_SY_B!EJ26/Inv_SY_B!$IS26-1,"")</f>
        <v>-2.2412687921263719E-2</v>
      </c>
      <c r="EK26" s="62">
        <f>IFERROR(Inv_SY_B!EK26/Inv_SY_B!$IS26-1,"")</f>
        <v>4.6543445023972119E-3</v>
      </c>
      <c r="EL26" s="62">
        <f>IFERROR(Inv_SY_B!EL26/Inv_SY_B!$IS26-1,"")</f>
        <v>8.8429583039630888E-3</v>
      </c>
      <c r="EM26" s="62">
        <f>IFERROR(Inv_SY_B!EM26/Inv_SY_B!$IS26-1,"")</f>
        <v>-1.2571624452635044E-2</v>
      </c>
      <c r="EN26" s="62">
        <f>IFERROR(Inv_SY_B!EN26/Inv_SY_B!$IS26-1,"")</f>
        <v>3.9313567542846872E-3</v>
      </c>
      <c r="EO26" s="62">
        <f>IFERROR(Inv_SY_B!EO26/Inv_SY_B!$IS26-1,"")</f>
        <v>-5.6298942624227744E-3</v>
      </c>
      <c r="EP26" s="62">
        <f>IFERROR(Inv_SY_B!EP26/Inv_SY_B!$IS26-1,"")</f>
        <v>2.2398978581075646E-2</v>
      </c>
      <c r="EQ26" s="62">
        <f>IFERROR(Inv_SY_B!EQ26/Inv_SY_B!$IS26-1,"")</f>
        <v>-5.8427303295754962E-3</v>
      </c>
      <c r="ER26" s="62">
        <f>IFERROR(Inv_SY_B!ER26/Inv_SY_B!$IS26-1,"")</f>
        <v>3.2222181680432671E-2</v>
      </c>
      <c r="ES26" s="62">
        <f>IFERROR(Inv_SY_B!ES26/Inv_SY_B!$IS26-1,"")</f>
        <v>-1.8400058291586974E-2</v>
      </c>
      <c r="ET26" s="62">
        <f>IFERROR(Inv_SY_B!ET26/Inv_SY_B!$IS26-1,"")</f>
        <v>-7.8743473342153258E-3</v>
      </c>
      <c r="EU26" s="62">
        <f>IFERROR(Inv_SY_B!EU26/Inv_SY_B!$IS26-1,"")</f>
        <v>-5.8731667141953547E-4</v>
      </c>
      <c r="EV26" s="62">
        <f>IFERROR(Inv_SY_B!EV26/Inv_SY_B!$IS26-1,"")</f>
        <v>1.3773239484518029E-3</v>
      </c>
      <c r="EW26" s="62">
        <f>IFERROR(Inv_SY_B!EW26/Inv_SY_B!$IS26-1,"")</f>
        <v>6.2889254981304266E-3</v>
      </c>
      <c r="EX26" s="62">
        <f>IFERROR(Inv_SY_B!EX26/Inv_SY_B!$IS26-1,"")</f>
        <v>2.4578762893812112E-3</v>
      </c>
      <c r="EY26" s="62">
        <f>IFERROR(Inv_SY_B!EY26/Inv_SY_B!$IS26-1,"")</f>
        <v>-1.4332524563779092E-2</v>
      </c>
      <c r="EZ26" s="62">
        <f>IFERROR(Inv_SY_B!EZ26/Inv_SY_B!$IS26-1,"")</f>
        <v>1.1822663244101417E-2</v>
      </c>
      <c r="FA26" s="62">
        <f>IFERROR(Inv_SY_B!FA26/Inv_SY_B!$IS26-1,"")</f>
        <v>7.3531058338940358E-3</v>
      </c>
      <c r="FB26" s="62">
        <f>IFERROR(Inv_SY_B!FB26/Inv_SY_B!$IS26-1,"")</f>
        <v>1.1396991109795973E-2</v>
      </c>
      <c r="FC26" s="62">
        <f>IFERROR(Inv_SY_B!FC26/Inv_SY_B!$IS26-1,"")</f>
        <v>-3.7143696580481667E-3</v>
      </c>
      <c r="FD26" s="62">
        <f>IFERROR(Inv_SY_B!FD26/Inv_SY_B!$IS26-1,"")</f>
        <v>-1.7123041888670421E-2</v>
      </c>
      <c r="FE26" s="62">
        <f>IFERROR(Inv_SY_B!FE26/Inv_SY_B!$IS26-1,"")</f>
        <v>-2.9404203229473902E-3</v>
      </c>
      <c r="FF26" s="62">
        <f>IFERROR(Inv_SY_B!FF26/Inv_SY_B!$IS26-1,"")</f>
        <v>-1.6716718487742477E-2</v>
      </c>
      <c r="FG26" s="62">
        <f>IFERROR(Inv_SY_B!FG26/Inv_SY_B!$IS26-1,"")</f>
        <v>-7.3411822367015489E-3</v>
      </c>
      <c r="FH26" s="62">
        <f>IFERROR(Inv_SY_B!FH26/Inv_SY_B!$IS26-1,"")</f>
        <v>-7.6760228170957845E-3</v>
      </c>
      <c r="FI26" s="62">
        <f>IFERROR(Inv_SY_B!FI26/Inv_SY_B!$IS26-1,"")</f>
        <v>6.9499169276254769E-4</v>
      </c>
      <c r="FJ26" s="62">
        <f>IFERROR(Inv_SY_B!FJ26/Inv_SY_B!$IS26-1,"")</f>
        <v>-1.078525677790021E-2</v>
      </c>
      <c r="FK26" s="62">
        <f>IFERROR(Inv_SY_B!FK26/Inv_SY_B!$IS26-1,"")</f>
        <v>1.0453202892825697E-2</v>
      </c>
      <c r="FL26" s="62">
        <f>IFERROR(Inv_SY_B!FL26/Inv_SY_B!$IS26-1,"")</f>
        <v>3.8788472686264175E-3</v>
      </c>
      <c r="FM26" s="62">
        <f>IFERROR(Inv_SY_B!FM26/Inv_SY_B!$IS26-1,"")</f>
        <v>-5.3082215700214208E-3</v>
      </c>
      <c r="FN26" s="62">
        <f>IFERROR(Inv_SY_B!FN26/Inv_SY_B!$IS26-1,"")</f>
        <v>-2.169149282502969E-2</v>
      </c>
      <c r="FO26" s="62">
        <f>IFERROR(Inv_SY_B!FO26/Inv_SY_B!$IS26-1,"")</f>
        <v>-4.4472029347217834E-3</v>
      </c>
      <c r="FP26" s="62">
        <f>IFERROR(Inv_SY_B!FP26/Inv_SY_B!$IS26-1,"")</f>
        <v>-7.4865987173297066E-3</v>
      </c>
      <c r="FQ26" s="62">
        <f>IFERROR(Inv_SY_B!FQ26/Inv_SY_B!$IS26-1,"")</f>
        <v>2.1030338483796207E-2</v>
      </c>
      <c r="FR26" s="62">
        <f>IFERROR(Inv_SY_B!FR26/Inv_SY_B!$IS26-1,"")</f>
        <v>-1.1412843694296404E-2</v>
      </c>
      <c r="FS26" s="62">
        <f>IFERROR(Inv_SY_B!FS26/Inv_SY_B!$IS26-1,"")</f>
        <v>-1.4612006268121092E-2</v>
      </c>
      <c r="FT26" s="62">
        <f>IFERROR(Inv_SY_B!FT26/Inv_SY_B!$IS26-1,"")</f>
        <v>-6.8666652999139766E-3</v>
      </c>
      <c r="FU26" s="62">
        <f>IFERROR(Inv_SY_B!FU26/Inv_SY_B!$IS26-1,"")</f>
        <v>1.2940590061469193E-2</v>
      </c>
      <c r="FV26" s="62">
        <f>IFERROR(Inv_SY_B!FV26/Inv_SY_B!$IS26-1,"")</f>
        <v>-1.3057389287718824E-2</v>
      </c>
      <c r="FW26" s="62">
        <f>IFERROR(Inv_SY_B!FW26/Inv_SY_B!$IS26-1,"")</f>
        <v>-1.6286209170092714E-2</v>
      </c>
      <c r="FX26" s="62">
        <f>IFERROR(Inv_SY_B!FX26/Inv_SY_B!$IS26-1,"")</f>
        <v>-1.3272643946543816E-2</v>
      </c>
      <c r="FY26" s="62">
        <f>IFERROR(Inv_SY_B!FY26/Inv_SY_B!$IS26-1,"")</f>
        <v>-1.1167931726922431E-2</v>
      </c>
      <c r="FZ26" s="62">
        <f>IFERROR(Inv_SY_B!FZ26/Inv_SY_B!$IS26-1,"")</f>
        <v>-2.0591302346591234E-2</v>
      </c>
      <c r="GA26" s="62">
        <f>IFERROR(Inv_SY_B!GA26/Inv_SY_B!$IS26-1,"")</f>
        <v>1.9313599789414049E-2</v>
      </c>
      <c r="GB26" s="62">
        <f>IFERROR(Inv_SY_B!GB26/Inv_SY_B!$IS26-1,"")</f>
        <v>-9.6372319308338783E-3</v>
      </c>
      <c r="GC26" s="62">
        <f>IFERROR(Inv_SY_B!GC26/Inv_SY_B!$IS26-1,"")</f>
        <v>-2.2074167774051801E-2</v>
      </c>
      <c r="GD26" s="62">
        <f>IFERROR(Inv_SY_B!GD26/Inv_SY_B!$IS26-1,"")</f>
        <v>9.251603552896448E-3</v>
      </c>
      <c r="GE26" s="62">
        <f>IFERROR(Inv_SY_B!GE26/Inv_SY_B!$IS26-1,"")</f>
        <v>2.149926247902112E-2</v>
      </c>
      <c r="GF26" s="62">
        <f>IFERROR(Inv_SY_B!GF26/Inv_SY_B!$IS26-1,"")</f>
        <v>-1.6525381013231533E-2</v>
      </c>
      <c r="GG26" s="62">
        <f>IFERROR(Inv_SY_B!GG26/Inv_SY_B!$IS26-1,"")</f>
        <v>-1.6372311033622688E-2</v>
      </c>
      <c r="GH26" s="62">
        <f>IFERROR(Inv_SY_B!GH26/Inv_SY_B!$IS26-1,"")</f>
        <v>-8.0432097499920419E-2</v>
      </c>
      <c r="GI26" s="62">
        <f>IFERROR(Inv_SY_B!GI26/Inv_SY_B!$IS26-1,"")</f>
        <v>2.2256914888507673E-3</v>
      </c>
      <c r="GJ26" s="62">
        <f>IFERROR(Inv_SY_B!GJ26/Inv_SY_B!$IS26-1,"")</f>
        <v>1.1365735463570781E-2</v>
      </c>
      <c r="GK26" s="62">
        <f>IFERROR(Inv_SY_B!GK26/Inv_SY_B!$IS26-1,"")</f>
        <v>5.2392567123997758E-3</v>
      </c>
      <c r="GL26" s="62">
        <f>IFERROR(Inv_SY_B!GL26/Inv_SY_B!$IS26-1,"")</f>
        <v>-7.6760228170957845E-3</v>
      </c>
      <c r="GM26" s="62">
        <f>IFERROR(Inv_SY_B!GM26/Inv_SY_B!$IS26-1,"")</f>
        <v>1.3849443065396816E-2</v>
      </c>
      <c r="GN26" s="62">
        <f>IFERROR(Inv_SY_B!GN26/Inv_SY_B!$IS26-1,"")</f>
        <v>-1.4133662581843454E-2</v>
      </c>
      <c r="GO26" s="62">
        <f>IFERROR(Inv_SY_B!GO26/Inv_SY_B!$IS26-1,"")</f>
        <v>-3.3709296405971534E-3</v>
      </c>
      <c r="GP26" s="62">
        <f>IFERROR(Inv_SY_B!GP26/Inv_SY_B!$IS26-1,"")</f>
        <v>9.3416353590125567E-4</v>
      </c>
      <c r="GQ26" s="62">
        <f>IFERROR(Inv_SY_B!GQ26/Inv_SY_B!$IS26-1,"")</f>
        <v>1.5140971018346328E-2</v>
      </c>
      <c r="GR26" s="62">
        <f>IFERROR(Inv_SY_B!GR26/Inv_SY_B!$IS26-1,"")</f>
        <v>-1.3057389287718824E-2</v>
      </c>
      <c r="GS26" s="62" t="str">
        <f>IFERROR(Inv_SY_B!GS26/Inv_SY_B!$IS26-1,"")</f>
        <v/>
      </c>
      <c r="GT26" s="62" t="str">
        <f>IFERROR(Inv_SY_B!GT26/Inv_SY_B!$IS26-1,"")</f>
        <v/>
      </c>
      <c r="GU26" s="62">
        <f>IFERROR(Inv_SY_B!GU26/Inv_SY_B!$IS26-1,"")</f>
        <v>-6.6346715722453431E-2</v>
      </c>
      <c r="GV26" s="62">
        <f>IFERROR(Inv_SY_B!GV26/Inv_SY_B!$IS26-1,"")</f>
        <v>-3.4710086387899075E-3</v>
      </c>
      <c r="GW26" s="62">
        <f>IFERROR(Inv_SY_B!GW26/Inv_SY_B!$IS26-1,"")</f>
        <v>-4.9984648658589759E-3</v>
      </c>
      <c r="GX26" s="62" t="str">
        <f>IFERROR(Inv_SY_B!GX26/Inv_SY_B!$IS26-1,"")</f>
        <v/>
      </c>
      <c r="GY26" s="62">
        <f>IFERROR(Inv_SY_B!GY26/Inv_SY_B!$IS26-1,"")</f>
        <v>-5.6205835937298554E-3</v>
      </c>
      <c r="GZ26" s="62">
        <f>IFERROR(Inv_SY_B!GZ26/Inv_SY_B!$IS26-1,"")</f>
        <v>-6.0555663967282181E-3</v>
      </c>
      <c r="HA26" s="62">
        <f>IFERROR(Inv_SY_B!HA26/Inv_SY_B!$IS26-1,"")</f>
        <v>-1.2440648411310318E-2</v>
      </c>
      <c r="HB26" s="62">
        <f>IFERROR(Inv_SY_B!HB26/Inv_SY_B!$IS26-1,"")</f>
        <v>-8.1839270682556586E-3</v>
      </c>
      <c r="HC26" s="62">
        <f>IFERROR(Inv_SY_B!HC26/Inv_SY_B!$IS26-1,"")</f>
        <v>-3.9272057252008885E-3</v>
      </c>
      <c r="HD26" s="62">
        <f>IFERROR(Inv_SY_B!HD26/Inv_SY_B!$IS26-1,"")</f>
        <v>-1.4569009082837647E-2</v>
      </c>
      <c r="HE26" s="62">
        <f>IFERROR(Inv_SY_B!HE26/Inv_SY_B!$IS26-1,"")</f>
        <v>-1.0312287739782988E-2</v>
      </c>
      <c r="HF26" s="62">
        <f>IFERROR(Inv_SY_B!HF26/Inv_SY_B!$IS26-1,"")</f>
        <v>-1.798845053673559E-3</v>
      </c>
      <c r="HG26" s="62">
        <f>IFERROR(Inv_SY_B!HG26/Inv_SY_B!$IS26-1,"")</f>
        <v>-3.9272057252008885E-3</v>
      </c>
      <c r="HH26" s="62">
        <f>IFERROR(Inv_SY_B!HH26/Inv_SY_B!$IS26-1,"")</f>
        <v>2.4578762893812112E-3</v>
      </c>
      <c r="HI26" s="62">
        <f>IFERROR(Inv_SY_B!HI26/Inv_SY_B!$IS26-1,"")</f>
        <v>-1.4569009082837647E-2</v>
      </c>
      <c r="HJ26" s="62">
        <f>IFERROR(Inv_SY_B!HJ26/Inv_SY_B!$IS26-1,"")</f>
        <v>1.4163859982781579E-2</v>
      </c>
      <c r="HK26" s="62">
        <f>IFERROR(Inv_SY_B!HK26/Inv_SY_B!$IS26-1,"")</f>
        <v>-6.7650199539039946E-3</v>
      </c>
      <c r="HL26" s="62">
        <f>IFERROR(Inv_SY_B!HL26/Inv_SY_B!$IS26-1,"")</f>
        <v>4.3748073317011693E-2</v>
      </c>
      <c r="HM26" s="62">
        <f>IFERROR(Inv_SY_B!HM26/Inv_SY_B!$IS26-1,"")</f>
        <v>2.2279366896225117E-2</v>
      </c>
      <c r="HN26" s="62">
        <f>IFERROR(Inv_SY_B!HN26/Inv_SY_B!$IS26-1,"")</f>
        <v>6.554237221670256E-2</v>
      </c>
      <c r="HO26" s="62">
        <f>IFERROR(Inv_SY_B!HO26/Inv_SY_B!$IS26-1,"")</f>
        <v>8.2508256656105727E-2</v>
      </c>
      <c r="HP26" s="62">
        <f>IFERROR(Inv_SY_B!HP26/Inv_SY_B!$IS26-1,"")</f>
        <v>5.3530526033605419E-2</v>
      </c>
      <c r="HQ26" s="62">
        <f>IFERROR(Inv_SY_B!HQ26/Inv_SY_B!$IS26-1,"")</f>
        <v>-5.8651502904734087E-3</v>
      </c>
      <c r="HR26" s="62">
        <f>IFERROR(Inv_SY_B!HR26/Inv_SY_B!$IS26-1,"")</f>
        <v>5.7329600583284623E-3</v>
      </c>
      <c r="HS26" s="62">
        <f>IFERROR(Inv_SY_B!HS26/Inv_SY_B!$IS26-1,"")</f>
        <v>1.9365573463994368E-2</v>
      </c>
      <c r="HT26" s="62">
        <f>IFERROR(Inv_SY_B!HT26/Inv_SY_B!$IS26-1,"")</f>
        <v>1.2153741570783527E-2</v>
      </c>
      <c r="HU26" s="62">
        <f>IFERROR(Inv_SY_B!HU26/Inv_SY_B!$IS26-1,"")</f>
        <v>-1.5322121320455073E-2</v>
      </c>
      <c r="HV26" s="62">
        <f>IFERROR(Inv_SY_B!HV26/Inv_SY_B!$IS26-1,"")</f>
        <v>-1.4339801010519349E-2</v>
      </c>
      <c r="HW26" s="62">
        <f>IFERROR(Inv_SY_B!HW26/Inv_SY_B!$IS26-1,"")</f>
        <v>8.2705587048648166E-2</v>
      </c>
      <c r="HX26" s="62">
        <f>IFERROR(Inv_SY_B!HX26/Inv_SY_B!$IS26-1,"")</f>
        <v>-3.1413494772525308E-3</v>
      </c>
      <c r="HY26" s="62">
        <f>IFERROR(Inv_SY_B!HY26/Inv_SY_B!$IS26-1,"")</f>
        <v>-9.2244589521134346E-3</v>
      </c>
      <c r="HZ26" s="62">
        <f>IFERROR(Inv_SY_B!HZ26/Inv_SY_B!$IS26-1,"")</f>
        <v>-1.0893914964977824E-3</v>
      </c>
      <c r="IA26" s="62">
        <f>IFERROR(Inv_SY_B!IA26/Inv_SY_B!$IS26-1,"")</f>
        <v>-1.9763399812649074E-2</v>
      </c>
      <c r="IB26" s="62">
        <f>IFERROR(Inv_SY_B!IB26/Inv_SY_B!$IS26-1,"")</f>
        <v>6.5717855527445135E-3</v>
      </c>
      <c r="IC26" s="62">
        <f>IFERROR(Inv_SY_B!IC26/Inv_SY_B!$IS26-1,"")</f>
        <v>8.9372213640075415E-3</v>
      </c>
      <c r="ID26" s="62">
        <f>IFERROR(Inv_SY_B!ID26/Inv_SY_B!$IS26-1,"")</f>
        <v>-1.0572659583999111E-2</v>
      </c>
      <c r="IE26" s="62">
        <f>IFERROR(Inv_SY_B!IE26/Inv_SY_B!$IS26-1,"")</f>
        <v>-1.7290730911275642E-2</v>
      </c>
      <c r="IF26" s="62" t="str">
        <f>IFERROR(Inv_SY_B!IF26/Inv_SY_B!$IS26-1,"")</f>
        <v/>
      </c>
      <c r="IG26" s="62">
        <f>IFERROR(Inv_SY_B!IG26/Inv_SY_B!$IS26-1,"")</f>
        <v>2.1056483425544004E-2</v>
      </c>
      <c r="IH26" s="62">
        <f>IFERROR(Inv_SY_B!IH26/Inv_SY_B!$IS26-1,"")</f>
        <v>2.1742113888977288E-2</v>
      </c>
      <c r="II26" s="62">
        <f>IFERROR(Inv_SY_B!II26/Inv_SY_B!$IS26-1,"")</f>
        <v>-2.2345467178209288E-2</v>
      </c>
      <c r="IJ26" s="62">
        <f>IFERROR(Inv_SY_B!IJ26/Inv_SY_B!$IS26-1,"")</f>
        <v>1.2600434551227391E-2</v>
      </c>
      <c r="IK26" s="62">
        <f>IFERROR(Inv_SY_B!IK26/Inv_SY_B!$IS26-1,"")</f>
        <v>-8.7246993600887945E-3</v>
      </c>
      <c r="IL26" s="62" t="str">
        <f>IFERROR(Inv_SY_B!IL26/Inv_SY_B!$IS26-1,"")</f>
        <v/>
      </c>
      <c r="IM26" s="62" t="str">
        <f>IFERROR(Inv_SY_B!IM26/Inv_SY_B!$IS26-1,"")</f>
        <v/>
      </c>
      <c r="IN26" s="62">
        <f>IFERROR(Inv_SY_B!IN26/Inv_SY_B!$IS26-1,"")</f>
        <v>2.1346243252057917E-2</v>
      </c>
      <c r="IO26" s="62">
        <f>IFERROR(Inv_SY_B!IO26/Inv_SY_B!$IS26-1,"")</f>
        <v>1.5408183698266908E-2</v>
      </c>
      <c r="IP26" s="62">
        <f>IFERROR(Inv_SY_B!IP26/Inv_SY_B!$IS26-1,"")</f>
        <v>0.11548433016441328</v>
      </c>
      <c r="IQ26" s="62">
        <f>IFERROR(Inv_SY_B!IQ26/Inv_SY_B!$IS26-1,"")</f>
        <v>-1.9763399812649074E-2</v>
      </c>
      <c r="IR26" s="62">
        <f>IFERROR(Inv_SY_B!IR26/Inv_SY_B!$IS26-1,"")</f>
        <v>-3.4030572016158223E-3</v>
      </c>
    </row>
    <row r="27" spans="2:252" ht="14.5" x14ac:dyDescent="0.35">
      <c r="B27" s="85">
        <f t="shared" si="0"/>
        <v>45849</v>
      </c>
      <c r="C27" s="62">
        <f>IFERROR(Inv_SY_B!C27/Inv_SY_B!$IS27-1,"")</f>
        <v>-8.7158050183897551E-3</v>
      </c>
      <c r="D27" s="62">
        <f>IFERROR(Inv_SY_B!D27/Inv_SY_B!$IS27-1,"")</f>
        <v>9.8207135949637259E-3</v>
      </c>
      <c r="E27" s="62">
        <f>IFERROR(Inv_SY_B!E27/Inv_SY_B!$IS27-1,"")</f>
        <v>8.1107261097130845E-3</v>
      </c>
      <c r="F27" s="62">
        <f>IFERROR(Inv_SY_B!F27/Inv_SY_B!$IS27-1,"")</f>
        <v>9.0197529141400334E-3</v>
      </c>
      <c r="G27" s="62">
        <f>IFERROR(Inv_SY_B!G27/Inv_SY_B!$IS27-1,"")</f>
        <v>3.8707199659862024E-3</v>
      </c>
      <c r="H27" s="62">
        <f>IFERROR(Inv_SY_B!H27/Inv_SY_B!$IS27-1,"")</f>
        <v>1.7475384787228876E-3</v>
      </c>
      <c r="I27" s="62">
        <f>IFERROR(Inv_SY_B!I27/Inv_SY_B!$IS27-1,"")</f>
        <v>2.1607324807351169E-3</v>
      </c>
      <c r="J27" s="62">
        <f>IFERROR(Inv_SY_B!J27/Inv_SY_B!$IS27-1,"")</f>
        <v>7.366976906090672E-3</v>
      </c>
      <c r="K27" s="62">
        <f>IFERROR(Inv_SY_B!K27/Inv_SY_B!$IS27-1,"")</f>
        <v>3.0102593488725571E-3</v>
      </c>
      <c r="L27" s="62">
        <f>IFERROR(Inv_SY_B!L27/Inv_SY_B!$IS27-1,"")</f>
        <v>-7.2237296929691386E-3</v>
      </c>
      <c r="M27" s="62">
        <f>IFERROR(Inv_SY_B!M27/Inv_SY_B!$IS27-1,"")</f>
        <v>2.1607324807351169E-3</v>
      </c>
      <c r="N27" s="62">
        <f>IFERROR(Inv_SY_B!N27/Inv_SY_B!$IS27-1,"")</f>
        <v>4.0614248899919492E-3</v>
      </c>
      <c r="O27" s="62">
        <f>IFERROR(Inv_SY_B!O27/Inv_SY_B!$IS27-1,"")</f>
        <v>7.366976906090672E-3</v>
      </c>
      <c r="P27" s="62">
        <f>IFERROR(Inv_SY_B!P27/Inv_SY_B!$IS27-1,"")</f>
        <v>1.2400431112422838E-2</v>
      </c>
      <c r="Q27" s="62">
        <f>IFERROR(Inv_SY_B!Q27/Inv_SY_B!$IS27-1,"")</f>
        <v>8.3851167429549456E-4</v>
      </c>
      <c r="R27" s="62">
        <f>IFERROR(Inv_SY_B!R27/Inv_SY_B!$IS27-1,"")</f>
        <v>-6.5355167448081564E-2</v>
      </c>
      <c r="S27" s="62">
        <f>IFERROR(Inv_SY_B!S27/Inv_SY_B!$IS27-1,"")</f>
        <v>4.0614248899919492E-3</v>
      </c>
      <c r="T27" s="62">
        <f>IFERROR(Inv_SY_B!T27/Inv_SY_B!$IS27-1,"")</f>
        <v>1.0672528922189395E-2</v>
      </c>
      <c r="U27" s="62">
        <f>IFERROR(Inv_SY_B!U27/Inv_SY_B!$IS27-1,"")</f>
        <v>5.6621485872376809E-5</v>
      </c>
      <c r="V27" s="62">
        <f>IFERROR(Inv_SY_B!V27/Inv_SY_B!$IS27-1,"")</f>
        <v>2.3450805739406722E-3</v>
      </c>
      <c r="W27" s="62">
        <f>IFERROR(Inv_SY_B!W27/Inv_SY_B!$IS27-1,"")</f>
        <v>5.7142008980413106E-3</v>
      </c>
      <c r="X27" s="62">
        <f>IFERROR(Inv_SY_B!X27/Inv_SY_B!$IS27-1,"")</f>
        <v>1.582260877917907E-3</v>
      </c>
      <c r="Y27" s="62">
        <f>IFERROR(Inv_SY_B!Y27/Inv_SY_B!$IS27-1,"")</f>
        <v>6.1591790540544977E-3</v>
      </c>
      <c r="Z27" s="62">
        <f>IFERROR(Inv_SY_B!Z27/Inv_SY_B!$IS27-1,"")</f>
        <v>-1.4725129068169251E-2</v>
      </c>
      <c r="AA27" s="62">
        <f>IFERROR(Inv_SY_B!AA27/Inv_SY_B!$IS27-1,"")</f>
        <v>8.4476381421230151E-3</v>
      </c>
      <c r="AB27" s="62">
        <f>IFERROR(Inv_SY_B!AB27/Inv_SY_B!$IS27-1,"")</f>
        <v>4.6335396620089675E-3</v>
      </c>
      <c r="AC27" s="62">
        <f>IFERROR(Inv_SY_B!AC27/Inv_SY_B!$IS27-1,"")</f>
        <v>8.4476381421230151E-3</v>
      </c>
      <c r="AD27" s="62">
        <f>IFERROR(Inv_SY_B!AD27/Inv_SY_B!$IS27-1,"")</f>
        <v>-1.7883767661330263E-2</v>
      </c>
      <c r="AE27" s="62">
        <f>IFERROR(Inv_SY_B!AE27/Inv_SY_B!$IS27-1,"")</f>
        <v>-1.9352901890707486E-2</v>
      </c>
      <c r="AF27" s="62">
        <f>IFERROR(Inv_SY_B!AF27/Inv_SY_B!$IS27-1,"")</f>
        <v>-1.6414633431953152E-2</v>
      </c>
      <c r="AG27" s="62">
        <f>IFERROR(Inv_SY_B!AG27/Inv_SY_B!$IS27-1,"")</f>
        <v>-1.2741797858509929E-2</v>
      </c>
      <c r="AH27" s="62">
        <f>IFERROR(Inv_SY_B!AH27/Inv_SY_B!$IS27-1,"")</f>
        <v>-1.7149200546641596E-2</v>
      </c>
      <c r="AI27" s="62">
        <f>IFERROR(Inv_SY_B!AI27/Inv_SY_B!$IS27-1,"")</f>
        <v>-8.6559848417557816E-3</v>
      </c>
      <c r="AJ27" s="62">
        <f>IFERROR(Inv_SY_B!AJ27/Inv_SY_B!$IS27-1,"")</f>
        <v>-5.7136614623120474E-2</v>
      </c>
      <c r="AK27" s="62">
        <f>IFERROR(Inv_SY_B!AK27/Inv_SY_B!$IS27-1,"")</f>
        <v>-1.2218418789294416E-2</v>
      </c>
      <c r="AL27" s="62">
        <f>IFERROR(Inv_SY_B!AL27/Inv_SY_B!$IS27-1,"")</f>
        <v>-1.7562376116893041E-2</v>
      </c>
      <c r="AM27" s="62">
        <f>IFERROR(Inv_SY_B!AM27/Inv_SY_B!$IS27-1,"")</f>
        <v>9.0197529141400334E-3</v>
      </c>
      <c r="AN27" s="62">
        <f>IFERROR(Inv_SY_B!AN27/Inv_SY_B!$IS27-1,"")</f>
        <v>-8.969031341561351E-4</v>
      </c>
      <c r="AO27" s="62">
        <f>IFERROR(Inv_SY_B!AO27/Inv_SY_B!$IS27-1,"")</f>
        <v>7.5587287389322633E-4</v>
      </c>
      <c r="AP27" s="62">
        <f>IFERROR(Inv_SY_B!AP27/Inv_SY_B!$IS27-1,"")</f>
        <v>-1.1722585986879475E-2</v>
      </c>
      <c r="AQ27" s="62">
        <f>IFERROR(Inv_SY_B!AQ27/Inv_SY_B!$IS27-1,"")</f>
        <v>-1.1144114384062487E-2</v>
      </c>
      <c r="AR27" s="62">
        <f>IFERROR(Inv_SY_B!AR27/Inv_SY_B!$IS27-1,"")</f>
        <v>-5.6073147570969706E-3</v>
      </c>
      <c r="AS27" s="62">
        <f>IFERROR(Inv_SY_B!AS27/Inv_SY_B!$IS27-1,"")</f>
        <v>-3.1843153133892521E-4</v>
      </c>
      <c r="AT27" s="62">
        <f>IFERROR(Inv_SY_B!AT27/Inv_SY_B!$IS27-1,"")</f>
        <v>-9.1607831744031643E-3</v>
      </c>
      <c r="AU27" s="62">
        <f>IFERROR(Inv_SY_B!AU27/Inv_SY_B!$IS27-1,"")</f>
        <v>6.5405889020659913E-3</v>
      </c>
      <c r="AV27" s="62">
        <f>IFERROR(Inv_SY_B!AV27/Inv_SY_B!$IS27-1,"")</f>
        <v>9.0197529141400334E-3</v>
      </c>
      <c r="AW27" s="62">
        <f>IFERROR(Inv_SY_B!AW27/Inv_SY_B!$IS27-1,"")</f>
        <v>-1.519977243458337E-2</v>
      </c>
      <c r="AX27" s="62">
        <f>IFERROR(Inv_SY_B!AX27/Inv_SY_B!$IS27-1,"")</f>
        <v>7.5587287389322633E-4</v>
      </c>
      <c r="AY27" s="62">
        <f>IFERROR(Inv_SY_B!AY27/Inv_SY_B!$IS27-1,"")</f>
        <v>-1.388772255742432E-2</v>
      </c>
      <c r="AZ27" s="62">
        <f>IFERROR(Inv_SY_B!AZ27/Inv_SY_B!$IS27-1,"")</f>
        <v>-1.3094390073560613E-2</v>
      </c>
      <c r="BA27" s="62">
        <f>IFERROR(Inv_SY_B!BA27/Inv_SY_B!$IS27-1,"")</f>
        <v>-1.742466321464986E-2</v>
      </c>
      <c r="BB27" s="62">
        <f>IFERROR(Inv_SY_B!BB27/Inv_SY_B!$IS27-1,"")</f>
        <v>-1.2466335190501887E-2</v>
      </c>
      <c r="BC27" s="62">
        <f>IFERROR(Inv_SY_B!BC27/Inv_SY_B!$IS27-1,"")</f>
        <v>6.4304038348625969E-3</v>
      </c>
      <c r="BD27" s="62">
        <f>IFERROR(Inv_SY_B!BD27/Inv_SY_B!$IS27-1,"")</f>
        <v>-1.9352901890707486E-2</v>
      </c>
      <c r="BE27" s="62">
        <f>IFERROR(Inv_SY_B!BE27/Inv_SY_B!$IS27-1,"")</f>
        <v>-1.67254118266289E-2</v>
      </c>
      <c r="BF27" s="62">
        <f>IFERROR(Inv_SY_B!BF27/Inv_SY_B!$IS27-1,"")</f>
        <v>4.8041020588507344E-4</v>
      </c>
      <c r="BG27" s="62">
        <f>IFERROR(Inv_SY_B!BG27/Inv_SY_B!$IS27-1,"")</f>
        <v>7.0915142380822971E-3</v>
      </c>
      <c r="BH27" s="62">
        <f>IFERROR(Inv_SY_B!BH27/Inv_SY_B!$IS27-1,"")</f>
        <v>1.2160027329433776E-2</v>
      </c>
      <c r="BI27" s="62">
        <f>IFERROR(Inv_SY_B!BI27/Inv_SY_B!$IS27-1,"")</f>
        <v>7.0915142380822971E-3</v>
      </c>
      <c r="BJ27" s="62">
        <f>IFERROR(Inv_SY_B!BJ27/Inv_SY_B!$IS27-1,"")</f>
        <v>7.0915142380822971E-3</v>
      </c>
      <c r="BK27" s="62">
        <f>IFERROR(Inv_SY_B!BK27/Inv_SY_B!$IS27-1,"")</f>
        <v>-7.3427295655487113E-3</v>
      </c>
      <c r="BL27" s="62">
        <f>IFERROR(Inv_SY_B!BL27/Inv_SY_B!$IS27-1,"")</f>
        <v>3.2029656218433011E-3</v>
      </c>
      <c r="BM27" s="62">
        <f>IFERROR(Inv_SY_B!BM27/Inv_SY_B!$IS27-1,"")</f>
        <v>-1.2548973990904155E-2</v>
      </c>
      <c r="BN27" s="62">
        <f>IFERROR(Inv_SY_B!BN27/Inv_SY_B!$IS27-1,"")</f>
        <v>1.4739186880552868E-2</v>
      </c>
      <c r="BO27" s="62">
        <f>IFERROR(Inv_SY_B!BO27/Inv_SY_B!$IS27-1,"")</f>
        <v>3.056940932678387E-2</v>
      </c>
      <c r="BP27" s="62">
        <f>IFERROR(Inv_SY_B!BP27/Inv_SY_B!$IS27-1,"")</f>
        <v>3.2857868414852165E-2</v>
      </c>
      <c r="BQ27" s="62">
        <f>IFERROR(Inv_SY_B!BQ27/Inv_SY_B!$IS27-1,"")</f>
        <v>3.8197606287011521E-2</v>
      </c>
      <c r="BR27" s="62">
        <f>IFERROR(Inv_SY_B!BR27/Inv_SY_B!$IS27-1,"")</f>
        <v>1.8821986008032754E-2</v>
      </c>
      <c r="BS27" s="62">
        <f>IFERROR(Inv_SY_B!BS27/Inv_SY_B!$IS27-1,"")</f>
        <v>6.042108676447544E-2</v>
      </c>
      <c r="BT27" s="62">
        <f>IFERROR(Inv_SY_B!BT27/Inv_SY_B!$IS27-1,"")</f>
        <v>6.3313444778561934E-2</v>
      </c>
      <c r="BU27" s="62">
        <f>IFERROR(Inv_SY_B!BU27/Inv_SY_B!$IS27-1,"")</f>
        <v>5.8355116754413627E-2</v>
      </c>
      <c r="BV27" s="62">
        <f>IFERROR(Inv_SY_B!BV27/Inv_SY_B!$IS27-1,"")</f>
        <v>4.7446795101287798E-2</v>
      </c>
      <c r="BW27" s="62">
        <f>IFERROR(Inv_SY_B!BW27/Inv_SY_B!$IS27-1,"")</f>
        <v>1.582260877917907E-3</v>
      </c>
      <c r="BX27" s="62">
        <f>IFERROR(Inv_SY_B!BX27/Inv_SY_B!$IS27-1,"")</f>
        <v>5.8272477954011137E-2</v>
      </c>
      <c r="BY27" s="62">
        <f>IFERROR(Inv_SY_B!BY27/Inv_SY_B!$IS27-1,"")</f>
        <v>5.5793313941937095E-2</v>
      </c>
      <c r="BZ27" s="62">
        <f>IFERROR(Inv_SY_B!BZ27/Inv_SY_B!$IS27-1,"")</f>
        <v>4.6758138431267193E-2</v>
      </c>
      <c r="CA27" s="62">
        <f>IFERROR(Inv_SY_B!CA27/Inv_SY_B!$IS27-1,"")</f>
        <v>6.431429247232523E-2</v>
      </c>
      <c r="CB27" s="62">
        <f>IFERROR(Inv_SY_B!CB27/Inv_SY_B!$IS27-1,"")</f>
        <v>6.3313444778561934E-2</v>
      </c>
      <c r="CC27" s="62">
        <f>IFERROR(Inv_SY_B!CC27/Inv_SY_B!$IS27-1,"")</f>
        <v>6.3478722379366914E-2</v>
      </c>
      <c r="CD27" s="62">
        <f>IFERROR(Inv_SY_B!CD27/Inv_SY_B!$IS27-1,"")</f>
        <v>6.7413600644684157E-2</v>
      </c>
      <c r="CE27" s="62">
        <f>IFERROR(Inv_SY_B!CE27/Inv_SY_B!$IS27-1,"")</f>
        <v>4.6289851895653156E-2</v>
      </c>
      <c r="CF27" s="62">
        <f>IFERROR(Inv_SY_B!CF27/Inv_SY_B!$IS27-1,"")</f>
        <v>5.8189839153608869E-2</v>
      </c>
      <c r="CG27" s="62">
        <f>IFERROR(Inv_SY_B!CG27/Inv_SY_B!$IS27-1,"")</f>
        <v>4.7612072702092778E-2</v>
      </c>
      <c r="CH27" s="62">
        <f>IFERROR(Inv_SY_B!CH27/Inv_SY_B!$IS27-1,"")</f>
        <v>2.2241960978535147E-2</v>
      </c>
      <c r="CI27" s="62">
        <f>IFERROR(Inv_SY_B!CI27/Inv_SY_B!$IS27-1,"")</f>
        <v>4.4141243085189075E-2</v>
      </c>
      <c r="CJ27" s="62">
        <f>IFERROR(Inv_SY_B!CJ27/Inv_SY_B!$IS27-1,"")</f>
        <v>5.3809982732277994E-2</v>
      </c>
      <c r="CK27" s="62">
        <f>IFERROR(Inv_SY_B!CK27/Inv_SY_B!$IS27-1,"")</f>
        <v>2.7944038206305422E-2</v>
      </c>
      <c r="CL27" s="62">
        <f>IFERROR(Inv_SY_B!CL27/Inv_SY_B!$IS27-1,"")</f>
        <v>2.1332934174107976E-2</v>
      </c>
      <c r="CM27" s="62">
        <f>IFERROR(Inv_SY_B!CM27/Inv_SY_B!$IS27-1,"")</f>
        <v>3.2158617026831093E-2</v>
      </c>
      <c r="CN27" s="62">
        <f>IFERROR(Inv_SY_B!CN27/Inv_SY_B!$IS27-1,"")</f>
        <v>2.4307930988596738E-2</v>
      </c>
      <c r="CO27" s="62">
        <f>IFERROR(Inv_SY_B!CO27/Inv_SY_B!$IS27-1,"")</f>
        <v>1.2054249664918748E-2</v>
      </c>
      <c r="CP27" s="62">
        <f>IFERROR(Inv_SY_B!CP27/Inv_SY_B!$IS27-1,"")</f>
        <v>2.4848261606612798E-2</v>
      </c>
      <c r="CQ27" s="62">
        <f>IFERROR(Inv_SY_B!CQ27/Inv_SY_B!$IS27-1,"")</f>
        <v>1.7283632954386841E-2</v>
      </c>
      <c r="CR27" s="62">
        <f>IFERROR(Inv_SY_B!CR27/Inv_SY_B!$IS27-1,"")</f>
        <v>1.3978080938288118E-2</v>
      </c>
      <c r="CS27" s="62">
        <f>IFERROR(Inv_SY_B!CS27/Inv_SY_B!$IS27-1,"")</f>
        <v>2.2737793780949644E-2</v>
      </c>
      <c r="CT27" s="62">
        <f>IFERROR(Inv_SY_B!CT27/Inv_SY_B!$IS27-1,"")</f>
        <v>1.5630856946337479E-2</v>
      </c>
      <c r="CU27" s="62">
        <f>IFERROR(Inv_SY_B!CU27/Inv_SY_B!$IS27-1,"")</f>
        <v>2.0589184970485563E-2</v>
      </c>
      <c r="CV27" s="62">
        <f>IFERROR(Inv_SY_B!CV27/Inv_SY_B!$IS27-1,"")</f>
        <v>1.2325304930238756E-2</v>
      </c>
      <c r="CW27" s="62">
        <f>IFERROR(Inv_SY_B!CW27/Inv_SY_B!$IS27-1,"")</f>
        <v>2.4721124990608967E-2</v>
      </c>
      <c r="CX27" s="62">
        <f>IFERROR(Inv_SY_B!CX27/Inv_SY_B!$IS27-1,"")</f>
        <v>1.645724495036216E-2</v>
      </c>
      <c r="CY27" s="62">
        <f>IFERROR(Inv_SY_B!CY27/Inv_SY_B!$IS27-1,"")</f>
        <v>1.4804468942312798E-2</v>
      </c>
      <c r="CZ27" s="62">
        <f>IFERROR(Inv_SY_B!CZ27/Inv_SY_B!$IS27-1,"")</f>
        <v>7.366976906090672E-3</v>
      </c>
      <c r="DA27" s="62">
        <f>IFERROR(Inv_SY_B!DA27/Inv_SY_B!$IS27-1,"")</f>
        <v>4.0614248899919492E-3</v>
      </c>
      <c r="DB27" s="62">
        <f>IFERROR(Inv_SY_B!DB27/Inv_SY_B!$IS27-1,"")</f>
        <v>7.5587287389322633E-4</v>
      </c>
      <c r="DC27" s="62">
        <f>IFERROR(Inv_SY_B!DC27/Inv_SY_B!$IS27-1,"")</f>
        <v>1.7816194112536099E-2</v>
      </c>
      <c r="DD27" s="62">
        <f>IFERROR(Inv_SY_B!DD27/Inv_SY_B!$IS27-1,"")</f>
        <v>1.645724495036216E-2</v>
      </c>
      <c r="DE27" s="62">
        <f>IFERROR(Inv_SY_B!DE27/Inv_SY_B!$IS27-1,"")</f>
        <v>1.4437185384968521E-2</v>
      </c>
      <c r="DF27" s="62">
        <f>IFERROR(Inv_SY_B!DF27/Inv_SY_B!$IS27-1,"")</f>
        <v>1.9074094217037985E-2</v>
      </c>
      <c r="DG27" s="62">
        <f>IFERROR(Inv_SY_B!DG27/Inv_SY_B!$IS27-1,"")</f>
        <v>3.77780554541991E-2</v>
      </c>
      <c r="DH27" s="62">
        <f>IFERROR(Inv_SY_B!DH27/Inv_SY_B!$IS27-1,"")</f>
        <v>3.9045183727036914E-2</v>
      </c>
      <c r="DI27" s="62">
        <f>IFERROR(Inv_SY_B!DI27/Inv_SY_B!$IS27-1,"")</f>
        <v>2.2941212366555774E-2</v>
      </c>
      <c r="DJ27" s="62">
        <f>IFERROR(Inv_SY_B!DJ27/Inv_SY_B!$IS27-1,"")</f>
        <v>4.4452727794398461E-2</v>
      </c>
      <c r="DK27" s="62">
        <f>IFERROR(Inv_SY_B!DK27/Inv_SY_B!$IS27-1,"")</f>
        <v>3.3021733386590313E-2</v>
      </c>
      <c r="DL27" s="62">
        <f>IFERROR(Inv_SY_B!DL27/Inv_SY_B!$IS27-1,"")</f>
        <v>4.5509374336296649E-2</v>
      </c>
      <c r="DM27" s="62">
        <f>IFERROR(Inv_SY_B!DM27/Inv_SY_B!$IS27-1,"")</f>
        <v>1.582260877917907E-3</v>
      </c>
      <c r="DN27" s="62">
        <f>IFERROR(Inv_SY_B!DN27/Inv_SY_B!$IS27-1,"")</f>
        <v>3.786069425460159E-2</v>
      </c>
      <c r="DO27" s="62">
        <f>IFERROR(Inv_SY_B!DO27/Inv_SY_B!$IS27-1,"")</f>
        <v>-1.6949676733915675E-2</v>
      </c>
      <c r="DP27" s="62">
        <f>IFERROR(Inv_SY_B!DP27/Inv_SY_B!$IS27-1,"")</f>
        <v>-1.3476364973198596E-2</v>
      </c>
      <c r="DQ27" s="62">
        <f>IFERROR(Inv_SY_B!DQ27/Inv_SY_B!$IS27-1,"")</f>
        <v>2.1929769954792455E-2</v>
      </c>
      <c r="DR27" s="62">
        <f>IFERROR(Inv_SY_B!DR27/Inv_SY_B!$IS27-1,"")</f>
        <v>2.5795429395841118E-2</v>
      </c>
      <c r="DS27" s="62">
        <f>IFERROR(Inv_SY_B!DS27/Inv_SY_B!$IS27-1,"")</f>
        <v>1.5465579345532499E-2</v>
      </c>
      <c r="DT27" s="62">
        <f>IFERROR(Inv_SY_B!DT27/Inv_SY_B!$IS27-1,"")</f>
        <v>-1.4210932087887262E-2</v>
      </c>
      <c r="DU27" s="62">
        <f>IFERROR(Inv_SY_B!DU27/Inv_SY_B!$IS27-1,"")</f>
        <v>7.8260813527710749E-3</v>
      </c>
      <c r="DV27" s="62">
        <f>IFERROR(Inv_SY_B!DV27/Inv_SY_B!$IS27-1,"")</f>
        <v>-8.4996727711833531E-3</v>
      </c>
      <c r="DW27" s="62">
        <f>IFERROR(Inv_SY_B!DW27/Inv_SY_B!$IS27-1,"")</f>
        <v>1.3812803337483137E-2</v>
      </c>
      <c r="DX27" s="62">
        <f>IFERROR(Inv_SY_B!DX27/Inv_SY_B!$IS27-1,"")</f>
        <v>3.1185315599868701E-2</v>
      </c>
      <c r="DY27" s="62">
        <f>IFERROR(Inv_SY_B!DY27/Inv_SY_B!$IS27-1,"")</f>
        <v>-5.5438511399785395E-2</v>
      </c>
      <c r="DZ27" s="62">
        <f>IFERROR(Inv_SY_B!DZ27/Inv_SY_B!$IS27-1,"")</f>
        <v>-5.9239896218298949E-2</v>
      </c>
      <c r="EA27" s="62">
        <f>IFERROR(Inv_SY_B!EA27/Inv_SY_B!$IS27-1,"")</f>
        <v>-5.1673854937006269E-2</v>
      </c>
      <c r="EB27" s="62">
        <f>IFERROR(Inv_SY_B!EB27/Inv_SY_B!$IS27-1,"")</f>
        <v>-5.3142989166383381E-2</v>
      </c>
      <c r="EC27" s="62">
        <f>IFERROR(Inv_SY_B!EC27/Inv_SY_B!$IS27-1,"")</f>
        <v>-5.8680495107882202E-2</v>
      </c>
      <c r="ED27" s="62">
        <f>IFERROR(Inv_SY_B!ED27/Inv_SY_B!$IS27-1,"")</f>
        <v>-4.4949740579472097E-2</v>
      </c>
      <c r="EE27" s="62">
        <f>IFERROR(Inv_SY_B!EE27/Inv_SY_B!$IS27-1,"")</f>
        <v>-4.1898461795380926E-2</v>
      </c>
      <c r="EF27" s="62">
        <f>IFERROR(Inv_SY_B!EF27/Inv_SY_B!$IS27-1,"")</f>
        <v>-5.88191895980682E-2</v>
      </c>
      <c r="EG27" s="62">
        <f>IFERROR(Inv_SY_B!EG27/Inv_SY_B!$IS27-1,"")</f>
        <v>-5.9556004077181091E-2</v>
      </c>
      <c r="EH27" s="62">
        <f>IFERROR(Inv_SY_B!EH27/Inv_SY_B!$IS27-1,"")</f>
        <v>-5.569856356888403E-2</v>
      </c>
      <c r="EI27" s="62">
        <f>IFERROR(Inv_SY_B!EI27/Inv_SY_B!$IS27-1,"")</f>
        <v>-6.4956420788797042E-2</v>
      </c>
      <c r="EJ27" s="62">
        <f>IFERROR(Inv_SY_B!EJ27/Inv_SY_B!$IS27-1,"")</f>
        <v>-5.261261116224647E-2</v>
      </c>
      <c r="EK27" s="62">
        <f>IFERROR(Inv_SY_B!EK27/Inv_SY_B!$IS27-1,"")</f>
        <v>-4.8794351847426976E-2</v>
      </c>
      <c r="EL27" s="62">
        <f>IFERROR(Inv_SY_B!EL27/Inv_SY_B!$IS27-1,"")</f>
        <v>-5.6264899403809965E-2</v>
      </c>
      <c r="EM27" s="62">
        <f>IFERROR(Inv_SY_B!EM27/Inv_SY_B!$IS27-1,"")</f>
        <v>-4.1898461795380926E-2</v>
      </c>
      <c r="EN27" s="62">
        <f>IFERROR(Inv_SY_B!EN27/Inv_SY_B!$IS27-1,"")</f>
        <v>-7.4699708724360825E-2</v>
      </c>
      <c r="EO27" s="62">
        <f>IFERROR(Inv_SY_B!EO27/Inv_SY_B!$IS27-1,"")</f>
        <v>-5.6264899403809965E-2</v>
      </c>
      <c r="EP27" s="62">
        <f>IFERROR(Inv_SY_B!EP27/Inv_SY_B!$IS27-1,"")</f>
        <v>-6.2494593587996028E-2</v>
      </c>
      <c r="EQ27" s="62">
        <f>IFERROR(Inv_SY_B!EQ27/Inv_SY_B!$IS27-1,"")</f>
        <v>-6.4528779444056994E-2</v>
      </c>
      <c r="ER27" s="62">
        <f>IFERROR(Inv_SY_B!ER27/Inv_SY_B!$IS27-1,"")</f>
        <v>-4.1898461795380926E-2</v>
      </c>
      <c r="ES27" s="62">
        <f>IFERROR(Inv_SY_B!ES27/Inv_SY_B!$IS27-1,"")</f>
        <v>-4.4695467347464546E-2</v>
      </c>
      <c r="ET27" s="62">
        <f>IFERROR(Inv_SY_B!ET27/Inv_SY_B!$IS27-1,"")</f>
        <v>-4.890253354977192E-2</v>
      </c>
      <c r="EU27" s="62">
        <f>IFERROR(Inv_SY_B!EU27/Inv_SY_B!$IS27-1,"")</f>
        <v>-5.257793753969997E-2</v>
      </c>
      <c r="EV27" s="62">
        <f>IFERROR(Inv_SY_B!EV27/Inv_SY_B!$IS27-1,"")</f>
        <v>-5.4866396627768266E-2</v>
      </c>
      <c r="EW27" s="62">
        <f>IFERROR(Inv_SY_B!EW27/Inv_SY_B!$IS27-1,"")</f>
        <v>-5.105229814765444E-2</v>
      </c>
      <c r="EX27" s="62">
        <f>IFERROR(Inv_SY_B!EX27/Inv_SY_B!$IS27-1,"")</f>
        <v>-7.3619047488328371E-2</v>
      </c>
      <c r="EY27" s="62">
        <f>IFERROR(Inv_SY_B!EY27/Inv_SY_B!$IS27-1,"")</f>
        <v>-0.16847002617249496</v>
      </c>
      <c r="EZ27" s="62">
        <f>IFERROR(Inv_SY_B!EZ27/Inv_SY_B!$IS27-1,"")</f>
        <v>-6.7007943456130925E-2</v>
      </c>
      <c r="FA27" s="62">
        <f>IFERROR(Inv_SY_B!FA27/Inv_SY_B!$IS27-1,"")</f>
        <v>-7.0313495472229648E-2</v>
      </c>
      <c r="FB27" s="62">
        <f>IFERROR(Inv_SY_B!FB27/Inv_SY_B!$IS27-1,"")</f>
        <v>-7.3619047488328371E-2</v>
      </c>
      <c r="FC27" s="62">
        <f>IFERROR(Inv_SY_B!FC27/Inv_SY_B!$IS27-1,"")</f>
        <v>-6.2876003436007522E-2</v>
      </c>
      <c r="FD27" s="62">
        <f>IFERROR(Inv_SY_B!FD27/Inv_SY_B!$IS27-1,"")</f>
        <v>-6.8660719464180398E-2</v>
      </c>
      <c r="FE27" s="62">
        <f>IFERROR(Inv_SY_B!FE27/Inv_SY_B!$IS27-1,"")</f>
        <v>2.0485886469982617E-2</v>
      </c>
      <c r="FF27" s="62">
        <f>IFERROR(Inv_SY_B!FF27/Inv_SY_B!$IS27-1,"")</f>
        <v>1.7978550139589489E-2</v>
      </c>
      <c r="FG27" s="62">
        <f>IFERROR(Inv_SY_B!FG27/Inv_SY_B!$IS27-1,"")</f>
        <v>-2.2658691206214332E-3</v>
      </c>
      <c r="FH27" s="62">
        <f>IFERROR(Inv_SY_B!FH27/Inv_SY_B!$IS27-1,"")</f>
        <v>-1.5619756687677899E-2</v>
      </c>
      <c r="FI27" s="62">
        <f>IFERROR(Inv_SY_B!FI27/Inv_SY_B!$IS27-1,"")</f>
        <v>-1.8609987422442797E-2</v>
      </c>
      <c r="FJ27" s="62">
        <f>IFERROR(Inv_SY_B!FJ27/Inv_SY_B!$IS27-1,"")</f>
        <v>-2.4144520142741488E-3</v>
      </c>
      <c r="FK27" s="62">
        <f>IFERROR(Inv_SY_B!FK27/Inv_SY_B!$IS27-1,"")</f>
        <v>1.1106591308141622E-2</v>
      </c>
      <c r="FL27" s="62">
        <f>IFERROR(Inv_SY_B!FL27/Inv_SY_B!$IS27-1,"")</f>
        <v>2.8678499233580901E-4</v>
      </c>
      <c r="FM27" s="62">
        <f>IFERROR(Inv_SY_B!FM27/Inv_SY_B!$IS27-1,"")</f>
        <v>2.0485886469982617E-2</v>
      </c>
      <c r="FN27" s="62">
        <f>IFERROR(Inv_SY_B!FN27/Inv_SY_B!$IS27-1,"")</f>
        <v>-1.0437928271532226E-2</v>
      </c>
      <c r="FO27" s="62">
        <f>IFERROR(Inv_SY_B!FO27/Inv_SY_B!$IS27-1,"")</f>
        <v>1.3799656255601089E-2</v>
      </c>
      <c r="FP27" s="62">
        <f>IFERROR(Inv_SY_B!FP27/Inv_SY_B!$IS27-1,"")</f>
        <v>1.7697728470585483E-2</v>
      </c>
      <c r="FQ27" s="62">
        <f>IFERROR(Inv_SY_B!FQ27/Inv_SY_B!$IS27-1,"")</f>
        <v>1.3846459867101535E-2</v>
      </c>
      <c r="FR27" s="62">
        <f>IFERROR(Inv_SY_B!FR27/Inv_SY_B!$IS27-1,"")</f>
        <v>2.3956039951246622E-2</v>
      </c>
      <c r="FS27" s="62">
        <f>IFERROR(Inv_SY_B!FS27/Inv_SY_B!$IS27-1,"")</f>
        <v>-3.3022528106776528E-2</v>
      </c>
      <c r="FT27" s="62">
        <f>IFERROR(Inv_SY_B!FT27/Inv_SY_B!$IS27-1,"")</f>
        <v>2.7807308554730348E-2</v>
      </c>
      <c r="FU27" s="62">
        <f>IFERROR(Inv_SY_B!FU27/Inv_SY_B!$IS27-1,"")</f>
        <v>2.5964880673434054E-2</v>
      </c>
      <c r="FV27" s="62">
        <f>IFERROR(Inv_SY_B!FV27/Inv_SY_B!$IS27-1,"")</f>
        <v>-1.5786732374766244E-3</v>
      </c>
      <c r="FW27" s="62">
        <f>IFERROR(Inv_SY_B!FW27/Inv_SY_B!$IS27-1,"")</f>
        <v>1.2629746036356693E-3</v>
      </c>
      <c r="FX27" s="62">
        <f>IFERROR(Inv_SY_B!FX27/Inv_SY_B!$IS27-1,"")</f>
        <v>1.2963877478803232E-2</v>
      </c>
      <c r="FY27" s="62">
        <f>IFERROR(Inv_SY_B!FY27/Inv_SY_B!$IS27-1,"")</f>
        <v>-8.952099335002961E-3</v>
      </c>
      <c r="FZ27" s="62">
        <f>IFERROR(Inv_SY_B!FZ27/Inv_SY_B!$IS27-1,"")</f>
        <v>-4.0858294995982369E-4</v>
      </c>
      <c r="GA27" s="62">
        <f>IFERROR(Inv_SY_B!GA27/Inv_SY_B!$IS27-1,"")</f>
        <v>-1.1723741774297691E-2</v>
      </c>
      <c r="GB27" s="62">
        <f>IFERROR(Inv_SY_B!GB27/Inv_SY_B!$IS27-1,"")</f>
        <v>-1.7124158485913754E-2</v>
      </c>
      <c r="GC27" s="62">
        <f>IFERROR(Inv_SY_B!GC27/Inv_SY_B!$IS27-1,"")</f>
        <v>-1.2666671676325958E-2</v>
      </c>
      <c r="GD27" s="62">
        <f>IFERROR(Inv_SY_B!GD27/Inv_SY_B!$IS27-1,"")</f>
        <v>1.0958008414488907E-2</v>
      </c>
      <c r="GE27" s="62">
        <f>IFERROR(Inv_SY_B!GE27/Inv_SY_B!$IS27-1,"")</f>
        <v>-9.4092774693196324E-3</v>
      </c>
      <c r="GF27" s="62">
        <f>IFERROR(Inv_SY_B!GF27/Inv_SY_B!$IS27-1,"")</f>
        <v>-1.6381244017649066E-2</v>
      </c>
      <c r="GG27" s="62">
        <f>IFERROR(Inv_SY_B!GG27/Inv_SY_B!$IS27-1,"")</f>
        <v>3.7368797829566702E-3</v>
      </c>
      <c r="GH27" s="62">
        <f>IFERROR(Inv_SY_B!GH27/Inv_SY_B!$IS27-1,"")</f>
        <v>3.0856229532488122E-2</v>
      </c>
      <c r="GI27" s="62">
        <f>IFERROR(Inv_SY_B!GI27/Inv_SY_B!$IS27-1,"")</f>
        <v>-6.0450930275106063E-2</v>
      </c>
      <c r="GJ27" s="62">
        <f>IFERROR(Inv_SY_B!GJ27/Inv_SY_B!$IS27-1,"")</f>
        <v>-6.4956420788797042E-2</v>
      </c>
      <c r="GK27" s="62">
        <f>IFERROR(Inv_SY_B!GK27/Inv_SY_B!$IS27-1,"")</f>
        <v>1.2963877478803232E-2</v>
      </c>
      <c r="GL27" s="62">
        <f>IFERROR(Inv_SY_B!GL27/Inv_SY_B!$IS27-1,"")</f>
        <v>-2.0801405035552056E-3</v>
      </c>
      <c r="GM27" s="62">
        <f>IFERROR(Inv_SY_B!GM27/Inv_SY_B!$IS27-1,"")</f>
        <v>6.2776472644217041E-3</v>
      </c>
      <c r="GN27" s="62">
        <f>IFERROR(Inv_SY_B!GN27/Inv_SY_B!$IS27-1,"")</f>
        <v>4.2719582683803381E-4</v>
      </c>
      <c r="GO27" s="62">
        <f>IFERROR(Inv_SY_B!GO27/Inv_SY_B!$IS27-1,"")</f>
        <v>3.8538888117083392E-3</v>
      </c>
      <c r="GP27" s="62">
        <f>IFERROR(Inv_SY_B!GP27/Inv_SY_B!$IS27-1,"")</f>
        <v>2.2157444023577888E-2</v>
      </c>
      <c r="GQ27" s="62">
        <f>IFERROR(Inv_SY_B!GQ27/Inv_SY_B!$IS27-1,"")</f>
        <v>-3.0830750357123682E-3</v>
      </c>
      <c r="GR27" s="62">
        <f>IFERROR(Inv_SY_B!GR27/Inv_SY_B!$IS27-1,"")</f>
        <v>8.0327826956969606E-3</v>
      </c>
      <c r="GS27" s="62" t="str">
        <f>IFERROR(Inv_SY_B!GS27/Inv_SY_B!$IS27-1,"")</f>
        <v/>
      </c>
      <c r="GT27" s="62" t="str">
        <f>IFERROR(Inv_SY_B!GT27/Inv_SY_B!$IS27-1,"")</f>
        <v/>
      </c>
      <c r="GU27" s="62">
        <f>IFERROR(Inv_SY_B!GU27/Inv_SY_B!$IS27-1,"")</f>
        <v>-5.3555541064274625E-2</v>
      </c>
      <c r="GV27" s="62">
        <f>IFERROR(Inv_SY_B!GV27/Inv_SY_B!$IS27-1,"")</f>
        <v>-7.1514981577371906E-2</v>
      </c>
      <c r="GW27" s="62">
        <f>IFERROR(Inv_SY_B!GW27/Inv_SY_B!$IS27-1,"")</f>
        <v>-4.4040132000171539E-3</v>
      </c>
      <c r="GX27" s="62" t="str">
        <f>IFERROR(Inv_SY_B!GX27/Inv_SY_B!$IS27-1,"")</f>
        <v/>
      </c>
      <c r="GY27" s="62">
        <f>IFERROR(Inv_SY_B!GY27/Inv_SY_B!$IS27-1,"")</f>
        <v>-5.3604151012124346E-3</v>
      </c>
      <c r="GZ27" s="62">
        <f>IFERROR(Inv_SY_B!GZ27/Inv_SY_B!$IS27-1,"")</f>
        <v>-7.0515130131565407E-5</v>
      </c>
      <c r="HA27" s="62">
        <f>IFERROR(Inv_SY_B!HA27/Inv_SY_B!$IS27-1,"")</f>
        <v>1.6539883750764428E-2</v>
      </c>
      <c r="HB27" s="62">
        <f>IFERROR(Inv_SY_B!HB27/Inv_SY_B!$IS27-1,"")</f>
        <v>-1.0813559182452415E-2</v>
      </c>
      <c r="HC27" s="62">
        <f>IFERROR(Inv_SY_B!HC27/Inv_SY_B!$IS27-1,"")</f>
        <v>-9.7392547772203741E-3</v>
      </c>
      <c r="HD27" s="62">
        <f>IFERROR(Inv_SY_B!HD27/Inv_SY_B!$IS27-1,"")</f>
        <v>-1.3953833597746157E-2</v>
      </c>
      <c r="HE27" s="62">
        <f>IFERROR(Inv_SY_B!HE27/Inv_SY_B!$IS27-1,"")</f>
        <v>-7.5080071663536918E-3</v>
      </c>
      <c r="HF27" s="62">
        <f>IFERROR(Inv_SY_B!HF27/Inv_SY_B!$IS27-1,"")</f>
        <v>9.0197529141400334E-3</v>
      </c>
      <c r="HG27" s="62">
        <f>IFERROR(Inv_SY_B!HG27/Inv_SY_B!$IS27-1,"")</f>
        <v>-6.5355167448081564E-2</v>
      </c>
      <c r="HH27" s="62">
        <f>IFERROR(Inv_SY_B!HH27/Inv_SY_B!$IS27-1,"")</f>
        <v>-7.5080071663536918E-3</v>
      </c>
      <c r="HI27" s="62">
        <f>IFERROR(Inv_SY_B!HI27/Inv_SY_B!$IS27-1,"")</f>
        <v>-9.9871711784277339E-3</v>
      </c>
      <c r="HJ27" s="62">
        <f>IFERROR(Inv_SY_B!HJ27/Inv_SY_B!$IS27-1,"")</f>
        <v>2.5547512994633648E-2</v>
      </c>
      <c r="HK27" s="62">
        <f>IFERROR(Inv_SY_B!HK27/Inv_SY_B!$IS27-1,"")</f>
        <v>-1.5312782759920207E-2</v>
      </c>
      <c r="HL27" s="62">
        <f>IFERROR(Inv_SY_B!HL27/Inv_SY_B!$IS27-1,"")</f>
        <v>5.0137147158834772E-2</v>
      </c>
      <c r="HM27" s="62">
        <f>IFERROR(Inv_SY_B!HM27/Inv_SY_B!$IS27-1,"")</f>
        <v>3.8506594381526815E-2</v>
      </c>
      <c r="HN27" s="62">
        <f>IFERROR(Inv_SY_B!HN27/Inv_SY_B!$IS27-1,"")</f>
        <v>5.8268851172802227E-2</v>
      </c>
      <c r="HO27" s="62">
        <f>IFERROR(Inv_SY_B!HO27/Inv_SY_B!$IS27-1,"")</f>
        <v>7.0949632613870772E-2</v>
      </c>
      <c r="HP27" s="62">
        <f>IFERROR(Inv_SY_B!HP27/Inv_SY_B!$IS27-1,"")</f>
        <v>6.6568999025137909E-2</v>
      </c>
      <c r="HQ27" s="62">
        <f>IFERROR(Inv_SY_B!HQ27/Inv_SY_B!$IS27-1,"")</f>
        <v>1.1318852584788708E-2</v>
      </c>
      <c r="HR27" s="62">
        <f>IFERROR(Inv_SY_B!HR27/Inv_SY_B!$IS27-1,"")</f>
        <v>1.3055889821202982E-2</v>
      </c>
      <c r="HS27" s="62">
        <f>IFERROR(Inv_SY_B!HS27/Inv_SY_B!$IS27-1,"")</f>
        <v>2.6572234119624394E-2</v>
      </c>
      <c r="HT27" s="62">
        <f>IFERROR(Inv_SY_B!HT27/Inv_SY_B!$IS27-1,"")</f>
        <v>1.4437185384968521E-2</v>
      </c>
      <c r="HU27" s="62">
        <f>IFERROR(Inv_SY_B!HU27/Inv_SY_B!$IS27-1,"")</f>
        <v>1.5313015406328123E-2</v>
      </c>
      <c r="HV27" s="62">
        <f>IFERROR(Inv_SY_B!HV27/Inv_SY_B!$IS27-1,"")</f>
        <v>1.2261736622236841E-2</v>
      </c>
      <c r="HW27" s="62">
        <f>IFERROR(Inv_SY_B!HW27/Inv_SY_B!$IS27-1,"")</f>
        <v>2.9745564055078999E-2</v>
      </c>
      <c r="HX27" s="62">
        <f>IFERROR(Inv_SY_B!HX27/Inv_SY_B!$IS27-1,"")</f>
        <v>1.073609723019131E-2</v>
      </c>
      <c r="HY27" s="62">
        <f>IFERROR(Inv_SY_B!HY27/Inv_SY_B!$IS27-1,"")</f>
        <v>1.4437185384968521E-2</v>
      </c>
      <c r="HZ27" s="62">
        <f>IFERROR(Inv_SY_B!HZ27/Inv_SY_B!$IS27-1,"")</f>
        <v>1.0029782696836742E-2</v>
      </c>
      <c r="IA27" s="62">
        <f>IFERROR(Inv_SY_B!IA27/Inv_SY_B!$IS27-1,"")</f>
        <v>3.6290515169978832E-4</v>
      </c>
      <c r="IB27" s="62">
        <f>IFERROR(Inv_SY_B!IB27/Inv_SY_B!$IS27-1,"")</f>
        <v>-4.2292859296063634E-3</v>
      </c>
      <c r="IC27" s="62">
        <f>IFERROR(Inv_SY_B!IC27/Inv_SY_B!$IS27-1,"")</f>
        <v>3.6290515169978832E-4</v>
      </c>
      <c r="ID27" s="62">
        <f>IFERROR(Inv_SY_B!ID27/Inv_SY_B!$IS27-1,"")</f>
        <v>5.1632755620247828E-3</v>
      </c>
      <c r="IE27" s="62">
        <f>IFERROR(Inv_SY_B!IE27/Inv_SY_B!$IS27-1,"")</f>
        <v>1.3454201027857771E-2</v>
      </c>
      <c r="IF27" s="62" t="str">
        <f>IFERROR(Inv_SY_B!IF27/Inv_SY_B!$IS27-1,"")</f>
        <v/>
      </c>
      <c r="IG27" s="62">
        <f>IFERROR(Inv_SY_B!IG27/Inv_SY_B!$IS27-1,"")</f>
        <v>-6.9340538054707412E-4</v>
      </c>
      <c r="IH27" s="62">
        <f>IFERROR(Inv_SY_B!IH27/Inv_SY_B!$IS27-1,"")</f>
        <v>-1.3959667696750166E-4</v>
      </c>
      <c r="II27" s="62">
        <f>IFERROR(Inv_SY_B!II27/Inv_SY_B!$IS27-1,"")</f>
        <v>-1.0572470752356899E-3</v>
      </c>
      <c r="IJ27" s="62">
        <f>IFERROR(Inv_SY_B!IJ27/Inv_SY_B!$IS27-1,"")</f>
        <v>6.0712821343480439E-3</v>
      </c>
      <c r="IK27" s="62">
        <f>IFERROR(Inv_SY_B!IK27/Inv_SY_B!$IS27-1,"")</f>
        <v>3.7917411590748795E-3</v>
      </c>
      <c r="IL27" s="62" t="str">
        <f>IFERROR(Inv_SY_B!IL27/Inv_SY_B!$IS27-1,"")</f>
        <v/>
      </c>
      <c r="IM27" s="62" t="str">
        <f>IFERROR(Inv_SY_B!IM27/Inv_SY_B!$IS27-1,"")</f>
        <v/>
      </c>
      <c r="IN27" s="62">
        <f>IFERROR(Inv_SY_B!IN27/Inv_SY_B!$IS27-1,"")</f>
        <v>2.2762663137810835E-2</v>
      </c>
      <c r="IO27" s="62">
        <f>IFERROR(Inv_SY_B!IO27/Inv_SY_B!$IS27-1,"")</f>
        <v>1.8497309380360427E-2</v>
      </c>
      <c r="IP27" s="62">
        <f>IFERROR(Inv_SY_B!IP27/Inv_SY_B!$IS27-1,"")</f>
        <v>0.1135642875469669</v>
      </c>
      <c r="IQ27" s="62">
        <f>IFERROR(Inv_SY_B!IQ27/Inv_SY_B!$IS27-1,"")</f>
        <v>1.2363831177512719E-2</v>
      </c>
      <c r="IR27" s="62">
        <f>IFERROR(Inv_SY_B!IR27/Inv_SY_B!$IS27-1,"")</f>
        <v>1.4494059517915714E-2</v>
      </c>
    </row>
    <row r="28" spans="2:252" ht="14.5" x14ac:dyDescent="0.35">
      <c r="B28" s="85">
        <f t="shared" si="0"/>
        <v>45850</v>
      </c>
      <c r="C28" s="62">
        <f>IFERROR(Inv_SY_B!C28/Inv_SY_B!$IS28-1,"")</f>
        <v>1.2421207529780931E-2</v>
      </c>
      <c r="D28" s="62">
        <f>IFERROR(Inv_SY_B!D28/Inv_SY_B!$IS28-1,"")</f>
        <v>9.366437726395338E-3</v>
      </c>
      <c r="E28" s="62">
        <f>IFERROR(Inv_SY_B!E28/Inv_SY_B!$IS28-1,"")</f>
        <v>1.5710959625734766E-2</v>
      </c>
      <c r="F28" s="62">
        <f>IFERROR(Inv_SY_B!F28/Inv_SY_B!$IS28-1,"")</f>
        <v>9.3468558686813363E-3</v>
      </c>
      <c r="G28" s="62">
        <f>IFERROR(Inv_SY_B!G28/Inv_SY_B!$IS28-1,"")</f>
        <v>6.8991236544300172E-3</v>
      </c>
      <c r="H28" s="62">
        <f>IFERROR(Inv_SY_B!H28/Inv_SY_B!$IS28-1,"")</f>
        <v>6.8012143658597868E-3</v>
      </c>
      <c r="I28" s="62">
        <f>IFERROR(Inv_SY_B!I28/Inv_SY_B!$IS28-1,"")</f>
        <v>2.9827521116279065E-3</v>
      </c>
      <c r="J28" s="62">
        <f>IFERROR(Inv_SY_B!J28/Inv_SY_B!$IS28-1,"")</f>
        <v>-1.8655200662353932E-2</v>
      </c>
      <c r="K28" s="62">
        <f>IFERROR(Inv_SY_B!K28/Inv_SY_B!$IS28-1,"")</f>
        <v>-2.1251754995231908E-2</v>
      </c>
      <c r="L28" s="62">
        <f>IFERROR(Inv_SY_B!L28/Inv_SY_B!$IS28-1,"")</f>
        <v>-1.0254583703043441E-2</v>
      </c>
      <c r="M28" s="62">
        <f>IFERROR(Inv_SY_B!M28/Inv_SY_B!$IS28-1,"")</f>
        <v>-2.1085308940149705E-3</v>
      </c>
      <c r="N28" s="62">
        <f>IFERROR(Inv_SY_B!N28/Inv_SY_B!$IS28-1,"")</f>
        <v>4.2555728630384593E-3</v>
      </c>
      <c r="O28" s="62">
        <f>IFERROR(Inv_SY_B!O28/Inv_SY_B!$IS28-1,"")</f>
        <v>9.3468558686813363E-3</v>
      </c>
      <c r="P28" s="62">
        <f>IFERROR(Inv_SY_B!P28/Inv_SY_B!$IS28-1,"")</f>
        <v>1.6405225490140563E-2</v>
      </c>
      <c r="Q28" s="62">
        <f>IFERROR(Inv_SY_B!Q28/Inv_SY_B!$IS28-1,"")</f>
        <v>-8.3571014260430676E-4</v>
      </c>
      <c r="R28" s="62">
        <f>IFERROR(Inv_SY_B!R28/Inv_SY_B!$IS28-1,"")</f>
        <v>1.8254645852411322E-4</v>
      </c>
      <c r="S28" s="62">
        <f>IFERROR(Inv_SY_B!S28/Inv_SY_B!$IS28-1,"")</f>
        <v>4.0010087127564375E-3</v>
      </c>
      <c r="T28" s="62">
        <f>IFERROR(Inv_SY_B!T28/Inv_SY_B!$IS28-1,"")</f>
        <v>-2.1085308940149705E-3</v>
      </c>
      <c r="U28" s="62">
        <f>IFERROR(Inv_SY_B!U28/Inv_SY_B!$IS28-1,"")</f>
        <v>-2.9701326334314881E-3</v>
      </c>
      <c r="V28" s="62">
        <f>IFERROR(Inv_SY_B!V28/Inv_SY_B!$IS28-1,"")</f>
        <v>-2.2473662916586146E-2</v>
      </c>
      <c r="W28" s="62">
        <f>IFERROR(Inv_SY_B!W28/Inv_SY_B!$IS28-1,"")</f>
        <v>-1.101827615388995E-2</v>
      </c>
      <c r="X28" s="62">
        <f>IFERROR(Inv_SY_B!X28/Inv_SY_B!$IS28-1,"")</f>
        <v>2.9827521116279065E-3</v>
      </c>
      <c r="Y28" s="62">
        <f>IFERROR(Inv_SY_B!Y28/Inv_SY_B!$IS28-1,"")</f>
        <v>5.7242121915892508E-3</v>
      </c>
      <c r="Z28" s="62">
        <f>IFERROR(Inv_SY_B!Z28/Inv_SY_B!$IS28-1,"")</f>
        <v>-2.5867851587014656E-2</v>
      </c>
      <c r="AA28" s="62">
        <f>IFERROR(Inv_SY_B!AA28/Inv_SY_B!$IS28-1,"")</f>
        <v>-9.5496368253390473E-3</v>
      </c>
      <c r="AB28" s="62">
        <f>IFERROR(Inv_SY_B!AB28/Inv_SY_B!$IS28-1,"")</f>
        <v>-1.4249282676701558E-2</v>
      </c>
      <c r="AC28" s="62">
        <f>IFERROR(Inv_SY_B!AC28/Inv_SY_B!$IS28-1,"")</f>
        <v>-1.5424194139542213E-2</v>
      </c>
      <c r="AD28" s="62">
        <f>IFERROR(Inv_SY_B!AD28/Inv_SY_B!$IS28-1,"")</f>
        <v>-1.4553889352252991E-2</v>
      </c>
      <c r="AE28" s="62">
        <f>IFERROR(Inv_SY_B!AE28/Inv_SY_B!$IS28-1,"")</f>
        <v>8.0740351172705616E-3</v>
      </c>
      <c r="AF28" s="62">
        <f>IFERROR(Inv_SY_B!AF28/Inv_SY_B!$IS28-1,"")</f>
        <v>2.4170539998897844E-3</v>
      </c>
      <c r="AG28" s="62">
        <f>IFERROR(Inv_SY_B!AG28/Inv_SY_B!$IS28-1,"")</f>
        <v>9.2054313407468058E-3</v>
      </c>
      <c r="AH28" s="62">
        <f>IFERROR(Inv_SY_B!AH28/Inv_SY_B!$IS28-1,"")</f>
        <v>-2.1085308940149705E-3</v>
      </c>
      <c r="AI28" s="62">
        <f>IFERROR(Inv_SY_B!AI28/Inv_SY_B!$IS28-1,"")</f>
        <v>-7.4549784370867567E-3</v>
      </c>
      <c r="AJ28" s="62">
        <f>IFERROR(Inv_SY_B!AJ28/Inv_SY_B!$IS28-1,"")</f>
        <v>3.8118334817038857E-4</v>
      </c>
      <c r="AK28" s="62">
        <f>IFERROR(Inv_SY_B!AK28/Inv_SY_B!$IS28-1,"")</f>
        <v>-5.9269931482470728E-3</v>
      </c>
      <c r="AL28" s="62">
        <f>IFERROR(Inv_SY_B!AL28/Inv_SY_B!$IS28-1,"")</f>
        <v>-2.6745639423160883E-2</v>
      </c>
      <c r="AM28" s="62">
        <f>IFERROR(Inv_SY_B!AM28/Inv_SY_B!$IS28-1,"")</f>
        <v>4.2555728630384593E-3</v>
      </c>
      <c r="AN28" s="62">
        <f>IFERROR(Inv_SY_B!AN28/Inv_SY_B!$IS28-1,"")</f>
        <v>4.3711060880635699E-4</v>
      </c>
      <c r="AO28" s="62">
        <f>IFERROR(Inv_SY_B!AO28/Inv_SY_B!$IS28-1,"")</f>
        <v>4.2555728630384593E-3</v>
      </c>
      <c r="AP28" s="62">
        <f>IFERROR(Inv_SY_B!AP28/Inv_SY_B!$IS28-1,"")</f>
        <v>1.3165318122913439E-2</v>
      </c>
      <c r="AQ28" s="62">
        <f>IFERROR(Inv_SY_B!AQ28/Inv_SY_B!$IS28-1,"")</f>
        <v>-8.3571014260430676E-4</v>
      </c>
      <c r="AR28" s="62">
        <f>IFERROR(Inv_SY_B!AR28/Inv_SY_B!$IS28-1,"")</f>
        <v>-1.2291096905300503E-2</v>
      </c>
      <c r="AS28" s="62">
        <f>IFERROR(Inv_SY_B!AS28/Inv_SY_B!$IS28-1,"")</f>
        <v>-9.7454554024791751E-3</v>
      </c>
      <c r="AT28" s="62">
        <f>IFERROR(Inv_SY_B!AT28/Inv_SY_B!$IS28-1,"")</f>
        <v>6.8012143658597868E-3</v>
      </c>
      <c r="AU28" s="62">
        <f>IFERROR(Inv_SY_B!AU28/Inv_SY_B!$IS28-1,"")</f>
        <v>-1.738237991094338E-2</v>
      </c>
      <c r="AV28" s="62">
        <f>IFERROR(Inv_SY_B!AV28/Inv_SY_B!$IS28-1,"")</f>
        <v>-5.9269931482470728E-3</v>
      </c>
      <c r="AW28" s="62">
        <f>IFERROR(Inv_SY_B!AW28/Inv_SY_B!$IS28-1,"")</f>
        <v>-2.9523131693629856E-2</v>
      </c>
      <c r="AX28" s="62">
        <f>IFERROR(Inv_SY_B!AX28/Inv_SY_B!$IS28-1,"")</f>
        <v>-2.1085308940149705E-3</v>
      </c>
      <c r="AY28" s="62">
        <f>IFERROR(Inv_SY_B!AY28/Inv_SY_B!$IS28-1,"")</f>
        <v>-2.1251754995231908E-2</v>
      </c>
      <c r="AZ28" s="62">
        <f>IFERROR(Inv_SY_B!AZ28/Inv_SY_B!$IS28-1,"")</f>
        <v>-1.5753169349137508E-2</v>
      </c>
      <c r="BA28" s="62">
        <f>IFERROR(Inv_SY_B!BA28/Inv_SY_B!$IS28-1,"")</f>
        <v>4.2555728630384593E-3</v>
      </c>
      <c r="BB28" s="62">
        <f>IFERROR(Inv_SY_B!BB28/Inv_SY_B!$IS28-1,"")</f>
        <v>-5.9269931482470728E-3</v>
      </c>
      <c r="BC28" s="62">
        <f>IFERROR(Inv_SY_B!BC28/Inv_SY_B!$IS28-1,"")</f>
        <v>-6.7472554102673277E-3</v>
      </c>
      <c r="BD28" s="62">
        <f>IFERROR(Inv_SY_B!BD28/Inv_SY_B!$IS28-1,"")</f>
        <v>-2.5867851587014656E-2</v>
      </c>
      <c r="BE28" s="62">
        <f>IFERROR(Inv_SY_B!BE28/Inv_SY_B!$IS28-1,"")</f>
        <v>-1.0724548288179703E-2</v>
      </c>
      <c r="BF28" s="62">
        <f>IFERROR(Inv_SY_B!BF28/Inv_SY_B!$IS28-1,"")</f>
        <v>2.0632533197856073E-2</v>
      </c>
      <c r="BG28" s="62">
        <f>IFERROR(Inv_SY_B!BG28/Inv_SY_B!$IS28-1,"")</f>
        <v>1.271275963352303E-2</v>
      </c>
      <c r="BH28" s="62">
        <f>IFERROR(Inv_SY_B!BH28/Inv_SY_B!$IS28-1,"")</f>
        <v>1.5710959625734766E-2</v>
      </c>
      <c r="BI28" s="62">
        <f>IFERROR(Inv_SY_B!BI28/Inv_SY_B!$IS28-1,"")</f>
        <v>-1.0367723325391043E-2</v>
      </c>
      <c r="BJ28" s="62">
        <f>IFERROR(Inv_SY_B!BJ28/Inv_SY_B!$IS28-1,"")</f>
        <v>-9.462606346610114E-3</v>
      </c>
      <c r="BK28" s="62">
        <f>IFERROR(Inv_SY_B!BK28/Inv_SY_B!$IS28-1,"")</f>
        <v>4.2555728630384593E-3</v>
      </c>
      <c r="BL28" s="62">
        <f>IFERROR(Inv_SY_B!BL28/Inv_SY_B!$IS28-1,"")</f>
        <v>-2.8792202330915728E-2</v>
      </c>
      <c r="BM28" s="62">
        <f>IFERROR(Inv_SY_B!BM28/Inv_SY_B!$IS28-1,"")</f>
        <v>-5.9269931482470728E-3</v>
      </c>
      <c r="BN28" s="62">
        <f>IFERROR(Inv_SY_B!BN28/Inv_SY_B!$IS28-1,"")</f>
        <v>-4.2631490938951355E-3</v>
      </c>
      <c r="BO28" s="62">
        <f>IFERROR(Inv_SY_B!BO28/Inv_SY_B!$IS28-1,"")</f>
        <v>-3.6750795111357704E-3</v>
      </c>
      <c r="BP28" s="62">
        <f>IFERROR(Inv_SY_B!BP28/Inv_SY_B!$IS28-1,"")</f>
        <v>-1.5034512261391519E-4</v>
      </c>
      <c r="BQ28" s="62">
        <f>IFERROR(Inv_SY_B!BQ28/Inv_SY_B!$IS28-1,"")</f>
        <v>-2.500168048295115E-3</v>
      </c>
      <c r="BR28" s="62">
        <f>IFERROR(Inv_SY_B!BR28/Inv_SY_B!$IS28-1,"")</f>
        <v>6.6641413618617751E-3</v>
      </c>
      <c r="BS28" s="62">
        <f>IFERROR(Inv_SY_B!BS28/Inv_SY_B!$IS28-1,"")</f>
        <v>3.0730244492380931E-2</v>
      </c>
      <c r="BT28" s="62">
        <f>IFERROR(Inv_SY_B!BT28/Inv_SY_B!$IS28-1,"")</f>
        <v>3.5566963347741565E-2</v>
      </c>
      <c r="BU28" s="62">
        <f>IFERROR(Inv_SY_B!BU28/Inv_SY_B!$IS28-1,"")</f>
        <v>2.6784500163007818E-2</v>
      </c>
      <c r="BV28" s="62">
        <f>IFERROR(Inv_SY_B!BV28/Inv_SY_B!$IS28-1,"")</f>
        <v>1.3801728498618715E-2</v>
      </c>
      <c r="BW28" s="62">
        <f>IFERROR(Inv_SY_B!BW28/Inv_SY_B!$IS28-1,"")</f>
        <v>1.5710959625734766E-2</v>
      </c>
      <c r="BX28" s="62">
        <f>IFERROR(Inv_SY_B!BX28/Inv_SY_B!$IS28-1,"")</f>
        <v>2.958470581611139E-2</v>
      </c>
      <c r="BY28" s="62">
        <f>IFERROR(Inv_SY_B!BY28/Inv_SY_B!$IS28-1,"")</f>
        <v>2.8891725629232257E-2</v>
      </c>
      <c r="BZ28" s="62">
        <f>IFERROR(Inv_SY_B!BZ28/Inv_SY_B!$IS28-1,"")</f>
        <v>2.5610676581151237E-2</v>
      </c>
      <c r="CA28" s="62">
        <f>IFERROR(Inv_SY_B!CA28/Inv_SY_B!$IS28-1,"")</f>
        <v>2.9344284118622443E-2</v>
      </c>
      <c r="CB28" s="62">
        <f>IFERROR(Inv_SY_B!CB28/Inv_SY_B!$IS28-1,"")</f>
        <v>1.8638447353979348E-2</v>
      </c>
      <c r="CC28" s="62">
        <f>IFERROR(Inv_SY_B!CC28/Inv_SY_B!$IS28-1,"")</f>
        <v>3.6191624873331829E-3</v>
      </c>
      <c r="CD28" s="62">
        <f>IFERROR(Inv_SY_B!CD28/Inv_SY_B!$IS28-1,"")</f>
        <v>2.2760428402778698E-2</v>
      </c>
      <c r="CE28" s="62">
        <f>IFERROR(Inv_SY_B!CE28/Inv_SY_B!$IS28-1,"")</f>
        <v>-5.9269931482470728E-3</v>
      </c>
      <c r="CF28" s="62">
        <f>IFERROR(Inv_SY_B!CF28/Inv_SY_B!$IS28-1,"")</f>
        <v>9.6014200189635801E-3</v>
      </c>
      <c r="CG28" s="62">
        <f>IFERROR(Inv_SY_B!CG28/Inv_SY_B!$IS28-1,"")</f>
        <v>-8.7271988013506441E-3</v>
      </c>
      <c r="CH28" s="62">
        <f>IFERROR(Inv_SY_B!CH28/Inv_SY_B!$IS28-1,"")</f>
        <v>1.4692703024606235E-2</v>
      </c>
      <c r="CI28" s="62">
        <f>IFERROR(Inv_SY_B!CI28/Inv_SY_B!$IS28-1,"")</f>
        <v>-7.3270959747988584E-3</v>
      </c>
      <c r="CJ28" s="62">
        <f>IFERROR(Inv_SY_B!CJ28/Inv_SY_B!$IS28-1,"")</f>
        <v>1.596552377601701E-2</v>
      </c>
      <c r="CK28" s="62">
        <f>IFERROR(Inv_SY_B!CK28/Inv_SY_B!$IS28-1,"")</f>
        <v>-4.2723261714131544E-3</v>
      </c>
      <c r="CL28" s="62">
        <f>IFERROR(Inv_SY_B!CL28/Inv_SY_B!$IS28-1,"")</f>
        <v>-7.7089422002220021E-3</v>
      </c>
      <c r="CM28" s="62">
        <f>IFERROR(Inv_SY_B!CM28/Inv_SY_B!$IS28-1,"")</f>
        <v>1.8638447353979348E-2</v>
      </c>
      <c r="CN28" s="62">
        <f>IFERROR(Inv_SY_B!CN28/Inv_SY_B!$IS28-1,"")</f>
        <v>1.1001522845515144E-2</v>
      </c>
      <c r="CO28" s="62">
        <f>IFERROR(Inv_SY_B!CO28/Inv_SY_B!$IS28-1,"")</f>
        <v>-9.6808350075094918E-4</v>
      </c>
      <c r="CP28" s="62">
        <f>IFERROR(Inv_SY_B!CP28/Inv_SY_B!$IS28-1,"")</f>
        <v>1.9118202867972611E-2</v>
      </c>
      <c r="CQ28" s="62">
        <f>IFERROR(Inv_SY_B!CQ28/Inv_SY_B!$IS28-1,"")</f>
        <v>-5.9269931482470728E-3</v>
      </c>
      <c r="CR28" s="62">
        <f>IFERROR(Inv_SY_B!CR28/Inv_SY_B!$IS28-1,"")</f>
        <v>2.0165832255672145E-2</v>
      </c>
      <c r="CS28" s="62">
        <f>IFERROR(Inv_SY_B!CS28/Inv_SY_B!$IS28-1,"")</f>
        <v>9.7711294524849279E-3</v>
      </c>
      <c r="CT28" s="62">
        <f>IFERROR(Inv_SY_B!CT28/Inv_SY_B!$IS28-1,"")</f>
        <v>1.0237830394668856E-2</v>
      </c>
      <c r="CU28" s="62">
        <f>IFERROR(Inv_SY_B!CU28/Inv_SY_B!$IS28-1,"")</f>
        <v>1.7099313602171318E-3</v>
      </c>
      <c r="CV28" s="62">
        <f>IFERROR(Inv_SY_B!CV28/Inv_SY_B!$IS28-1,"")</f>
        <v>6.8012143658597868E-3</v>
      </c>
      <c r="CW28" s="62">
        <f>IFERROR(Inv_SY_B!CW28/Inv_SY_B!$IS28-1,"")</f>
        <v>2.9827521116279065E-3</v>
      </c>
      <c r="CX28" s="62">
        <f>IFERROR(Inv_SY_B!CX28/Inv_SY_B!$IS28-1,"")</f>
        <v>9.3468558686813363E-3</v>
      </c>
      <c r="CY28" s="62">
        <f>IFERROR(Inv_SY_B!CY28/Inv_SY_B!$IS28-1,"")</f>
        <v>1.0619676620092111E-2</v>
      </c>
      <c r="CZ28" s="62">
        <f>IFERROR(Inv_SY_B!CZ28/Inv_SY_B!$IS28-1,"")</f>
        <v>-3.3813516454257453E-3</v>
      </c>
      <c r="DA28" s="62">
        <f>IFERROR(Inv_SY_B!DA28/Inv_SY_B!$IS28-1,"")</f>
        <v>1.0619676620092111E-2</v>
      </c>
      <c r="DB28" s="62">
        <f>IFERROR(Inv_SY_B!DB28/Inv_SY_B!$IS28-1,"")</f>
        <v>1.0619676620092111E-2</v>
      </c>
      <c r="DC28" s="62">
        <f>IFERROR(Inv_SY_B!DC28/Inv_SY_B!$IS28-1,"")</f>
        <v>-1.4553889352252991E-2</v>
      </c>
      <c r="DD28" s="62">
        <f>IFERROR(Inv_SY_B!DD28/Inv_SY_B!$IS28-1,"")</f>
        <v>-9.7454554024791751E-3</v>
      </c>
      <c r="DE28" s="62">
        <f>IFERROR(Inv_SY_B!DE28/Inv_SY_B!$IS28-1,"")</f>
        <v>6.8294992714468261E-3</v>
      </c>
      <c r="DF28" s="62">
        <f>IFERROR(Inv_SY_B!DF28/Inv_SY_B!$IS28-1,"")</f>
        <v>-2.7314129119759389E-2</v>
      </c>
      <c r="DG28" s="62">
        <f>IFERROR(Inv_SY_B!DG28/Inv_SY_B!$IS28-1,"")</f>
        <v>1.7099313602171318E-3</v>
      </c>
      <c r="DH28" s="62">
        <f>IFERROR(Inv_SY_B!DH28/Inv_SY_B!$IS28-1,"")</f>
        <v>2.7420910538713095E-2</v>
      </c>
      <c r="DI28" s="62">
        <f>IFERROR(Inv_SY_B!DI28/Inv_SY_B!$IS28-1,"")</f>
        <v>-6.0249024368170812E-3</v>
      </c>
      <c r="DJ28" s="62">
        <f>IFERROR(Inv_SY_B!DJ28/Inv_SY_B!$IS28-1,"")</f>
        <v>2.5697707059880281E-2</v>
      </c>
      <c r="DK28" s="62">
        <f>IFERROR(Inv_SY_B!DK28/Inv_SY_B!$IS28-1,"")</f>
        <v>1.1920782277089481E-2</v>
      </c>
      <c r="DL28" s="62">
        <f>IFERROR(Inv_SY_B!DL28/Inv_SY_B!$IS28-1,"")</f>
        <v>9.5448502077895014E-3</v>
      </c>
      <c r="DM28" s="62">
        <f>IFERROR(Inv_SY_B!DM28/Inv_SY_B!$IS28-1,"")</f>
        <v>1.8383883203697327E-2</v>
      </c>
      <c r="DN28" s="62">
        <f>IFERROR(Inv_SY_B!DN28/Inv_SY_B!$IS28-1,"")</f>
        <v>7.4376247415652852E-3</v>
      </c>
      <c r="DO28" s="62">
        <f>IFERROR(Inv_SY_B!DO28/Inv_SY_B!$IS28-1,"")</f>
        <v>-2.1060742457174708E-2</v>
      </c>
      <c r="DP28" s="62">
        <f>IFERROR(Inv_SY_B!DP28/Inv_SY_B!$IS28-1,"")</f>
        <v>-2.8130644033966923E-2</v>
      </c>
      <c r="DQ28" s="62">
        <f>IFERROR(Inv_SY_B!DQ28/Inv_SY_B!$IS28-1,"")</f>
        <v>-2.0210870469633768E-2</v>
      </c>
      <c r="DR28" s="62">
        <f>IFERROR(Inv_SY_B!DR28/Inv_SY_B!$IS28-1,"")</f>
        <v>-1.2291096905300503E-2</v>
      </c>
      <c r="DS28" s="62">
        <f>IFERROR(Inv_SY_B!DS28/Inv_SY_B!$IS28-1,"")</f>
        <v>-2.0818995939752338E-2</v>
      </c>
      <c r="DT28" s="62">
        <f>IFERROR(Inv_SY_B!DT28/Inv_SY_B!$IS28-1,"")</f>
        <v>-1.9079474246157635E-2</v>
      </c>
      <c r="DU28" s="62">
        <f>IFERROR(Inv_SY_B!DU28/Inv_SY_B!$IS28-1,"")</f>
        <v>-2.3039361028324157E-2</v>
      </c>
      <c r="DV28" s="62">
        <f>IFERROR(Inv_SY_B!DV28/Inv_SY_B!$IS28-1,"")</f>
        <v>-5.9269931482470728E-3</v>
      </c>
      <c r="DW28" s="62">
        <f>IFERROR(Inv_SY_B!DW28/Inv_SY_B!$IS28-1,"")</f>
        <v>-2.1085308940149705E-3</v>
      </c>
      <c r="DX28" s="62">
        <f>IFERROR(Inv_SY_B!DX28/Inv_SY_B!$IS28-1,"")</f>
        <v>9.7711294524849279E-3</v>
      </c>
      <c r="DY28" s="62">
        <f>IFERROR(Inv_SY_B!DY28/Inv_SY_B!$IS28-1,"")</f>
        <v>-5.9269931482470728E-3</v>
      </c>
      <c r="DZ28" s="62">
        <f>IFERROR(Inv_SY_B!DZ28/Inv_SY_B!$IS28-1,"")</f>
        <v>4.3711060880635699E-4</v>
      </c>
      <c r="EA28" s="62">
        <f>IFERROR(Inv_SY_B!EA28/Inv_SY_B!$IS28-1,"")</f>
        <v>-2.5867851587014656E-2</v>
      </c>
      <c r="EB28" s="62">
        <f>IFERROR(Inv_SY_B!EB28/Inv_SY_B!$IS28-1,"")</f>
        <v>-1.9079474246157635E-2</v>
      </c>
      <c r="EC28" s="62">
        <f>IFERROR(Inv_SY_B!EC28/Inv_SY_B!$IS28-1,"")</f>
        <v>-2.5998397305108112E-2</v>
      </c>
      <c r="ED28" s="62">
        <f>IFERROR(Inv_SY_B!ED28/Inv_SY_B!$IS28-1,"")</f>
        <v>-2.0123839990904835E-2</v>
      </c>
      <c r="EE28" s="62">
        <f>IFERROR(Inv_SY_B!EE28/Inv_SY_B!$IS28-1,"")</f>
        <v>-1.6599105602382869E-2</v>
      </c>
      <c r="EF28" s="62">
        <f>IFERROR(Inv_SY_B!EF28/Inv_SY_B!$IS28-1,"")</f>
        <v>-1.0948849567449348E-2</v>
      </c>
      <c r="EG28" s="62">
        <f>IFERROR(Inv_SY_B!EG28/Inv_SY_B!$IS28-1,"")</f>
        <v>1.2518671776130308E-2</v>
      </c>
      <c r="EH28" s="62">
        <f>IFERROR(Inv_SY_B!EH28/Inv_SY_B!$IS28-1,"")</f>
        <v>-2.2059773651267323E-2</v>
      </c>
      <c r="EI28" s="62">
        <f>IFERROR(Inv_SY_B!EI28/Inv_SY_B!$IS28-1,"")</f>
        <v>-1.4930197274484192E-2</v>
      </c>
      <c r="EJ28" s="62">
        <f>IFERROR(Inv_SY_B!EJ28/Inv_SY_B!$IS28-1,"")</f>
        <v>8.3597522230067778E-3</v>
      </c>
      <c r="EK28" s="62">
        <f>IFERROR(Inv_SY_B!EK28/Inv_SY_B!$IS28-1,"")</f>
        <v>-1.3920307467106152E-2</v>
      </c>
      <c r="EL28" s="62">
        <f>IFERROR(Inv_SY_B!EL28/Inv_SY_B!$IS28-1,"")</f>
        <v>-5.9269931482470728E-3</v>
      </c>
      <c r="EM28" s="62">
        <f>IFERROR(Inv_SY_B!EM28/Inv_SY_B!$IS28-1,"")</f>
        <v>-2.2473662916586146E-2</v>
      </c>
      <c r="EN28" s="62">
        <f>IFERROR(Inv_SY_B!EN28/Inv_SY_B!$IS28-1,"")</f>
        <v>-2.6938326475380414E-2</v>
      </c>
      <c r="EO28" s="62">
        <f>IFERROR(Inv_SY_B!EO28/Inv_SY_B!$IS28-1,"")</f>
        <v>-9.7454554024791751E-3</v>
      </c>
      <c r="EP28" s="62">
        <f>IFERROR(Inv_SY_B!EP28/Inv_SY_B!$IS28-1,"")</f>
        <v>-2.0123839990904835E-2</v>
      </c>
      <c r="EQ28" s="62">
        <f>IFERROR(Inv_SY_B!EQ28/Inv_SY_B!$IS28-1,"")</f>
        <v>5.1465473890259794E-3</v>
      </c>
      <c r="ER28" s="62">
        <f>IFERROR(Inv_SY_B!ER28/Inv_SY_B!$IS28-1,"")</f>
        <v>-2.0123839990904835E-2</v>
      </c>
      <c r="ES28" s="62">
        <f>IFERROR(Inv_SY_B!ES28/Inv_SY_B!$IS28-1,"")</f>
        <v>4.2555728630384593E-3</v>
      </c>
      <c r="ET28" s="62">
        <f>IFERROR(Inv_SY_B!ET28/Inv_SY_B!$IS28-1,"")</f>
        <v>-1.1365409086092737E-2</v>
      </c>
      <c r="EU28" s="62">
        <f>IFERROR(Inv_SY_B!EU28/Inv_SY_B!$IS28-1,"")</f>
        <v>3.37438926590794E-3</v>
      </c>
      <c r="EV28" s="62">
        <f>IFERROR(Inv_SY_B!EV28/Inv_SY_B!$IS28-1,"")</f>
        <v>-7.1998138996577365E-3</v>
      </c>
      <c r="EW28" s="62">
        <f>IFERROR(Inv_SY_B!EW28/Inv_SY_B!$IS28-1,"")</f>
        <v>-2.500168048295115E-3</v>
      </c>
      <c r="EX28" s="62">
        <f>IFERROR(Inv_SY_B!EX28/Inv_SY_B!$IS28-1,"")</f>
        <v>-2.1085308940149705E-3</v>
      </c>
      <c r="EY28" s="62">
        <f>IFERROR(Inv_SY_B!EY28/Inv_SY_B!$IS28-1,"")</f>
        <v>-2.0210870469633768E-2</v>
      </c>
      <c r="EZ28" s="62">
        <f>IFERROR(Inv_SY_B!EZ28/Inv_SY_B!$IS28-1,"")</f>
        <v>-5.9269931482470728E-3</v>
      </c>
      <c r="FA28" s="62">
        <f>IFERROR(Inv_SY_B!FA28/Inv_SY_B!$IS28-1,"")</f>
        <v>6.8012143658597868E-3</v>
      </c>
      <c r="FB28" s="62">
        <f>IFERROR(Inv_SY_B!FB28/Inv_SY_B!$IS28-1,"")</f>
        <v>9.7287020941043689E-3</v>
      </c>
      <c r="FC28" s="62">
        <f>IFERROR(Inv_SY_B!FC28/Inv_SY_B!$IS28-1,"")</f>
        <v>6.8012143658597868E-3</v>
      </c>
      <c r="FD28" s="62">
        <f>IFERROR(Inv_SY_B!FD28/Inv_SY_B!$IS28-1,"")</f>
        <v>-7.0842806746307385E-4</v>
      </c>
      <c r="FE28" s="62">
        <f>IFERROR(Inv_SY_B!FE28/Inv_SY_B!$IS28-1,"")</f>
        <v>1.5410111084492195E-2</v>
      </c>
      <c r="FF28" s="62">
        <f>IFERROR(Inv_SY_B!FF28/Inv_SY_B!$IS28-1,"")</f>
        <v>8.3300456547701351E-3</v>
      </c>
      <c r="FG28" s="62">
        <f>IFERROR(Inv_SY_B!FG28/Inv_SY_B!$IS28-1,"")</f>
        <v>-2.1205984875282136E-2</v>
      </c>
      <c r="FH28" s="62">
        <f>IFERROR(Inv_SY_B!FH28/Inv_SY_B!$IS28-1,"")</f>
        <v>5.3692910205229705E-3</v>
      </c>
      <c r="FI28" s="62">
        <f>IFERROR(Inv_SY_B!FI28/Inv_SY_B!$IS28-1,"")</f>
        <v>-9.0769030886068691E-3</v>
      </c>
      <c r="FJ28" s="62">
        <f>IFERROR(Inv_SY_B!FJ28/Inv_SY_B!$IS28-1,"")</f>
        <v>-2.0748283675784962E-2</v>
      </c>
      <c r="FK28" s="62">
        <f>IFERROR(Inv_SY_B!FK28/Inv_SY_B!$IS28-1,"")</f>
        <v>-1.7086674079807462E-2</v>
      </c>
      <c r="FL28" s="62">
        <f>IFERROR(Inv_SY_B!FL28/Inv_SY_B!$IS28-1,"")</f>
        <v>-1.5937844069069729E-2</v>
      </c>
      <c r="FM28" s="62">
        <f>IFERROR(Inv_SY_B!FM28/Inv_SY_B!$IS28-1,"")</f>
        <v>1.1805714138451773E-2</v>
      </c>
      <c r="FN28" s="62">
        <f>IFERROR(Inv_SY_B!FN28/Inv_SY_B!$IS28-1,"")</f>
        <v>-1.5942421081064473E-2</v>
      </c>
      <c r="FO28" s="62">
        <f>IFERROR(Inv_SY_B!FO28/Inv_SY_B!$IS28-1,"")</f>
        <v>-1.1236680623734063E-2</v>
      </c>
      <c r="FP28" s="62">
        <f>IFERROR(Inv_SY_B!FP28/Inv_SY_B!$IS28-1,"")</f>
        <v>-2.0015961756589373E-2</v>
      </c>
      <c r="FQ28" s="62">
        <f>IFERROR(Inv_SY_B!FQ28/Inv_SY_B!$IS28-1,"")</f>
        <v>-2.3599762148652337E-2</v>
      </c>
      <c r="FR28" s="62">
        <f>IFERROR(Inv_SY_B!FR28/Inv_SY_B!$IS28-1,"")</f>
        <v>-2.0633858375910585E-2</v>
      </c>
      <c r="FS28" s="62">
        <f>IFERROR(Inv_SY_B!FS28/Inv_SY_B!$IS28-1,"")</f>
        <v>-1.1365409086092737E-2</v>
      </c>
      <c r="FT28" s="62">
        <f>IFERROR(Inv_SY_B!FT28/Inv_SY_B!$IS28-1,"")</f>
        <v>-2.7430721188443696E-2</v>
      </c>
      <c r="FU28" s="62">
        <f>IFERROR(Inv_SY_B!FU28/Inv_SY_B!$IS28-1,"")</f>
        <v>3.2810292978169286E-3</v>
      </c>
      <c r="FV28" s="62">
        <f>IFERROR(Inv_SY_B!FV28/Inv_SY_B!$IS28-1,"")</f>
        <v>5.3692910205229705E-3</v>
      </c>
      <c r="FW28" s="62">
        <f>IFERROR(Inv_SY_B!FW28/Inv_SY_B!$IS28-1,"")</f>
        <v>1.5667568009209543E-2</v>
      </c>
      <c r="FX28" s="62">
        <f>IFERROR(Inv_SY_B!FX28/Inv_SY_B!$IS28-1,"")</f>
        <v>2.2103991127138567E-2</v>
      </c>
      <c r="FY28" s="62">
        <f>IFERROR(Inv_SY_B!FY28/Inv_SY_B!$IS28-1,"")</f>
        <v>-1.2509662084835727E-2</v>
      </c>
      <c r="FZ28" s="62">
        <f>IFERROR(Inv_SY_B!FZ28/Inv_SY_B!$IS28-1,"")</f>
        <v>1.5074371497654226E-3</v>
      </c>
      <c r="GA28" s="62">
        <f>IFERROR(Inv_SY_B!GA28/Inv_SY_B!$IS28-1,"")</f>
        <v>-3.0475699798458988E-3</v>
      </c>
      <c r="GB28" s="62">
        <f>IFERROR(Inv_SY_B!GB28/Inv_SY_B!$IS28-1,"")</f>
        <v>-2.051943307603632E-2</v>
      </c>
      <c r="GC28" s="62">
        <f>IFERROR(Inv_SY_B!GC28/Inv_SY_B!$IS28-1,"")</f>
        <v>-7.9326500898639907E-3</v>
      </c>
      <c r="GD28" s="62">
        <f>IFERROR(Inv_SY_B!GD28/Inv_SY_B!$IS28-1,"")</f>
        <v>-1.878016851794706E-2</v>
      </c>
      <c r="GE28" s="62">
        <f>IFERROR(Inv_SY_B!GE28/Inv_SY_B!$IS28-1,"")</f>
        <v>-1.4930197274484192E-2</v>
      </c>
      <c r="GF28" s="62">
        <f>IFERROR(Inv_SY_B!GF28/Inv_SY_B!$IS28-1,"")</f>
        <v>-1.3653915083578716E-2</v>
      </c>
      <c r="GG28" s="62">
        <f>IFERROR(Inv_SY_B!GG28/Inv_SY_B!$IS28-1,"")</f>
        <v>-1.507278880202001E-2</v>
      </c>
      <c r="GH28" s="62">
        <f>IFERROR(Inv_SY_B!GH28/Inv_SY_B!$IS28-1,"")</f>
        <v>-7.6580293701655755E-3</v>
      </c>
      <c r="GI28" s="62">
        <f>IFERROR(Inv_SY_B!GI28/Inv_SY_B!$IS28-1,"")</f>
        <v>-1.4207733534970179E-2</v>
      </c>
      <c r="GJ28" s="62">
        <f>IFERROR(Inv_SY_B!GJ28/Inv_SY_B!$IS28-1,"")</f>
        <v>-2.6812824569122484E-2</v>
      </c>
      <c r="GK28" s="62">
        <f>IFERROR(Inv_SY_B!GK28/Inv_SY_B!$IS28-1,"")</f>
        <v>2.6659933109924872E-3</v>
      </c>
      <c r="GL28" s="62">
        <f>IFERROR(Inv_SY_B!GL28/Inv_SY_B!$IS28-1,"")</f>
        <v>2.2103991127138567E-2</v>
      </c>
      <c r="GM28" s="62">
        <f>IFERROR(Inv_SY_B!GM28/Inv_SY_B!$IS28-1,"")</f>
        <v>1.5667568009209543E-2</v>
      </c>
      <c r="GN28" s="62">
        <f>IFERROR(Inv_SY_B!GN28/Inv_SY_B!$IS28-1,"")</f>
        <v>9.2311448912802962E-3</v>
      </c>
      <c r="GO28" s="62">
        <f>IFERROR(Inv_SY_B!GO28/Inv_SY_B!$IS28-1,"")</f>
        <v>6.6565756441085977E-3</v>
      </c>
      <c r="GP28" s="62">
        <f>IFERROR(Inv_SY_B!GP28/Inv_SY_B!$IS28-1,"")</f>
        <v>2.4807288836668828E-2</v>
      </c>
      <c r="GQ28" s="62">
        <f>IFERROR(Inv_SY_B!GQ28/Inv_SY_B!$IS28-1,"")</f>
        <v>-2.0633858375910585E-2</v>
      </c>
      <c r="GR28" s="62">
        <f>IFERROR(Inv_SY_B!GR28/Inv_SY_B!$IS28-1,"")</f>
        <v>1.5667568009209543E-2</v>
      </c>
      <c r="GS28" s="62" t="str">
        <f>IFERROR(Inv_SY_B!GS28/Inv_SY_B!$IS28-1,"")</f>
        <v/>
      </c>
      <c r="GT28" s="62" t="str">
        <f>IFERROR(Inv_SY_B!GT28/Inv_SY_B!$IS28-1,"")</f>
        <v/>
      </c>
      <c r="GU28" s="62">
        <f>IFERROR(Inv_SY_B!GU28/Inv_SY_B!$IS28-1,"")</f>
        <v>-7.1980011207964378E-2</v>
      </c>
      <c r="GV28" s="62">
        <f>IFERROR(Inv_SY_B!GV28/Inv_SY_B!$IS28-1,"")</f>
        <v>-9.1255947055746134E-3</v>
      </c>
      <c r="GW28" s="62">
        <f>IFERROR(Inv_SY_B!GW28/Inv_SY_B!$IS28-1,"")</f>
        <v>-4.0812619477536005E-3</v>
      </c>
      <c r="GX28" s="62" t="str">
        <f>IFERROR(Inv_SY_B!GX28/Inv_SY_B!$IS28-1,"")</f>
        <v/>
      </c>
      <c r="GY28" s="62">
        <f>IFERROR(Inv_SY_B!GY28/Inv_SY_B!$IS28-1,"")</f>
        <v>-1.5082080480505966E-2</v>
      </c>
      <c r="GZ28" s="62">
        <f>IFERROR(Inv_SY_B!GZ28/Inv_SY_B!$IS28-1,"")</f>
        <v>6.8012143658597868E-3</v>
      </c>
      <c r="HA28" s="62">
        <f>IFERROR(Inv_SY_B!HA28/Inv_SY_B!$IS28-1,"")</f>
        <v>1.455367209934888E-3</v>
      </c>
      <c r="HB28" s="62">
        <f>IFERROR(Inv_SY_B!HB28/Inv_SY_B!$IS28-1,"")</f>
        <v>9.3468558686813363E-3</v>
      </c>
      <c r="HC28" s="62">
        <f>IFERROR(Inv_SY_B!HC28/Inv_SY_B!$IS28-1,"")</f>
        <v>1.4438138874323991E-2</v>
      </c>
      <c r="HD28" s="62">
        <f>IFERROR(Inv_SY_B!HD28/Inv_SY_B!$IS28-1,"")</f>
        <v>-6.5634035239524602E-3</v>
      </c>
      <c r="HE28" s="62">
        <f>IFERROR(Inv_SY_B!HE28/Inv_SY_B!$IS28-1,"")</f>
        <v>2.0802242631377421E-2</v>
      </c>
      <c r="HF28" s="62">
        <f>IFERROR(Inv_SY_B!HF28/Inv_SY_B!$IS28-1,"")</f>
        <v>2.2456909608211451E-2</v>
      </c>
      <c r="HG28" s="62">
        <f>IFERROR(Inv_SY_B!HG28/Inv_SY_B!$IS28-1,"")</f>
        <v>-7.1998138996577365E-3</v>
      </c>
      <c r="HH28" s="62">
        <f>IFERROR(Inv_SY_B!HH28/Inv_SY_B!$IS28-1,"")</f>
        <v>8.0740351172705616E-3</v>
      </c>
      <c r="HI28" s="62">
        <f>IFERROR(Inv_SY_B!HI28/Inv_SY_B!$IS28-1,"")</f>
        <v>1.4438138874323991E-2</v>
      </c>
      <c r="HJ28" s="62">
        <f>IFERROR(Inv_SY_B!HJ28/Inv_SY_B!$IS28-1,"")</f>
        <v>-8.3571014260430676E-4</v>
      </c>
      <c r="HK28" s="62">
        <f>IFERROR(Inv_SY_B!HK28/Inv_SY_B!$IS28-1,"")</f>
        <v>-6.6341157879196144E-3</v>
      </c>
      <c r="HL28" s="62">
        <f>IFERROR(Inv_SY_B!HL28/Inv_SY_B!$IS28-1,"")</f>
        <v>5.7629189705526995E-2</v>
      </c>
      <c r="HM28" s="62">
        <f>IFERROR(Inv_SY_B!HM28/Inv_SY_B!$IS28-1,"")</f>
        <v>3.490074172022295E-2</v>
      </c>
      <c r="HN28" s="62">
        <f>IFERROR(Inv_SY_B!HN28/Inv_SY_B!$IS28-1,"")</f>
        <v>6.2295173118699587E-2</v>
      </c>
      <c r="HO28" s="62">
        <f>IFERROR(Inv_SY_B!HO28/Inv_SY_B!$IS28-1,"")</f>
        <v>6.0012303835493164E-2</v>
      </c>
      <c r="HP28" s="62">
        <f>IFERROR(Inv_SY_B!HP28/Inv_SY_B!$IS28-1,"")</f>
        <v>6.107764283432271E-2</v>
      </c>
      <c r="HQ28" s="62">
        <f>IFERROR(Inv_SY_B!HQ28/Inv_SY_B!$IS28-1,"")</f>
        <v>-2.5383145243613736E-3</v>
      </c>
      <c r="HR28" s="62">
        <f>IFERROR(Inv_SY_B!HR28/Inv_SY_B!$IS28-1,"")</f>
        <v>1.5986436677436933E-2</v>
      </c>
      <c r="HS28" s="62">
        <f>IFERROR(Inv_SY_B!HS28/Inv_SY_B!$IS28-1,"")</f>
        <v>1.6627390566750444E-2</v>
      </c>
      <c r="HT28" s="62">
        <f>IFERROR(Inv_SY_B!HT28/Inv_SY_B!$IS28-1,"")</f>
        <v>4.6798464468420509E-3</v>
      </c>
      <c r="HU28" s="62">
        <f>IFERROR(Inv_SY_B!HU28/Inv_SY_B!$IS28-1,"")</f>
        <v>-1.5034512261391519E-4</v>
      </c>
      <c r="HV28" s="62">
        <f>IFERROR(Inv_SY_B!HV28/Inv_SY_B!$IS28-1,"")</f>
        <v>5.2542476064529886E-3</v>
      </c>
      <c r="HW28" s="62">
        <f>IFERROR(Inv_SY_B!HW28/Inv_SY_B!$IS28-1,"")</f>
        <v>1.9071206409458918E-2</v>
      </c>
      <c r="HX28" s="62">
        <f>IFERROR(Inv_SY_B!HX28/Inv_SY_B!$IS28-1,"")</f>
        <v>-1.4249282676701558E-2</v>
      </c>
      <c r="HY28" s="62">
        <f>IFERROR(Inv_SY_B!HY28/Inv_SY_B!$IS28-1,"")</f>
        <v>-1.4553889352252991E-2</v>
      </c>
      <c r="HZ28" s="62">
        <f>IFERROR(Inv_SY_B!HZ28/Inv_SY_B!$IS28-1,"")</f>
        <v>1.1920782277089481E-2</v>
      </c>
      <c r="IA28" s="62">
        <f>IFERROR(Inv_SY_B!IA28/Inv_SY_B!$IS28-1,"")</f>
        <v>-2.430426991803214E-2</v>
      </c>
      <c r="IB28" s="62">
        <f>IFERROR(Inv_SY_B!IB28/Inv_SY_B!$IS28-1,"")</f>
        <v>4.8175976104147811E-3</v>
      </c>
      <c r="IC28" s="62">
        <f>IFERROR(Inv_SY_B!IC28/Inv_SY_B!$IS28-1,"")</f>
        <v>-1.8593072503819696E-3</v>
      </c>
      <c r="ID28" s="62">
        <f>IFERROR(Inv_SY_B!ID28/Inv_SY_B!$IS28-1,"")</f>
        <v>-1.7976648634385417E-2</v>
      </c>
      <c r="IE28" s="62">
        <f>IFERROR(Inv_SY_B!IE28/Inv_SY_B!$IS28-1,"")</f>
        <v>5.80592220783549E-4</v>
      </c>
      <c r="IF28" s="62" t="str">
        <f>IFERROR(Inv_SY_B!IF28/Inv_SY_B!$IS28-1,"")</f>
        <v/>
      </c>
      <c r="IG28" s="62">
        <f>IFERROR(Inv_SY_B!IG28/Inv_SY_B!$IS28-1,"")</f>
        <v>1.0006503419157653E-2</v>
      </c>
      <c r="IH28" s="62">
        <f>IFERROR(Inv_SY_B!IH28/Inv_SY_B!$IS28-1,"")</f>
        <v>-1.3969571083232046E-2</v>
      </c>
      <c r="II28" s="62">
        <f>IFERROR(Inv_SY_B!II28/Inv_SY_B!$IS28-1,"")</f>
        <v>-9.2135303123374035E-3</v>
      </c>
      <c r="IJ28" s="62">
        <f>IFERROR(Inv_SY_B!IJ28/Inv_SY_B!$IS28-1,"")</f>
        <v>-1.3214105415714217E-3</v>
      </c>
      <c r="IK28" s="62">
        <f>IFERROR(Inv_SY_B!IK28/Inv_SY_B!$IS28-1,"")</f>
        <v>8.8350573147923939E-3</v>
      </c>
      <c r="IL28" s="62" t="str">
        <f>IFERROR(Inv_SY_B!IL28/Inv_SY_B!$IS28-1,"")</f>
        <v/>
      </c>
      <c r="IM28" s="62" t="str">
        <f>IFERROR(Inv_SY_B!IM28/Inv_SY_B!$IS28-1,"")</f>
        <v/>
      </c>
      <c r="IN28" s="62">
        <f>IFERROR(Inv_SY_B!IN28/Inv_SY_B!$IS28-1,"")</f>
        <v>2.6986794871774356E-2</v>
      </c>
      <c r="IO28" s="62">
        <f>IFERROR(Inv_SY_B!IO28/Inv_SY_B!$IS28-1,"")</f>
        <v>1.2072048888159381E-2</v>
      </c>
      <c r="IP28" s="62">
        <f>IFERROR(Inv_SY_B!IP28/Inv_SY_B!$IS28-1,"")</f>
        <v>0.10521546045978769</v>
      </c>
      <c r="IQ28" s="62">
        <f>IFERROR(Inv_SY_B!IQ28/Inv_SY_B!$IS28-1,"")</f>
        <v>-2.0343394153152672E-2</v>
      </c>
      <c r="IR28" s="62">
        <f>IFERROR(Inv_SY_B!IR28/Inv_SY_B!$IS28-1,"")</f>
        <v>-2.4993974653210294E-2</v>
      </c>
    </row>
    <row r="29" spans="2:252" ht="14.5" x14ac:dyDescent="0.35">
      <c r="B29" s="85">
        <f t="shared" si="0"/>
        <v>45851</v>
      </c>
      <c r="C29" s="62">
        <f>IFERROR(Inv_SY_B!C29/Inv_SY_B!$IS29-1,"")</f>
        <v>2.1509350623284185E-2</v>
      </c>
      <c r="D29" s="62">
        <f>IFERROR(Inv_SY_B!D29/Inv_SY_B!$IS29-1,"")</f>
        <v>1.7725982658012729E-2</v>
      </c>
      <c r="E29" s="62">
        <f>IFERROR(Inv_SY_B!E29/Inv_SY_B!$IS29-1,"")</f>
        <v>8.2675627448340894E-3</v>
      </c>
      <c r="F29" s="62">
        <f>IFERROR(Inv_SY_B!F29/Inv_SY_B!$IS29-1,"")</f>
        <v>1.2366211373878055E-2</v>
      </c>
      <c r="G29" s="62">
        <f>IFERROR(Inv_SY_B!G29/Inv_SY_B!$IS29-1,"")</f>
        <v>1.3816502427232313E-2</v>
      </c>
      <c r="H29" s="62">
        <f>IFERROR(Inv_SY_B!H29/Inv_SY_B!$IS29-1,"")</f>
        <v>7.7210762609616346E-3</v>
      </c>
      <c r="I29" s="62">
        <f>IFERROR(Inv_SY_B!I29/Inv_SY_B!$IS29-1,"")</f>
        <v>4.1689141157901233E-3</v>
      </c>
      <c r="J29" s="62">
        <f>IFERROR(Inv_SY_B!J29/Inv_SY_B!$IS29-1,"")</f>
        <v>6.9013465351528414E-3</v>
      </c>
      <c r="K29" s="62">
        <f>IFERROR(Inv_SY_B!K29/Inv_SY_B!$IS29-1,"")</f>
        <v>1.0300492464839994E-2</v>
      </c>
      <c r="L29" s="62">
        <f>IFERROR(Inv_SY_B!L29/Inv_SY_B!$IS29-1,"")</f>
        <v>1.685833027131034E-2</v>
      </c>
      <c r="M29" s="62">
        <f>IFERROR(Inv_SY_B!M29/Inv_SY_B!$IS29-1,"")</f>
        <v>2.8026979061088753E-3</v>
      </c>
      <c r="N29" s="62">
        <f>IFERROR(Inv_SY_B!N29/Inv_SY_B!$IS29-1,"")</f>
        <v>1.2366211373878055E-2</v>
      </c>
      <c r="O29" s="62">
        <f>IFERROR(Inv_SY_B!O29/Inv_SY_B!$IS29-1,"")</f>
        <v>1.8104319454540052E-2</v>
      </c>
      <c r="P29" s="62">
        <f>IFERROR(Inv_SY_B!P29/Inv_SY_B!$IS29-1,"")</f>
        <v>1.6464860002922244E-2</v>
      </c>
      <c r="Q29" s="62">
        <f>IFERROR(Inv_SY_B!Q29/Inv_SY_B!$IS29-1,"")</f>
        <v>-2.6621669326165609E-3</v>
      </c>
      <c r="R29" s="62">
        <f>IFERROR(Inv_SY_B!R29/Inv_SY_B!$IS29-1,"")</f>
        <v>-1.2225680400385963E-2</v>
      </c>
      <c r="S29" s="62">
        <f>IFERROR(Inv_SY_B!S29/Inv_SY_B!$IS29-1,"")</f>
        <v>-2.7987885535847301E-3</v>
      </c>
      <c r="T29" s="62">
        <f>IFERROR(Inv_SY_B!T29/Inv_SY_B!$IS29-1,"")</f>
        <v>7.5844546399934654E-3</v>
      </c>
      <c r="U29" s="62">
        <f>IFERROR(Inv_SY_B!U29/Inv_SY_B!$IS29-1,"")</f>
        <v>9.5286853999245746E-3</v>
      </c>
      <c r="V29" s="62">
        <f>IFERROR(Inv_SY_B!V29/Inv_SY_B!$IS29-1,"")</f>
        <v>1.1924818444596363E-2</v>
      </c>
      <c r="W29" s="62">
        <f>IFERROR(Inv_SY_B!W29/Inv_SY_B!$IS29-1,"")</f>
        <v>2.8026979061088753E-3</v>
      </c>
      <c r="X29" s="62">
        <f>IFERROR(Inv_SY_B!X29/Inv_SY_B!$IS29-1,"")</f>
        <v>-2.6434328981072008E-2</v>
      </c>
      <c r="Y29" s="62">
        <f>IFERROR(Inv_SY_B!Y29/Inv_SY_B!$IS29-1,"")</f>
        <v>-3.7131024785254096E-3</v>
      </c>
      <c r="Z29" s="62">
        <f>IFERROR(Inv_SY_B!Z29/Inv_SY_B!$IS29-1,"")</f>
        <v>-1.6324329029430151E-2</v>
      </c>
      <c r="AA29" s="62">
        <f>IFERROR(Inv_SY_B!AA29/Inv_SY_B!$IS29-1,"")</f>
        <v>-3.7131024785254096E-3</v>
      </c>
      <c r="AB29" s="62">
        <f>IFERROR(Inv_SY_B!AB29/Inv_SY_B!$IS29-1,"")</f>
        <v>1.1672593913578444E-2</v>
      </c>
      <c r="AC29" s="62">
        <f>IFERROR(Inv_SY_B!AC29/Inv_SY_B!$IS29-1,"")</f>
        <v>6.7542155587254626E-3</v>
      </c>
      <c r="AD29" s="62">
        <f>IFERROR(Inv_SY_B!AD29/Inv_SY_B!$IS29-1,"")</f>
        <v>5.8994546480530818E-3</v>
      </c>
      <c r="AE29" s="62">
        <f>IFERROR(Inv_SY_B!AE29/Inv_SY_B!$IS29-1,"")</f>
        <v>4.0778330351445291E-3</v>
      </c>
      <c r="AF29" s="62">
        <f>IFERROR(Inv_SY_B!AF29/Inv_SY_B!$IS29-1,"")</f>
        <v>4.4421573577264617E-3</v>
      </c>
      <c r="AG29" s="62">
        <f>IFERROR(Inv_SY_B!AG29/Inv_SY_B!$IS29-1,"")</f>
        <v>1.3064499658826501E-2</v>
      </c>
      <c r="AH29" s="62">
        <f>IFERROR(Inv_SY_B!AH29/Inv_SY_B!$IS29-1,"")</f>
        <v>2.1347699813756282E-3</v>
      </c>
      <c r="AI29" s="62">
        <f>IFERROR(Inv_SY_B!AI29/Inv_SY_B!$IS29-1,"")</f>
        <v>-2.9118106059005E-2</v>
      </c>
      <c r="AJ29" s="62">
        <f>IFERROR(Inv_SY_B!AJ29/Inv_SY_B!$IS29-1,"")</f>
        <v>3.1306224663758542E-3</v>
      </c>
      <c r="AK29" s="62">
        <f>IFERROR(Inv_SY_B!AK29/Inv_SY_B!$IS29-1,"")</f>
        <v>-1.4958112819748681E-2</v>
      </c>
      <c r="AL29" s="62">
        <f>IFERROR(Inv_SY_B!AL29/Inv_SY_B!$IS29-1,"")</f>
        <v>-1.1470124898678602E-2</v>
      </c>
      <c r="AM29" s="62">
        <f>IFERROR(Inv_SY_B!AM29/Inv_SY_B!$IS29-1,"")</f>
        <v>-1.0227074809989745E-3</v>
      </c>
      <c r="AN29" s="62">
        <f>IFERROR(Inv_SY_B!AN29/Inv_SY_B!$IS29-1,"")</f>
        <v>-2.9986491126243631E-2</v>
      </c>
      <c r="AO29" s="62">
        <f>IFERROR(Inv_SY_B!AO29/Inv_SY_B!$IS29-1,"")</f>
        <v>-1.4958112819748681E-2</v>
      </c>
      <c r="AP29" s="62">
        <f>IFERROR(Inv_SY_B!AP29/Inv_SY_B!$IS29-1,"")</f>
        <v>-5.394599351979279E-3</v>
      </c>
      <c r="AQ29" s="62">
        <f>IFERROR(Inv_SY_B!AQ29/Inv_SY_B!$IS29-1,"")</f>
        <v>-1.0859464190704715E-2</v>
      </c>
      <c r="AR29" s="62">
        <f>IFERROR(Inv_SY_B!AR29/Inv_SY_B!$IS29-1,"")</f>
        <v>-2.6621669326165609E-3</v>
      </c>
      <c r="AS29" s="62">
        <f>IFERROR(Inv_SY_B!AS29/Inv_SY_B!$IS29-1,"")</f>
        <v>-1.4958112819748681E-2</v>
      </c>
      <c r="AT29" s="62">
        <f>IFERROR(Inv_SY_B!AT29/Inv_SY_B!$IS29-1,"")</f>
        <v>-2.9986491126243631E-2</v>
      </c>
      <c r="AU29" s="62">
        <f>IFERROR(Inv_SY_B!AU29/Inv_SY_B!$IS29-1,"")</f>
        <v>-4.028383142298031E-3</v>
      </c>
      <c r="AV29" s="62">
        <f>IFERROR(Inv_SY_B!AV29/Inv_SY_B!$IS29-1,"")</f>
        <v>-1.1815815537481789E-2</v>
      </c>
      <c r="AW29" s="62">
        <f>IFERROR(Inv_SY_B!AW29/Inv_SY_B!$IS29-1,"")</f>
        <v>-1.1908571683444391E-3</v>
      </c>
      <c r="AX29" s="62">
        <f>IFERROR(Inv_SY_B!AX29/Inv_SY_B!$IS29-1,"")</f>
        <v>-2.5204734392358819E-2</v>
      </c>
      <c r="AY29" s="62">
        <f>IFERROR(Inv_SY_B!AY29/Inv_SY_B!$IS29-1,"")</f>
        <v>-1.5012761468136016E-2</v>
      </c>
      <c r="AZ29" s="62">
        <f>IFERROR(Inv_SY_B!AZ29/Inv_SY_B!$IS29-1,"")</f>
        <v>-9.7664912229596945E-3</v>
      </c>
      <c r="BA29" s="62">
        <f>IFERROR(Inv_SY_B!BA29/Inv_SY_B!$IS29-1,"")</f>
        <v>-1.3591896610067433E-2</v>
      </c>
      <c r="BB29" s="62">
        <f>IFERROR(Inv_SY_B!BB29/Inv_SY_B!$IS29-1,"")</f>
        <v>-1.7007437134270775E-2</v>
      </c>
      <c r="BC29" s="62">
        <f>IFERROR(Inv_SY_B!BC29/Inv_SY_B!$IS29-1,"")</f>
        <v>-1.7513561261623956E-3</v>
      </c>
      <c r="BD29" s="62">
        <f>IFERROR(Inv_SY_B!BD29/Inv_SY_B!$IS29-1,"")</f>
        <v>-1.8145950642338593E-2</v>
      </c>
      <c r="BE29" s="62">
        <f>IFERROR(Inv_SY_B!BE29/Inv_SY_B!$IS29-1,"")</f>
        <v>-2.0107696994701607E-2</v>
      </c>
      <c r="BF29" s="62">
        <f>IFERROR(Inv_SY_B!BF29/Inv_SY_B!$IS29-1,"")</f>
        <v>-2.9657705347679864E-3</v>
      </c>
      <c r="BG29" s="62">
        <f>IFERROR(Inv_SY_B!BG29/Inv_SY_B!$IS29-1,"")</f>
        <v>8.5711663469856259E-3</v>
      </c>
      <c r="BH29" s="62">
        <f>IFERROR(Inv_SY_B!BH29/Inv_SY_B!$IS29-1,"")</f>
        <v>2.1195898012682513E-3</v>
      </c>
      <c r="BI29" s="62">
        <f>IFERROR(Inv_SY_B!BI29/Inv_SY_B!$IS29-1,"")</f>
        <v>-5.394599351979279E-3</v>
      </c>
      <c r="BJ29" s="62">
        <f>IFERROR(Inv_SY_B!BJ29/Inv_SY_B!$IS29-1,"")</f>
        <v>6.7747269104900809E-4</v>
      </c>
      <c r="BK29" s="62">
        <f>IFERROR(Inv_SY_B!BK29/Inv_SY_B!$IS29-1,"")</f>
        <v>-1.1542572295545339E-2</v>
      </c>
      <c r="BL29" s="62">
        <f>IFERROR(Inv_SY_B!BL29/Inv_SY_B!$IS29-1,"")</f>
        <v>8.7886355046324915E-3</v>
      </c>
      <c r="BM29" s="62">
        <f>IFERROR(Inv_SY_B!BM29/Inv_SY_B!$IS29-1,"")</f>
        <v>-8.6735182552145629E-3</v>
      </c>
      <c r="BN29" s="62">
        <f>IFERROR(Inv_SY_B!BN29/Inv_SY_B!$IS29-1,"")</f>
        <v>1.7148643096853711E-3</v>
      </c>
      <c r="BO29" s="62">
        <f>IFERROR(Inv_SY_B!BO29/Inv_SY_B!$IS29-1,"")</f>
        <v>3.273334225358937E-2</v>
      </c>
      <c r="BP29" s="62">
        <f>IFERROR(Inv_SY_B!BP29/Inv_SY_B!$IS29-1,"")</f>
        <v>2.8067188429754752E-2</v>
      </c>
      <c r="BQ29" s="62">
        <f>IFERROR(Inv_SY_B!BQ29/Inv_SY_B!$IS29-1,"")</f>
        <v>2.6806065774664267E-2</v>
      </c>
      <c r="BR29" s="62">
        <f>IFERROR(Inv_SY_B!BR29/Inv_SY_B!$IS29-1,"")</f>
        <v>1.4573176020286516E-2</v>
      </c>
      <c r="BS29" s="62">
        <f>IFERROR(Inv_SY_B!BS29/Inv_SY_B!$IS29-1,"")</f>
        <v>2.5345265365851022E-2</v>
      </c>
      <c r="BT29" s="62">
        <f>IFERROR(Inv_SY_B!BT29/Inv_SY_B!$IS29-1,"")</f>
        <v>2.056350863196621E-2</v>
      </c>
      <c r="BU29" s="62">
        <f>IFERROR(Inv_SY_B!BU29/Inv_SY_B!$IS29-1,"")</f>
        <v>2.4798778881978567E-2</v>
      </c>
      <c r="BV29" s="62">
        <f>IFERROR(Inv_SY_B!BV29/Inv_SY_B!$IS29-1,"")</f>
        <v>2.0017022148093755E-2</v>
      </c>
      <c r="BW29" s="62">
        <f>IFERROR(Inv_SY_B!BW29/Inv_SY_B!$IS29-1,"")</f>
        <v>4.3242697712676526E-2</v>
      </c>
      <c r="BX29" s="62">
        <f>IFERROR(Inv_SY_B!BX29/Inv_SY_B!$IS29-1,"")</f>
        <v>3.040026534167195E-2</v>
      </c>
      <c r="BY29" s="62">
        <f>IFERROR(Inv_SY_B!BY29/Inv_SY_B!$IS29-1,"")</f>
        <v>2.6908823916930835E-2</v>
      </c>
      <c r="BZ29" s="62">
        <f>IFERROR(Inv_SY_B!BZ29/Inv_SY_B!$IS29-1,"")</f>
        <v>1.7072067207225095E-2</v>
      </c>
      <c r="CA29" s="62">
        <f>IFERROR(Inv_SY_B!CA29/Inv_SY_B!$IS29-1,"")</f>
        <v>3.0552067142747719E-2</v>
      </c>
      <c r="CB29" s="62">
        <f>IFERROR(Inv_SY_B!CB29/Inv_SY_B!$IS29-1,"")</f>
        <v>2.1383238357775225E-2</v>
      </c>
      <c r="CC29" s="62">
        <f>IFERROR(Inv_SY_B!CC29/Inv_SY_B!$IS29-1,"")</f>
        <v>1.0316887059356183E-2</v>
      </c>
      <c r="CD29" s="62">
        <f>IFERROR(Inv_SY_B!CD29/Inv_SY_B!$IS29-1,"")</f>
        <v>3.4751138501734058E-2</v>
      </c>
      <c r="CE29" s="62">
        <f>IFERROR(Inv_SY_B!CE29/Inv_SY_B!$IS29-1,"")</f>
        <v>1.3049319478718902E-2</v>
      </c>
      <c r="CF29" s="62">
        <f>IFERROR(Inv_SY_B!CF29/Inv_SY_B!$IS29-1,"")</f>
        <v>2.6301616712627984E-2</v>
      </c>
      <c r="CG29" s="62">
        <f>IFERROR(Inv_SY_B!CG29/Inv_SY_B!$IS29-1,"")</f>
        <v>-4.028383142298031E-3</v>
      </c>
      <c r="CH29" s="62">
        <f>IFERROR(Inv_SY_B!CH29/Inv_SY_B!$IS29-1,"")</f>
        <v>2.9853778857799274E-2</v>
      </c>
      <c r="CI29" s="62">
        <f>IFERROR(Inv_SY_B!CI29/Inv_SY_B!$IS29-1,"")</f>
        <v>9.2239140916112738E-3</v>
      </c>
      <c r="CJ29" s="62">
        <f>IFERROR(Inv_SY_B!CJ29/Inv_SY_B!$IS29-1,"")</f>
        <v>2.3295941051328928E-2</v>
      </c>
      <c r="CK29" s="62">
        <f>IFERROR(Inv_SY_B!CK29/Inv_SY_B!$IS29-1,"")</f>
        <v>1.3732427583559526E-2</v>
      </c>
      <c r="CL29" s="62">
        <f>IFERROR(Inv_SY_B!CL29/Inv_SY_B!$IS29-1,"")</f>
        <v>7.3112113980571269E-3</v>
      </c>
      <c r="CM29" s="62">
        <f>IFERROR(Inv_SY_B!CM29/Inv_SY_B!$IS29-1,"")</f>
        <v>2.2612832946488304E-2</v>
      </c>
      <c r="CN29" s="62">
        <f>IFERROR(Inv_SY_B!CN29/Inv_SY_B!$IS29-1,"")</f>
        <v>1.2639454615814616E-2</v>
      </c>
      <c r="CO29" s="62">
        <f>IFERROR(Inv_SY_B!CO29/Inv_SY_B!$IS29-1,"")</f>
        <v>-1.5668545248783028E-2</v>
      </c>
      <c r="CP29" s="62">
        <f>IFERROR(Inv_SY_B!CP29/Inv_SY_B!$IS29-1,"")</f>
        <v>2.3274922340410731E-2</v>
      </c>
      <c r="CQ29" s="62">
        <f>IFERROR(Inv_SY_B!CQ29/Inv_SY_B!$IS29-1,"")</f>
        <v>3.3815805865875292E-2</v>
      </c>
      <c r="CR29" s="62">
        <f>IFERROR(Inv_SY_B!CR29/Inv_SY_B!$IS29-1,"")</f>
        <v>-6.1284261809457785E-4</v>
      </c>
      <c r="CS29" s="62">
        <f>IFERROR(Inv_SY_B!CS29/Inv_SY_B!$IS29-1,"")</f>
        <v>2.2536932045950309E-2</v>
      </c>
      <c r="CT29" s="62">
        <f>IFERROR(Inv_SY_B!CT29/Inv_SY_B!$IS29-1,"")</f>
        <v>-1.3591896610067433E-2</v>
      </c>
      <c r="CU29" s="62">
        <f>IFERROR(Inv_SY_B!CU29/Inv_SY_B!$IS29-1,"")</f>
        <v>-5.394599351979279E-3</v>
      </c>
      <c r="CV29" s="62">
        <f>IFERROR(Inv_SY_B!CV29/Inv_SY_B!$IS29-1,"")</f>
        <v>-1.4958112819748681E-2</v>
      </c>
      <c r="CW29" s="62">
        <f>IFERROR(Inv_SY_B!CW29/Inv_SY_B!$IS29-1,"")</f>
        <v>-8.1270317713419971E-3</v>
      </c>
      <c r="CX29" s="62">
        <f>IFERROR(Inv_SY_B!CX29/Inv_SY_B!$IS29-1,"")</f>
        <v>-6.760815561660638E-3</v>
      </c>
      <c r="CY29" s="62">
        <f>IFERROR(Inv_SY_B!CY29/Inv_SY_B!$IS29-1,"")</f>
        <v>-1.4958112819748681E-2</v>
      </c>
      <c r="CZ29" s="62">
        <f>IFERROR(Inv_SY_B!CZ29/Inv_SY_B!$IS29-1,"")</f>
        <v>1.4364816964274052E-3</v>
      </c>
      <c r="DA29" s="62">
        <f>IFERROR(Inv_SY_B!DA29/Inv_SY_B!$IS29-1,"")</f>
        <v>7.026548674615718E-5</v>
      </c>
      <c r="DB29" s="62">
        <f>IFERROR(Inv_SY_B!DB29/Inv_SY_B!$IS29-1,"")</f>
        <v>-1.7690545239111399E-2</v>
      </c>
      <c r="DC29" s="62">
        <f>IFERROR(Inv_SY_B!DC29/Inv_SY_B!$IS29-1,"")</f>
        <v>-4.1550027669623457E-4</v>
      </c>
      <c r="DD29" s="62">
        <f>IFERROR(Inv_SY_B!DD29/Inv_SY_B!$IS29-1,"")</f>
        <v>2.0688710771410435E-4</v>
      </c>
      <c r="DE29" s="62">
        <f>IFERROR(Inv_SY_B!DE29/Inv_SY_B!$IS29-1,"")</f>
        <v>-1.6445770470290721E-2</v>
      </c>
      <c r="DF29" s="62">
        <f>IFERROR(Inv_SY_B!DF29/Inv_SY_B!$IS29-1,"")</f>
        <v>1.2327816538945768E-2</v>
      </c>
      <c r="DG29" s="62">
        <f>IFERROR(Inv_SY_B!DG29/Inv_SY_B!$IS29-1,"")</f>
        <v>-5.394599351979279E-3</v>
      </c>
      <c r="DH29" s="62">
        <f>IFERROR(Inv_SY_B!DH29/Inv_SY_B!$IS29-1,"")</f>
        <v>8.692607787846196E-3</v>
      </c>
      <c r="DI29" s="62">
        <f>IFERROR(Inv_SY_B!DI29/Inv_SY_B!$IS29-1,"")</f>
        <v>-9.3881544264324823E-3</v>
      </c>
      <c r="DJ29" s="62">
        <f>IFERROR(Inv_SY_B!DJ29/Inv_SY_B!$IS29-1,"")</f>
        <v>-1.6953062303805E-3</v>
      </c>
      <c r="DK29" s="62">
        <f>IFERROR(Inv_SY_B!DK29/Inv_SY_B!$IS29-1,"")</f>
        <v>-1.7513561261623956E-3</v>
      </c>
      <c r="DL29" s="62">
        <f>IFERROR(Inv_SY_B!DL29/Inv_SY_B!$IS29-1,"")</f>
        <v>6.7747269104900809E-4</v>
      </c>
      <c r="DM29" s="62">
        <f>IFERROR(Inv_SY_B!DM29/Inv_SY_B!$IS29-1,"")</f>
        <v>-1.6324329029430151E-2</v>
      </c>
      <c r="DN29" s="62">
        <f>IFERROR(Inv_SY_B!DN29/Inv_SY_B!$IS29-1,"")</f>
        <v>6.1675197061861198E-4</v>
      </c>
      <c r="DO29" s="62">
        <f>IFERROR(Inv_SY_B!DO29/Inv_SY_B!$IS29-1,"")</f>
        <v>-1.4155020855744049E-2</v>
      </c>
      <c r="DP29" s="62">
        <f>IFERROR(Inv_SY_B!DP29/Inv_SY_B!$IS29-1,"")</f>
        <v>-1.3895500212218748E-2</v>
      </c>
      <c r="DQ29" s="62">
        <f>IFERROR(Inv_SY_B!DQ29/Inv_SY_B!$IS29-1,"")</f>
        <v>1.1607202368499658E-2</v>
      </c>
      <c r="DR29" s="62">
        <f>IFERROR(Inv_SY_B!DR29/Inv_SY_B!$IS29-1,"")</f>
        <v>-1.8424372068078787E-3</v>
      </c>
      <c r="DS29" s="62">
        <f>IFERROR(Inv_SY_B!DS29/Inv_SY_B!$IS29-1,"")</f>
        <v>3.4858060109494993E-3</v>
      </c>
      <c r="DT29" s="62">
        <f>IFERROR(Inv_SY_B!DT29/Inv_SY_B!$IS29-1,"")</f>
        <v>-5.394599351979279E-3</v>
      </c>
      <c r="DU29" s="62">
        <f>IFERROR(Inv_SY_B!DU29/Inv_SY_B!$IS29-1,"")</f>
        <v>6.7747269104900809E-4</v>
      </c>
      <c r="DV29" s="62">
        <f>IFERROR(Inv_SY_B!DV29/Inv_SY_B!$IS29-1,"")</f>
        <v>-4.5748696261705968E-3</v>
      </c>
      <c r="DW29" s="62">
        <f>IFERROR(Inv_SY_B!DW29/Inv_SY_B!$IS29-1,"")</f>
        <v>-2.6297707360103839E-2</v>
      </c>
      <c r="DX29" s="62">
        <f>IFERROR(Inv_SY_B!DX29/Inv_SY_B!$IS29-1,"")</f>
        <v>-1.1441489218595446E-3</v>
      </c>
      <c r="DY29" s="62">
        <f>IFERROR(Inv_SY_B!DY29/Inv_SY_B!$IS29-1,"")</f>
        <v>-1.6870815513302606E-2</v>
      </c>
      <c r="DZ29" s="62">
        <f>IFERROR(Inv_SY_B!DZ29/Inv_SY_B!$IS29-1,"")</f>
        <v>-1.3591896610067433E-2</v>
      </c>
      <c r="EA29" s="62">
        <f>IFERROR(Inv_SY_B!EA29/Inv_SY_B!$IS29-1,"")</f>
        <v>-1.510991462082456E-2</v>
      </c>
      <c r="EB29" s="62">
        <f>IFERROR(Inv_SY_B!EB29/Inv_SY_B!$IS29-1,"")</f>
        <v>-2.2517842513319009E-2</v>
      </c>
      <c r="EC29" s="62">
        <f>IFERROR(Inv_SY_B!EC29/Inv_SY_B!$IS29-1,"")</f>
        <v>-2.8935555580334893E-2</v>
      </c>
      <c r="ED29" s="62">
        <f>IFERROR(Inv_SY_B!ED29/Inv_SY_B!$IS29-1,"")</f>
        <v>5.1147561071080982E-3</v>
      </c>
      <c r="EE29" s="62">
        <f>IFERROR(Inv_SY_B!EE29/Inv_SY_B!$IS29-1,"")</f>
        <v>1.7221533595976446E-2</v>
      </c>
      <c r="EF29" s="62">
        <f>IFERROR(Inv_SY_B!EF29/Inv_SY_B!$IS29-1,"")</f>
        <v>2.093611305278853E-2</v>
      </c>
      <c r="EG29" s="62">
        <f>IFERROR(Inv_SY_B!EG29/Inv_SY_B!$IS29-1,"")</f>
        <v>-5.146196404764547E-3</v>
      </c>
      <c r="EH29" s="62">
        <f>IFERROR(Inv_SY_B!EH29/Inv_SY_B!$IS29-1,"")</f>
        <v>-1.1906100454834645E-2</v>
      </c>
      <c r="EI29" s="62">
        <f>IFERROR(Inv_SY_B!EI29/Inv_SY_B!$IS29-1,"")</f>
        <v>-1.6625278753940265E-2</v>
      </c>
      <c r="EJ29" s="62">
        <f>IFERROR(Inv_SY_B!EJ29/Inv_SY_B!$IS29-1,"")</f>
        <v>-3.8707428104116648E-3</v>
      </c>
      <c r="EK29" s="62">
        <f>IFERROR(Inv_SY_B!EK29/Inv_SY_B!$IS29-1,"")</f>
        <v>-4.5202209777831515E-3</v>
      </c>
      <c r="EL29" s="62">
        <f>IFERROR(Inv_SY_B!EL29/Inv_SY_B!$IS29-1,"")</f>
        <v>5.5351303254715933E-3</v>
      </c>
      <c r="EM29" s="62">
        <f>IFERROR(Inv_SY_B!EM29/Inv_SY_B!$IS29-1,"")</f>
        <v>-4.3418357529001472E-4</v>
      </c>
      <c r="EN29" s="62">
        <f>IFERROR(Inv_SY_B!EN29/Inv_SY_B!$IS29-1,"")</f>
        <v>-1.1784287471104382E-2</v>
      </c>
      <c r="EO29" s="62">
        <f>IFERROR(Inv_SY_B!EO29/Inv_SY_B!$IS29-1,"")</f>
        <v>6.2182384303122173E-3</v>
      </c>
      <c r="EP29" s="62">
        <f>IFERROR(Inv_SY_B!EP29/Inv_SY_B!$IS29-1,"")</f>
        <v>9.5305134530954128E-4</v>
      </c>
      <c r="EQ29" s="62">
        <f>IFERROR(Inv_SY_B!EQ29/Inv_SY_B!$IS29-1,"")</f>
        <v>-9.4932479810232451E-3</v>
      </c>
      <c r="ER29" s="62">
        <f>IFERROR(Inv_SY_B!ER29/Inv_SY_B!$IS29-1,"")</f>
        <v>1.1672593913578444E-2</v>
      </c>
      <c r="ES29" s="62">
        <f>IFERROR(Inv_SY_B!ES29/Inv_SY_B!$IS29-1,"")</f>
        <v>1.0999995164196807E-2</v>
      </c>
      <c r="ET29" s="62">
        <f>IFERROR(Inv_SY_B!ET29/Inv_SY_B!$IS29-1,"")</f>
        <v>-1.6324329029430151E-2</v>
      </c>
      <c r="EU29" s="62">
        <f>IFERROR(Inv_SY_B!EU29/Inv_SY_B!$IS29-1,"")</f>
        <v>1.9869891171666598E-2</v>
      </c>
      <c r="EV29" s="62">
        <f>IFERROR(Inv_SY_B!EV29/Inv_SY_B!$IS29-1,"")</f>
        <v>-3.7131024785254096E-3</v>
      </c>
      <c r="EW29" s="62">
        <f>IFERROR(Inv_SY_B!EW29/Inv_SY_B!$IS29-1,"")</f>
        <v>-2.4519798234349244E-3</v>
      </c>
      <c r="EX29" s="62">
        <f>IFERROR(Inv_SY_B!EX29/Inv_SY_B!$IS29-1,"")</f>
        <v>-5.394599351979279E-3</v>
      </c>
      <c r="EY29" s="62">
        <f>IFERROR(Inv_SY_B!EY29/Inv_SY_B!$IS29-1,"")</f>
        <v>-9.7664912229596945E-3</v>
      </c>
      <c r="EZ29" s="62">
        <f>IFERROR(Inv_SY_B!EZ29/Inv_SY_B!$IS29-1,"")</f>
        <v>-1.2225680400385963E-2</v>
      </c>
      <c r="FA29" s="62">
        <f>IFERROR(Inv_SY_B!FA29/Inv_SY_B!$IS29-1,"")</f>
        <v>1.4364816964274052E-3</v>
      </c>
      <c r="FB29" s="62">
        <f>IFERROR(Inv_SY_B!FB29/Inv_SY_B!$IS29-1,"")</f>
        <v>6.3548600512801645E-3</v>
      </c>
      <c r="FC29" s="62">
        <f>IFERROR(Inv_SY_B!FC29/Inv_SY_B!$IS29-1,"")</f>
        <v>1.98296818029986E-3</v>
      </c>
      <c r="FD29" s="62">
        <f>IFERROR(Inv_SY_B!FD29/Inv_SY_B!$IS29-1,"")</f>
        <v>1.5918373519049789E-2</v>
      </c>
      <c r="FE29" s="62">
        <f>IFERROR(Inv_SY_B!FE29/Inv_SY_B!$IS29-1,"")</f>
        <v>3.1442519585291873E-3</v>
      </c>
      <c r="FF29" s="62">
        <f>IFERROR(Inv_SY_B!FF29/Inv_SY_B!$IS29-1,"")</f>
        <v>-5.146196404764547E-3</v>
      </c>
      <c r="FG29" s="62">
        <f>IFERROR(Inv_SY_B!FG29/Inv_SY_B!$IS29-1,"")</f>
        <v>-1.8656556700502258E-2</v>
      </c>
      <c r="FH29" s="62">
        <f>IFERROR(Inv_SY_B!FH29/Inv_SY_B!$IS29-1,"")</f>
        <v>-1.0009722231176799E-3</v>
      </c>
      <c r="FI29" s="62">
        <f>IFERROR(Inv_SY_B!FI29/Inv_SY_B!$IS29-1,"")</f>
        <v>-3.9179818324247551E-3</v>
      </c>
      <c r="FJ29" s="62">
        <f>IFERROR(Inv_SY_B!FJ29/Inv_SY_B!$IS29-1,"")</f>
        <v>-1.6200127555822785E-2</v>
      </c>
      <c r="FK29" s="62">
        <f>IFERROR(Inv_SY_B!FK29/Inv_SY_B!$IS29-1,"")</f>
        <v>-9.7026685880918784E-4</v>
      </c>
      <c r="FL29" s="62">
        <f>IFERROR(Inv_SY_B!FL29/Inv_SY_B!$IS29-1,"")</f>
        <v>-1.7084442047907378E-2</v>
      </c>
      <c r="FM29" s="62">
        <f>IFERROR(Inv_SY_B!FM29/Inv_SY_B!$IS29-1,"")</f>
        <v>2.1106890078998575E-2</v>
      </c>
      <c r="FN29" s="62">
        <f>IFERROR(Inv_SY_B!FN29/Inv_SY_B!$IS29-1,"")</f>
        <v>-2.9710487851560385E-2</v>
      </c>
      <c r="FO29" s="62">
        <f>IFERROR(Inv_SY_B!FO29/Inv_SY_B!$IS29-1,"")</f>
        <v>-1.1502206816622951E-2</v>
      </c>
      <c r="FP29" s="62">
        <f>IFERROR(Inv_SY_B!FP29/Inv_SY_B!$IS29-1,"")</f>
        <v>-2.5043272476669154E-2</v>
      </c>
      <c r="FQ29" s="62">
        <f>IFERROR(Inv_SY_B!FQ29/Inv_SY_B!$IS29-1,"")</f>
        <v>1.486162285870396E-3</v>
      </c>
      <c r="FR29" s="62">
        <f>IFERROR(Inv_SY_B!FR29/Inv_SY_B!$IS29-1,"")</f>
        <v>-2.1461798783726338E-2</v>
      </c>
      <c r="FS29" s="62">
        <f>IFERROR(Inv_SY_B!FS29/Inv_SY_B!$IS29-1,"")</f>
        <v>-2.7254058706880913E-2</v>
      </c>
      <c r="FT29" s="62">
        <f>IFERROR(Inv_SY_B!FT29/Inv_SY_B!$IS29-1,"")</f>
        <v>-1.9737385524161266E-2</v>
      </c>
      <c r="FU29" s="62">
        <f>IFERROR(Inv_SY_B!FU29/Inv_SY_B!$IS29-1,"")</f>
        <v>-1.8533735243268179E-2</v>
      </c>
      <c r="FV29" s="62">
        <f>IFERROR(Inv_SY_B!FV29/Inv_SY_B!$IS29-1,"")</f>
        <v>-3.7644550108822949E-3</v>
      </c>
      <c r="FW29" s="62">
        <f>IFERROR(Inv_SY_B!FW29/Inv_SY_B!$IS29-1,"")</f>
        <v>-1.0009722231176799E-3</v>
      </c>
      <c r="FX29" s="62">
        <f>IFERROR(Inv_SY_B!FX29/Inv_SY_B!$IS29-1,"")</f>
        <v>7.2894761401758323E-3</v>
      </c>
      <c r="FY29" s="62">
        <f>IFERROR(Inv_SY_B!FY29/Inv_SY_B!$IS29-1,"")</f>
        <v>-1.6200127555822785E-2</v>
      </c>
      <c r="FZ29" s="62">
        <f>IFERROR(Inv_SY_B!FZ29/Inv_SY_B!$IS29-1,"")</f>
        <v>-3.7644550108822949E-3</v>
      </c>
      <c r="GA29" s="62">
        <f>IFERROR(Inv_SY_B!GA29/Inv_SY_B!$IS29-1,"")</f>
        <v>-1.1523464376528958E-2</v>
      </c>
      <c r="GB29" s="62">
        <f>IFERROR(Inv_SY_B!GB29/Inv_SY_B!$IS29-1,"")</f>
        <v>-1.6200127555822785E-2</v>
      </c>
      <c r="GC29" s="62">
        <f>IFERROR(Inv_SY_B!GC29/Inv_SY_B!$IS29-1,"")</f>
        <v>-6.3744109771042279E-3</v>
      </c>
      <c r="GD29" s="62">
        <f>IFERROR(Inv_SY_B!GD29/Inv_SY_B!$IS29-1,"")</f>
        <v>-2.0953114070724199E-3</v>
      </c>
      <c r="GE29" s="62">
        <f>IFERROR(Inv_SY_B!GE29/Inv_SY_B!$IS29-1,"")</f>
        <v>-1.6625278753940265E-2</v>
      </c>
      <c r="GF29" s="62">
        <f>IFERROR(Inv_SY_B!GF29/Inv_SY_B!$IS29-1,"")</f>
        <v>-2.8482273279220593E-2</v>
      </c>
      <c r="GG29" s="62">
        <f>IFERROR(Inv_SY_B!GG29/Inv_SY_B!$IS29-1,"")</f>
        <v>-2.3716800738542321E-2</v>
      </c>
      <c r="GH29" s="62">
        <f>IFERROR(Inv_SY_B!GH29/Inv_SY_B!$IS29-1,"")</f>
        <v>-2.6369744214796209E-2</v>
      </c>
      <c r="GI29" s="62">
        <f>IFERROR(Inv_SY_B!GI29/Inv_SY_B!$IS29-1,"")</f>
        <v>-1.4431498571653489E-2</v>
      </c>
      <c r="GJ29" s="62">
        <f>IFERROR(Inv_SY_B!GJ29/Inv_SY_B!$IS29-1,"")</f>
        <v>-1.0248010782175965E-2</v>
      </c>
      <c r="GK29" s="62">
        <f>IFERROR(Inv_SY_B!GK29/Inv_SY_B!$IS29-1,"")</f>
        <v>-9.9822912833524846E-3</v>
      </c>
      <c r="GL29" s="62">
        <f>IFERROR(Inv_SY_B!GL29/Inv_SY_B!$IS29-1,"")</f>
        <v>-1.4265689604387566E-2</v>
      </c>
      <c r="GM29" s="62">
        <f>IFERROR(Inv_SY_B!GM29/Inv_SY_B!$IS29-1,"")</f>
        <v>-1.0009722231176799E-3</v>
      </c>
      <c r="GN29" s="62">
        <f>IFERROR(Inv_SY_B!GN29/Inv_SY_B!$IS29-1,"")</f>
        <v>1.7625105646468242E-3</v>
      </c>
      <c r="GO29" s="62">
        <f>IFERROR(Inv_SY_B!GO29/Inv_SY_B!$IS29-1,"")</f>
        <v>-2.0759874155634184E-2</v>
      </c>
      <c r="GP29" s="62">
        <f>IFERROR(Inv_SY_B!GP29/Inv_SY_B!$IS29-1,"")</f>
        <v>-6.527937798646799E-3</v>
      </c>
      <c r="GQ29" s="62">
        <f>IFERROR(Inv_SY_B!GQ29/Inv_SY_B!$IS29-1,"")</f>
        <v>-5.146196404764547E-3</v>
      </c>
      <c r="GR29" s="62">
        <f>IFERROR(Inv_SY_B!GR29/Inv_SY_B!$IS29-1,"")</f>
        <v>-1.0009722231176799E-3</v>
      </c>
      <c r="GS29" s="62" t="str">
        <f>IFERROR(Inv_SY_B!GS29/Inv_SY_B!$IS29-1,"")</f>
        <v/>
      </c>
      <c r="GT29" s="62" t="str">
        <f>IFERROR(Inv_SY_B!GT29/Inv_SY_B!$IS29-1,"")</f>
        <v/>
      </c>
      <c r="GU29" s="62">
        <f>IFERROR(Inv_SY_B!GU29/Inv_SY_B!$IS29-1,"")</f>
        <v>-7.6855031820603381E-2</v>
      </c>
      <c r="GV29" s="62">
        <f>IFERROR(Inv_SY_B!GV29/Inv_SY_B!$IS29-1,"")</f>
        <v>-1.5747923291664634E-3</v>
      </c>
      <c r="GW29" s="62">
        <f>IFERROR(Inv_SY_B!GW29/Inv_SY_B!$IS29-1,"")</f>
        <v>-8.3814933270255354E-3</v>
      </c>
      <c r="GX29" s="62" t="str">
        <f>IFERROR(Inv_SY_B!GX29/Inv_SY_B!$IS29-1,"")</f>
        <v/>
      </c>
      <c r="GY29" s="62">
        <f>IFERROR(Inv_SY_B!GY29/Inv_SY_B!$IS29-1,"")</f>
        <v>-1.4870331327124009E-2</v>
      </c>
      <c r="GZ29" s="62">
        <f>IFERROR(Inv_SY_B!GZ29/Inv_SY_B!$IS29-1,"")</f>
        <v>-1.4958112819748681E-2</v>
      </c>
      <c r="HA29" s="62">
        <f>IFERROR(Inv_SY_B!HA29/Inv_SY_B!$IS29-1,"")</f>
        <v>6.2182384303122173E-3</v>
      </c>
      <c r="HB29" s="62">
        <f>IFERROR(Inv_SY_B!HB29/Inv_SY_B!$IS29-1,"")</f>
        <v>-1.0859464190704715E-2</v>
      </c>
      <c r="HC29" s="62">
        <f>IFERROR(Inv_SY_B!HC29/Inv_SY_B!$IS29-1,"")</f>
        <v>-4.028383142298031E-3</v>
      </c>
      <c r="HD29" s="62">
        <f>IFERROR(Inv_SY_B!HD29/Inv_SY_B!$IS29-1,"")</f>
        <v>-1.5641220924589527E-2</v>
      </c>
      <c r="HE29" s="62">
        <f>IFERROR(Inv_SY_B!HE29/Inv_SY_B!$IS29-1,"")</f>
        <v>-9.4932479810232451E-3</v>
      </c>
      <c r="HF29" s="62">
        <f>IFERROR(Inv_SY_B!HF29/Inv_SY_B!$IS29-1,"")</f>
        <v>-1.2959507229353129E-3</v>
      </c>
      <c r="HG29" s="62">
        <f>IFERROR(Inv_SY_B!HG29/Inv_SY_B!$IS29-1,"")</f>
        <v>-1.4958112819748681E-2</v>
      </c>
      <c r="HH29" s="62">
        <f>IFERROR(Inv_SY_B!HH29/Inv_SY_B!$IS29-1,"")</f>
        <v>-1.7690545239111399E-2</v>
      </c>
      <c r="HI29" s="62">
        <f>IFERROR(Inv_SY_B!HI29/Inv_SY_B!$IS29-1,"")</f>
        <v>-4.028383142298031E-3</v>
      </c>
      <c r="HJ29" s="62">
        <f>IFERROR(Inv_SY_B!HJ29/Inv_SY_B!$IS29-1,"")</f>
        <v>-1.3591896610067433E-2</v>
      </c>
      <c r="HK29" s="62">
        <f>IFERROR(Inv_SY_B!HK29/Inv_SY_B!$IS29-1,"")</f>
        <v>-1.3895500212218748E-2</v>
      </c>
      <c r="HL29" s="62">
        <f>IFERROR(Inv_SY_B!HL29/Inv_SY_B!$IS29-1,"")</f>
        <v>4.9861256239577489E-2</v>
      </c>
      <c r="HM29" s="62">
        <f>IFERROR(Inv_SY_B!HM29/Inv_SY_B!$IS29-1,"")</f>
        <v>3.5693450705056362E-2</v>
      </c>
      <c r="HN29" s="62">
        <f>IFERROR(Inv_SY_B!HN29/Inv_SY_B!$IS29-1,"")</f>
        <v>4.7128551895806003E-2</v>
      </c>
      <c r="HO29" s="62">
        <f>IFERROR(Inv_SY_B!HO29/Inv_SY_B!$IS29-1,"")</f>
        <v>4.8217609152068075E-2</v>
      </c>
      <c r="HP29" s="62">
        <f>IFERROR(Inv_SY_B!HP29/Inv_SY_B!$IS29-1,"")</f>
        <v>6.8038451216034357E-2</v>
      </c>
      <c r="HQ29" s="62">
        <f>IFERROR(Inv_SY_B!HQ29/Inv_SY_B!$IS29-1,"")</f>
        <v>1.8721725800343592E-3</v>
      </c>
      <c r="HR29" s="62">
        <f>IFERROR(Inv_SY_B!HR29/Inv_SY_B!$IS29-1,"")</f>
        <v>3.5245477550105431E-3</v>
      </c>
      <c r="HS29" s="62">
        <f>IFERROR(Inv_SY_B!HS29/Inv_SY_B!$IS29-1,"")</f>
        <v>1.1218589757745701E-2</v>
      </c>
      <c r="HT29" s="62">
        <f>IFERROR(Inv_SY_B!HT29/Inv_SY_B!$IS29-1,"")</f>
        <v>-2.9657705347679864E-3</v>
      </c>
      <c r="HU29" s="62">
        <f>IFERROR(Inv_SY_B!HU29/Inv_SY_B!$IS29-1,"")</f>
        <v>-1.8846574339611122E-2</v>
      </c>
      <c r="HV29" s="62">
        <f>IFERROR(Inv_SY_B!HV29/Inv_SY_B!$IS29-1,"")</f>
        <v>-6.6136845852333703E-3</v>
      </c>
      <c r="HW29" s="62">
        <f>IFERROR(Inv_SY_B!HW29/Inv_SY_B!$IS29-1,"")</f>
        <v>2.039956268680454E-2</v>
      </c>
      <c r="HX29" s="62">
        <f>IFERROR(Inv_SY_B!HX29/Inv_SY_B!$IS29-1,"")</f>
        <v>-1.7585451684520637E-2</v>
      </c>
      <c r="HY29" s="62">
        <f>IFERROR(Inv_SY_B!HY29/Inv_SY_B!$IS29-1,"")</f>
        <v>2.1565400519065969E-2</v>
      </c>
      <c r="HZ29" s="62">
        <f>IFERROR(Inv_SY_B!HZ29/Inv_SY_B!$IS29-1,"")</f>
        <v>6.7495447340770731E-3</v>
      </c>
      <c r="IA29" s="62">
        <f>IFERROR(Inv_SY_B!IA29/Inv_SY_B!$IS29-1,"")</f>
        <v>-6.5633670651564779E-3</v>
      </c>
      <c r="IB29" s="62">
        <f>IFERROR(Inv_SY_B!IB29/Inv_SY_B!$IS29-1,"")</f>
        <v>-4.6198187309045569E-3</v>
      </c>
      <c r="IC29" s="62">
        <f>IFERROR(Inv_SY_B!IC29/Inv_SY_B!$IS29-1,"")</f>
        <v>-6.5633670651564779E-3</v>
      </c>
      <c r="ID29" s="62">
        <f>IFERROR(Inv_SY_B!ID29/Inv_SY_B!$IS29-1,"")</f>
        <v>-5.146196404764547E-3</v>
      </c>
      <c r="IE29" s="62">
        <f>IFERROR(Inv_SY_B!IE29/Inv_SY_B!$IS29-1,"")</f>
        <v>-1.6937056299226594E-2</v>
      </c>
      <c r="IF29" s="62" t="str">
        <f>IFERROR(Inv_SY_B!IF29/Inv_SY_B!$IS29-1,"")</f>
        <v/>
      </c>
      <c r="IG29" s="62">
        <f>IFERROR(Inv_SY_B!IG29/Inv_SY_B!$IS29-1,"")</f>
        <v>2.1135440071003542E-2</v>
      </c>
      <c r="IH29" s="62">
        <f>IFERROR(Inv_SY_B!IH29/Inv_SY_B!$IS29-1,"")</f>
        <v>-1.5946014196028258E-2</v>
      </c>
      <c r="II29" s="62">
        <f>IFERROR(Inv_SY_B!II29/Inv_SY_B!$IS29-1,"")</f>
        <v>1.4486905191890997E-2</v>
      </c>
      <c r="IJ29" s="62">
        <f>IFERROR(Inv_SY_B!IJ29/Inv_SY_B!$IS29-1,"")</f>
        <v>-1.5517786126745037E-2</v>
      </c>
      <c r="IK29" s="62">
        <f>IFERROR(Inv_SY_B!IK29/Inv_SY_B!$IS29-1,"")</f>
        <v>-1.3649220367116799E-2</v>
      </c>
      <c r="IL29" s="62" t="str">
        <f>IFERROR(Inv_SY_B!IL29/Inv_SY_B!$IS29-1,"")</f>
        <v/>
      </c>
      <c r="IM29" s="62" t="str">
        <f>IFERROR(Inv_SY_B!IM29/Inv_SY_B!$IS29-1,"")</f>
        <v/>
      </c>
      <c r="IN29" s="62">
        <f>IFERROR(Inv_SY_B!IN29/Inv_SY_B!$IS29-1,"")</f>
        <v>2.7634427008718321E-2</v>
      </c>
      <c r="IO29" s="62">
        <f>IFERROR(Inv_SY_B!IO29/Inv_SY_B!$IS29-1,"")</f>
        <v>3.0588494816328637E-2</v>
      </c>
      <c r="IP29" s="62">
        <f>IFERROR(Inv_SY_B!IP29/Inv_SY_B!$IS29-1,"")</f>
        <v>0.11340220950633406</v>
      </c>
      <c r="IQ29" s="62">
        <f>IFERROR(Inv_SY_B!IQ29/Inv_SY_B!$IS29-1,"")</f>
        <v>-6.5633670651564779E-3</v>
      </c>
      <c r="IR29" s="62">
        <f>IFERROR(Inv_SY_B!IR29/Inv_SY_B!$IS29-1,"")</f>
        <v>1.1781920647464528E-3</v>
      </c>
    </row>
    <row r="30" spans="2:252" ht="14.5" x14ac:dyDescent="0.35">
      <c r="B30" s="85">
        <f t="shared" si="0"/>
        <v>45852</v>
      </c>
      <c r="C30" s="62">
        <f>IFERROR(Inv_SY_B!C30/Inv_SY_B!$IS30-1,"")</f>
        <v>-1.548416846160916E-2</v>
      </c>
      <c r="D30" s="62">
        <f>IFERROR(Inv_SY_B!D30/Inv_SY_B!$IS30-1,"")</f>
        <v>7.6711420440256362E-3</v>
      </c>
      <c r="E30" s="62">
        <f>IFERROR(Inv_SY_B!E30/Inv_SY_B!$IS30-1,"")</f>
        <v>1.049252283936708E-2</v>
      </c>
      <c r="F30" s="62">
        <f>IFERROR(Inv_SY_B!F30/Inv_SY_B!$IS30-1,"")</f>
        <v>3.9964280926003681E-3</v>
      </c>
      <c r="G30" s="62">
        <f>IFERROR(Inv_SY_B!G30/Inv_SY_B!$IS30-1,"")</f>
        <v>4.7546786299168531E-4</v>
      </c>
      <c r="H30" s="62">
        <f>IFERROR(Inv_SY_B!H30/Inv_SY_B!$IS30-1,"")</f>
        <v>-2.099906977442334E-3</v>
      </c>
      <c r="I30" s="62">
        <f>IFERROR(Inv_SY_B!I30/Inv_SY_B!$IS30-1,"")</f>
        <v>7.8940849406603508E-3</v>
      </c>
      <c r="J30" s="62">
        <f>IFERROR(Inv_SY_B!J30/Inv_SY_B!$IS30-1,"")</f>
        <v>1.6089158313504548E-2</v>
      </c>
      <c r="K30" s="62">
        <f>IFERROR(Inv_SY_B!K30/Inv_SY_B!$IS30-1,"")</f>
        <v>3.8445194154450579E-3</v>
      </c>
      <c r="L30" s="62">
        <f>IFERROR(Inv_SY_B!L30/Inv_SY_B!$IS30-1,"")</f>
        <v>9.3132317930308961E-3</v>
      </c>
      <c r="M30" s="62">
        <f>IFERROR(Inv_SY_B!M30/Inv_SY_B!$IS30-1,"")</f>
        <v>-2.5996065733475682E-3</v>
      </c>
      <c r="N30" s="62">
        <f>IFERROR(Inv_SY_B!N30/Inv_SY_B!$IS30-1,"")</f>
        <v>-6.5972033405885533E-3</v>
      </c>
      <c r="O30" s="62">
        <f>IFERROR(Inv_SY_B!O30/Inv_SY_B!$IS30-1,"")</f>
        <v>9.6930034859188385E-3</v>
      </c>
      <c r="P30" s="62">
        <f>IFERROR(Inv_SY_B!P30/Inv_SY_B!$IS30-1,"")</f>
        <v>-2.373903017960366E-4</v>
      </c>
      <c r="Q30" s="62">
        <f>IFERROR(Inv_SY_B!Q30/Inv_SY_B!$IS30-1,"")</f>
        <v>1.1591861950358329E-2</v>
      </c>
      <c r="R30" s="62">
        <f>IFERROR(Inv_SY_B!R30/Inv_SY_B!$IS30-1,"")</f>
        <v>8.5936643749275898E-3</v>
      </c>
      <c r="S30" s="62">
        <f>IFERROR(Inv_SY_B!S30/Inv_SY_B!$IS30-1,"")</f>
        <v>-1.0095100511924637E-2</v>
      </c>
      <c r="T30" s="62">
        <f>IFERROR(Inv_SY_B!T30/Inv_SY_B!$IS30-1,"")</f>
        <v>-1.2004477048132012E-3</v>
      </c>
      <c r="U30" s="62">
        <f>IFERROR(Inv_SY_B!U30/Inv_SY_B!$IS30-1,"")</f>
        <v>-6.2589451525912887E-3</v>
      </c>
      <c r="V30" s="62">
        <f>IFERROR(Inv_SY_B!V30/Inv_SY_B!$IS30-1,"")</f>
        <v>7.522245622622048E-4</v>
      </c>
      <c r="W30" s="62">
        <f>IFERROR(Inv_SY_B!W30/Inv_SY_B!$IS30-1,"")</f>
        <v>1.3690600253159824E-2</v>
      </c>
      <c r="X30" s="62">
        <f>IFERROR(Inv_SY_B!X30/Inv_SY_B!$IS30-1,"")</f>
        <v>-2.8184225883690517E-2</v>
      </c>
      <c r="Y30" s="62">
        <f>IFERROR(Inv_SY_B!Y30/Inv_SY_B!$IS30-1,"")</f>
        <v>5.5493406829516534E-3</v>
      </c>
      <c r="Z30" s="62">
        <f>IFERROR(Inv_SY_B!Z30/Inv_SY_B!$IS30-1,"")</f>
        <v>-4.1542275383857907E-3</v>
      </c>
      <c r="AA30" s="62">
        <f>IFERROR(Inv_SY_B!AA30/Inv_SY_B!$IS30-1,"")</f>
        <v>-2.7533602951645975E-3</v>
      </c>
      <c r="AB30" s="62">
        <f>IFERROR(Inv_SY_B!AB30/Inv_SY_B!$IS30-1,"")</f>
        <v>6.1028540814924703E-3</v>
      </c>
      <c r="AC30" s="62">
        <f>IFERROR(Inv_SY_B!AC30/Inv_SY_B!$IS30-1,"")</f>
        <v>1.4902424269835901E-3</v>
      </c>
      <c r="AD30" s="62">
        <f>IFERROR(Inv_SY_B!AD30/Inv_SY_B!$IS30-1,"")</f>
        <v>2.3307627729165503E-3</v>
      </c>
      <c r="AE30" s="62">
        <f>IFERROR(Inv_SY_B!AE30/Inv_SY_B!$IS30-1,"")</f>
        <v>-2.3165021053710211E-2</v>
      </c>
      <c r="AF30" s="62">
        <f>IFERROR(Inv_SY_B!AF30/Inv_SY_B!$IS30-1,"")</f>
        <v>-2.2632008151411198E-2</v>
      </c>
      <c r="AG30" s="62">
        <f>IFERROR(Inv_SY_B!AG30/Inv_SY_B!$IS30-1,"")</f>
        <v>-1.5663077114469459E-4</v>
      </c>
      <c r="AH30" s="62">
        <f>IFERROR(Inv_SY_B!AH30/Inv_SY_B!$IS30-1,"")</f>
        <v>8.7269176005022597E-3</v>
      </c>
      <c r="AI30" s="62">
        <f>IFERROR(Inv_SY_B!AI30/Inv_SY_B!$IS30-1,"")</f>
        <v>-1.3931237739922664E-2</v>
      </c>
      <c r="AJ30" s="62">
        <f>IFERROR(Inv_SY_B!AJ30/Inv_SY_B!$IS30-1,"")</f>
        <v>-1.6869013596274351E-2</v>
      </c>
      <c r="AK30" s="62">
        <f>IFERROR(Inv_SY_B!AK30/Inv_SY_B!$IS30-1,"")</f>
        <v>-2.7684526287785505E-2</v>
      </c>
      <c r="AL30" s="62">
        <f>IFERROR(Inv_SY_B!AL30/Inv_SY_B!$IS30-1,"")</f>
        <v>-9.9528307373795144E-3</v>
      </c>
      <c r="AM30" s="62">
        <f>IFERROR(Inv_SY_B!AM30/Inv_SY_B!$IS30-1,"")</f>
        <v>-1.6591195258691349E-2</v>
      </c>
      <c r="AN30" s="62">
        <f>IFERROR(Inv_SY_B!AN30/Inv_SY_B!$IS30-1,"")</f>
        <v>-2.9583384752224995E-2</v>
      </c>
      <c r="AO30" s="62">
        <f>IFERROR(Inv_SY_B!AO30/Inv_SY_B!$IS30-1,"")</f>
        <v>-2.2587590409553049E-2</v>
      </c>
      <c r="AP30" s="62">
        <f>IFERROR(Inv_SY_B!AP30/Inv_SY_B!$IS30-1,"")</f>
        <v>-1.3692937602441613E-2</v>
      </c>
      <c r="AQ30" s="62">
        <f>IFERROR(Inv_SY_B!AQ30/Inv_SY_B!$IS30-1,"")</f>
        <v>-2.5585787984983899E-2</v>
      </c>
      <c r="AR30" s="62">
        <f>IFERROR(Inv_SY_B!AR30/Inv_SY_B!$IS30-1,"")</f>
        <v>-1.7590594450501706E-2</v>
      </c>
      <c r="AS30" s="62">
        <f>IFERROR(Inv_SY_B!AS30/Inv_SY_B!$IS30-1,"")</f>
        <v>-1.9589392834122199E-2</v>
      </c>
      <c r="AT30" s="62">
        <f>IFERROR(Inv_SY_B!AT30/Inv_SY_B!$IS30-1,"")</f>
        <v>-1.2593598491450253E-2</v>
      </c>
      <c r="AU30" s="62">
        <f>IFERROR(Inv_SY_B!AU30/Inv_SY_B!$IS30-1,"")</f>
        <v>-1.0594800107829649E-2</v>
      </c>
      <c r="AV30" s="62">
        <f>IFERROR(Inv_SY_B!AV30/Inv_SY_B!$IS30-1,"")</f>
        <v>-1.8589993642311842E-2</v>
      </c>
      <c r="AW30" s="62">
        <f>IFERROR(Inv_SY_B!AW30/Inv_SY_B!$IS30-1,"")</f>
        <v>-2.351011274045478E-2</v>
      </c>
      <c r="AX30" s="62">
        <f>IFERROR(Inv_SY_B!AX30/Inv_SY_B!$IS30-1,"")</f>
        <v>-1.9889212591665206E-2</v>
      </c>
      <c r="AY30" s="62">
        <f>IFERROR(Inv_SY_B!AY30/Inv_SY_B!$IS30-1,"")</f>
        <v>-2.9063697172483582E-2</v>
      </c>
      <c r="AZ30" s="62">
        <f>IFERROR(Inv_SY_B!AZ30/Inv_SY_B!$IS30-1,"")</f>
        <v>-2.5705715888001079E-2</v>
      </c>
      <c r="BA30" s="62">
        <f>IFERROR(Inv_SY_B!BA30/Inv_SY_B!$IS30-1,"")</f>
        <v>-1.6591195258691349E-2</v>
      </c>
      <c r="BB30" s="62">
        <f>IFERROR(Inv_SY_B!BB30/Inv_SY_B!$IS30-1,"")</f>
        <v>-1.9889212591665206E-2</v>
      </c>
      <c r="BC30" s="62">
        <f>IFERROR(Inv_SY_B!BC30/Inv_SY_B!$IS30-1,"")</f>
        <v>1.1836159530578705E-2</v>
      </c>
      <c r="BD30" s="62">
        <f>IFERROR(Inv_SY_B!BD30/Inv_SY_B!$IS30-1,"")</f>
        <v>-1.9611601705051385E-2</v>
      </c>
      <c r="BE30" s="62">
        <f>IFERROR(Inv_SY_B!BE30/Inv_SY_B!$IS30-1,"")</f>
        <v>-1.3823628265986043E-2</v>
      </c>
      <c r="BF30" s="62">
        <f>IFERROR(Inv_SY_B!BF30/Inv_SY_B!$IS30-1,"")</f>
        <v>-4.1542275383857907E-3</v>
      </c>
      <c r="BG30" s="62">
        <f>IFERROR(Inv_SY_B!BG30/Inv_SY_B!$IS30-1,"")</f>
        <v>-4.2313722229403439E-4</v>
      </c>
      <c r="BH30" s="62">
        <f>IFERROR(Inv_SY_B!BH30/Inv_SY_B!$IS30-1,"")</f>
        <v>-1.0594800107829649E-2</v>
      </c>
      <c r="BI30" s="62">
        <f>IFERROR(Inv_SY_B!BI30/Inv_SY_B!$IS30-1,"")</f>
        <v>-4.1542275383857907E-3</v>
      </c>
      <c r="BJ30" s="62">
        <f>IFERROR(Inv_SY_B!BJ30/Inv_SY_B!$IS30-1,"")</f>
        <v>1.1759014846024485E-3</v>
      </c>
      <c r="BK30" s="62">
        <f>IFERROR(Inv_SY_B!BK30/Inv_SY_B!$IS30-1,"")</f>
        <v>-1.7001473007183243E-3</v>
      </c>
      <c r="BL30" s="62">
        <f>IFERROR(Inv_SY_B!BL30/Inv_SY_B!$IS30-1,"")</f>
        <v>1.4597482296635045E-2</v>
      </c>
      <c r="BM30" s="62">
        <f>IFERROR(Inv_SY_B!BM30/Inv_SY_B!$IS30-1,"")</f>
        <v>-1.5591796066881103E-2</v>
      </c>
      <c r="BN30" s="62">
        <f>IFERROR(Inv_SY_B!BN30/Inv_SY_B!$IS30-1,"")</f>
        <v>4.9005867344700249E-3</v>
      </c>
      <c r="BO30" s="62">
        <f>IFERROR(Inv_SY_B!BO30/Inv_SY_B!$IS30-1,"")</f>
        <v>1.5697086322871145E-2</v>
      </c>
      <c r="BP30" s="62">
        <f>IFERROR(Inv_SY_B!BP30/Inv_SY_B!$IS30-1,"")</f>
        <v>3.2763749444554291E-2</v>
      </c>
      <c r="BQ30" s="62">
        <f>IFERROR(Inv_SY_B!BQ30/Inv_SY_B!$IS30-1,"")</f>
        <v>2.3077264970085665E-2</v>
      </c>
      <c r="BR30" s="62">
        <f>IFERROR(Inv_SY_B!BR30/Inv_SY_B!$IS30-1,"")</f>
        <v>1.8833662247937477E-2</v>
      </c>
      <c r="BS30" s="62">
        <f>IFERROR(Inv_SY_B!BS30/Inv_SY_B!$IS30-1,"")</f>
        <v>3.4677983281175662E-2</v>
      </c>
      <c r="BT30" s="62">
        <f>IFERROR(Inv_SY_B!BT30/Inv_SY_B!$IS30-1,"")</f>
        <v>3.4777923200356664E-2</v>
      </c>
      <c r="BU30" s="62">
        <f>IFERROR(Inv_SY_B!BU30/Inv_SY_B!$IS30-1,"")</f>
        <v>4.1473897785485381E-2</v>
      </c>
      <c r="BV30" s="62">
        <f>IFERROR(Inv_SY_B!BV30/Inv_SY_B!$IS30-1,"")</f>
        <v>3.847570021005442E-2</v>
      </c>
      <c r="BW30" s="62">
        <f>IFERROR(Inv_SY_B!BW30/Inv_SY_B!$IS30-1,"")</f>
        <v>3.1379965948201693E-2</v>
      </c>
      <c r="BX30" s="62">
        <f>IFERROR(Inv_SY_B!BX30/Inv_SY_B!$IS30-1,"")</f>
        <v>3.7776120775787625E-2</v>
      </c>
      <c r="BY30" s="62">
        <f>IFERROR(Inv_SY_B!BY30/Inv_SY_B!$IS30-1,"")</f>
        <v>3.8131462710653263E-2</v>
      </c>
      <c r="BZ30" s="62">
        <f>IFERROR(Inv_SY_B!BZ30/Inv_SY_B!$IS30-1,"")</f>
        <v>2.258525306027126E-2</v>
      </c>
      <c r="CA30" s="62">
        <f>IFERROR(Inv_SY_B!CA30/Inv_SY_B!$IS30-1,"")</f>
        <v>4.3550427217357912E-2</v>
      </c>
      <c r="CB30" s="62">
        <f>IFERROR(Inv_SY_B!CB30/Inv_SY_B!$IS30-1,"")</f>
        <v>3.7576240937425398E-2</v>
      </c>
      <c r="CC30" s="62">
        <f>IFERROR(Inv_SY_B!CC30/Inv_SY_B!$IS30-1,"")</f>
        <v>3.2979004655098176E-2</v>
      </c>
      <c r="CD30" s="62">
        <f>IFERROR(Inv_SY_B!CD30/Inv_SY_B!$IS30-1,"")</f>
        <v>4.3372756249924871E-2</v>
      </c>
      <c r="CE30" s="62">
        <f>IFERROR(Inv_SY_B!CE30/Inv_SY_B!$IS30-1,"")</f>
        <v>1.9986815161564531E-2</v>
      </c>
      <c r="CF30" s="62">
        <f>IFERROR(Inv_SY_B!CF30/Inv_SY_B!$IS30-1,"")</f>
        <v>3.0680386513934454E-2</v>
      </c>
      <c r="CG30" s="62">
        <f>IFERROR(Inv_SY_B!CG30/Inv_SY_B!$IS30-1,"")</f>
        <v>3.9175279644321881E-2</v>
      </c>
      <c r="CH30" s="62">
        <f>IFERROR(Inv_SY_B!CH30/Inv_SY_B!$IS30-1,"")</f>
        <v>5.2237427081281984E-2</v>
      </c>
      <c r="CI30" s="62">
        <f>IFERROR(Inv_SY_B!CI30/Inv_SY_B!$IS30-1,"")</f>
        <v>3.4078343766089425E-2</v>
      </c>
      <c r="CJ30" s="62">
        <f>IFERROR(Inv_SY_B!CJ30/Inv_SY_B!$IS30-1,"")</f>
        <v>4.587125422945082E-2</v>
      </c>
      <c r="CK30" s="62">
        <f>IFERROR(Inv_SY_B!CK30/Inv_SY_B!$IS30-1,"")</f>
        <v>3.7476301018244396E-2</v>
      </c>
      <c r="CL30" s="62">
        <f>IFERROR(Inv_SY_B!CL30/Inv_SY_B!$IS30-1,"")</f>
        <v>3.2879064735917174E-2</v>
      </c>
      <c r="CM30" s="62">
        <f>IFERROR(Inv_SY_B!CM30/Inv_SY_B!$IS30-1,"")</f>
        <v>3.8375760290873639E-2</v>
      </c>
      <c r="CN30" s="62">
        <f>IFERROR(Inv_SY_B!CN30/Inv_SY_B!$IS30-1,"")</f>
        <v>3.6976601422339161E-2</v>
      </c>
      <c r="CO30" s="62">
        <f>IFERROR(Inv_SY_B!CO30/Inv_SY_B!$IS30-1,"")</f>
        <v>2.4280234089581354E-2</v>
      </c>
      <c r="CP30" s="62">
        <f>IFERROR(Inv_SY_B!CP30/Inv_SY_B!$IS30-1,"")</f>
        <v>4.0789693723400022E-2</v>
      </c>
      <c r="CQ30" s="62">
        <f>IFERROR(Inv_SY_B!CQ30/Inv_SY_B!$IS30-1,"")</f>
        <v>3.5877262311347913E-2</v>
      </c>
      <c r="CR30" s="62">
        <f>IFERROR(Inv_SY_B!CR30/Inv_SY_B!$IS30-1,"")</f>
        <v>2.8381768372770955E-2</v>
      </c>
      <c r="CS30" s="62">
        <f>IFERROR(Inv_SY_B!CS30/Inv_SY_B!$IS30-1,"")</f>
        <v>3.0402775627320633E-2</v>
      </c>
      <c r="CT30" s="62">
        <f>IFERROR(Inv_SY_B!CT30/Inv_SY_B!$IS30-1,"")</f>
        <v>1.8887476050573282E-2</v>
      </c>
      <c r="CU30" s="62">
        <f>IFERROR(Inv_SY_B!CU30/Inv_SY_B!$IS30-1,"")</f>
        <v>3.1979605463287708E-2</v>
      </c>
      <c r="CV30" s="62">
        <f>IFERROR(Inv_SY_B!CV30/Inv_SY_B!$IS30-1,"")</f>
        <v>-1.1594199299640007E-2</v>
      </c>
      <c r="CW30" s="62">
        <f>IFERROR(Inv_SY_B!CW30/Inv_SY_B!$IS30-1,"")</f>
        <v>-9.5954009160195142E-3</v>
      </c>
      <c r="CX30" s="62">
        <f>IFERROR(Inv_SY_B!CX30/Inv_SY_B!$IS30-1,"")</f>
        <v>-1.7590594450501706E-2</v>
      </c>
      <c r="CY30" s="62">
        <f>IFERROR(Inv_SY_B!CY30/Inv_SY_B!$IS30-1,"")</f>
        <v>-2.0588792025932445E-2</v>
      </c>
      <c r="CZ30" s="62">
        <f>IFERROR(Inv_SY_B!CZ30/Inv_SY_B!$IS30-1,"")</f>
        <v>-5.597804148778418E-3</v>
      </c>
      <c r="DA30" s="62">
        <f>IFERROR(Inv_SY_B!DA30/Inv_SY_B!$IS30-1,"")</f>
        <v>-1.6591195258691349E-2</v>
      </c>
      <c r="DB30" s="62">
        <f>IFERROR(Inv_SY_B!DB30/Inv_SY_B!$IS30-1,"")</f>
        <v>2.5583450635702221E-2</v>
      </c>
      <c r="DC30" s="62">
        <f>IFERROR(Inv_SY_B!DC30/Inv_SY_B!$IS30-1,"")</f>
        <v>-1.2860104942599704E-2</v>
      </c>
      <c r="DD30" s="62">
        <f>IFERROR(Inv_SY_B!DD30/Inv_SY_B!$IS30-1,"")</f>
        <v>-1.7590594450501706E-2</v>
      </c>
      <c r="DE30" s="62">
        <f>IFERROR(Inv_SY_B!DE30/Inv_SY_B!$IS30-1,"")</f>
        <v>-1.3748459779764355E-2</v>
      </c>
      <c r="DF30" s="62">
        <f>IFERROR(Inv_SY_B!DF30/Inv_SY_B!$IS30-1,"")</f>
        <v>-1.888021729520295E-2</v>
      </c>
      <c r="DG30" s="62">
        <f>IFERROR(Inv_SY_B!DG30/Inv_SY_B!$IS30-1,"")</f>
        <v>3.496728496695134E-3</v>
      </c>
      <c r="DH30" s="62">
        <f>IFERROR(Inv_SY_B!DH30/Inv_SY_B!$IS30-1,"")</f>
        <v>2.5084337403493695E-3</v>
      </c>
      <c r="DI30" s="62">
        <f>IFERROR(Inv_SY_B!DI30/Inv_SY_B!$IS30-1,"")</f>
        <v>-1.1886331371092407E-2</v>
      </c>
      <c r="DJ30" s="62">
        <f>IFERROR(Inv_SY_B!DJ30/Inv_SY_B!$IS30-1,"")</f>
        <v>8.4091599087470215E-3</v>
      </c>
      <c r="DK30" s="62">
        <f>IFERROR(Inv_SY_B!DK30/Inv_SY_B!$IS30-1,"")</f>
        <v>9.3487659865174599E-3</v>
      </c>
      <c r="DL30" s="62">
        <f>IFERROR(Inv_SY_B!DL30/Inv_SY_B!$IS30-1,"")</f>
        <v>3.76382131153985E-4</v>
      </c>
      <c r="DM30" s="62">
        <f>IFERROR(Inv_SY_B!DM30/Inv_SY_B!$IS30-1,"")</f>
        <v>-9.5954009160195142E-3</v>
      </c>
      <c r="DN30" s="62">
        <f>IFERROR(Inv_SY_B!DN30/Inv_SY_B!$IS30-1,"")</f>
        <v>4.1963079309621509E-3</v>
      </c>
      <c r="DO30" s="62">
        <f>IFERROR(Inv_SY_B!DO30/Inv_SY_B!$IS30-1,"")</f>
        <v>-2.0754968472345703E-2</v>
      </c>
      <c r="DP30" s="62">
        <f>IFERROR(Inv_SY_B!DP30/Inv_SY_B!$IS30-1,"")</f>
        <v>4.7293208332610526E-3</v>
      </c>
      <c r="DQ30" s="62">
        <f>IFERROR(Inv_SY_B!DQ30/Inv_SY_B!$IS30-1,"")</f>
        <v>-1.3570788812331425E-2</v>
      </c>
      <c r="DR30" s="62">
        <f>IFERROR(Inv_SY_B!DR30/Inv_SY_B!$IS30-1,"")</f>
        <v>7.9940248598413532E-3</v>
      </c>
      <c r="DS30" s="62">
        <f>IFERROR(Inv_SY_B!DS30/Inv_SY_B!$IS30-1,"")</f>
        <v>1.3990420010703053E-2</v>
      </c>
      <c r="DT30" s="62">
        <f>IFERROR(Inv_SY_B!DT30/Inv_SY_B!$IS30-1,"")</f>
        <v>-2.1032969444514826E-2</v>
      </c>
      <c r="DU30" s="62">
        <f>IFERROR(Inv_SY_B!DU30/Inv_SY_B!$IS30-1,"")</f>
        <v>-1.1172230751986811E-2</v>
      </c>
      <c r="DV30" s="62">
        <f>IFERROR(Inv_SY_B!DV30/Inv_SY_B!$IS30-1,"")</f>
        <v>-2.5176034316341633E-2</v>
      </c>
      <c r="DW30" s="62">
        <f>IFERROR(Inv_SY_B!DW30/Inv_SY_B!$IS30-1,"")</f>
        <v>-8.1962420474850362E-3</v>
      </c>
      <c r="DX30" s="62">
        <f>IFERROR(Inv_SY_B!DX30/Inv_SY_B!$IS30-1,"")</f>
        <v>7.6608917959046785E-3</v>
      </c>
      <c r="DY30" s="62">
        <f>IFERROR(Inv_SY_B!DY30/Inv_SY_B!$IS30-1,"")</f>
        <v>2.9970289007898998E-3</v>
      </c>
      <c r="DZ30" s="62">
        <f>IFERROR(Inv_SY_B!DZ30/Inv_SY_B!$IS30-1,"")</f>
        <v>-2.6185427500070024E-2</v>
      </c>
      <c r="EA30" s="62">
        <f>IFERROR(Inv_SY_B!EA30/Inv_SY_B!$IS30-1,"")</f>
        <v>4.8181563169775732E-3</v>
      </c>
      <c r="EB30" s="62">
        <f>IFERROR(Inv_SY_B!EB30/Inv_SY_B!$IS30-1,"")</f>
        <v>-4.5095694732516511E-3</v>
      </c>
      <c r="EC30" s="62">
        <f>IFERROR(Inv_SY_B!EC30/Inv_SY_B!$IS30-1,"")</f>
        <v>-2.1665068078651206E-2</v>
      </c>
      <c r="ED30" s="62">
        <f>IFERROR(Inv_SY_B!ED30/Inv_SY_B!$IS30-1,"")</f>
        <v>8.4091599087470215E-3</v>
      </c>
      <c r="EE30" s="62">
        <f>IFERROR(Inv_SY_B!EE30/Inv_SY_B!$IS30-1,"")</f>
        <v>6.1028540814924703E-3</v>
      </c>
      <c r="EF30" s="62">
        <f>IFERROR(Inv_SY_B!EF30/Inv_SY_B!$IS30-1,"")</f>
        <v>-1.7681448922484355E-2</v>
      </c>
      <c r="EG30" s="62">
        <f>IFERROR(Inv_SY_B!EG30/Inv_SY_B!$IS30-1,"")</f>
        <v>1.9775054353789345E-2</v>
      </c>
      <c r="EH30" s="62">
        <f>IFERROR(Inv_SY_B!EH30/Inv_SY_B!$IS30-1,"")</f>
        <v>-9.5213195773258263E-3</v>
      </c>
      <c r="EI30" s="62">
        <f>IFERROR(Inv_SY_B!EI30/Inv_SY_B!$IS30-1,"")</f>
        <v>-1.9970981616449723E-2</v>
      </c>
      <c r="EJ30" s="62">
        <f>IFERROR(Inv_SY_B!EJ30/Inv_SY_B!$IS30-1,"")</f>
        <v>-1.0081122900850392E-2</v>
      </c>
      <c r="EK30" s="62">
        <f>IFERROR(Inv_SY_B!EK30/Inv_SY_B!$IS30-1,"")</f>
        <v>6.7842277579011068E-4</v>
      </c>
      <c r="EL30" s="62">
        <f>IFERROR(Inv_SY_B!EL30/Inv_SY_B!$IS30-1,"")</f>
        <v>1.1891681707901336E-2</v>
      </c>
      <c r="EM30" s="62">
        <f>IFERROR(Inv_SY_B!EM30/Inv_SY_B!$IS30-1,"")</f>
        <v>8.132403209476502E-3</v>
      </c>
      <c r="EN30" s="62">
        <f>IFERROR(Inv_SY_B!EN30/Inv_SY_B!$IS30-1,"")</f>
        <v>-6.3155893409050368E-4</v>
      </c>
      <c r="EO30" s="62">
        <f>IFERROR(Inv_SY_B!EO30/Inv_SY_B!$IS30-1,"")</f>
        <v>1.1192102273634097E-2</v>
      </c>
      <c r="EP30" s="62">
        <f>IFERROR(Inv_SY_B!EP30/Inv_SY_B!$IS30-1,"")</f>
        <v>9.8851956381900141E-3</v>
      </c>
      <c r="EQ30" s="62">
        <f>IFERROR(Inv_SY_B!EQ30/Inv_SY_B!$IS30-1,"")</f>
        <v>-1.289341824899326E-2</v>
      </c>
      <c r="ER30" s="62">
        <f>IFERROR(Inv_SY_B!ER30/Inv_SY_B!$IS30-1,"")</f>
        <v>4.6268183520499218E-3</v>
      </c>
      <c r="ES30" s="62">
        <f>IFERROR(Inv_SY_B!ES30/Inv_SY_B!$IS30-1,"")</f>
        <v>-9.5954009160195142E-3</v>
      </c>
      <c r="ET30" s="62">
        <f>IFERROR(Inv_SY_B!ET30/Inv_SY_B!$IS30-1,"")</f>
        <v>8.4846390085482337E-3</v>
      </c>
      <c r="EU30" s="62">
        <f>IFERROR(Inv_SY_B!EU30/Inv_SY_B!$IS30-1,"")</f>
        <v>5.5493406829516534E-3</v>
      </c>
      <c r="EV30" s="62">
        <f>IFERROR(Inv_SY_B!EV30/Inv_SY_B!$IS30-1,"")</f>
        <v>1.5697086322871145E-2</v>
      </c>
      <c r="EW30" s="62">
        <f>IFERROR(Inv_SY_B!EW30/Inv_SY_B!$IS30-1,"")</f>
        <v>6.2873585476730387E-3</v>
      </c>
      <c r="EX30" s="62">
        <f>IFERROR(Inv_SY_B!EX30/Inv_SY_B!$IS30-1,"")</f>
        <v>2.0386574838288762E-2</v>
      </c>
      <c r="EY30" s="62">
        <f>IFERROR(Inv_SY_B!EY30/Inv_SY_B!$IS30-1,"")</f>
        <v>-1.6946537193557321E-2</v>
      </c>
      <c r="EZ30" s="62">
        <f>IFERROR(Inv_SY_B!EZ30/Inv_SY_B!$IS30-1,"")</f>
        <v>-1.9589392834122199E-2</v>
      </c>
      <c r="FA30" s="62">
        <f>IFERROR(Inv_SY_B!FA30/Inv_SY_B!$IS30-1,"")</f>
        <v>-1.5591796066881103E-2</v>
      </c>
      <c r="FB30" s="62">
        <f>IFERROR(Inv_SY_B!FB30/Inv_SY_B!$IS30-1,"")</f>
        <v>-1.9589392834122199E-2</v>
      </c>
      <c r="FC30" s="62">
        <f>IFERROR(Inv_SY_B!FC30/Inv_SY_B!$IS30-1,"")</f>
        <v>-1.0594800107829649E-2</v>
      </c>
      <c r="FD30" s="62">
        <f>IFERROR(Inv_SY_B!FD30/Inv_SY_B!$IS30-1,"")</f>
        <v>-2.0588792025932445E-2</v>
      </c>
      <c r="FE30" s="62">
        <f>IFERROR(Inv_SY_B!FE30/Inv_SY_B!$IS30-1,"")</f>
        <v>-1.3502143211277851E-2</v>
      </c>
      <c r="FF30" s="62">
        <f>IFERROR(Inv_SY_B!FF30/Inv_SY_B!$IS30-1,"")</f>
        <v>2.4678016014905158E-3</v>
      </c>
      <c r="FG30" s="62">
        <f>IFERROR(Inv_SY_B!FG30/Inv_SY_B!$IS30-1,"")</f>
        <v>-1.9072531837953766E-2</v>
      </c>
      <c r="FH30" s="62">
        <f>IFERROR(Inv_SY_B!FH30/Inv_SY_B!$IS30-1,"")</f>
        <v>-1.9364528015964777E-2</v>
      </c>
      <c r="FI30" s="62">
        <f>IFERROR(Inv_SY_B!FI30/Inv_SY_B!$IS30-1,"")</f>
        <v>-2.248664099623876E-2</v>
      </c>
      <c r="FJ30" s="62">
        <f>IFERROR(Inv_SY_B!FJ30/Inv_SY_B!$IS30-1,"")</f>
        <v>-2.0240516549998588E-2</v>
      </c>
      <c r="FK30" s="62">
        <f>IFERROR(Inv_SY_B!FK30/Inv_SY_B!$IS30-1,"")</f>
        <v>4.1074724472456303E-3</v>
      </c>
      <c r="FL30" s="62">
        <f>IFERROR(Inv_SY_B!FL30/Inv_SY_B!$IS30-1,"")</f>
        <v>-9.7825611283038905E-3</v>
      </c>
      <c r="FM30" s="62">
        <f>IFERROR(Inv_SY_B!FM30/Inv_SY_B!$IS30-1,"")</f>
        <v>-1.3198916411035433E-2</v>
      </c>
      <c r="FN30" s="62">
        <f>IFERROR(Inv_SY_B!FN30/Inv_SY_B!$IS30-1,"")</f>
        <v>-2.3564780730434221E-2</v>
      </c>
      <c r="FO30" s="62">
        <f>IFERROR(Inv_SY_B!FO30/Inv_SY_B!$IS30-1,"")</f>
        <v>-8.9537412076413636E-3</v>
      </c>
      <c r="FP30" s="62">
        <f>IFERROR(Inv_SY_B!FP30/Inv_SY_B!$IS30-1,"")</f>
        <v>-1.3081668714941541E-2</v>
      </c>
      <c r="FQ30" s="62">
        <f>IFERROR(Inv_SY_B!FQ30/Inv_SY_B!$IS30-1,"")</f>
        <v>-2.259086117054443E-2</v>
      </c>
      <c r="FR30" s="62">
        <f>IFERROR(Inv_SY_B!FR30/Inv_SY_B!$IS30-1,"")</f>
        <v>-1.8612525551363723E-2</v>
      </c>
      <c r="FS30" s="62">
        <f>IFERROR(Inv_SY_B!FS30/Inv_SY_B!$IS30-1,"")</f>
        <v>-1.45802829454732E-2</v>
      </c>
      <c r="FT30" s="62">
        <f>IFERROR(Inv_SY_B!FT30/Inv_SY_B!$IS30-1,"")</f>
        <v>6.5189116527293312E-3</v>
      </c>
      <c r="FU30" s="62">
        <f>IFERROR(Inv_SY_B!FU30/Inv_SY_B!$IS30-1,"")</f>
        <v>1.0527432003590853E-3</v>
      </c>
      <c r="FV30" s="62">
        <f>IFERROR(Inv_SY_B!FV30/Inv_SY_B!$IS30-1,"")</f>
        <v>-9.3580436079645501E-3</v>
      </c>
      <c r="FW30" s="62">
        <f>IFERROR(Inv_SY_B!FW30/Inv_SY_B!$IS30-1,"")</f>
        <v>-1.6029033213298072E-2</v>
      </c>
      <c r="FX30" s="62">
        <f>IFERROR(Inv_SY_B!FX30/Inv_SY_B!$IS30-1,"")</f>
        <v>-1.1682782409823234E-2</v>
      </c>
      <c r="FY30" s="62">
        <f>IFERROR(Inv_SY_B!FY30/Inv_SY_B!$IS30-1,"")</f>
        <v>-3.61919564782065E-3</v>
      </c>
      <c r="FZ30" s="62">
        <f>IFERROR(Inv_SY_B!FZ30/Inv_SY_B!$IS30-1,"")</f>
        <v>-8.4483632072372972E-3</v>
      </c>
      <c r="GA30" s="62">
        <f>IFERROR(Inv_SY_B!GA30/Inv_SY_B!$IS30-1,"")</f>
        <v>-1.847817275371777E-2</v>
      </c>
      <c r="GB30" s="62">
        <f>IFERROR(Inv_SY_B!GB30/Inv_SY_B!$IS30-1,"")</f>
        <v>-2.338509077473494E-2</v>
      </c>
      <c r="GC30" s="62">
        <f>IFERROR(Inv_SY_B!GC30/Inv_SY_B!$IS30-1,"")</f>
        <v>-1.5299042768269988E-2</v>
      </c>
      <c r="GD30" s="62">
        <f>IFERROR(Inv_SY_B!GD30/Inv_SY_B!$IS30-1,"")</f>
        <v>6.5189116527293312E-3</v>
      </c>
      <c r="GE30" s="62">
        <f>IFERROR(Inv_SY_B!GE30/Inv_SY_B!$IS30-1,"")</f>
        <v>-1.9317877739004508E-2</v>
      </c>
      <c r="GF30" s="62">
        <f>IFERROR(Inv_SY_B!GF30/Inv_SY_B!$IS30-1,"")</f>
        <v>-1.9431911749351993E-2</v>
      </c>
      <c r="GG30" s="62">
        <f>IFERROR(Inv_SY_B!GG30/Inv_SY_B!$IS30-1,"")</f>
        <v>-1.3566831595329454E-2</v>
      </c>
      <c r="GH30" s="62">
        <f>IFERROR(Inv_SY_B!GH30/Inv_SY_B!$IS30-1,"")</f>
        <v>-1.1238049769467628E-2</v>
      </c>
      <c r="GI30" s="62">
        <f>IFERROR(Inv_SY_B!GI30/Inv_SY_B!$IS30-1,"")</f>
        <v>-1.7739232366665414E-2</v>
      </c>
      <c r="GJ30" s="62">
        <f>IFERROR(Inv_SY_B!GJ30/Inv_SY_B!$IS30-1,"")</f>
        <v>-7.5106750877540485E-4</v>
      </c>
      <c r="GK30" s="62">
        <f>IFERROR(Inv_SY_B!GK30/Inv_SY_B!$IS30-1,"")</f>
        <v>9.8463204073897526E-3</v>
      </c>
      <c r="GL30" s="62">
        <f>IFERROR(Inv_SY_B!GL30/Inv_SY_B!$IS30-1,"")</f>
        <v>-4.3042636039238857E-3</v>
      </c>
      <c r="GM30" s="62">
        <f>IFERROR(Inv_SY_B!GM30/Inv_SY_B!$IS30-1,"")</f>
        <v>-8.4483632072372972E-3</v>
      </c>
      <c r="GN30" s="62">
        <f>IFERROR(Inv_SY_B!GN30/Inv_SY_B!$IS30-1,"")</f>
        <v>-1.1480631209661585E-2</v>
      </c>
      <c r="GO30" s="62">
        <f>IFERROR(Inv_SY_B!GO30/Inv_SY_B!$IS30-1,"")</f>
        <v>-3.8999612036006992E-3</v>
      </c>
      <c r="GP30" s="62">
        <f>IFERROR(Inv_SY_B!GP30/Inv_SY_B!$IS30-1,"")</f>
        <v>-1.5220428412651588E-2</v>
      </c>
      <c r="GQ30" s="62">
        <f>IFERROR(Inv_SY_B!GQ30/Inv_SY_B!$IS30-1,"")</f>
        <v>-1.0995468329273783E-2</v>
      </c>
      <c r="GR30" s="62">
        <f>IFERROR(Inv_SY_B!GR30/Inv_SY_B!$IS30-1,"")</f>
        <v>6.4844080003578775E-4</v>
      </c>
      <c r="GS30" s="62" t="str">
        <f>IFERROR(Inv_SY_B!GS30/Inv_SY_B!$IS30-1,"")</f>
        <v/>
      </c>
      <c r="GT30" s="62" t="str">
        <f>IFERROR(Inv_SY_B!GT30/Inv_SY_B!$IS30-1,"")</f>
        <v/>
      </c>
      <c r="GU30" s="62">
        <f>IFERROR(Inv_SY_B!GU30/Inv_SY_B!$IS30-1,"")</f>
        <v>-5.4554386936407351E-2</v>
      </c>
      <c r="GV30" s="62">
        <f>IFERROR(Inv_SY_B!GV30/Inv_SY_B!$IS30-1,"")</f>
        <v>2.0327543771867518E-3</v>
      </c>
      <c r="GW30" s="62">
        <f>IFERROR(Inv_SY_B!GW30/Inv_SY_B!$IS30-1,"")</f>
        <v>-3.3452780324255693E-3</v>
      </c>
      <c r="GX30" s="62" t="str">
        <f>IFERROR(Inv_SY_B!GX30/Inv_SY_B!$IS30-1,"")</f>
        <v/>
      </c>
      <c r="GY30" s="62">
        <f>IFERROR(Inv_SY_B!GY30/Inv_SY_B!$IS30-1,"")</f>
        <v>-2.1375400480730611E-2</v>
      </c>
      <c r="GZ30" s="62">
        <f>IFERROR(Inv_SY_B!GZ30/Inv_SY_B!$IS30-1,"")</f>
        <v>-1.9289573076579192E-2</v>
      </c>
      <c r="HA30" s="62">
        <f>IFERROR(Inv_SY_B!HA30/Inv_SY_B!$IS30-1,"")</f>
        <v>2.1785733706823018E-2</v>
      </c>
      <c r="HB30" s="62">
        <f>IFERROR(Inv_SY_B!HB30/Inv_SY_B!$IS30-1,"")</f>
        <v>-1.7990354127225716E-2</v>
      </c>
      <c r="HC30" s="62">
        <f>IFERROR(Inv_SY_B!HC30/Inv_SY_B!$IS30-1,"")</f>
        <v>-1.7190834773777586E-2</v>
      </c>
      <c r="HD30" s="62">
        <f>IFERROR(Inv_SY_B!HD30/Inv_SY_B!$IS30-1,"")</f>
        <v>-2.0888611783475564E-2</v>
      </c>
      <c r="HE30" s="62">
        <f>IFERROR(Inv_SY_B!HE30/Inv_SY_B!$IS30-1,"")</f>
        <v>-1.1694139218821009E-2</v>
      </c>
      <c r="HF30" s="62">
        <f>IFERROR(Inv_SY_B!HF30/Inv_SY_B!$IS30-1,"")</f>
        <v>-1.9589392834122199E-2</v>
      </c>
      <c r="HG30" s="62">
        <f>IFERROR(Inv_SY_B!HG30/Inv_SY_B!$IS30-1,"")</f>
        <v>-1.509209647097598E-2</v>
      </c>
      <c r="HH30" s="62">
        <f>IFERROR(Inv_SY_B!HH30/Inv_SY_B!$IS30-1,"")</f>
        <v>-2.1588191217742803E-2</v>
      </c>
      <c r="HI30" s="62">
        <f>IFERROR(Inv_SY_B!HI30/Inv_SY_B!$IS30-1,"")</f>
        <v>-1.1686746408390292E-6</v>
      </c>
      <c r="HJ30" s="62">
        <f>IFERROR(Inv_SY_B!HJ30/Inv_SY_B!$IS30-1,"")</f>
        <v>-1.4592396875070746E-2</v>
      </c>
      <c r="HK30" s="62">
        <f>IFERROR(Inv_SY_B!HK30/Inv_SY_B!$IS30-1,"")</f>
        <v>-1.7923727514438381E-2</v>
      </c>
      <c r="HL30" s="62">
        <f>IFERROR(Inv_SY_B!HL30/Inv_SY_B!$IS30-1,"")</f>
        <v>5.6076230421379991E-2</v>
      </c>
      <c r="HM30" s="62">
        <f>IFERROR(Inv_SY_B!HM30/Inv_SY_B!$IS30-1,"")</f>
        <v>-1.0554519800054174E-2</v>
      </c>
      <c r="HN30" s="62">
        <f>IFERROR(Inv_SY_B!HN30/Inv_SY_B!$IS30-1,"")</f>
        <v>4.082972615235847E-2</v>
      </c>
      <c r="HO30" s="62">
        <f>IFERROR(Inv_SY_B!HO30/Inv_SY_B!$IS30-1,"")</f>
        <v>4.7003802216408097E-2</v>
      </c>
      <c r="HP30" s="62">
        <f>IFERROR(Inv_SY_B!HP30/Inv_SY_B!$IS30-1,"")</f>
        <v>5.230155780685064E-2</v>
      </c>
      <c r="HQ30" s="62">
        <f>IFERROR(Inv_SY_B!HQ30/Inv_SY_B!$IS30-1,"")</f>
        <v>-9.1382442871538183E-3</v>
      </c>
      <c r="HR30" s="62">
        <f>IFERROR(Inv_SY_B!HR30/Inv_SY_B!$IS30-1,"")</f>
        <v>4.5987348949372286E-3</v>
      </c>
      <c r="HS30" s="62">
        <f>IFERROR(Inv_SY_B!HS30/Inv_SY_B!$IS30-1,"")</f>
        <v>1.6508905974064847E-2</v>
      </c>
      <c r="HT30" s="62">
        <f>IFERROR(Inv_SY_B!HT30/Inv_SY_B!$IS30-1,"")</f>
        <v>7.2167143773222975E-3</v>
      </c>
      <c r="HU30" s="62">
        <f>IFERROR(Inv_SY_B!HU30/Inv_SY_B!$IS30-1,"")</f>
        <v>5.5493406829516534E-3</v>
      </c>
      <c r="HV30" s="62">
        <f>IFERROR(Inv_SY_B!HV30/Inv_SY_B!$IS30-1,"")</f>
        <v>8.4447679535260001E-4</v>
      </c>
      <c r="HW30" s="62">
        <f>IFERROR(Inv_SY_B!HW30/Inv_SY_B!$IS30-1,"")</f>
        <v>1.267121307751351E-2</v>
      </c>
      <c r="HX30" s="62">
        <f>IFERROR(Inv_SY_B!HX30/Inv_SY_B!$IS30-1,"")</f>
        <v>-2.7533602951645975E-3</v>
      </c>
      <c r="HY30" s="62">
        <f>IFERROR(Inv_SY_B!HY30/Inv_SY_B!$IS30-1,"")</f>
        <v>-2.3775178640563777E-3</v>
      </c>
      <c r="HZ30" s="62">
        <f>IFERROR(Inv_SY_B!HZ30/Inv_SY_B!$IS30-1,"")</f>
        <v>1.1214311144563283E-2</v>
      </c>
      <c r="IA30" s="62">
        <f>IFERROR(Inv_SY_B!IA30/Inv_SY_B!$IS30-1,"")</f>
        <v>-2.0344183832132656E-2</v>
      </c>
      <c r="IB30" s="62">
        <f>IFERROR(Inv_SY_B!IB30/Inv_SY_B!$IS30-1,"")</f>
        <v>3.4400526117916996E-3</v>
      </c>
      <c r="IC30" s="62">
        <f>IFERROR(Inv_SY_B!IC30/Inv_SY_B!$IS30-1,"")</f>
        <v>-1.1657366373120093E-3</v>
      </c>
      <c r="ID30" s="62">
        <f>IFERROR(Inv_SY_B!ID30/Inv_SY_B!$IS30-1,"")</f>
        <v>-1.1505588147953216E-2</v>
      </c>
      <c r="IE30" s="62">
        <f>IFERROR(Inv_SY_B!IE30/Inv_SY_B!$IS30-1,"")</f>
        <v>-7.7880026200426444E-3</v>
      </c>
      <c r="IF30" s="62" t="str">
        <f>IFERROR(Inv_SY_B!IF30/Inv_SY_B!$IS30-1,"")</f>
        <v/>
      </c>
      <c r="IG30" s="62">
        <f>IFERROR(Inv_SY_B!IG30/Inv_SY_B!$IS30-1,"")</f>
        <v>4.5192386180188393E-3</v>
      </c>
      <c r="IH30" s="62">
        <f>IFERROR(Inv_SY_B!IH30/Inv_SY_B!$IS30-1,"")</f>
        <v>-1.3873915533414216E-2</v>
      </c>
      <c r="II30" s="62">
        <f>IFERROR(Inv_SY_B!II30/Inv_SY_B!$IS30-1,"")</f>
        <v>8.9456915529382286E-3</v>
      </c>
      <c r="IJ30" s="62">
        <f>IFERROR(Inv_SY_B!IJ30/Inv_SY_B!$IS30-1,"")</f>
        <v>-1.3302487704945465E-2</v>
      </c>
      <c r="IK30" s="62">
        <f>IFERROR(Inv_SY_B!IK30/Inv_SY_B!$IS30-1,"")</f>
        <v>-2.6564220760182611E-2</v>
      </c>
      <c r="IL30" s="62" t="str">
        <f>IFERROR(Inv_SY_B!IL30/Inv_SY_B!$IS30-1,"")</f>
        <v/>
      </c>
      <c r="IM30" s="62" t="str">
        <f>IFERROR(Inv_SY_B!IM30/Inv_SY_B!$IS30-1,"")</f>
        <v/>
      </c>
      <c r="IN30" s="62">
        <f>IFERROR(Inv_SY_B!IN30/Inv_SY_B!$IS30-1,"")</f>
        <v>1.7169073364968535E-2</v>
      </c>
      <c r="IO30" s="62">
        <f>IFERROR(Inv_SY_B!IO30/Inv_SY_B!$IS30-1,"")</f>
        <v>-5.6252171360144931E-3</v>
      </c>
      <c r="IP30" s="62">
        <f>IFERROR(Inv_SY_B!IP30/Inv_SY_B!$IS30-1,"")</f>
        <v>0.10002576877455538</v>
      </c>
      <c r="IQ30" s="62">
        <f>IFERROR(Inv_SY_B!IQ30/Inv_SY_B!$IS30-1,"")</f>
        <v>-1.4124146904082702E-2</v>
      </c>
      <c r="IR30" s="62">
        <f>IFERROR(Inv_SY_B!IR30/Inv_SY_B!$IS30-1,"")</f>
        <v>-3.223609551318618E-3</v>
      </c>
    </row>
    <row r="31" spans="2:252" ht="14.5" x14ac:dyDescent="0.35">
      <c r="B31" s="85">
        <f t="shared" si="0"/>
        <v>45853</v>
      </c>
      <c r="C31" s="62">
        <f>IFERROR(Inv_SY_B!C31/Inv_SY_B!$IS31-1,"")</f>
        <v>-6.6561094103739782E-3</v>
      </c>
      <c r="D31" s="62">
        <f>IFERROR(Inv_SY_B!D31/Inv_SY_B!$IS31-1,"")</f>
        <v>-2.6709882276875208E-3</v>
      </c>
      <c r="E31" s="62">
        <f>IFERROR(Inv_SY_B!E31/Inv_SY_B!$IS31-1,"")</f>
        <v>-2.239839927047349E-4</v>
      </c>
      <c r="F31" s="62">
        <f>IFERROR(Inv_SY_B!F31/Inv_SY_B!$IS31-1,"")</f>
        <v>-2.1810057065589472E-2</v>
      </c>
      <c r="G31" s="62">
        <f>IFERROR(Inv_SY_B!G31/Inv_SY_B!$IS31-1,"")</f>
        <v>1.2220780402351306E-2</v>
      </c>
      <c r="H31" s="62">
        <f>IFERROR(Inv_SY_B!H31/Inv_SY_B!$IS31-1,"")</f>
        <v>1.3522936227395643E-2</v>
      </c>
      <c r="I31" s="62">
        <f>IFERROR(Inv_SY_B!I31/Inv_SY_B!$IS31-1,"")</f>
        <v>9.1212511639437999E-4</v>
      </c>
      <c r="J31" s="62">
        <f>IFERROR(Inv_SY_B!J31/Inv_SY_B!$IS31-1,"")</f>
        <v>-1.3600931018039608E-3</v>
      </c>
      <c r="K31" s="62">
        <f>IFERROR(Inv_SY_B!K31/Inv_SY_B!$IS31-1,"")</f>
        <v>1.4754478501659118E-2</v>
      </c>
      <c r="L31" s="62">
        <f>IFERROR(Inv_SY_B!L31/Inv_SY_B!$IS31-1,"")</f>
        <v>1.8135539210338392E-2</v>
      </c>
      <c r="M31" s="62">
        <f>IFERROR(Inv_SY_B!M31/Inv_SY_B!$IS31-1,"")</f>
        <v>-7.0406386472998683E-3</v>
      </c>
      <c r="N31" s="62">
        <f>IFERROR(Inv_SY_B!N31/Inv_SY_B!$IS31-1,"")</f>
        <v>1.2273216207386417E-2</v>
      </c>
      <c r="O31" s="62">
        <f>IFERROR(Inv_SY_B!O31/Inv_SY_B!$IS31-1,"")</f>
        <v>1.5681543534684206E-2</v>
      </c>
      <c r="P31" s="62">
        <f>IFERROR(Inv_SY_B!P31/Inv_SY_B!$IS31-1,"")</f>
        <v>-7.2472039398633337E-3</v>
      </c>
      <c r="Q31" s="62">
        <f>IFERROR(Inv_SY_B!Q31/Inv_SY_B!$IS31-1,"")</f>
        <v>1.1137107098287302E-2</v>
      </c>
      <c r="R31" s="62">
        <f>IFERROR(Inv_SY_B!R31/Inv_SY_B!$IS31-1,"")</f>
        <v>2.3975140031108122E-2</v>
      </c>
      <c r="S31" s="62">
        <f>IFERROR(Inv_SY_B!S31/Inv_SY_B!$IS31-1,"")</f>
        <v>1.5795154445594095E-2</v>
      </c>
      <c r="T31" s="62">
        <f>IFERROR(Inv_SY_B!T31/Inv_SY_B!$IS31-1,"")</f>
        <v>-1.0448965974597435E-2</v>
      </c>
      <c r="U31" s="62">
        <f>IFERROR(Inv_SY_B!U31/Inv_SY_B!$IS31-1,"")</f>
        <v>1.9771536327441108E-2</v>
      </c>
      <c r="V31" s="62">
        <f>IFERROR(Inv_SY_B!V31/Inv_SY_B!$IS31-1,"")</f>
        <v>-2.6709882276875208E-3</v>
      </c>
      <c r="W31" s="62">
        <f>IFERROR(Inv_SY_B!W31/Inv_SY_B!$IS31-1,"")</f>
        <v>8.8648888800888503E-3</v>
      </c>
      <c r="X31" s="62">
        <f>IFERROR(Inv_SY_B!X31/Inv_SY_B!$IS31-1,"")</f>
        <v>-1.0335355063687546E-2</v>
      </c>
      <c r="Y31" s="62">
        <f>IFERROR(Inv_SY_B!Y31/Inv_SY_B!$IS31-1,"")</f>
        <v>3.6213083765541665E-3</v>
      </c>
      <c r="Z31" s="62">
        <f>IFERROR(Inv_SY_B!Z31/Inv_SY_B!$IS31-1,"")</f>
        <v>1.0884638407376412E-2</v>
      </c>
      <c r="AA31" s="62">
        <f>IFERROR(Inv_SY_B!AA31/Inv_SY_B!$IS31-1,"")</f>
        <v>-2.6709882276875208E-3</v>
      </c>
      <c r="AB31" s="62">
        <f>IFERROR(Inv_SY_B!AB31/Inv_SY_B!$IS31-1,"")</f>
        <v>4.7516007443326735E-4</v>
      </c>
      <c r="AC31" s="62">
        <f>IFERROR(Inv_SY_B!AC31/Inv_SY_B!$IS31-1,"")</f>
        <v>-4.6635488190307495E-3</v>
      </c>
      <c r="AD31" s="62">
        <f>IFERROR(Inv_SY_B!AD31/Inv_SY_B!$IS31-1,"")</f>
        <v>-2.239839927047349E-4</v>
      </c>
      <c r="AE31" s="62">
        <f>IFERROR(Inv_SY_B!AE31/Inv_SY_B!$IS31-1,"")</f>
        <v>-2.0825429171036802E-2</v>
      </c>
      <c r="AF31" s="62">
        <f>IFERROR(Inv_SY_B!AF31/Inv_SY_B!$IS31-1,"")</f>
        <v>-9.3128568654983201E-3</v>
      </c>
      <c r="AG31" s="62">
        <f>IFERROR(Inv_SY_B!AG31/Inv_SY_B!$IS31-1,"")</f>
        <v>1.2904387934663752E-2</v>
      </c>
      <c r="AH31" s="62">
        <f>IFERROR(Inv_SY_B!AH31/Inv_SY_B!$IS31-1,"")</f>
        <v>-2.239839927047349E-4</v>
      </c>
      <c r="AI31" s="62">
        <f>IFERROR(Inv_SY_B!AI31/Inv_SY_B!$IS31-1,"")</f>
        <v>-1.712226723924748E-2</v>
      </c>
      <c r="AJ31" s="62">
        <f>IFERROR(Inv_SY_B!AJ31/Inv_SY_B!$IS31-1,"")</f>
        <v>-2.2562425838929534E-2</v>
      </c>
      <c r="AK31" s="62">
        <f>IFERROR(Inv_SY_B!AK31/Inv_SY_B!$IS31-1,"")</f>
        <v>-2.8513100809274716E-2</v>
      </c>
      <c r="AL31" s="62">
        <f>IFERROR(Inv_SY_B!AL31/Inv_SY_B!$IS31-1,"")</f>
        <v>-1.3557777083102796E-2</v>
      </c>
      <c r="AM31" s="62">
        <f>IFERROR(Inv_SY_B!AM31/Inv_SY_B!$IS31-1,"")</f>
        <v>-2.4309497105607814E-2</v>
      </c>
      <c r="AN31" s="62">
        <f>IFERROR(Inv_SY_B!AN31/Inv_SY_B!$IS31-1,"")</f>
        <v>-2.1582835243769583E-2</v>
      </c>
      <c r="AO31" s="62">
        <f>IFERROR(Inv_SY_B!AO31/Inv_SY_B!$IS31-1,"")</f>
        <v>-1.442534785644467E-2</v>
      </c>
      <c r="AP31" s="62">
        <f>IFERROR(Inv_SY_B!AP31/Inv_SY_B!$IS31-1,"")</f>
        <v>-2.0787558867400246E-2</v>
      </c>
      <c r="AQ31" s="62">
        <f>IFERROR(Inv_SY_B!AQ31/Inv_SY_B!$IS31-1,"")</f>
        <v>-1.3062016925525555E-2</v>
      </c>
      <c r="AR31" s="62">
        <f>IFERROR(Inv_SY_B!AR31/Inv_SY_B!$IS31-1,"")</f>
        <v>-1.2721184192795887E-2</v>
      </c>
      <c r="AS31" s="62">
        <f>IFERROR(Inv_SY_B!AS31/Inv_SY_B!$IS31-1,"")</f>
        <v>-1.8401729738291905E-2</v>
      </c>
      <c r="AT31" s="62">
        <f>IFERROR(Inv_SY_B!AT31/Inv_SY_B!$IS31-1,"")</f>
        <v>-2.1810057065589472E-2</v>
      </c>
      <c r="AU31" s="62">
        <f>IFERROR(Inv_SY_B!AU31/Inv_SY_B!$IS31-1,"")</f>
        <v>2.0112369060170998E-2</v>
      </c>
      <c r="AV31" s="62">
        <f>IFERROR(Inv_SY_B!AV31/Inv_SY_B!$IS31-1,"")</f>
        <v>2.0907645436540445E-2</v>
      </c>
      <c r="AW31" s="62">
        <f>IFERROR(Inv_SY_B!AW31/Inv_SY_B!$IS31-1,"")</f>
        <v>-2.6709882276875208E-3</v>
      </c>
      <c r="AX31" s="62">
        <f>IFERROR(Inv_SY_B!AX31/Inv_SY_B!$IS31-1,"")</f>
        <v>-2.6468104412896154E-2</v>
      </c>
      <c r="AY31" s="62">
        <f>IFERROR(Inv_SY_B!AY31/Inv_SY_B!$IS31-1,"")</f>
        <v>-1.8619862687238919E-2</v>
      </c>
      <c r="AZ31" s="62">
        <f>IFERROR(Inv_SY_B!AZ31/Inv_SY_B!$IS31-1,"")</f>
        <v>-1.9928660380921226E-2</v>
      </c>
      <c r="BA31" s="62">
        <f>IFERROR(Inv_SY_B!BA31/Inv_SY_B!$IS31-1,"")</f>
        <v>-1.4993402410994228E-2</v>
      </c>
      <c r="BB31" s="62">
        <f>IFERROR(Inv_SY_B!BB31/Inv_SY_B!$IS31-1,"")</f>
        <v>-1.3600931018039608E-3</v>
      </c>
      <c r="BC31" s="62">
        <f>IFERROR(Inv_SY_B!BC31/Inv_SY_B!$IS31-1,"")</f>
        <v>1.9367586421983551E-2</v>
      </c>
      <c r="BD31" s="62">
        <f>IFERROR(Inv_SY_B!BD31/Inv_SY_B!$IS31-1,"")</f>
        <v>-2.7692577563814269E-2</v>
      </c>
      <c r="BE31" s="62">
        <f>IFERROR(Inv_SY_B!BE31/Inv_SY_B!$IS31-1,"")</f>
        <v>-2.6057357273452597E-2</v>
      </c>
      <c r="BF31" s="62">
        <f>IFERROR(Inv_SY_B!BF31/Inv_SY_B!$IS31-1,"")</f>
        <v>7.0471143055301777E-3</v>
      </c>
      <c r="BG31" s="62">
        <f>IFERROR(Inv_SY_B!BG31/Inv_SY_B!$IS31-1,"")</f>
        <v>-3.253608283635856E-3</v>
      </c>
      <c r="BH31" s="62">
        <f>IFERROR(Inv_SY_B!BH31/Inv_SY_B!$IS31-1,"")</f>
        <v>-2.7490602611085491E-2</v>
      </c>
      <c r="BI31" s="62">
        <f>IFERROR(Inv_SY_B!BI31/Inv_SY_B!$IS31-1,"")</f>
        <v>-2.239839927047349E-4</v>
      </c>
      <c r="BJ31" s="62">
        <f>IFERROR(Inv_SY_B!BJ31/Inv_SY_B!$IS31-1,"")</f>
        <v>3.1890033491166037E-2</v>
      </c>
      <c r="BK31" s="62">
        <f>IFERROR(Inv_SY_B!BK31/Inv_SY_B!$IS31-1,"")</f>
        <v>-9.5400786873180987E-3</v>
      </c>
      <c r="BL31" s="62">
        <f>IFERROR(Inv_SY_B!BL31/Inv_SY_B!$IS31-1,"")</f>
        <v>1.9932545299878424E-2</v>
      </c>
      <c r="BM31" s="62">
        <f>IFERROR(Inv_SY_B!BM31/Inv_SY_B!$IS31-1,"")</f>
        <v>-2.8513100809274716E-2</v>
      </c>
      <c r="BN31" s="62">
        <f>IFERROR(Inv_SY_B!BN31/Inv_SY_B!$IS31-1,"")</f>
        <v>1.7983678105598644E-2</v>
      </c>
      <c r="BO31" s="62">
        <f>IFERROR(Inv_SY_B!BO31/Inv_SY_B!$IS31-1,"")</f>
        <v>1.6940002855532432E-2</v>
      </c>
      <c r="BP31" s="62">
        <f>IFERROR(Inv_SY_B!BP31/Inv_SY_B!$IS31-1,"")</f>
        <v>1.0752577861361301E-2</v>
      </c>
      <c r="BQ31" s="62">
        <f>IFERROR(Inv_SY_B!BQ31/Inv_SY_B!$IS31-1,"")</f>
        <v>2.4176143950410456E-2</v>
      </c>
      <c r="BR31" s="62">
        <f>IFERROR(Inv_SY_B!BR31/Inv_SY_B!$IS31-1,"")</f>
        <v>-6.7842763634440306E-4</v>
      </c>
      <c r="BS31" s="62">
        <f>IFERROR(Inv_SY_B!BS31/Inv_SY_B!$IS31-1,"")</f>
        <v>1.7044874465603321E-2</v>
      </c>
      <c r="BT31" s="62">
        <f>IFERROR(Inv_SY_B!BT31/Inv_SY_B!$IS31-1,"")</f>
        <v>1.0682663454647745E-2</v>
      </c>
      <c r="BU31" s="62">
        <f>IFERROR(Inv_SY_B!BU31/Inv_SY_B!$IS31-1,"")</f>
        <v>2.3520696387468565E-2</v>
      </c>
      <c r="BV31" s="62">
        <f>IFERROR(Inv_SY_B!BV31/Inv_SY_B!$IS31-1,"")</f>
        <v>1.9089870861981773E-2</v>
      </c>
      <c r="BW31" s="62">
        <f>IFERROR(Inv_SY_B!BW31/Inv_SY_B!$IS31-1,"")</f>
        <v>-1.6356733341913343E-2</v>
      </c>
      <c r="BX31" s="62">
        <f>IFERROR(Inv_SY_B!BX31/Inv_SY_B!$IS31-1,"")</f>
        <v>1.8521816307432104E-2</v>
      </c>
      <c r="BY31" s="62">
        <f>IFERROR(Inv_SY_B!BY31/Inv_SY_B!$IS31-1,"")</f>
        <v>2.9971271440242919E-2</v>
      </c>
      <c r="BZ31" s="62">
        <f>IFERROR(Inv_SY_B!BZ31/Inv_SY_B!$IS31-1,"")</f>
        <v>1.1490563265562637E-2</v>
      </c>
      <c r="CA31" s="62">
        <f>IFERROR(Inv_SY_B!CA31/Inv_SY_B!$IS31-1,"")</f>
        <v>3.1183121156615368E-2</v>
      </c>
      <c r="CB31" s="62">
        <f>IFERROR(Inv_SY_B!CB31/Inv_SY_B!$IS31-1,"")</f>
        <v>2.3861529120198233E-2</v>
      </c>
      <c r="CC31" s="62">
        <f>IFERROR(Inv_SY_B!CC31/Inv_SY_B!$IS31-1,"")</f>
        <v>2.1475699991089892E-2</v>
      </c>
      <c r="CD31" s="62">
        <f>IFERROR(Inv_SY_B!CD31/Inv_SY_B!$IS31-1,"")</f>
        <v>2.9944082504298697E-2</v>
      </c>
      <c r="CE31" s="62">
        <f>IFERROR(Inv_SY_B!CE31/Inv_SY_B!$IS31-1,"")</f>
        <v>3.0564572863883699E-2</v>
      </c>
      <c r="CF31" s="62">
        <f>IFERROR(Inv_SY_B!CF31/Inv_SY_B!$IS31-1,"")</f>
        <v>-1.4311736945534781E-2</v>
      </c>
      <c r="CG31" s="62">
        <f>IFERROR(Inv_SY_B!CG31/Inv_SY_B!$IS31-1,"")</f>
        <v>2.9542074665694473E-2</v>
      </c>
      <c r="CH31" s="62">
        <f>IFERROR(Inv_SY_B!CH31/Inv_SY_B!$IS31-1,"")</f>
        <v>4.2152885776695292E-2</v>
      </c>
      <c r="CI31" s="62">
        <f>IFERROR(Inv_SY_B!CI31/Inv_SY_B!$IS31-1,"")</f>
        <v>2.7610689180225689E-2</v>
      </c>
      <c r="CJ31" s="62">
        <f>IFERROR(Inv_SY_B!CJ31/Inv_SY_B!$IS31-1,"")</f>
        <v>3.260956926026215E-2</v>
      </c>
      <c r="CK31" s="62">
        <f>IFERROR(Inv_SY_B!CK31/Inv_SY_B!$IS31-1,"")</f>
        <v>1.8408205396522215E-2</v>
      </c>
      <c r="CL31" s="62">
        <f>IFERROR(Inv_SY_B!CL31/Inv_SY_B!$IS31-1,"")</f>
        <v>1.4772656247404869E-2</v>
      </c>
      <c r="CM31" s="62">
        <f>IFERROR(Inv_SY_B!CM31/Inv_SY_B!$IS31-1,"")</f>
        <v>2.3747918209288343E-2</v>
      </c>
      <c r="CN31" s="62">
        <f>IFERROR(Inv_SY_B!CN31/Inv_SY_B!$IS31-1,"")</f>
        <v>1.8976259951071661E-2</v>
      </c>
      <c r="CO31" s="62">
        <f>IFERROR(Inv_SY_B!CO31/Inv_SY_B!$IS31-1,"")</f>
        <v>5.047562273515549E-3</v>
      </c>
      <c r="CP31" s="62">
        <f>IFERROR(Inv_SY_B!CP31/Inv_SY_B!$IS31-1,"")</f>
        <v>2.0820252428148223E-2</v>
      </c>
      <c r="CQ31" s="62">
        <f>IFERROR(Inv_SY_B!CQ31/Inv_SY_B!$IS31-1,"")</f>
        <v>-2.1810057065589472E-2</v>
      </c>
      <c r="CR31" s="62">
        <f>IFERROR(Inv_SY_B!CR31/Inv_SY_B!$IS31-1,"")</f>
        <v>-1.0448965974597435E-2</v>
      </c>
      <c r="CS31" s="62">
        <f>IFERROR(Inv_SY_B!CS31/Inv_SY_B!$IS31-1,"")</f>
        <v>8.1579765455381814E-3</v>
      </c>
      <c r="CT31" s="62">
        <f>IFERROR(Inv_SY_B!CT31/Inv_SY_B!$IS31-1,"")</f>
        <v>2.3045965093504428E-4</v>
      </c>
      <c r="CU31" s="62">
        <f>IFERROR(Inv_SY_B!CU31/Inv_SY_B!$IS31-1,"")</f>
        <v>1.2727659851026196E-2</v>
      </c>
      <c r="CV31" s="62">
        <f>IFERROR(Inv_SY_B!CV31/Inv_SY_B!$IS31-1,"")</f>
        <v>1.8976259951071661E-2</v>
      </c>
      <c r="CW31" s="62">
        <f>IFERROR(Inv_SY_B!CW31/Inv_SY_B!$IS31-1,"")</f>
        <v>1.8635427218341993E-2</v>
      </c>
      <c r="CX31" s="62">
        <f>IFERROR(Inv_SY_B!CX31/Inv_SY_B!$IS31-1,"")</f>
        <v>9.6601652564582974E-3</v>
      </c>
      <c r="CY31" s="62">
        <f>IFERROR(Inv_SY_B!CY31/Inv_SY_B!$IS31-1,"")</f>
        <v>2.2498198189279117E-2</v>
      </c>
      <c r="CZ31" s="62">
        <f>IFERROR(Inv_SY_B!CZ31/Inv_SY_B!$IS31-1,"")</f>
        <v>1.3522936227395643E-2</v>
      </c>
      <c r="DA31" s="62">
        <f>IFERROR(Inv_SY_B!DA31/Inv_SY_B!$IS31-1,"")</f>
        <v>-1.2721184192795887E-2</v>
      </c>
      <c r="DB31" s="62">
        <f>IFERROR(Inv_SY_B!DB31/Inv_SY_B!$IS31-1,"")</f>
        <v>1.3068492583756086E-2</v>
      </c>
      <c r="DC31" s="62">
        <f>IFERROR(Inv_SY_B!DC31/Inv_SY_B!$IS31-1,"")</f>
        <v>-2.1734316458316139E-2</v>
      </c>
      <c r="DD31" s="62">
        <f>IFERROR(Inv_SY_B!DD31/Inv_SY_B!$IS31-1,"")</f>
        <v>-2.4082275283787924E-2</v>
      </c>
      <c r="DE31" s="62">
        <f>IFERROR(Inv_SY_B!DE31/Inv_SY_B!$IS31-1,"")</f>
        <v>-9.3128568654983201E-3</v>
      </c>
      <c r="DF31" s="62">
        <f>IFERROR(Inv_SY_B!DF31/Inv_SY_B!$IS31-1,"")</f>
        <v>-7.4686275589244122E-3</v>
      </c>
      <c r="DG31" s="62">
        <f>IFERROR(Inv_SY_B!DG31/Inv_SY_B!$IS31-1,"")</f>
        <v>-1.1812296905516551E-2</v>
      </c>
      <c r="DH31" s="62">
        <f>IFERROR(Inv_SY_B!DH31/Inv_SY_B!$IS31-1,"")</f>
        <v>-1.9714566931028799E-2</v>
      </c>
      <c r="DI31" s="62">
        <f>IFERROR(Inv_SY_B!DI31/Inv_SY_B!$IS31-1,"")</f>
        <v>-1.5255581436171006E-2</v>
      </c>
      <c r="DJ31" s="62">
        <f>IFERROR(Inv_SY_B!DJ31/Inv_SY_B!$IS31-1,"")</f>
        <v>-2.1466301773341856E-3</v>
      </c>
      <c r="DK31" s="62">
        <f>IFERROR(Inv_SY_B!DK31/Inv_SY_B!$IS31-1,"")</f>
        <v>-1.2299651634029019E-4</v>
      </c>
      <c r="DL31" s="62">
        <f>IFERROR(Inv_SY_B!DL31/Inv_SY_B!$IS31-1,"")</f>
        <v>-1.8603704691020684E-2</v>
      </c>
      <c r="DM31" s="62">
        <f>IFERROR(Inv_SY_B!DM31/Inv_SY_B!$IS31-1,"")</f>
        <v>5.4565615527912836E-3</v>
      </c>
      <c r="DN31" s="62">
        <f>IFERROR(Inv_SY_B!DN31/Inv_SY_B!$IS31-1,"")</f>
        <v>-1.3062016925525555E-2</v>
      </c>
      <c r="DO31" s="62">
        <f>IFERROR(Inv_SY_B!DO31/Inv_SY_B!$IS31-1,"")</f>
        <v>-2.7968764290325021E-2</v>
      </c>
      <c r="DP31" s="62">
        <f>IFERROR(Inv_SY_B!DP31/Inv_SY_B!$IS31-1,"")</f>
        <v>-2.9510352138372942E-2</v>
      </c>
      <c r="DQ31" s="62">
        <f>IFERROR(Inv_SY_B!DQ31/Inv_SY_B!$IS31-1,"")</f>
        <v>-9.3128568654983201E-3</v>
      </c>
      <c r="DR31" s="62">
        <f>IFERROR(Inv_SY_B!DR31/Inv_SY_B!$IS31-1,"")</f>
        <v>-1.9083395203751352E-2</v>
      </c>
      <c r="DS31" s="62">
        <f>IFERROR(Inv_SY_B!DS31/Inv_SY_B!$IS31-1,"")</f>
        <v>-6.3589731818404216E-3</v>
      </c>
      <c r="DT31" s="62">
        <f>IFERROR(Inv_SY_B!DT31/Inv_SY_B!$IS31-1,"")</f>
        <v>-1.4564205636445782E-2</v>
      </c>
      <c r="DU31" s="62">
        <f>IFERROR(Inv_SY_B!DU31/Inv_SY_B!$IS31-1,"")</f>
        <v>-1.7391854974648124E-2</v>
      </c>
      <c r="DV31" s="62">
        <f>IFERROR(Inv_SY_B!DV31/Inv_SY_B!$IS31-1,"")</f>
        <v>-1.9878671580120799E-2</v>
      </c>
      <c r="DW31" s="62">
        <f>IFERROR(Inv_SY_B!DW31/Inv_SY_B!$IS31-1,"")</f>
        <v>-1.8401729738291905E-2</v>
      </c>
      <c r="DX31" s="62">
        <f>IFERROR(Inv_SY_B!DX31/Inv_SY_B!$IS31-1,"")</f>
        <v>-9.4138443418626538E-3</v>
      </c>
      <c r="DY31" s="62">
        <f>IFERROR(Inv_SY_B!DY31/Inv_SY_B!$IS31-1,"")</f>
        <v>1.9346233145838276E-3</v>
      </c>
      <c r="DZ31" s="62">
        <f>IFERROR(Inv_SY_B!DZ31/Inv_SY_B!$IS31-1,"")</f>
        <v>-1.3600931018039608E-3</v>
      </c>
      <c r="EA31" s="62">
        <f>IFERROR(Inv_SY_B!EA31/Inv_SY_B!$IS31-1,"")</f>
        <v>5.4313146837001725E-3</v>
      </c>
      <c r="EB31" s="62">
        <f>IFERROR(Inv_SY_B!EB31/Inv_SY_B!$IS31-1,"")</f>
        <v>-3.5565707127290791E-3</v>
      </c>
      <c r="EC31" s="62">
        <f>IFERROR(Inv_SY_B!EC31/Inv_SY_B!$IS31-1,"")</f>
        <v>-2.0604033549776579E-2</v>
      </c>
      <c r="ED31" s="62">
        <f>IFERROR(Inv_SY_B!ED31/Inv_SY_B!$IS31-1,"")</f>
        <v>9.2843753203715185E-3</v>
      </c>
      <c r="EE31" s="62">
        <f>IFERROR(Inv_SY_B!EE31/Inv_SY_B!$IS31-1,"")</f>
        <v>2.8056393523026024E-2</v>
      </c>
      <c r="EF31" s="62">
        <f>IFERROR(Inv_SY_B!EF31/Inv_SY_B!$IS31-1,"")</f>
        <v>-1.4220626895729005E-3</v>
      </c>
      <c r="EG31" s="62">
        <f>IFERROR(Inv_SY_B!EG31/Inv_SY_B!$IS31-1,"")</f>
        <v>1.3965462642617998E-2</v>
      </c>
      <c r="EH31" s="62">
        <f>IFERROR(Inv_SY_B!EH31/Inv_SY_B!$IS31-1,"")</f>
        <v>-3.3228606221041845E-3</v>
      </c>
      <c r="EI31" s="62">
        <f>IFERROR(Inv_SY_B!EI31/Inv_SY_B!$IS31-1,"")</f>
        <v>-1.9444487224790308E-2</v>
      </c>
      <c r="EJ31" s="62">
        <f>IFERROR(Inv_SY_B!EJ31/Inv_SY_B!$IS31-1,"")</f>
        <v>1.6192792633778819E-2</v>
      </c>
      <c r="EK31" s="62">
        <f>IFERROR(Inv_SY_B!EK31/Inv_SY_B!$IS31-1,"")</f>
        <v>-1.7311064993556724E-2</v>
      </c>
      <c r="EL31" s="62">
        <f>IFERROR(Inv_SY_B!EL31/Inv_SY_B!$IS31-1,"")</f>
        <v>1.1137107098287302E-2</v>
      </c>
      <c r="EM31" s="62">
        <f>IFERROR(Inv_SY_B!EM31/Inv_SY_B!$IS31-1,"")</f>
        <v>9.5989901505837416E-3</v>
      </c>
      <c r="EN31" s="62">
        <f>IFERROR(Inv_SY_B!EN31/Inv_SY_B!$IS31-1,"")</f>
        <v>-6.6561094103739782E-3</v>
      </c>
      <c r="EO31" s="62">
        <f>IFERROR(Inv_SY_B!EO31/Inv_SY_B!$IS31-1,"")</f>
        <v>8.8648888800888503E-3</v>
      </c>
      <c r="EP31" s="62">
        <f>IFERROR(Inv_SY_B!EP31/Inv_SY_B!$IS31-1,"")</f>
        <v>-2.9856030578997439E-3</v>
      </c>
      <c r="EQ31" s="62">
        <f>IFERROR(Inv_SY_B!EQ31/Inv_SY_B!$IS31-1,"")</f>
        <v>-1.4993402410994228E-2</v>
      </c>
      <c r="ER31" s="62">
        <f>IFERROR(Inv_SY_B!ER31/Inv_SY_B!$IS31-1,"")</f>
        <v>1.2745138452704641E-2</v>
      </c>
      <c r="ES31" s="62">
        <f>IFERROR(Inv_SY_B!ES31/Inv_SY_B!$IS31-1,"")</f>
        <v>9.8873870782780759E-3</v>
      </c>
      <c r="ET31" s="62">
        <f>IFERROR(Inv_SY_B!ET31/Inv_SY_B!$IS31-1,"")</f>
        <v>2.3241833242507948E-2</v>
      </c>
      <c r="EU31" s="62">
        <f>IFERROR(Inv_SY_B!EU31/Inv_SY_B!$IS31-1,"")</f>
        <v>7.2918147290284008E-3</v>
      </c>
      <c r="EV31" s="62">
        <f>IFERROR(Inv_SY_B!EV31/Inv_SY_B!$IS31-1,"")</f>
        <v>1.6730259635390876E-2</v>
      </c>
      <c r="EW31" s="62">
        <f>IFERROR(Inv_SY_B!EW31/Inv_SY_B!$IS31-1,"")</f>
        <v>2.5329731661188015E-2</v>
      </c>
      <c r="EX31" s="62">
        <f>IFERROR(Inv_SY_B!EX31/Inv_SY_B!$IS31-1,"")</f>
        <v>2.0794034525630556E-2</v>
      </c>
      <c r="EY31" s="62">
        <f>IFERROR(Inv_SY_B!EY31/Inv_SY_B!$IS31-1,"")</f>
        <v>-1.9411604501935575E-2</v>
      </c>
      <c r="EZ31" s="62">
        <f>IFERROR(Inv_SY_B!EZ31/Inv_SY_B!$IS31-1,"")</f>
        <v>2.1248478169270113E-2</v>
      </c>
      <c r="FA31" s="62">
        <f>IFERROR(Inv_SY_B!FA31/Inv_SY_B!$IS31-1,"")</f>
        <v>8.0696125037194033E-3</v>
      </c>
      <c r="FB31" s="62">
        <f>IFERROR(Inv_SY_B!FB31/Inv_SY_B!$IS31-1,"")</f>
        <v>-2.3825912999931864E-3</v>
      </c>
      <c r="FC31" s="62">
        <f>IFERROR(Inv_SY_B!FC31/Inv_SY_B!$IS31-1,"")</f>
        <v>7.8423906818996247E-3</v>
      </c>
      <c r="FD31" s="62">
        <f>IFERROR(Inv_SY_B!FD31/Inv_SY_B!$IS31-1,"")</f>
        <v>1.4801796709440485E-3</v>
      </c>
      <c r="FE31" s="62">
        <f>IFERROR(Inv_SY_B!FE31/Inv_SY_B!$IS31-1,"")</f>
        <v>7.6900487786339955E-3</v>
      </c>
      <c r="FF31" s="62">
        <f>IFERROR(Inv_SY_B!FF31/Inv_SY_B!$IS31-1,"")</f>
        <v>1.2286126538171738E-2</v>
      </c>
      <c r="FG31" s="62">
        <f>IFERROR(Inv_SY_B!FG31/Inv_SY_B!$IS31-1,"")</f>
        <v>1.0320026607702815E-2</v>
      </c>
      <c r="FH31" s="62">
        <f>IFERROR(Inv_SY_B!FH31/Inv_SY_B!$IS31-1,"")</f>
        <v>3.0939710190962533E-3</v>
      </c>
      <c r="FI31" s="62">
        <f>IFERROR(Inv_SY_B!FI31/Inv_SY_B!$IS31-1,"")</f>
        <v>-2.777635126579836E-2</v>
      </c>
      <c r="FJ31" s="62">
        <f>IFERROR(Inv_SY_B!FJ31/Inv_SY_B!$IS31-1,"")</f>
        <v>6.6431644000726209E-3</v>
      </c>
      <c r="FK31" s="62">
        <f>IFERROR(Inv_SY_B!FK31/Inv_SY_B!$IS31-1,"")</f>
        <v>1.9307912004131955E-2</v>
      </c>
      <c r="FL31" s="62">
        <f>IFERROR(Inv_SY_B!FL31/Inv_SY_B!$IS31-1,"")</f>
        <v>1.5144886904604027E-2</v>
      </c>
      <c r="FM31" s="62">
        <f>IFERROR(Inv_SY_B!FM31/Inv_SY_B!$IS31-1,"")</f>
        <v>7.959321393276042E-4</v>
      </c>
      <c r="FN31" s="62">
        <f>IFERROR(Inv_SY_B!FN31/Inv_SY_B!$IS31-1,"")</f>
        <v>-1.8482060685399926E-2</v>
      </c>
      <c r="FO31" s="62">
        <f>IFERROR(Inv_SY_B!FO31/Inv_SY_B!$IS31-1,"")</f>
        <v>2.7453183144646065E-2</v>
      </c>
      <c r="FP31" s="62">
        <f>IFERROR(Inv_SY_B!FP31/Inv_SY_B!$IS31-1,"")</f>
        <v>-2.8205318523355172E-2</v>
      </c>
      <c r="FQ31" s="62">
        <f>IFERROR(Inv_SY_B!FQ31/Inv_SY_B!$IS31-1,"")</f>
        <v>1.2938769580026044E-2</v>
      </c>
      <c r="FR31" s="62">
        <f>IFERROR(Inv_SY_B!FR31/Inv_SY_B!$IS31-1,"")</f>
        <v>1.337999304494164E-2</v>
      </c>
      <c r="FS31" s="62">
        <f>IFERROR(Inv_SY_B!FS31/Inv_SY_B!$IS31-1,"")</f>
        <v>-2.1404508737105088E-3</v>
      </c>
      <c r="FT31" s="62">
        <f>IFERROR(Inv_SY_B!FT31/Inv_SY_B!$IS31-1,"")</f>
        <v>-2.8867153720728567E-2</v>
      </c>
      <c r="FU31" s="62">
        <f>IFERROR(Inv_SY_B!FU31/Inv_SY_B!$IS31-1,"")</f>
        <v>3.0644903810991497E-2</v>
      </c>
      <c r="FV31" s="62">
        <f>IFERROR(Inv_SY_B!FV31/Inv_SY_B!$IS31-1,"")</f>
        <v>-1.3107203083273955E-2</v>
      </c>
      <c r="FW31" s="62">
        <f>IFERROR(Inv_SY_B!FW31/Inv_SY_B!$IS31-1,"")</f>
        <v>-9.8899486515975354E-3</v>
      </c>
      <c r="FX31" s="62">
        <f>IFERROR(Inv_SY_B!FX31/Inv_SY_B!$IS31-1,"")</f>
        <v>-3.800145620210138E-3</v>
      </c>
      <c r="FY31" s="62">
        <f>IFERROR(Inv_SY_B!FY31/Inv_SY_B!$IS31-1,"")</f>
        <v>-2.0524761911861145E-2</v>
      </c>
      <c r="FZ31" s="62">
        <f>IFERROR(Inv_SY_B!FZ31/Inv_SY_B!$IS31-1,"")</f>
        <v>-1.5021067404413779E-3</v>
      </c>
      <c r="GA31" s="62">
        <f>IFERROR(Inv_SY_B!GA31/Inv_SY_B!$IS31-1,"")</f>
        <v>1.2904829313494126E-2</v>
      </c>
      <c r="GB31" s="62">
        <f>IFERROR(Inv_SY_B!GB31/Inv_SY_B!$IS31-1,"")</f>
        <v>-1.4396658232477599E-2</v>
      </c>
      <c r="GC31" s="62">
        <f>IFERROR(Inv_SY_B!GC31/Inv_SY_B!$IS31-1,"")</f>
        <v>-2.4099489058168166E-2</v>
      </c>
      <c r="GD31" s="62">
        <f>IFERROR(Inv_SY_B!GD31/Inv_SY_B!$IS31-1,"")</f>
        <v>-6.1441452775743421E-3</v>
      </c>
      <c r="GE31" s="62">
        <f>IFERROR(Inv_SY_B!GE31/Inv_SY_B!$IS31-1,"")</f>
        <v>-2.5702223866622242E-2</v>
      </c>
      <c r="GF31" s="62">
        <f>IFERROR(Inv_SY_B!GF31/Inv_SY_B!$IS31-1,"")</f>
        <v>-2.1546112525091643E-2</v>
      </c>
      <c r="GG31" s="62">
        <f>IFERROR(Inv_SY_B!GG31/Inv_SY_B!$IS31-1,"")</f>
        <v>3.2983231244232414E-5</v>
      </c>
      <c r="GH31" s="62">
        <f>IFERROR(Inv_SY_B!GH31/Inv_SY_B!$IS31-1,"")</f>
        <v>-6.1441452775743421E-3</v>
      </c>
      <c r="GI31" s="62">
        <f>IFERROR(Inv_SY_B!GI31/Inv_SY_B!$IS31-1,"")</f>
        <v>-1.0776991659188329E-2</v>
      </c>
      <c r="GJ31" s="62">
        <f>IFERROR(Inv_SY_B!GJ31/Inv_SY_B!$IS31-1,"")</f>
        <v>-2.1035437218476449E-2</v>
      </c>
      <c r="GK31" s="62">
        <f>IFERROR(Inv_SY_B!GK31/Inv_SY_B!$IS31-1,"")</f>
        <v>-2.1150339162464893E-2</v>
      </c>
      <c r="GL31" s="62">
        <f>IFERROR(Inv_SY_B!GL31/Inv_SY_B!$IS31-1,"")</f>
        <v>-1.7588378898823143E-2</v>
      </c>
      <c r="GM31" s="62">
        <f>IFERROR(Inv_SY_B!GM31/Inv_SY_B!$IS31-1,"")</f>
        <v>7.6900487786339955E-3</v>
      </c>
      <c r="GN31" s="62">
        <f>IFERROR(Inv_SY_B!GN31/Inv_SY_B!$IS31-1,"")</f>
        <v>-1.4141320579169947E-2</v>
      </c>
      <c r="GO31" s="62">
        <f>IFERROR(Inv_SY_B!GO31/Inv_SY_B!$IS31-1,"")</f>
        <v>-4.9491650600945736E-3</v>
      </c>
      <c r="GP31" s="62">
        <f>IFERROR(Inv_SY_B!GP31/Inv_SY_B!$IS31-1,"")</f>
        <v>1.9449515792120398E-3</v>
      </c>
      <c r="GQ31" s="62">
        <f>IFERROR(Inv_SY_B!GQ31/Inv_SY_B!$IS31-1,"")</f>
        <v>-7.2472039398633337E-3</v>
      </c>
      <c r="GR31" s="62">
        <f>IFERROR(Inv_SY_B!GR31/Inv_SY_B!$IS31-1,"")</f>
        <v>1.2286126538171738E-2</v>
      </c>
      <c r="GS31" s="62" t="str">
        <f>IFERROR(Inv_SY_B!GS31/Inv_SY_B!$IS31-1,"")</f>
        <v/>
      </c>
      <c r="GT31" s="62" t="str">
        <f>IFERROR(Inv_SY_B!GT31/Inv_SY_B!$IS31-1,"")</f>
        <v/>
      </c>
      <c r="GU31" s="62">
        <f>IFERROR(Inv_SY_B!GU31/Inv_SY_B!$IS31-1,"")</f>
        <v>-8.5969766590405894E-2</v>
      </c>
      <c r="GV31" s="62">
        <f>IFERROR(Inv_SY_B!GV31/Inv_SY_B!$IS31-1,"")</f>
        <v>-2.4084648644162598E-3</v>
      </c>
      <c r="GW31" s="62">
        <f>IFERROR(Inv_SY_B!GW31/Inv_SY_B!$IS31-1,"")</f>
        <v>-1.1938332321796974E-3</v>
      </c>
      <c r="GX31" s="62" t="str">
        <f>IFERROR(Inv_SY_B!GX31/Inv_SY_B!$IS31-1,"")</f>
        <v/>
      </c>
      <c r="GY31" s="62">
        <f>IFERROR(Inv_SY_B!GY31/Inv_SY_B!$IS31-1,"")</f>
        <v>-1.6162903653853866E-2</v>
      </c>
      <c r="GZ31" s="62">
        <f>IFERROR(Inv_SY_B!GZ31/Inv_SY_B!$IS31-1,"")</f>
        <v>-1.4993402410994228E-2</v>
      </c>
      <c r="HA31" s="62">
        <f>IFERROR(Inv_SY_B!HA31/Inv_SY_B!$IS31-1,"")</f>
        <v>-1.0903409618237103E-2</v>
      </c>
      <c r="HB31" s="62">
        <f>IFERROR(Inv_SY_B!HB31/Inv_SY_B!$IS31-1,"")</f>
        <v>-2.4082275283787924E-2</v>
      </c>
      <c r="HC31" s="62">
        <f>IFERROR(Inv_SY_B!HC31/Inv_SY_B!$IS31-1,"")</f>
        <v>-1.0448965974597435E-2</v>
      </c>
      <c r="HD31" s="62">
        <f>IFERROR(Inv_SY_B!HD31/Inv_SY_B!$IS31-1,"")</f>
        <v>-1.8401729738291905E-2</v>
      </c>
      <c r="HE31" s="62">
        <f>IFERROR(Inv_SY_B!HE31/Inv_SY_B!$IS31-1,"")</f>
        <v>-1.3600931018039608E-3</v>
      </c>
      <c r="HF31" s="62">
        <f>IFERROR(Inv_SY_B!HF31/Inv_SY_B!$IS31-1,"")</f>
        <v>1.1137107098287302E-2</v>
      </c>
      <c r="HG31" s="62">
        <f>IFERROR(Inv_SY_B!HG31/Inv_SY_B!$IS31-1,"")</f>
        <v>-6.6998059145702005E-3</v>
      </c>
      <c r="HH31" s="62">
        <f>IFERROR(Inv_SY_B!HH31/Inv_SY_B!$IS31-1,"")</f>
        <v>-2.2037278887409473E-2</v>
      </c>
      <c r="HI31" s="62">
        <f>IFERROR(Inv_SY_B!HI31/Inv_SY_B!$IS31-1,"")</f>
        <v>-1.2721184192795887E-2</v>
      </c>
      <c r="HJ31" s="62">
        <f>IFERROR(Inv_SY_B!HJ31/Inv_SY_B!$IS31-1,"")</f>
        <v>3.0337351042063698E-2</v>
      </c>
      <c r="HK31" s="62">
        <f>IFERROR(Inv_SY_B!HK31/Inv_SY_B!$IS31-1,"")</f>
        <v>-1.032273162914199E-2</v>
      </c>
      <c r="HL31" s="62">
        <f>IFERROR(Inv_SY_B!HL31/Inv_SY_B!$IS31-1,"")</f>
        <v>2.8557446771141581E-2</v>
      </c>
      <c r="HM31" s="62">
        <f>IFERROR(Inv_SY_B!HM31/Inv_SY_B!$IS31-1,"")</f>
        <v>2.9702544353562566E-2</v>
      </c>
      <c r="HN31" s="62">
        <f>IFERROR(Inv_SY_B!HN31/Inv_SY_B!$IS31-1,"")</f>
        <v>4.3287010637910184E-2</v>
      </c>
      <c r="HO31" s="62">
        <f>IFERROR(Inv_SY_B!HO31/Inv_SY_B!$IS31-1,"")</f>
        <v>6.4071244052962495E-2</v>
      </c>
      <c r="HP31" s="62">
        <f>IFERROR(Inv_SY_B!HP31/Inv_SY_B!$IS31-1,"")</f>
        <v>5.4181752597957322E-2</v>
      </c>
      <c r="HQ31" s="62">
        <f>IFERROR(Inv_SY_B!HQ31/Inv_SY_B!$IS31-1,"")</f>
        <v>-1.6585266689400302E-2</v>
      </c>
      <c r="HR31" s="62">
        <f>IFERROR(Inv_SY_B!HR31/Inv_SY_B!$IS31-1,"")</f>
        <v>-1.5343047332810555E-2</v>
      </c>
      <c r="HS31" s="62">
        <f>IFERROR(Inv_SY_B!HS31/Inv_SY_B!$IS31-1,"")</f>
        <v>1.6935807991129481E-2</v>
      </c>
      <c r="HT31" s="62">
        <f>IFERROR(Inv_SY_B!HT31/Inv_SY_B!$IS31-1,"")</f>
        <v>7.1481017818946224E-3</v>
      </c>
      <c r="HU31" s="62">
        <f>IFERROR(Inv_SY_B!HU31/Inv_SY_B!$IS31-1,"")</f>
        <v>2.362849055705718E-3</v>
      </c>
      <c r="HV31" s="62">
        <f>IFERROR(Inv_SY_B!HV31/Inv_SY_B!$IS31-1,"")</f>
        <v>-2.4694026342533593E-2</v>
      </c>
      <c r="HW31" s="62">
        <f>IFERROR(Inv_SY_B!HW31/Inv_SY_B!$IS31-1,"")</f>
        <v>2.1407533444544047E-2</v>
      </c>
      <c r="HX31" s="62">
        <f>IFERROR(Inv_SY_B!HX31/Inv_SY_B!$IS31-1,"")</f>
        <v>8.3405308297352931E-3</v>
      </c>
      <c r="HY31" s="62">
        <f>IFERROR(Inv_SY_B!HY31/Inv_SY_B!$IS31-1,"")</f>
        <v>4.1184774909632793E-3</v>
      </c>
      <c r="HZ31" s="62">
        <f>IFERROR(Inv_SY_B!HZ31/Inv_SY_B!$IS31-1,"")</f>
        <v>-1.4160255730988114E-2</v>
      </c>
      <c r="IA31" s="62">
        <f>IFERROR(Inv_SY_B!IA31/Inv_SY_B!$IS31-1,"")</f>
        <v>-2.3038855729044072E-2</v>
      </c>
      <c r="IB31" s="62">
        <f>IFERROR(Inv_SY_B!IB31/Inv_SY_B!$IS31-1,"")</f>
        <v>-1.2828155505016259E-2</v>
      </c>
      <c r="IC31" s="62">
        <f>IFERROR(Inv_SY_B!IC31/Inv_SY_B!$IS31-1,"")</f>
        <v>-1.826189146562518E-3</v>
      </c>
      <c r="ID31" s="62">
        <f>IFERROR(Inv_SY_B!ID31/Inv_SY_B!$IS31-1,"")</f>
        <v>-2.1123304871939474E-4</v>
      </c>
      <c r="IE31" s="62">
        <f>IFERROR(Inv_SY_B!IE31/Inv_SY_B!$IS31-1,"")</f>
        <v>-2.5508952904426341E-2</v>
      </c>
      <c r="IF31" s="62" t="str">
        <f>IFERROR(Inv_SY_B!IF31/Inv_SY_B!$IS31-1,"")</f>
        <v/>
      </c>
      <c r="IG31" s="62">
        <f>IFERROR(Inv_SY_B!IG31/Inv_SY_B!$IS31-1,"")</f>
        <v>2.2585022264981713E-2</v>
      </c>
      <c r="IH31" s="62">
        <f>IFERROR(Inv_SY_B!IH31/Inv_SY_B!$IS31-1,"")</f>
        <v>-1.3163993699268239E-2</v>
      </c>
      <c r="II31" s="62">
        <f>IFERROR(Inv_SY_B!II31/Inv_SY_B!$IS31-1,"")</f>
        <v>-6.3433982017035984E-4</v>
      </c>
      <c r="IJ31" s="62">
        <f>IFERROR(Inv_SY_B!IJ31/Inv_SY_B!$IS31-1,"")</f>
        <v>-9.2899051663245524E-3</v>
      </c>
      <c r="IK31" s="62">
        <f>IFERROR(Inv_SY_B!IK31/Inv_SY_B!$IS31-1,"")</f>
        <v>-2.7399237193220904E-2</v>
      </c>
      <c r="IL31" s="62" t="str">
        <f>IFERROR(Inv_SY_B!IL31/Inv_SY_B!$IS31-1,"")</f>
        <v/>
      </c>
      <c r="IM31" s="62" t="str">
        <f>IFERROR(Inv_SY_B!IM31/Inv_SY_B!$IS31-1,"")</f>
        <v/>
      </c>
      <c r="IN31" s="62">
        <f>IFERROR(Inv_SY_B!IN31/Inv_SY_B!$IS31-1,"")</f>
        <v>1.5574699417840954E-2</v>
      </c>
      <c r="IO31" s="62">
        <f>IFERROR(Inv_SY_B!IO31/Inv_SY_B!$IS31-1,"")</f>
        <v>1.5099243097888682E-2</v>
      </c>
      <c r="IP31" s="62">
        <f>IFERROR(Inv_SY_B!IP31/Inv_SY_B!$IS31-1,"")</f>
        <v>-4.6520419819482406E-3</v>
      </c>
      <c r="IQ31" s="62">
        <f>IFERROR(Inv_SY_B!IQ31/Inv_SY_B!$IS31-1,"")</f>
        <v>-1.1254040960998801E-2</v>
      </c>
      <c r="IR31" s="62">
        <f>IFERROR(Inv_SY_B!IR31/Inv_SY_B!$IS31-1,"")</f>
        <v>-1.4015557257391453E-2</v>
      </c>
    </row>
    <row r="32" spans="2:252" ht="14.5" x14ac:dyDescent="0.35">
      <c r="B32" s="85">
        <f>B31+1</f>
        <v>45854</v>
      </c>
      <c r="C32" s="62">
        <f>IFERROR(Inv_SY_B!C32/Inv_SY_B!$IS32-1,"")</f>
        <v>-1.5761583764367648E-3</v>
      </c>
      <c r="D32" s="62">
        <f>IFERROR(Inv_SY_B!D32/Inv_SY_B!$IS32-1,"")</f>
        <v>-1.2341510730953686E-2</v>
      </c>
      <c r="E32" s="62">
        <f>IFERROR(Inv_SY_B!E32/Inv_SY_B!$IS32-1,"")</f>
        <v>-1.4114873037414655E-2</v>
      </c>
      <c r="F32" s="62">
        <f>IFERROR(Inv_SY_B!F32/Inv_SY_B!$IS32-1,"")</f>
        <v>-5.7070493961931534E-3</v>
      </c>
      <c r="G32" s="62">
        <f>IFERROR(Inv_SY_B!G32/Inv_SY_B!$IS32-1,"")</f>
        <v>9.8150865568309431E-3</v>
      </c>
      <c r="H32" s="62">
        <f>IFERROR(Inv_SY_B!H32/Inv_SY_B!$IS32-1,"")</f>
        <v>1.0023717416414613E-2</v>
      </c>
      <c r="I32" s="62">
        <f>IFERROR(Inv_SY_B!I32/Inv_SY_B!$IS32-1,"")</f>
        <v>-1.6387476343119323E-3</v>
      </c>
      <c r="J32" s="62">
        <f>IFERROR(Inv_SY_B!J32/Inv_SY_B!$IS32-1,"")</f>
        <v>-9.2329109231571449E-3</v>
      </c>
      <c r="K32" s="62">
        <f>IFERROR(Inv_SY_B!K32/Inv_SY_B!$IS32-1,"")</f>
        <v>-9.2871549466488901E-3</v>
      </c>
      <c r="L32" s="62">
        <f>IFERROR(Inv_SY_B!L32/Inv_SY_B!$IS32-1,"")</f>
        <v>1.922350380061566E-2</v>
      </c>
      <c r="M32" s="62">
        <f>IFERROR(Inv_SY_B!M32/Inv_SY_B!$IS32-1,"")</f>
        <v>-1.5470973624708617E-2</v>
      </c>
      <c r="N32" s="62">
        <f>IFERROR(Inv_SY_B!N32/Inv_SY_B!$IS32-1,"")</f>
        <v>8.9388369465797091E-3</v>
      </c>
      <c r="O32" s="62">
        <f>IFERROR(Inv_SY_B!O32/Inv_SY_B!$IS32-1,"")</f>
        <v>-1.4114873037414655E-2</v>
      </c>
      <c r="P32" s="62">
        <f>IFERROR(Inv_SY_B!P32/Inv_SY_B!$IS32-1,"")</f>
        <v>-7.3343701009458417E-3</v>
      </c>
      <c r="Q32" s="62">
        <f>IFERROR(Inv_SY_B!Q32/Inv_SY_B!$IS32-1,"")</f>
        <v>3.9540324662890036E-4</v>
      </c>
      <c r="R32" s="62">
        <f>IFERROR(Inv_SY_B!R32/Inv_SY_B!$IS32-1,"")</f>
        <v>-2.1811878692296061E-3</v>
      </c>
      <c r="S32" s="62">
        <f>IFERROR(Inv_SY_B!S32/Inv_SY_B!$IS32-1,"")</f>
        <v>5.4129754196157176E-3</v>
      </c>
      <c r="T32" s="62">
        <f>IFERROR(Inv_SY_B!T32/Inv_SY_B!$IS32-1,"")</f>
        <v>-4.6221689263582499E-3</v>
      </c>
      <c r="U32" s="62">
        <f>IFERROR(Inv_SY_B!U32/Inv_SY_B!$IS32-1,"")</f>
        <v>1.3029474858177181E-3</v>
      </c>
      <c r="V32" s="62">
        <f>IFERROR(Inv_SY_B!V32/Inv_SY_B!$IS32-1,"")</f>
        <v>1.3570442029336993E-2</v>
      </c>
      <c r="W32" s="62">
        <f>IFERROR(Inv_SY_B!W32/Inv_SY_B!$IS32-1,"")</f>
        <v>-4.4865588676288315E-3</v>
      </c>
      <c r="X32" s="62">
        <f>IFERROR(Inv_SY_B!X32/Inv_SY_B!$IS32-1,"")</f>
        <v>-1.3029992567579751E-2</v>
      </c>
      <c r="Y32" s="62">
        <f>IFERROR(Inv_SY_B!Y32/Inv_SY_B!$IS32-1,"")</f>
        <v>-1.1089725573451781E-2</v>
      </c>
      <c r="Z32" s="62">
        <f>IFERROR(Inv_SY_B!Z32/Inv_SY_B!$IS32-1,"")</f>
        <v>-1.2758772450121025E-2</v>
      </c>
      <c r="AA32" s="62">
        <f>IFERROR(Inv_SY_B!AA32/Inv_SY_B!$IS32-1,"")</f>
        <v>-4.8307997859419194E-3</v>
      </c>
      <c r="AB32" s="62">
        <f>IFERROR(Inv_SY_B!AB32/Inv_SY_B!$IS32-1,"")</f>
        <v>-4.0797286914407982E-3</v>
      </c>
      <c r="AC32" s="62">
        <f>IFERROR(Inv_SY_B!AC32/Inv_SY_B!$IS32-1,"")</f>
        <v>-1.7599008392461868E-2</v>
      </c>
      <c r="AD32" s="62">
        <f>IFERROR(Inv_SY_B!AD32/Inv_SY_B!$IS32-1,"")</f>
        <v>1.8461676626242651E-2</v>
      </c>
      <c r="AE32" s="62">
        <f>IFERROR(Inv_SY_B!AE32/Inv_SY_B!$IS32-1,"")</f>
        <v>-2.7464929930107074E-2</v>
      </c>
      <c r="AF32" s="62">
        <f>IFERROR(Inv_SY_B!AF32/Inv_SY_B!$IS32-1,"")</f>
        <v>1.2675647453789241E-2</v>
      </c>
      <c r="AG32" s="62">
        <f>IFERROR(Inv_SY_B!AG32/Inv_SY_B!$IS32-1,"")</f>
        <v>1.9184930272799328E-2</v>
      </c>
      <c r="AH32" s="62">
        <f>IFERROR(Inv_SY_B!AH32/Inv_SY_B!$IS32-1,"")</f>
        <v>8.3361255744489604E-3</v>
      </c>
      <c r="AI32" s="62">
        <f>IFERROR(Inv_SY_B!AI32/Inv_SY_B!$IS32-1,"")</f>
        <v>-2.0793028759748422E-2</v>
      </c>
      <c r="AJ32" s="62">
        <f>IFERROR(Inv_SY_B!AJ32/Inv_SY_B!$IS32-1,"")</f>
        <v>-5.3789585830545938E-3</v>
      </c>
      <c r="AK32" s="62">
        <f>IFERROR(Inv_SY_B!AK32/Inv_SY_B!$IS32-1,"")</f>
        <v>-1.6827074212002247E-2</v>
      </c>
      <c r="AL32" s="62">
        <f>IFERROR(Inv_SY_B!AL32/Inv_SY_B!$IS32-1,"")</f>
        <v>-1.6366571670649588E-2</v>
      </c>
      <c r="AM32" s="62">
        <f>IFERROR(Inv_SY_B!AM32/Inv_SY_B!$IS32-1,"")</f>
        <v>-1.6387476343119323E-3</v>
      </c>
      <c r="AN32" s="62">
        <f>IFERROR(Inv_SY_B!AN32/Inv_SY_B!$IS32-1,"")</f>
        <v>4.8705351846982659E-3</v>
      </c>
      <c r="AO32" s="62">
        <f>IFERROR(Inv_SY_B!AO32/Inv_SY_B!$IS32-1,"")</f>
        <v>8.0223342281704468E-4</v>
      </c>
      <c r="AP32" s="62">
        <f>IFERROR(Inv_SY_B!AP32/Inv_SY_B!$IS32-1,"")</f>
        <v>-7.3343701009458417E-3</v>
      </c>
      <c r="AQ32" s="62">
        <f>IFERROR(Inv_SY_B!AQ32/Inv_SY_B!$IS32-1,"")</f>
        <v>1.0294937533873449E-2</v>
      </c>
      <c r="AR32" s="62">
        <f>IFERROR(Inv_SY_B!AR32/Inv_SY_B!$IS32-1,"")</f>
        <v>-7.3343701009458417E-3</v>
      </c>
      <c r="AS32" s="62">
        <f>IFERROR(Inv_SY_B!AS32/Inv_SY_B!$IS32-1,"")</f>
        <v>-1.1402671862827285E-2</v>
      </c>
      <c r="AT32" s="62">
        <f>IFERROR(Inv_SY_B!AT32/Inv_SY_B!$IS32-1,"")</f>
        <v>-2.7133438675435162E-2</v>
      </c>
      <c r="AU32" s="62">
        <f>IFERROR(Inv_SY_B!AU32/Inv_SY_B!$IS32-1,"")</f>
        <v>2.7653025051233904E-2</v>
      </c>
      <c r="AV32" s="62">
        <f>IFERROR(Inv_SY_B!AV32/Inv_SY_B!$IS32-1,"")</f>
        <v>2.8466685403610192E-2</v>
      </c>
      <c r="AW32" s="62">
        <f>IFERROR(Inv_SY_B!AW32/Inv_SY_B!$IS32-1,"")</f>
        <v>-9.8379404159497641E-3</v>
      </c>
      <c r="AX32" s="62">
        <f>IFERROR(Inv_SY_B!AX32/Inv_SY_B!$IS32-1,"")</f>
        <v>-2.3336357031012445E-2</v>
      </c>
      <c r="AY32" s="62">
        <f>IFERROR(Inv_SY_B!AY32/Inv_SY_B!$IS32-1,"")</f>
        <v>-1.5796437765658977E-2</v>
      </c>
      <c r="AZ32" s="62">
        <f>IFERROR(Inv_SY_B!AZ32/Inv_SY_B!$IS32-1,"")</f>
        <v>-1.7098294329461194E-2</v>
      </c>
      <c r="BA32" s="62">
        <f>IFERROR(Inv_SY_B!BA32/Inv_SY_B!$IS32-1,"")</f>
        <v>-1.9539275386589838E-2</v>
      </c>
      <c r="BB32" s="62">
        <f>IFERROR(Inv_SY_B!BB32/Inv_SY_B!$IS32-1,"")</f>
        <v>-2.5777338088141422E-2</v>
      </c>
      <c r="BC32" s="62">
        <f>IFERROR(Inv_SY_B!BC32/Inv_SY_B!$IS32-1,"")</f>
        <v>1.1831851532806414E-2</v>
      </c>
      <c r="BD32" s="62">
        <f>IFERROR(Inv_SY_B!BD32/Inv_SY_B!$IS32-1,"")</f>
        <v>-7.9370814730764794E-3</v>
      </c>
      <c r="BE32" s="62">
        <f>IFERROR(Inv_SY_B!BE32/Inv_SY_B!$IS32-1,"")</f>
        <v>-9.8379404159497641E-3</v>
      </c>
      <c r="BF32" s="62">
        <f>IFERROR(Inv_SY_B!BF32/Inv_SY_B!$IS32-1,"")</f>
        <v>7.4923296534661343E-3</v>
      </c>
      <c r="BG32" s="62">
        <f>IFERROR(Inv_SY_B!BG32/Inv_SY_B!$IS32-1,"")</f>
        <v>1.484540839345927E-2</v>
      </c>
      <c r="BH32" s="62">
        <f>IFERROR(Inv_SY_B!BH32/Inv_SY_B!$IS32-1,"")</f>
        <v>2.7788635109963211E-2</v>
      </c>
      <c r="BI32" s="62">
        <f>IFERROR(Inv_SY_B!BI32/Inv_SY_B!$IS32-1,"")</f>
        <v>6.4074491836312308E-3</v>
      </c>
      <c r="BJ32" s="62">
        <f>IFERROR(Inv_SY_B!BJ32/Inv_SY_B!$IS32-1,"")</f>
        <v>9.7826328675625351E-3</v>
      </c>
      <c r="BK32" s="62">
        <f>IFERROR(Inv_SY_B!BK32/Inv_SY_B!$IS32-1,"")</f>
        <v>-8.2836405120515488E-3</v>
      </c>
      <c r="BL32" s="62">
        <f>IFERROR(Inv_SY_B!BL32/Inv_SY_B!$IS32-1,"")</f>
        <v>4.3478761426900547E-3</v>
      </c>
      <c r="BM32" s="62">
        <f>IFERROR(Inv_SY_B!BM32/Inv_SY_B!$IS32-1,"")</f>
        <v>-3.2660683390645096E-3</v>
      </c>
      <c r="BN32" s="62">
        <f>IFERROR(Inv_SY_B!BN32/Inv_SY_B!$IS32-1,"")</f>
        <v>3.5161692672547318E-4</v>
      </c>
      <c r="BO32" s="62">
        <f>IFERROR(Inv_SY_B!BO32/Inv_SY_B!$IS32-1,"")</f>
        <v>3.0219184624112883E-2</v>
      </c>
      <c r="BP32" s="62">
        <f>IFERROR(Inv_SY_B!BP32/Inv_SY_B!$IS32-1,"")</f>
        <v>2.6463829151607055E-2</v>
      </c>
      <c r="BQ32" s="62">
        <f>IFERROR(Inv_SY_B!BQ32/Inv_SY_B!$IS32-1,"")</f>
        <v>2.6589007667357167E-2</v>
      </c>
      <c r="BR32" s="62">
        <f>IFERROR(Inv_SY_B!BR32/Inv_SY_B!$IS32-1,"")</f>
        <v>-1.3258013449365391E-3</v>
      </c>
      <c r="BS32" s="62">
        <f>IFERROR(Inv_SY_B!BS32/Inv_SY_B!$IS32-1,"")</f>
        <v>2.7517414992504596E-2</v>
      </c>
      <c r="BT32" s="62">
        <f>IFERROR(Inv_SY_B!BT32/Inv_SY_B!$IS32-1,"")</f>
        <v>2.805985522742227E-2</v>
      </c>
      <c r="BU32" s="62">
        <f>IFERROR(Inv_SY_B!BU32/Inv_SY_B!$IS32-1,"")</f>
        <v>2.4805213817917116E-2</v>
      </c>
      <c r="BV32" s="62">
        <f>IFERROR(Inv_SY_B!BV32/Inv_SY_B!$IS32-1,"")</f>
        <v>1.5312509706860489E-2</v>
      </c>
      <c r="BW32" s="62">
        <f>IFERROR(Inv_SY_B!BW32/Inv_SY_B!$IS32-1,"")</f>
        <v>-3.2660683390645096E-3</v>
      </c>
      <c r="BX32" s="62">
        <f>IFERROR(Inv_SY_B!BX32/Inv_SY_B!$IS32-1,"")</f>
        <v>-2.225147656117743E-2</v>
      </c>
      <c r="BY32" s="62">
        <f>IFERROR(Inv_SY_B!BY32/Inv_SY_B!$IS32-1,"")</f>
        <v>2.9117232252739988E-3</v>
      </c>
      <c r="BZ32" s="62">
        <f>IFERROR(Inv_SY_B!BZ32/Inv_SY_B!$IS32-1,"")</f>
        <v>2.1113606663617279E-2</v>
      </c>
      <c r="CA32" s="62">
        <f>IFERROR(Inv_SY_B!CA32/Inv_SY_B!$IS32-1,"")</f>
        <v>1.4965950667885419E-2</v>
      </c>
      <c r="CB32" s="62">
        <f>IFERROR(Inv_SY_B!CB32/Inv_SY_B!$IS32-1,"")</f>
        <v>2.158334010110563E-3</v>
      </c>
      <c r="CC32" s="62">
        <f>IFERROR(Inv_SY_B!CC32/Inv_SY_B!$IS32-1,"")</f>
        <v>2.0736912056035672E-2</v>
      </c>
      <c r="CD32" s="62">
        <f>IFERROR(Inv_SY_B!CD32/Inv_SY_B!$IS32-1,"")</f>
        <v>1.2694192419085537E-2</v>
      </c>
      <c r="CE32" s="62">
        <f>IFERROR(Inv_SY_B!CE32/Inv_SY_B!$IS32-1,"")</f>
        <v>1.9516421527471239E-2</v>
      </c>
      <c r="CF32" s="62">
        <f>IFERROR(Inv_SY_B!CF32/Inv_SY_B!$IS32-1,"")</f>
        <v>3.2534987165491636E-2</v>
      </c>
      <c r="CG32" s="62">
        <f>IFERROR(Inv_SY_B!CG32/Inv_SY_B!$IS32-1,"")</f>
        <v>1.9245201410012625E-2</v>
      </c>
      <c r="CH32" s="62">
        <f>IFERROR(Inv_SY_B!CH32/Inv_SY_B!$IS32-1,"")</f>
        <v>3.4026697811514905E-2</v>
      </c>
      <c r="CI32" s="62">
        <f>IFERROR(Inv_SY_B!CI32/Inv_SY_B!$IS32-1,"")</f>
        <v>1.4092019178296056E-2</v>
      </c>
      <c r="CJ32" s="62">
        <f>IFERROR(Inv_SY_B!CJ32/Inv_SY_B!$IS32-1,"")</f>
        <v>2.5212043994105038E-2</v>
      </c>
      <c r="CK32" s="62">
        <f>IFERROR(Inv_SY_B!CK32/Inv_SY_B!$IS32-1,"")</f>
        <v>5.6841955370745545E-3</v>
      </c>
      <c r="CL32" s="62">
        <f>IFERROR(Inv_SY_B!CL32/Inv_SY_B!$IS32-1,"")</f>
        <v>3.6500446561338329E-3</v>
      </c>
      <c r="CM32" s="62">
        <f>IFERROR(Inv_SY_B!CM32/Inv_SY_B!$IS32-1,"")</f>
        <v>1.2057868297355334E-2</v>
      </c>
      <c r="CN32" s="62">
        <f>IFERROR(Inv_SY_B!CN32/Inv_SY_B!$IS32-1,"")</f>
        <v>8.5320067703915647E-3</v>
      </c>
      <c r="CO32" s="62">
        <f>IFERROR(Inv_SY_B!CO32/Inv_SY_B!$IS32-1,"")</f>
        <v>-2.5175008148782263E-3</v>
      </c>
      <c r="CP32" s="62">
        <f>IFERROR(Inv_SY_B!CP32/Inv_SY_B!$IS32-1,"")</f>
        <v>1.7325797501842821E-2</v>
      </c>
      <c r="CQ32" s="62">
        <f>IFERROR(Inv_SY_B!CQ32/Inv_SY_B!$IS32-1,"")</f>
        <v>-1.7743576930412397E-3</v>
      </c>
      <c r="CR32" s="62">
        <f>IFERROR(Inv_SY_B!CR32/Inv_SY_B!$IS32-1,"")</f>
        <v>-3.9441186327113797E-3</v>
      </c>
      <c r="CS32" s="62">
        <f>IFERROR(Inv_SY_B!CS32/Inv_SY_B!$IS32-1,"")</f>
        <v>7.1307028301879072E-3</v>
      </c>
      <c r="CT32" s="62">
        <f>IFERROR(Inv_SY_B!CT32/Inv_SY_B!$IS32-1,"")</f>
        <v>1.9245201410012625E-2</v>
      </c>
      <c r="CU32" s="62">
        <f>IFERROR(Inv_SY_B!CU32/Inv_SY_B!$IS32-1,"")</f>
        <v>2.3313503171893846E-2</v>
      </c>
      <c r="CV32" s="62">
        <f>IFERROR(Inv_SY_B!CV32/Inv_SY_B!$IS32-1,"")</f>
        <v>8.9388369465797091E-3</v>
      </c>
      <c r="CW32" s="62">
        <f>IFERROR(Inv_SY_B!CW32/Inv_SY_B!$IS32-1,"")</f>
        <v>4.8705351846982659E-3</v>
      </c>
      <c r="CX32" s="62">
        <f>IFERROR(Inv_SY_B!CX32/Inv_SY_B!$IS32-1,"")</f>
        <v>-7.3343701009458417E-3</v>
      </c>
      <c r="CY32" s="62">
        <f>IFERROR(Inv_SY_B!CY32/Inv_SY_B!$IS32-1,"")</f>
        <v>-1.6827074212002247E-2</v>
      </c>
      <c r="CZ32" s="62">
        <f>IFERROR(Inv_SY_B!CZ32/Inv_SY_B!$IS32-1,"")</f>
        <v>2.158334010110563E-3</v>
      </c>
      <c r="DA32" s="62">
        <f>IFERROR(Inv_SY_B!DA32/Inv_SY_B!$IS32-1,"")</f>
        <v>1.0294937533873449E-2</v>
      </c>
      <c r="DB32" s="62">
        <f>IFERROR(Inv_SY_B!DB32/Inv_SY_B!$IS32-1,"")</f>
        <v>1.7075440470342373E-2</v>
      </c>
      <c r="DC32" s="62">
        <f>IFERROR(Inv_SY_B!DC32/Inv_SY_B!$IS32-1,"")</f>
        <v>-1.7894254773445084E-3</v>
      </c>
      <c r="DD32" s="62">
        <f>IFERROR(Inv_SY_B!DD32/Inv_SY_B!$IS32-1,"")</f>
        <v>-1.1402671862827285E-2</v>
      </c>
      <c r="DE32" s="62">
        <f>IFERROR(Inv_SY_B!DE32/Inv_SY_B!$IS32-1,"")</f>
        <v>-2.1196731659948953E-2</v>
      </c>
      <c r="DF32" s="62">
        <f>IFERROR(Inv_SY_B!DF32/Inv_SY_B!$IS32-1,"")</f>
        <v>-1.5760886062072488E-2</v>
      </c>
      <c r="DG32" s="62">
        <f>IFERROR(Inv_SY_B!DG32/Inv_SY_B!$IS32-1,"")</f>
        <v>1.0294937533873449E-2</v>
      </c>
      <c r="DH32" s="62">
        <f>IFERROR(Inv_SY_B!DH32/Inv_SY_B!$IS32-1,"")</f>
        <v>1.279618972821539E-2</v>
      </c>
      <c r="DI32" s="62">
        <f>IFERROR(Inv_SY_B!DI32/Inv_SY_B!$IS32-1,"")</f>
        <v>-9.4624048686993145E-3</v>
      </c>
      <c r="DJ32" s="62">
        <f>IFERROR(Inv_SY_B!DJ32/Inv_SY_B!$IS32-1,"")</f>
        <v>1.6950261954592039E-2</v>
      </c>
      <c r="DK32" s="62">
        <f>IFERROR(Inv_SY_B!DK32/Inv_SY_B!$IS32-1,"")</f>
        <v>2.0390353017060603E-2</v>
      </c>
      <c r="DL32" s="62">
        <f>IFERROR(Inv_SY_B!DL32/Inv_SY_B!$IS32-1,"")</f>
        <v>8.5772101233012599E-3</v>
      </c>
      <c r="DM32" s="62">
        <f>IFERROR(Inv_SY_B!DM32/Inv_SY_B!$IS32-1,"")</f>
        <v>-1.1945112097744737E-2</v>
      </c>
      <c r="DN32" s="62">
        <f>IFERROR(Inv_SY_B!DN32/Inv_SY_B!$IS32-1,"")</f>
        <v>1.0701767710061594E-2</v>
      </c>
      <c r="DO32" s="62">
        <f>IFERROR(Inv_SY_B!DO32/Inv_SY_B!$IS32-1,"")</f>
        <v>-1.3943829236340743E-2</v>
      </c>
      <c r="DP32" s="62">
        <f>IFERROR(Inv_SY_B!DP32/Inv_SY_B!$IS32-1,"")</f>
        <v>5.3225687137963273E-3</v>
      </c>
      <c r="DQ32" s="62">
        <f>IFERROR(Inv_SY_B!DQ32/Inv_SY_B!$IS32-1,"")</f>
        <v>-1.1867141052138708E-3</v>
      </c>
      <c r="DR32" s="62">
        <f>IFERROR(Inv_SY_B!DR32/Inv_SY_B!$IS32-1,"")</f>
        <v>1.4363239295754893E-2</v>
      </c>
      <c r="DS32" s="62">
        <f>IFERROR(Inv_SY_B!DS32/Inv_SY_B!$IS32-1,"")</f>
        <v>-1.2758772450121025E-2</v>
      </c>
      <c r="DT32" s="62">
        <f>IFERROR(Inv_SY_B!DT32/Inv_SY_B!$IS32-1,"")</f>
        <v>-2.6018422636993499E-2</v>
      </c>
      <c r="DU32" s="62">
        <f>IFERROR(Inv_SY_B!DU32/Inv_SY_B!$IS32-1,"")</f>
        <v>-4.5618977891452861E-3</v>
      </c>
      <c r="DV32" s="62">
        <f>IFERROR(Inv_SY_B!DV32/Inv_SY_B!$IS32-1,"")</f>
        <v>-1.9539275386589838E-2</v>
      </c>
      <c r="DW32" s="62">
        <f>IFERROR(Inv_SY_B!DW32/Inv_SY_B!$IS32-1,"")</f>
        <v>-1.7233904388190391E-2</v>
      </c>
      <c r="DX32" s="62">
        <f>IFERROR(Inv_SY_B!DX32/Inv_SY_B!$IS32-1,"")</f>
        <v>1.8341134351816502E-2</v>
      </c>
      <c r="DY32" s="62">
        <f>IFERROR(Inv_SY_B!DY32/Inv_SY_B!$IS32-1,"")</f>
        <v>-2.6184168264329566E-2</v>
      </c>
      <c r="DZ32" s="62">
        <f>IFERROR(Inv_SY_B!DZ32/Inv_SY_B!$IS32-1,"")</f>
        <v>-1.9539275386589838E-2</v>
      </c>
      <c r="EA32" s="62">
        <f>IFERROR(Inv_SY_B!EA32/Inv_SY_B!$IS32-1,"")</f>
        <v>-4.6346045865730545E-4</v>
      </c>
      <c r="EB32" s="62">
        <f>IFERROR(Inv_SY_B!EB32/Inv_SY_B!$IS32-1,"")</f>
        <v>-2.2402154404210228E-2</v>
      </c>
      <c r="EC32" s="62">
        <f>IFERROR(Inv_SY_B!EC32/Inv_SY_B!$IS32-1,"")</f>
        <v>-1.8725615034213661E-2</v>
      </c>
      <c r="ED32" s="62">
        <f>IFERROR(Inv_SY_B!ED32/Inv_SY_B!$IS32-1,"")</f>
        <v>1.0315800619831839E-2</v>
      </c>
      <c r="EE32" s="62">
        <f>IFERROR(Inv_SY_B!EE32/Inv_SY_B!$IS32-1,"")</f>
        <v>2.1081152974348649E-2</v>
      </c>
      <c r="EF32" s="62">
        <f>IFERROR(Inv_SY_B!EF32/Inv_SY_B!$IS32-1,"")</f>
        <v>-7.3343701009458417E-3</v>
      </c>
      <c r="EG32" s="62">
        <f>IFERROR(Inv_SY_B!EG32/Inv_SY_B!$IS32-1,"")</f>
        <v>1.4789118139546531E-4</v>
      </c>
      <c r="EH32" s="62">
        <f>IFERROR(Inv_SY_B!EH32/Inv_SY_B!$IS32-1,"")</f>
        <v>-8.714178740464984E-3</v>
      </c>
      <c r="EI32" s="62">
        <f>IFERROR(Inv_SY_B!EI32/Inv_SY_B!$IS32-1,"")</f>
        <v>-1.1752602713674398E-2</v>
      </c>
      <c r="EJ32" s="62">
        <f>IFERROR(Inv_SY_B!EJ32/Inv_SY_B!$IS32-1,"")</f>
        <v>1.4074001058604679E-2</v>
      </c>
      <c r="EK32" s="62">
        <f>IFERROR(Inv_SY_B!EK32/Inv_SY_B!$IS32-1,"")</f>
        <v>1.4146263201787912E-2</v>
      </c>
      <c r="EL32" s="62">
        <f>IFERROR(Inv_SY_B!EL32/Inv_SY_B!$IS32-1,"")</f>
        <v>7.5827363592857466E-3</v>
      </c>
      <c r="EM32" s="62">
        <f>IFERROR(Inv_SY_B!EM32/Inv_SY_B!$IS32-1,"")</f>
        <v>8.4381228835788136E-3</v>
      </c>
      <c r="EN32" s="62">
        <f>IFERROR(Inv_SY_B!EN32/Inv_SY_B!$IS32-1,"")</f>
        <v>-1.1965975183703126E-2</v>
      </c>
      <c r="EO32" s="62">
        <f>IFERROR(Inv_SY_B!EO32/Inv_SY_B!$IS32-1,"")</f>
        <v>1.8431541057636114E-2</v>
      </c>
      <c r="EP32" s="62">
        <f>IFERROR(Inv_SY_B!EP32/Inv_SY_B!$IS32-1,"")</f>
        <v>-7.3343701009458417E-3</v>
      </c>
      <c r="EQ32" s="62">
        <f>IFERROR(Inv_SY_B!EQ32/Inv_SY_B!$IS32-1,"")</f>
        <v>-1.8183174799296209E-2</v>
      </c>
      <c r="ER32" s="62">
        <f>IFERROR(Inv_SY_B!ER32/Inv_SY_B!$IS32-1,"")</f>
        <v>1.5322941249839683E-2</v>
      </c>
      <c r="ES32" s="62">
        <f>IFERROR(Inv_SY_B!ES32/Inv_SY_B!$IS32-1,"")</f>
        <v>1.4905679530672344E-2</v>
      </c>
      <c r="ET32" s="62">
        <f>IFERROR(Inv_SY_B!ET32/Inv_SY_B!$IS32-1,"")</f>
        <v>3.0213071111158118E-3</v>
      </c>
      <c r="EU32" s="62">
        <f>IFERROR(Inv_SY_B!EU32/Inv_SY_B!$IS32-1,"")</f>
        <v>1.7701333049093382E-2</v>
      </c>
      <c r="EV32" s="62">
        <f>IFERROR(Inv_SY_B!EV32/Inv_SY_B!$IS32-1,"")</f>
        <v>-1.4509798606865409E-3</v>
      </c>
      <c r="EW32" s="62">
        <f>IFERROR(Inv_SY_B!EW32/Inv_SY_B!$IS32-1,"")</f>
        <v>-1.2341510730953686E-2</v>
      </c>
      <c r="EX32" s="62">
        <f>IFERROR(Inv_SY_B!EX32/Inv_SY_B!$IS32-1,"")</f>
        <v>-1.9099677517706581E-3</v>
      </c>
      <c r="EY32" s="62">
        <f>IFERROR(Inv_SY_B!EY32/Inv_SY_B!$IS32-1,"")</f>
        <v>-1.8183174799296209E-2</v>
      </c>
      <c r="EZ32" s="62">
        <f>IFERROR(Inv_SY_B!EZ32/Inv_SY_B!$IS32-1,"")</f>
        <v>7.5827363592857466E-3</v>
      </c>
      <c r="FA32" s="62">
        <f>IFERROR(Inv_SY_B!FA32/Inv_SY_B!$IS32-1,"")</f>
        <v>4.8705351846982659E-3</v>
      </c>
      <c r="FB32" s="62">
        <f>IFERROR(Inv_SY_B!FB32/Inv_SY_B!$IS32-1,"")</f>
        <v>1.802471088144797E-2</v>
      </c>
      <c r="FC32" s="62">
        <f>IFERROR(Inv_SY_B!FC32/Inv_SY_B!$IS32-1,"")</f>
        <v>8.9388369465797091E-3</v>
      </c>
      <c r="FD32" s="62">
        <f>IFERROR(Inv_SY_B!FD32/Inv_SY_B!$IS32-1,"")</f>
        <v>8.0223342281704468E-4</v>
      </c>
      <c r="FE32" s="62">
        <f>IFERROR(Inv_SY_B!FE32/Inv_SY_B!$IS32-1,"")</f>
        <v>2.5744103266667206E-3</v>
      </c>
      <c r="FF32" s="62">
        <f>IFERROR(Inv_SY_B!FF32/Inv_SY_B!$IS32-1,"")</f>
        <v>-5.6546546007751886E-3</v>
      </c>
      <c r="FG32" s="62">
        <f>IFERROR(Inv_SY_B!FG32/Inv_SY_B!$IS32-1,"")</f>
        <v>-2.7629305758869793E-2</v>
      </c>
      <c r="FH32" s="62">
        <f>IFERROR(Inv_SY_B!FH32/Inv_SY_B!$IS32-1,"")</f>
        <v>-4.2831437795347593E-3</v>
      </c>
      <c r="FI32" s="62">
        <f>IFERROR(Inv_SY_B!FI32/Inv_SY_B!$IS32-1,"")</f>
        <v>-1.3731329436967976E-2</v>
      </c>
      <c r="FJ32" s="62">
        <f>IFERROR(Inv_SY_B!FJ32/Inv_SY_B!$IS32-1,"")</f>
        <v>-1.9826933086924958E-2</v>
      </c>
      <c r="FK32" s="62">
        <f>IFERROR(Inv_SY_B!FK32/Inv_SY_B!$IS32-1,"")</f>
        <v>2.5158621849757257E-2</v>
      </c>
      <c r="FL32" s="62">
        <f>IFERROR(Inv_SY_B!FL32/Inv_SY_B!$IS32-1,"")</f>
        <v>-1.3302198940011167E-2</v>
      </c>
      <c r="FM32" s="62">
        <f>IFERROR(Inv_SY_B!FM32/Inv_SY_B!$IS32-1,"")</f>
        <v>1.1489230664728733E-2</v>
      </c>
      <c r="FN32" s="62">
        <f>IFERROR(Inv_SY_B!FN32/Inv_SY_B!$IS32-1,"")</f>
        <v>-8.8548465170025237E-3</v>
      </c>
      <c r="FO32" s="62">
        <f>IFERROR(Inv_SY_B!FO32/Inv_SY_B!$IS32-1,"")</f>
        <v>-2.1838482291410721E-2</v>
      </c>
      <c r="FP32" s="62">
        <f>IFERROR(Inv_SY_B!FP32/Inv_SY_B!$IS32-1,"")</f>
        <v>-1.5145509483758035E-2</v>
      </c>
      <c r="FQ32" s="62">
        <f>IFERROR(Inv_SY_B!FQ32/Inv_SY_B!$IS32-1,"")</f>
        <v>-1.172221847394217E-2</v>
      </c>
      <c r="FR32" s="62">
        <f>IFERROR(Inv_SY_B!FR32/Inv_SY_B!$IS32-1,"")</f>
        <v>-1.3038868862332964E-2</v>
      </c>
      <c r="FS32" s="62">
        <f>IFERROR(Inv_SY_B!FS32/Inv_SY_B!$IS32-1,"")</f>
        <v>-2.3484295276899214E-2</v>
      </c>
      <c r="FT32" s="62">
        <f>IFERROR(Inv_SY_B!FT32/Inv_SY_B!$IS32-1,"")</f>
        <v>-1.6462159872148829E-2</v>
      </c>
      <c r="FU32" s="62">
        <f>IFERROR(Inv_SY_B!FU32/Inv_SY_B!$IS32-1,"")</f>
        <v>-3.61262737803969E-3</v>
      </c>
      <c r="FV32" s="62">
        <f>IFERROR(Inv_SY_B!FV32/Inv_SY_B!$IS32-1,"")</f>
        <v>1.080347525410863E-2</v>
      </c>
      <c r="FW32" s="62">
        <f>IFERROR(Inv_SY_B!FW32/Inv_SY_B!$IS32-1,"")</f>
        <v>-1.6772732191782103E-3</v>
      </c>
      <c r="FX32" s="62">
        <f>IFERROR(Inv_SY_B!FX32/Inv_SY_B!$IS32-1,"")</f>
        <v>6.6889427903875642E-3</v>
      </c>
      <c r="FY32" s="62">
        <f>IFERROR(Inv_SY_B!FY32/Inv_SY_B!$IS32-1,"")</f>
        <v>-1.5401221370541229E-3</v>
      </c>
      <c r="FZ32" s="62">
        <f>IFERROR(Inv_SY_B!FZ32/Inv_SY_B!$IS32-1,"")</f>
        <v>4.4945254764030551E-3</v>
      </c>
      <c r="GA32" s="62">
        <f>IFERROR(Inv_SY_B!GA32/Inv_SY_B!$IS32-1,"")</f>
        <v>-1.8842258651162846E-2</v>
      </c>
      <c r="GB32" s="62">
        <f>IFERROR(Inv_SY_B!GB32/Inv_SY_B!$IS32-1,"")</f>
        <v>8.9811932292849228E-4</v>
      </c>
      <c r="GC32" s="62">
        <f>IFERROR(Inv_SY_B!GC32/Inv_SY_B!$IS32-1,"")</f>
        <v>-1.6169570896950813E-2</v>
      </c>
      <c r="GD32" s="62">
        <f>IFERROR(Inv_SY_B!GD32/Inv_SY_B!$IS32-1,"")</f>
        <v>1.7112425031813983E-2</v>
      </c>
      <c r="GE32" s="62">
        <f>IFERROR(Inv_SY_B!GE32/Inv_SY_B!$IS32-1,"")</f>
        <v>-1.8842258651162846E-2</v>
      </c>
      <c r="GF32" s="62">
        <f>IFERROR(Inv_SY_B!GF32/Inv_SY_B!$IS32-1,"")</f>
        <v>-8.8548465170025237E-3</v>
      </c>
      <c r="GG32" s="62">
        <f>IFERROR(Inv_SY_B!GG32/Inv_SY_B!$IS32-1,"")</f>
        <v>-2.4098732124814726E-2</v>
      </c>
      <c r="GH32" s="62">
        <f>IFERROR(Inv_SY_B!GH32/Inv_SY_B!$IS32-1,"")</f>
        <v>-8.0355973864483232E-3</v>
      </c>
      <c r="GI32" s="62">
        <f>IFERROR(Inv_SY_B!GI32/Inv_SY_B!$IS32-1,"")</f>
        <v>-1.9095460648930196E-2</v>
      </c>
      <c r="GJ32" s="62">
        <f>IFERROR(Inv_SY_B!GJ32/Inv_SY_B!$IS32-1,"")</f>
        <v>1.0275971092093217E-2</v>
      </c>
      <c r="GK32" s="62">
        <f>IFERROR(Inv_SY_B!GK32/Inv_SY_B!$IS32-1,"")</f>
        <v>6.6889427903875642E-3</v>
      </c>
      <c r="GL32" s="62">
        <f>IFERROR(Inv_SY_B!GL32/Inv_SY_B!$IS32-1,"")</f>
        <v>-4.2831437795347593E-3</v>
      </c>
      <c r="GM32" s="62">
        <f>IFERROR(Inv_SY_B!GM32/Inv_SY_B!$IS32-1,"")</f>
        <v>1.3546496896589266E-2</v>
      </c>
      <c r="GN32" s="62">
        <f>IFERROR(Inv_SY_B!GN32/Inv_SY_B!$IS32-1,"")</f>
        <v>8.0604536116279935E-3</v>
      </c>
      <c r="GO32" s="62">
        <f>IFERROR(Inv_SY_B!GO32/Inv_SY_B!$IS32-1,"")</f>
        <v>7.9233025295040171E-3</v>
      </c>
      <c r="GP32" s="62">
        <f>IFERROR(Inv_SY_B!GP32/Inv_SY_B!$IS32-1,"")</f>
        <v>-8.3976762432557139E-3</v>
      </c>
      <c r="GQ32" s="62">
        <f>IFERROR(Inv_SY_B!GQ32/Inv_SY_B!$IS32-1,"")</f>
        <v>-1.0866395721488287E-2</v>
      </c>
      <c r="GR32" s="62">
        <f>IFERROR(Inv_SY_B!GR32/Inv_SY_B!$IS32-1,"")</f>
        <v>6.6889427903875642E-3</v>
      </c>
      <c r="GS32" s="62" t="str">
        <f>IFERROR(Inv_SY_B!GS32/Inv_SY_B!$IS32-1,"")</f>
        <v/>
      </c>
      <c r="GT32" s="62" t="str">
        <f>IFERROR(Inv_SY_B!GT32/Inv_SY_B!$IS32-1,"")</f>
        <v/>
      </c>
      <c r="GU32" s="62">
        <f>IFERROR(Inv_SY_B!GU32/Inv_SY_B!$IS32-1,"")</f>
        <v>-7.7219385914211736E-2</v>
      </c>
      <c r="GV32" s="62">
        <f>IFERROR(Inv_SY_B!GV32/Inv_SY_B!$IS32-1,"")</f>
        <v>-5.1628993417802693E-3</v>
      </c>
      <c r="GW32" s="62">
        <f>IFERROR(Inv_SY_B!GW32/Inv_SY_B!$IS32-1,"")</f>
        <v>-1.7864446058158401E-2</v>
      </c>
      <c r="GX32" s="62" t="str">
        <f>IFERROR(Inv_SY_B!GX32/Inv_SY_B!$IS32-1,"")</f>
        <v/>
      </c>
      <c r="GY32" s="62">
        <f>IFERROR(Inv_SY_B!GY32/Inv_SY_B!$IS32-1,"")</f>
        <v>-1.7462022197167304E-2</v>
      </c>
      <c r="GZ32" s="62">
        <f>IFERROR(Inv_SY_B!GZ32/Inv_SY_B!$IS32-1,"")</f>
        <v>-1.2758772450121025E-2</v>
      </c>
      <c r="HA32" s="62">
        <f>IFERROR(Inv_SY_B!HA32/Inv_SY_B!$IS32-1,"")</f>
        <v>1.2193478356084864E-2</v>
      </c>
      <c r="HB32" s="62">
        <f>IFERROR(Inv_SY_B!HB32/Inv_SY_B!$IS32-1,"")</f>
        <v>-1.8183174799296209E-2</v>
      </c>
      <c r="HC32" s="62">
        <f>IFERROR(Inv_SY_B!HC32/Inv_SY_B!$IS32-1,"")</f>
        <v>-1.6013413859626069E-2</v>
      </c>
      <c r="HD32" s="62">
        <f>IFERROR(Inv_SY_B!HD32/Inv_SY_B!$IS32-1,"")</f>
        <v>-5.5386716447691775E-4</v>
      </c>
      <c r="HE32" s="62">
        <f>IFERROR(Inv_SY_B!HE32/Inv_SY_B!$IS32-1,"")</f>
        <v>-1.6827074212002247E-2</v>
      </c>
      <c r="HF32" s="62">
        <f>IFERROR(Inv_SY_B!HF32/Inv_SY_B!$IS32-1,"")</f>
        <v>3.5144345974045255E-3</v>
      </c>
      <c r="HG32" s="62">
        <f>IFERROR(Inv_SY_B!HG32/Inv_SY_B!$IS32-1,"")</f>
        <v>-2.442123750084757E-2</v>
      </c>
      <c r="HH32" s="62">
        <f>IFERROR(Inv_SY_B!HH32/Inv_SY_B!$IS32-1,"")</f>
        <v>-4.4865588676288315E-3</v>
      </c>
      <c r="HI32" s="62">
        <f>IFERROR(Inv_SY_B!HI32/Inv_SY_B!$IS32-1,"")</f>
        <v>-1.1267061804097755E-2</v>
      </c>
      <c r="HJ32" s="62">
        <f>IFERROR(Inv_SY_B!HJ32/Inv_SY_B!$IS32-1,"")</f>
        <v>4.8705351846982659E-3</v>
      </c>
      <c r="HK32" s="62">
        <f>IFERROR(Inv_SY_B!HK32/Inv_SY_B!$IS32-1,"")</f>
        <v>-2.3366492599619093E-2</v>
      </c>
      <c r="HL32" s="62">
        <f>IFERROR(Inv_SY_B!HL32/Inv_SY_B!$IS32-1,"")</f>
        <v>3.0636446343280221E-2</v>
      </c>
      <c r="HM32" s="62">
        <f>IFERROR(Inv_SY_B!HM32/Inv_SY_B!$IS32-1,"")</f>
        <v>2.8025056945446325E-2</v>
      </c>
      <c r="HN32" s="62">
        <f>IFERROR(Inv_SY_B!HN32/Inv_SY_B!$IS32-1,"")</f>
        <v>4.4239963206415434E-2</v>
      </c>
      <c r="HO32" s="62">
        <f>IFERROR(Inv_SY_B!HO32/Inv_SY_B!$IS32-1,"")</f>
        <v>6.2211484312322929E-2</v>
      </c>
      <c r="HP32" s="62">
        <f>IFERROR(Inv_SY_B!HP32/Inv_SY_B!$IS32-1,"")</f>
        <v>3.4024572262004948E-2</v>
      </c>
      <c r="HQ32" s="62">
        <f>IFERROR(Inv_SY_B!HQ32/Inv_SY_B!$IS32-1,"")</f>
        <v>-1.1641408185554369E-2</v>
      </c>
      <c r="HR32" s="62">
        <f>IFERROR(Inv_SY_B!HR32/Inv_SY_B!$IS32-1,"")</f>
        <v>2.7379850117688065E-3</v>
      </c>
      <c r="HS32" s="62">
        <f>IFERROR(Inv_SY_B!HS32/Inv_SY_B!$IS32-1,"")</f>
        <v>3.7314106913715062E-3</v>
      </c>
      <c r="HT32" s="62">
        <f>IFERROR(Inv_SY_B!HT32/Inv_SY_B!$IS32-1,"")</f>
        <v>7.7334142023184338E-3</v>
      </c>
      <c r="HU32" s="62">
        <f>IFERROR(Inv_SY_B!HU32/Inv_SY_B!$IS32-1,"")</f>
        <v>1.0941693198582847E-2</v>
      </c>
      <c r="HV32" s="62">
        <f>IFERROR(Inv_SY_B!HV32/Inv_SY_B!$IS32-1,"")</f>
        <v>-1.6597580266460299E-2</v>
      </c>
      <c r="HW32" s="62">
        <f>IFERROR(Inv_SY_B!HW32/Inv_SY_B!$IS32-1,"")</f>
        <v>-1.5796437765658977E-2</v>
      </c>
      <c r="HX32" s="62">
        <f>IFERROR(Inv_SY_B!HX32/Inv_SY_B!$IS32-1,"")</f>
        <v>1.9579010785346185E-2</v>
      </c>
      <c r="HY32" s="62">
        <f>IFERROR(Inv_SY_B!HY32/Inv_SY_B!$IS32-1,"")</f>
        <v>-7.9370814730764794E-3</v>
      </c>
      <c r="HZ32" s="62">
        <f>IFERROR(Inv_SY_B!HZ32/Inv_SY_B!$IS32-1,"")</f>
        <v>-9.1425042173375326E-3</v>
      </c>
      <c r="IA32" s="62">
        <f>IFERROR(Inv_SY_B!IA32/Inv_SY_B!$IS32-1,"")</f>
        <v>4.367924477519658E-3</v>
      </c>
      <c r="IB32" s="62">
        <f>IFERROR(Inv_SY_B!IB32/Inv_SY_B!$IS32-1,"")</f>
        <v>-1.2512208706976558E-2</v>
      </c>
      <c r="IC32" s="62">
        <f>IFERROR(Inv_SY_B!IC32/Inv_SY_B!$IS32-1,"")</f>
        <v>2.961246712144705E-3</v>
      </c>
      <c r="ID32" s="62">
        <f>IFERROR(Inv_SY_B!ID32/Inv_SY_B!$IS32-1,"")</f>
        <v>-5.7393157625801328E-3</v>
      </c>
      <c r="IE32" s="62">
        <f>IFERROR(Inv_SY_B!IE32/Inv_SY_B!$IS32-1,"")</f>
        <v>1.0894909308857947E-2</v>
      </c>
      <c r="IF32" s="62" t="str">
        <f>IFERROR(Inv_SY_B!IF32/Inv_SY_B!$IS32-1,"")</f>
        <v/>
      </c>
      <c r="IG32" s="62">
        <f>IFERROR(Inv_SY_B!IG32/Inv_SY_B!$IS32-1,"")</f>
        <v>2.5360589402336764E-2</v>
      </c>
      <c r="IH32" s="62">
        <f>IFERROR(Inv_SY_B!IH32/Inv_SY_B!$IS32-1,"")</f>
        <v>-3.6840930760045909E-3</v>
      </c>
      <c r="II32" s="62">
        <f>IFERROR(Inv_SY_B!II32/Inv_SY_B!$IS32-1,"")</f>
        <v>-1.2839733679213206E-2</v>
      </c>
      <c r="IJ32" s="62">
        <f>IFERROR(Inv_SY_B!IJ32/Inv_SY_B!$IS32-1,"")</f>
        <v>-1.251220870697678E-2</v>
      </c>
      <c r="IK32" s="62">
        <f>IFERROR(Inv_SY_B!IK32/Inv_SY_B!$IS32-1,"")</f>
        <v>-1.3918886472351177E-2</v>
      </c>
      <c r="IL32" s="62" t="str">
        <f>IFERROR(Inv_SY_B!IL32/Inv_SY_B!$IS32-1,"")</f>
        <v/>
      </c>
      <c r="IM32" s="62" t="str">
        <f>IFERROR(Inv_SY_B!IM32/Inv_SY_B!$IS32-1,"")</f>
        <v/>
      </c>
      <c r="IN32" s="62">
        <f>IFERROR(Inv_SY_B!IN32/Inv_SY_B!$IS32-1,"")</f>
        <v>8.6752688073563622E-3</v>
      </c>
      <c r="IO32" s="62">
        <f>IFERROR(Inv_SY_B!IO32/Inv_SY_B!$IS32-1,"")</f>
        <v>5.9322471648757258E-3</v>
      </c>
      <c r="IP32" s="62">
        <f>IFERROR(Inv_SY_B!IP32/Inv_SY_B!$IS32-1,"")</f>
        <v>2.6335197874198801E-3</v>
      </c>
      <c r="IQ32" s="62">
        <f>IFERROR(Inv_SY_B!IQ32/Inv_SY_B!$IS32-1,"")</f>
        <v>-1.3918886472351177E-2</v>
      </c>
      <c r="IR32" s="62">
        <f>IFERROR(Inv_SY_B!IR32/Inv_SY_B!$IS32-1,"")</f>
        <v>-1.5241583475614107E-2</v>
      </c>
    </row>
    <row r="33" spans="2:252" ht="14.5" x14ac:dyDescent="0.35">
      <c r="B33" s="85">
        <f t="shared" si="0"/>
        <v>45855</v>
      </c>
      <c r="C33" s="62">
        <f>IFERROR(Inv_SY_B!C33/Inv_SY_B!$IS33-1,"")</f>
        <v>-2.0654022150923712E-2</v>
      </c>
      <c r="D33" s="62">
        <f>IFERROR(Inv_SY_B!D33/Inv_SY_B!$IS33-1,"")</f>
        <v>-1.930218305488407E-2</v>
      </c>
      <c r="E33" s="62">
        <f>IFERROR(Inv_SY_B!E33/Inv_SY_B!$IS33-1,"")</f>
        <v>-2.1452836162219824E-2</v>
      </c>
      <c r="F33" s="62">
        <f>IFERROR(Inv_SY_B!F33/Inv_SY_B!$IS33-1,"")</f>
        <v>-9.4706259927775926E-3</v>
      </c>
      <c r="G33" s="62">
        <f>IFERROR(Inv_SY_B!G33/Inv_SY_B!$IS33-1,"")</f>
        <v>-2.3427471227505103E-3</v>
      </c>
      <c r="H33" s="62">
        <f>IFERROR(Inv_SY_B!H33/Inv_SY_B!$IS33-1,"")</f>
        <v>-1.5112919432258565E-4</v>
      </c>
      <c r="I33" s="62">
        <f>IFERROR(Inv_SY_B!I33/Inv_SY_B!$IS33-1,"")</f>
        <v>-9.4706259927775926E-3</v>
      </c>
      <c r="J33" s="62">
        <f>IFERROR(Inv_SY_B!J33/Inv_SY_B!$IS33-1,"")</f>
        <v>-1.5112919432258565E-4</v>
      </c>
      <c r="K33" s="62">
        <f>IFERROR(Inv_SY_B!K33/Inv_SY_B!$IS33-1,"")</f>
        <v>-1.9695445337368334E-2</v>
      </c>
      <c r="L33" s="62">
        <f>IFERROR(Inv_SY_B!L33/Inv_SY_B!$IS33-1,"")</f>
        <v>1.2129304872670277E-2</v>
      </c>
      <c r="M33" s="62">
        <f>IFERROR(Inv_SY_B!M33/Inv_SY_B!$IS33-1,"")</f>
        <v>-1.4796052734751819E-2</v>
      </c>
      <c r="N33" s="62">
        <f>IFERROR(Inv_SY_B!N33/Inv_SY_B!$IS33-1,"")</f>
        <v>6.5056542331451972E-3</v>
      </c>
      <c r="O33" s="62">
        <f>IFERROR(Inv_SY_B!O33/Inv_SY_B!$IS33-1,"")</f>
        <v>-2.1452836162219824E-2</v>
      </c>
      <c r="P33" s="62">
        <f>IFERROR(Inv_SY_B!P33/Inv_SY_B!$IS33-1,"")</f>
        <v>-2.2086804355399003E-3</v>
      </c>
      <c r="Q33" s="62">
        <f>IFERROR(Inv_SY_B!Q33/Inv_SY_B!$IS33-1,"")</f>
        <v>-4.1451992508032554E-3</v>
      </c>
      <c r="R33" s="62">
        <f>IFERROR(Inv_SY_B!R33/Inv_SY_B!$IS33-1,"")</f>
        <v>5.1742975476518627E-3</v>
      </c>
      <c r="S33" s="62">
        <f>IFERROR(Inv_SY_B!S33/Inv_SY_B!$IS33-1,"")</f>
        <v>3.1772625194113058E-3</v>
      </c>
      <c r="T33" s="62">
        <f>IFERROR(Inv_SY_B!T33/Inv_SY_B!$IS33-1,"")</f>
        <v>1.180227491171193E-3</v>
      </c>
      <c r="U33" s="62">
        <f>IFERROR(Inv_SY_B!U33/Inv_SY_B!$IS33-1,"")</f>
        <v>6.0140763800400343E-3</v>
      </c>
      <c r="V33" s="62">
        <f>IFERROR(Inv_SY_B!V33/Inv_SY_B!$IS33-1,"")</f>
        <v>1.7197472538186043E-2</v>
      </c>
      <c r="W33" s="62">
        <f>IFERROR(Inv_SY_B!W33/Inv_SY_B!$IS33-1,"")</f>
        <v>-5.50536199970586E-4</v>
      </c>
      <c r="X33" s="62">
        <f>IFERROR(Inv_SY_B!X33/Inv_SY_B!$IS33-1,"")</f>
        <v>-3.6126565766058105E-3</v>
      </c>
      <c r="Y33" s="62">
        <f>IFERROR(Inv_SY_B!Y33/Inv_SY_B!$IS33-1,"")</f>
        <v>1.2773271860238244E-2</v>
      </c>
      <c r="Z33" s="62">
        <f>IFERROR(Inv_SY_B!Z33/Inv_SY_B!$IS33-1,"")</f>
        <v>-1.423314471571957E-3</v>
      </c>
      <c r="AA33" s="62">
        <f>IFERROR(Inv_SY_B!AA33/Inv_SY_B!$IS33-1,"")</f>
        <v>1.5898757020922361E-3</v>
      </c>
      <c r="AB33" s="62">
        <f>IFERROR(Inv_SY_B!AB33/Inv_SY_B!$IS33-1,"")</f>
        <v>2.0884306436476097E-2</v>
      </c>
      <c r="AC33" s="62">
        <f>IFERROR(Inv_SY_B!AC33/Inv_SY_B!$IS33-1,"")</f>
        <v>-1.7212977179186351E-2</v>
      </c>
      <c r="AD33" s="62">
        <f>IFERROR(Inv_SY_B!AD33/Inv_SY_B!$IS33-1,"")</f>
        <v>1.1121024076189867E-2</v>
      </c>
      <c r="AE33" s="62">
        <f>IFERROR(Inv_SY_B!AE33/Inv_SY_B!$IS33-1,"")</f>
        <v>-2.0713193559167786E-2</v>
      </c>
      <c r="AF33" s="62">
        <f>IFERROR(Inv_SY_B!AF33/Inv_SY_B!$IS33-1,"")</f>
        <v>8.8725105629117174E-3</v>
      </c>
      <c r="AG33" s="62">
        <f>IFERROR(Inv_SY_B!AG33/Inv_SY_B!$IS33-1,"")</f>
        <v>3.0737125549842315E-3</v>
      </c>
      <c r="AH33" s="62">
        <f>IFERROR(Inv_SY_B!AH33/Inv_SY_B!$IS33-1,"")</f>
        <v>9.4354185819423009E-4</v>
      </c>
      <c r="AI33" s="62">
        <f>IFERROR(Inv_SY_B!AI33/Inv_SY_B!$IS33-1,"")</f>
        <v>-1.937730132941029E-2</v>
      </c>
      <c r="AJ33" s="62">
        <f>IFERROR(Inv_SY_B!AJ33/Inv_SY_B!$IS33-1,"")</f>
        <v>-6.4203049662320266E-3</v>
      </c>
      <c r="AK33" s="62">
        <f>IFERROR(Inv_SY_B!AK33/Inv_SY_B!$IS33-1,"")</f>
        <v>-1.5861138083146709E-2</v>
      </c>
      <c r="AL33" s="62">
        <f>IFERROR(Inv_SY_B!AL33/Inv_SY_B!$IS33-1,"")</f>
        <v>-1.8853817674479578E-2</v>
      </c>
      <c r="AM33" s="62">
        <f>IFERROR(Inv_SY_B!AM33/Inv_SY_B!$IS33-1,"")</f>
        <v>-2.842648628719191E-4</v>
      </c>
      <c r="AN33" s="62">
        <f>IFERROR(Inv_SY_B!AN33/Inv_SY_B!$IS33-1,"")</f>
        <v>-2.8138425653096988E-3</v>
      </c>
      <c r="AO33" s="62">
        <f>IFERROR(Inv_SY_B!AO33/Inv_SY_B!$IS33-1,"")</f>
        <v>-8.1392693072840361E-3</v>
      </c>
      <c r="AP33" s="62">
        <f>IFERROR(Inv_SY_B!AP33/Inv_SY_B!$IS33-1,"")</f>
        <v>-3.745792245155366E-3</v>
      </c>
      <c r="AQ33" s="62">
        <f>IFERROR(Inv_SY_B!AQ33/Inv_SY_B!$IS33-1,"")</f>
        <v>5.1742975476518627E-3</v>
      </c>
      <c r="AR33" s="62">
        <f>IFERROR(Inv_SY_B!AR33/Inv_SY_B!$IS33-1,"")</f>
        <v>-1.2133339363764706E-2</v>
      </c>
      <c r="AS33" s="62">
        <f>IFERROR(Inv_SY_B!AS33/Inv_SY_B!$IS33-1,"")</f>
        <v>-1.6127409420245487E-2</v>
      </c>
      <c r="AT33" s="62">
        <f>IFERROR(Inv_SY_B!AT33/Inv_SY_B!$IS33-1,"")</f>
        <v>-2.3316735521910714E-2</v>
      </c>
      <c r="AU33" s="62">
        <f>IFERROR(Inv_SY_B!AU33/Inv_SY_B!$IS33-1,"")</f>
        <v>2.4612105155858099E-2</v>
      </c>
      <c r="AV33" s="62">
        <f>IFERROR(Inv_SY_B!AV33/Inv_SY_B!$IS33-1,"")</f>
        <v>2.248193445906832E-2</v>
      </c>
      <c r="AW33" s="62">
        <f>IFERROR(Inv_SY_B!AW33/Inv_SY_B!$IS33-1,"")</f>
        <v>-1.5615349156594127E-2</v>
      </c>
      <c r="AX33" s="62">
        <f>IFERROR(Inv_SY_B!AX33/Inv_SY_B!$IS33-1,"")</f>
        <v>-1.9588936802528822E-2</v>
      </c>
      <c r="AY33" s="62">
        <f>IFERROR(Inv_SY_B!AY33/Inv_SY_B!$IS33-1,"")</f>
        <v>-1.9695445337368334E-2</v>
      </c>
      <c r="AZ33" s="62">
        <f>IFERROR(Inv_SY_B!AZ33/Inv_SY_B!$IS33-1,"")</f>
        <v>-2.5702526702315431E-2</v>
      </c>
      <c r="BA33" s="62">
        <f>IFERROR(Inv_SY_B!BA33/Inv_SY_B!$IS33-1,"")</f>
        <v>-2.1452836162219824E-2</v>
      </c>
      <c r="BB33" s="62">
        <f>IFERROR(Inv_SY_B!BB33/Inv_SY_B!$IS33-1,"")</f>
        <v>-1.6127409420245487E-2</v>
      </c>
      <c r="BC33" s="62">
        <f>IFERROR(Inv_SY_B!BC33/Inv_SY_B!$IS33-1,"")</f>
        <v>-6.9854268465229241E-3</v>
      </c>
      <c r="BD33" s="62">
        <f>IFERROR(Inv_SY_B!BD33/Inv_SY_B!$IS33-1,"")</f>
        <v>-2.3671763971375714E-2</v>
      </c>
      <c r="BE33" s="62">
        <f>IFERROR(Inv_SY_B!BE33/Inv_SY_B!$IS33-1,"")</f>
        <v>-1.5615349156594127E-2</v>
      </c>
      <c r="BF33" s="62">
        <f>IFERROR(Inv_SY_B!BF33/Inv_SY_B!$IS33-1,"")</f>
        <v>-7.2221124794995539E-3</v>
      </c>
      <c r="BG33" s="62">
        <f>IFERROR(Inv_SY_B!BG33/Inv_SY_B!$IS33-1,"")</f>
        <v>7.0973683155868272E-3</v>
      </c>
      <c r="BH33" s="62">
        <f>IFERROR(Inv_SY_B!BH33/Inv_SY_B!$IS33-1,"")</f>
        <v>3.047007457202966E-2</v>
      </c>
      <c r="BI33" s="62">
        <f>IFERROR(Inv_SY_B!BI33/Inv_SY_B!$IS33-1,"")</f>
        <v>8.2807964804700873E-3</v>
      </c>
      <c r="BJ33" s="62">
        <f>IFERROR(Inv_SY_B!BJ33/Inv_SY_B!$IS33-1,"")</f>
        <v>1.5854736735722463E-2</v>
      </c>
      <c r="BK33" s="62">
        <f>IFERROR(Inv_SY_B!BK33/Inv_SY_B!$IS33-1,"")</f>
        <v>-1.5062324071850708E-2</v>
      </c>
      <c r="BL33" s="62">
        <f>IFERROR(Inv_SY_B!BL33/Inv_SY_B!$IS33-1,"")</f>
        <v>3.5044226015441549E-3</v>
      </c>
      <c r="BM33" s="62">
        <f>IFERROR(Inv_SY_B!BM33/Inv_SY_B!$IS33-1,"")</f>
        <v>-9.4706259927775926E-3</v>
      </c>
      <c r="BN33" s="62">
        <f>IFERROR(Inv_SY_B!BN33/Inv_SY_B!$IS33-1,"")</f>
        <v>8.6942543769472636E-3</v>
      </c>
      <c r="BO33" s="62">
        <f>IFERROR(Inv_SY_B!BO33/Inv_SY_B!$IS33-1,"")</f>
        <v>1.2281694007133082E-2</v>
      </c>
      <c r="BP33" s="62">
        <f>IFERROR(Inv_SY_B!BP33/Inv_SY_B!$IS33-1,"")</f>
        <v>8.9635434986718998E-3</v>
      </c>
      <c r="BQ33" s="62">
        <f>IFERROR(Inv_SY_B!BQ33/Inv_SY_B!$IS33-1,"")</f>
        <v>1.4125110956277886E-2</v>
      </c>
      <c r="BR33" s="62">
        <f>IFERROR(Inv_SY_B!BR33/Inv_SY_B!$IS33-1,"")</f>
        <v>-8.7332592131196263E-3</v>
      </c>
      <c r="BS33" s="62">
        <f>IFERROR(Inv_SY_B!BS33/Inv_SY_B!$IS33-1,"")</f>
        <v>1.8088457396939539E-2</v>
      </c>
      <c r="BT33" s="62">
        <f>IFERROR(Inv_SY_B!BT33/Inv_SY_B!$IS33-1,"")</f>
        <v>1.9286678413883651E-2</v>
      </c>
      <c r="BU33" s="62">
        <f>IFERROR(Inv_SY_B!BU33/Inv_SY_B!$IS33-1,"")</f>
        <v>2.1816256116321542E-2</v>
      </c>
      <c r="BV33" s="62">
        <f>IFERROR(Inv_SY_B!BV33/Inv_SY_B!$IS33-1,"")</f>
        <v>1.7689050391291428E-2</v>
      </c>
      <c r="BW33" s="62">
        <f>IFERROR(Inv_SY_B!BW33/Inv_SY_B!$IS33-1,"")</f>
        <v>5.4405688847505296E-3</v>
      </c>
      <c r="BX33" s="62">
        <f>IFERROR(Inv_SY_B!BX33/Inv_SY_B!$IS33-1,"")</f>
        <v>1.1032266963823423E-2</v>
      </c>
      <c r="BY33" s="62">
        <f>IFERROR(Inv_SY_B!BY33/Inv_SY_B!$IS33-1,"")</f>
        <v>8.2807964804700873E-3</v>
      </c>
      <c r="BZ33" s="62">
        <f>IFERROR(Inv_SY_B!BZ33/Inv_SY_B!$IS33-1,"")</f>
        <v>2.3547019807462988E-2</v>
      </c>
      <c r="CA33" s="62">
        <f>IFERROR(Inv_SY_B!CA33/Inv_SY_B!$IS33-1,"")</f>
        <v>1.7748221799535502E-2</v>
      </c>
      <c r="CB33" s="62">
        <f>IFERROR(Inv_SY_B!CB33/Inv_SY_B!$IS33-1,"")</f>
        <v>1.848786440258765E-2</v>
      </c>
      <c r="CC33" s="62">
        <f>IFERROR(Inv_SY_B!CC33/Inv_SY_B!$IS33-1,"")</f>
        <v>2.5410919167154322E-2</v>
      </c>
      <c r="CD33" s="62">
        <f>IFERROR(Inv_SY_B!CD33/Inv_SY_B!$IS33-1,"")</f>
        <v>3.3173752764109166E-2</v>
      </c>
      <c r="CE33" s="62">
        <f>IFERROR(Inv_SY_B!CE33/Inv_SY_B!$IS33-1,"")</f>
        <v>2.248193445906832E-2</v>
      </c>
      <c r="CF33" s="62">
        <f>IFERROR(Inv_SY_B!CF33/Inv_SY_B!$IS33-1,"")</f>
        <v>1.848786440258765E-2</v>
      </c>
      <c r="CG33" s="62">
        <f>IFERROR(Inv_SY_B!CG33/Inv_SY_B!$IS33-1,"")</f>
        <v>2.7008547189746546E-2</v>
      </c>
      <c r="CH33" s="62">
        <f>IFERROR(Inv_SY_B!CH33/Inv_SY_B!$IS33-1,"")</f>
        <v>2.8739310880888214E-2</v>
      </c>
      <c r="CI33" s="62">
        <f>IFERROR(Inv_SY_B!CI33/Inv_SY_B!$IS33-1,"")</f>
        <v>3.8429408621580841E-3</v>
      </c>
      <c r="CJ33" s="62">
        <f>IFERROR(Inv_SY_B!CJ33/Inv_SY_B!$IS33-1,"")</f>
        <v>1.848786440258765E-2</v>
      </c>
      <c r="CK33" s="62">
        <f>IFERROR(Inv_SY_B!CK33/Inv_SY_B!$IS33-1,"")</f>
        <v>4.6417548734543068E-3</v>
      </c>
      <c r="CL33" s="62">
        <f>IFERROR(Inv_SY_B!CL33/Inv_SY_B!$IS33-1,"")</f>
        <v>5.1454914842419264E-4</v>
      </c>
      <c r="CM33" s="62">
        <f>IFERROR(Inv_SY_B!CM33/Inv_SY_B!$IS33-1,"")</f>
        <v>1.6490829374347094E-2</v>
      </c>
      <c r="CN33" s="62">
        <f>IFERROR(Inv_SY_B!CN33/Inv_SY_B!$IS33-1,"")</f>
        <v>8.768960598484643E-3</v>
      </c>
      <c r="CO33" s="62">
        <f>IFERROR(Inv_SY_B!CO33/Inv_SY_B!$IS33-1,"")</f>
        <v>-8.9593850255480501E-3</v>
      </c>
      <c r="CP33" s="62">
        <f>IFERROR(Inv_SY_B!CP33/Inv_SY_B!$IS33-1,"")</f>
        <v>9.823804741606379E-3</v>
      </c>
      <c r="CQ33" s="62">
        <f>IFERROR(Inv_SY_B!CQ33/Inv_SY_B!$IS33-1,"")</f>
        <v>1.4760065683205648E-2</v>
      </c>
      <c r="CR33" s="62">
        <f>IFERROR(Inv_SY_B!CR33/Inv_SY_B!$IS33-1,"")</f>
        <v>-4.8108775935501447E-3</v>
      </c>
      <c r="CS33" s="62">
        <f>IFERROR(Inv_SY_B!CS33/Inv_SY_B!$IS33-1,"")</f>
        <v>-2.7250854529434765E-3</v>
      </c>
      <c r="CT33" s="62">
        <f>IFERROR(Inv_SY_B!CT33/Inv_SY_B!$IS33-1,"")</f>
        <v>4.2423478678061954E-3</v>
      </c>
      <c r="CU33" s="62">
        <f>IFERROR(Inv_SY_B!CU33/Inv_SY_B!$IS33-1,"")</f>
        <v>1.7955321728390095E-2</v>
      </c>
      <c r="CV33" s="62">
        <f>IFERROR(Inv_SY_B!CV33/Inv_SY_B!$IS33-1,"")</f>
        <v>1.595828670014976E-2</v>
      </c>
      <c r="CW33" s="62">
        <f>IFERROR(Inv_SY_B!CW33/Inv_SY_B!$IS33-1,"")</f>
        <v>-7.6067266330865912E-3</v>
      </c>
      <c r="CX33" s="62">
        <f>IFERROR(Inv_SY_B!CX33/Inv_SY_B!$IS33-1,"")</f>
        <v>2.7778555137634164E-3</v>
      </c>
      <c r="CY33" s="62">
        <f>IFERROR(Inv_SY_B!CY33/Inv_SY_B!$IS33-1,"")</f>
        <v>1.5692015363051093E-2</v>
      </c>
      <c r="CZ33" s="62">
        <f>IFERROR(Inv_SY_B!CZ33/Inv_SY_B!$IS33-1,"")</f>
        <v>1.3961251671909425E-2</v>
      </c>
      <c r="DA33" s="62">
        <f>IFERROR(Inv_SY_B!DA33/Inv_SY_B!$IS33-1,"")</f>
        <v>1.1564809638020979E-2</v>
      </c>
      <c r="DB33" s="62">
        <f>IFERROR(Inv_SY_B!DB33/Inv_SY_B!$IS33-1,"")</f>
        <v>1.848786440258765E-2</v>
      </c>
      <c r="DC33" s="62">
        <f>IFERROR(Inv_SY_B!DC33/Inv_SY_B!$IS33-1,"")</f>
        <v>-5.6836558651512936E-3</v>
      </c>
      <c r="DD33" s="62">
        <f>IFERROR(Inv_SY_B!DD33/Inv_SY_B!$IS33-1,"")</f>
        <v>-1.7991308779936377E-2</v>
      </c>
      <c r="DE33" s="62">
        <f>IFERROR(Inv_SY_B!DE33/Inv_SY_B!$IS33-1,"")</f>
        <v>-1.7991308779936599E-2</v>
      </c>
      <c r="DF33" s="62">
        <f>IFERROR(Inv_SY_B!DF33/Inv_SY_B!$IS33-1,"")</f>
        <v>-2.0518793014183467E-2</v>
      </c>
      <c r="DG33" s="62">
        <f>IFERROR(Inv_SY_B!DG33/Inv_SY_B!$IS33-1,"")</f>
        <v>5.7068402218491965E-3</v>
      </c>
      <c r="DH33" s="62">
        <f>IFERROR(Inv_SY_B!DH33/Inv_SY_B!$IS33-1,"")</f>
        <v>1.8902843901009714E-3</v>
      </c>
      <c r="DI33" s="62">
        <f>IFERROR(Inv_SY_B!DI33/Inv_SY_B!$IS33-1,"")</f>
        <v>-2.0969581961978179E-3</v>
      </c>
      <c r="DJ33" s="62">
        <f>IFERROR(Inv_SY_B!DJ33/Inv_SY_B!$IS33-1,"")</f>
        <v>4.0477649676187166E-3</v>
      </c>
      <c r="DK33" s="62">
        <f>IFERROR(Inv_SY_B!DK33/Inv_SY_B!$IS33-1,"")</f>
        <v>1.4197937304885944E-2</v>
      </c>
      <c r="DL33" s="62">
        <f>IFERROR(Inv_SY_B!DL33/Inv_SY_B!$IS33-1,"")</f>
        <v>-1.1866288385953272E-3</v>
      </c>
      <c r="DM33" s="62">
        <f>IFERROR(Inv_SY_B!DM33/Inv_SY_B!$IS33-1,"")</f>
        <v>9.1395615407230402E-4</v>
      </c>
      <c r="DN33" s="62">
        <f>IFERROR(Inv_SY_B!DN33/Inv_SY_B!$IS33-1,"")</f>
        <v>-1.7993525773141172E-5</v>
      </c>
      <c r="DO33" s="62">
        <f>IFERROR(Inv_SY_B!DO33/Inv_SY_B!$IS33-1,"")</f>
        <v>-1.6713135094860387E-2</v>
      </c>
      <c r="DP33" s="62">
        <f>IFERROR(Inv_SY_B!DP33/Inv_SY_B!$IS33-1,"")</f>
        <v>5.4405688847505296E-3</v>
      </c>
      <c r="DQ33" s="62">
        <f>IFERROR(Inv_SY_B!DQ33/Inv_SY_B!$IS33-1,"")</f>
        <v>-7.4587981124760727E-3</v>
      </c>
      <c r="DR33" s="62">
        <f>IFERROR(Inv_SY_B!DR33/Inv_SY_B!$IS33-1,"")</f>
        <v>-1.7993525773141172E-5</v>
      </c>
      <c r="DS33" s="62">
        <f>IFERROR(Inv_SY_B!DS33/Inv_SY_B!$IS33-1,"")</f>
        <v>-2.3050464184812269E-2</v>
      </c>
      <c r="DT33" s="62">
        <f>IFERROR(Inv_SY_B!DT33/Inv_SY_B!$IS33-1,"")</f>
        <v>-1.8109651596424747E-2</v>
      </c>
      <c r="DU33" s="62">
        <f>IFERROR(Inv_SY_B!DU33/Inv_SY_B!$IS33-1,"")</f>
        <v>-1.8227994412913118E-2</v>
      </c>
      <c r="DV33" s="62">
        <f>IFERROR(Inv_SY_B!DV33/Inv_SY_B!$IS33-1,"")</f>
        <v>-1.8124444448485821E-2</v>
      </c>
      <c r="DW33" s="62">
        <f>IFERROR(Inv_SY_B!DW33/Inv_SY_B!$IS33-1,"")</f>
        <v>-2.4514956538854937E-2</v>
      </c>
      <c r="DX33" s="62">
        <f>IFERROR(Inv_SY_B!DX33/Inv_SY_B!$IS33-1,"")</f>
        <v>5.5589117012389E-3</v>
      </c>
      <c r="DY33" s="62">
        <f>IFERROR(Inv_SY_B!DY33/Inv_SY_B!$IS33-1,"")</f>
        <v>-1.2665882037962151E-2</v>
      </c>
      <c r="DZ33" s="62">
        <f>IFERROR(Inv_SY_B!DZ33/Inv_SY_B!$IS33-1,"")</f>
        <v>-4.5446062564512557E-3</v>
      </c>
      <c r="EA33" s="62">
        <f>IFERROR(Inv_SY_B!EA33/Inv_SY_B!$IS33-1,"")</f>
        <v>-1.1482453873079113E-2</v>
      </c>
      <c r="EB33" s="62">
        <f>IFERROR(Inv_SY_B!EB33/Inv_SY_B!$IS33-1,"")</f>
        <v>-2.2133307357027676E-2</v>
      </c>
      <c r="EC33" s="62">
        <f>IFERROR(Inv_SY_B!EC33/Inv_SY_B!$IS33-1,"")</f>
        <v>-2.1145600004028986E-2</v>
      </c>
      <c r="ED33" s="62">
        <f>IFERROR(Inv_SY_B!ED33/Inv_SY_B!$IS33-1,"")</f>
        <v>3.0646092614081688E-3</v>
      </c>
      <c r="EE33" s="62">
        <f>IFERROR(Inv_SY_B!EE33/Inv_SY_B!$IS33-1,"")</f>
        <v>1.904088948733107E-2</v>
      </c>
      <c r="EF33" s="62">
        <f>IFERROR(Inv_SY_B!EF33/Inv_SY_B!$IS33-1,"")</f>
        <v>-1.571589917200189E-2</v>
      </c>
      <c r="EG33" s="62">
        <f>IFERROR(Inv_SY_B!EG33/Inv_SY_B!$IS33-1,"")</f>
        <v>-1.1265164462210264E-2</v>
      </c>
      <c r="EH33" s="62">
        <f>IFERROR(Inv_SY_B!EH33/Inv_SY_B!$IS33-1,"")</f>
        <v>-2.1084152772390841E-2</v>
      </c>
      <c r="EI33" s="62">
        <f>IFERROR(Inv_SY_B!EI33/Inv_SY_B!$IS33-1,"")</f>
        <v>-1.9344078894637295E-2</v>
      </c>
      <c r="EJ33" s="62">
        <f>IFERROR(Inv_SY_B!EJ33/Inv_SY_B!$IS33-1,"")</f>
        <v>-7.0043020442123183E-4</v>
      </c>
      <c r="EK33" s="62">
        <f>IFERROR(Inv_SY_B!EK33/Inv_SY_B!$IS33-1,"")</f>
        <v>1.0979012696403778E-2</v>
      </c>
      <c r="EL33" s="62">
        <f>IFERROR(Inv_SY_B!EL33/Inv_SY_B!$IS33-1,"")</f>
        <v>1.151421427763033E-4</v>
      </c>
      <c r="EM33" s="62">
        <f>IFERROR(Inv_SY_B!EM33/Inv_SY_B!$IS33-1,"")</f>
        <v>3.1875037246844595E-3</v>
      </c>
      <c r="EN33" s="62">
        <f>IFERROR(Inv_SY_B!EN33/Inv_SY_B!$IS33-1,"")</f>
        <v>-1.586113808314682E-2</v>
      </c>
      <c r="EO33" s="62">
        <f>IFERROR(Inv_SY_B!EO33/Inv_SY_B!$IS33-1,"")</f>
        <v>7.0381969073427531E-3</v>
      </c>
      <c r="EP33" s="62">
        <f>IFERROR(Inv_SY_B!EP33/Inv_SY_B!$IS33-1,"")</f>
        <v>-1.4017721134001904E-2</v>
      </c>
      <c r="EQ33" s="62">
        <f>IFERROR(Inv_SY_B!EQ33/Inv_SY_B!$IS33-1,"")</f>
        <v>-2.4115549533207048E-2</v>
      </c>
      <c r="ER33" s="62">
        <f>IFERROR(Inv_SY_B!ER33/Inv_SY_B!$IS33-1,"")</f>
        <v>4.0477649676187166E-3</v>
      </c>
      <c r="ES33" s="62">
        <f>IFERROR(Inv_SY_B!ES33/Inv_SY_B!$IS33-1,"")</f>
        <v>1.3561844666261313E-2</v>
      </c>
      <c r="ET33" s="62">
        <f>IFERROR(Inv_SY_B!ET33/Inv_SY_B!$IS33-1,"")</f>
        <v>-1.0923015104225109E-2</v>
      </c>
      <c r="EU33" s="62">
        <f>IFERROR(Inv_SY_B!EU33/Inv_SY_B!$IS33-1,"")</f>
        <v>7.7345988659085485E-3</v>
      </c>
      <c r="EV33" s="62">
        <f>IFERROR(Inv_SY_B!EV33/Inv_SY_B!$IS33-1,"")</f>
        <v>-1.5615349156594127E-2</v>
      </c>
      <c r="EW33" s="62">
        <f>IFERROR(Inv_SY_B!EW33/Inv_SY_B!$IS33-1,"")</f>
        <v>-2.1760072320410551E-2</v>
      </c>
      <c r="EX33" s="62">
        <f>IFERROR(Inv_SY_B!EX33/Inv_SY_B!$IS33-1,"")</f>
        <v>-6.674776953241035E-3</v>
      </c>
      <c r="EY33" s="62">
        <f>IFERROR(Inv_SY_B!EY33/Inv_SY_B!$IS33-1,"")</f>
        <v>-2.4500163686794085E-2</v>
      </c>
      <c r="EZ33" s="62">
        <f>IFERROR(Inv_SY_B!EZ33/Inv_SY_B!$IS33-1,"")</f>
        <v>6.6387899016948637E-3</v>
      </c>
      <c r="FA33" s="62">
        <f>IFERROR(Inv_SY_B!FA33/Inv_SY_B!$IS33-1,"")</f>
        <v>2.0751170767926652E-2</v>
      </c>
      <c r="FB33" s="62">
        <f>IFERROR(Inv_SY_B!FB33/Inv_SY_B!$IS33-1,"")</f>
        <v>9.7009102783298662E-3</v>
      </c>
      <c r="FC33" s="62">
        <f>IFERROR(Inv_SY_B!FC33/Inv_SY_B!$IS33-1,"")</f>
        <v>4.3754835363554179E-3</v>
      </c>
      <c r="FD33" s="62">
        <f>IFERROR(Inv_SY_B!FD33/Inv_SY_B!$IS33-1,"")</f>
        <v>1.0100317283977978E-2</v>
      </c>
      <c r="FE33" s="62">
        <f>IFERROR(Inv_SY_B!FE33/Inv_SY_B!$IS33-1,"")</f>
        <v>6.6327382803970103E-3</v>
      </c>
      <c r="FF33" s="62">
        <f>IFERROR(Inv_SY_B!FF33/Inv_SY_B!$IS33-1,"")</f>
        <v>-8.0439562718452873E-3</v>
      </c>
      <c r="FG33" s="62">
        <f>IFERROR(Inv_SY_B!FG33/Inv_SY_B!$IS33-1,"")</f>
        <v>-2.2391509865729575E-2</v>
      </c>
      <c r="FH33" s="62">
        <f>IFERROR(Inv_SY_B!FH33/Inv_SY_B!$IS33-1,"")</f>
        <v>5.8248468371542295E-3</v>
      </c>
      <c r="FI33" s="62">
        <f>IFERROR(Inv_SY_B!FI33/Inv_SY_B!$IS33-1,"")</f>
        <v>-1.9040256471537509E-2</v>
      </c>
      <c r="FJ33" s="62">
        <f>IFERROR(Inv_SY_B!FJ33/Inv_SY_B!$IS33-1,"")</f>
        <v>-2.1793071759623861E-2</v>
      </c>
      <c r="FK33" s="62">
        <f>IFERROR(Inv_SY_B!FK33/Inv_SY_B!$IS33-1,"")</f>
        <v>2.3209473819524762E-2</v>
      </c>
      <c r="FL33" s="62">
        <f>IFERROR(Inv_SY_B!FL33/Inv_SY_B!$IS33-1,"")</f>
        <v>-1.9632266757052541E-3</v>
      </c>
      <c r="FM33" s="62">
        <f>IFERROR(Inv_SY_B!FM33/Inv_SY_B!$IS33-1,"")</f>
        <v>9.7296554794938928E-3</v>
      </c>
      <c r="FN33" s="62">
        <f>IFERROR(Inv_SY_B!FN33/Inv_SY_B!$IS33-1,"")</f>
        <v>-1.6646504047114652E-2</v>
      </c>
      <c r="FO33" s="62">
        <f>IFERROR(Inv_SY_B!FO33/Inv_SY_B!$IS33-1,"")</f>
        <v>-1.7469356443009953E-2</v>
      </c>
      <c r="FP33" s="62">
        <f>IFERROR(Inv_SY_B!FP33/Inv_SY_B!$IS33-1,"")</f>
        <v>-2.0189257635260471E-2</v>
      </c>
      <c r="FQ33" s="62">
        <f>IFERROR(Inv_SY_B!FQ33/Inv_SY_B!$IS33-1,"")</f>
        <v>-3.6436408776502338E-3</v>
      </c>
      <c r="FR33" s="62">
        <f>IFERROR(Inv_SY_B!FR33/Inv_SY_B!$IS33-1,"")</f>
        <v>8.80551204508917E-4</v>
      </c>
      <c r="FS33" s="62">
        <f>IFERROR(Inv_SY_B!FS33/Inv_SY_B!$IS33-1,"")</f>
        <v>-1.6167753562230103E-2</v>
      </c>
      <c r="FT33" s="62">
        <f>IFERROR(Inv_SY_B!FT33/Inv_SY_B!$IS33-1,"")</f>
        <v>-2.1481883944448721E-2</v>
      </c>
      <c r="FU33" s="62">
        <f>IFERROR(Inv_SY_B!FU33/Inv_SY_B!$IS33-1,"")</f>
        <v>-3.6898756103953545E-4</v>
      </c>
      <c r="FV33" s="62">
        <f>IFERROR(Inv_SY_B!FV33/Inv_SY_B!$IS33-1,"")</f>
        <v>5.8248468371542295E-3</v>
      </c>
      <c r="FW33" s="62">
        <f>IFERROR(Inv_SY_B!FW33/Inv_SY_B!$IS33-1,"")</f>
        <v>-5.3509847943695732E-3</v>
      </c>
      <c r="FX33" s="62">
        <f>IFERROR(Inv_SY_B!FX33/Inv_SY_B!$IS33-1,"")</f>
        <v>3.1318753596785154E-3</v>
      </c>
      <c r="FY33" s="62">
        <f>IFERROR(Inv_SY_B!FY33/Inv_SY_B!$IS33-1,"")</f>
        <v>-3.0021152279048335E-3</v>
      </c>
      <c r="FZ33" s="62">
        <f>IFERROR(Inv_SY_B!FZ33/Inv_SY_B!$IS33-1,"")</f>
        <v>1.1210789792105658E-2</v>
      </c>
      <c r="GA33" s="62">
        <f>IFERROR(Inv_SY_B!GA33/Inv_SY_B!$IS33-1,"")</f>
        <v>-1.8722623938296823E-2</v>
      </c>
      <c r="GB33" s="62">
        <f>IFERROR(Inv_SY_B!GB33/Inv_SY_B!$IS33-1,"")</f>
        <v>1.3066391360563312E-3</v>
      </c>
      <c r="GC33" s="62">
        <f>IFERROR(Inv_SY_B!GC33/Inv_SY_B!$IS33-1,"")</f>
        <v>-1.0183372501173071E-2</v>
      </c>
      <c r="GD33" s="62">
        <f>IFERROR(Inv_SY_B!GD33/Inv_SY_B!$IS33-1,"")</f>
        <v>2.4664875293573862E-2</v>
      </c>
      <c r="GE33" s="62">
        <f>IFERROR(Inv_SY_B!GE33/Inv_SY_B!$IS33-1,"")</f>
        <v>-1.7231132043079467E-2</v>
      </c>
      <c r="GF33" s="62">
        <f>IFERROR(Inv_SY_B!GF33/Inv_SY_B!$IS33-1,"")</f>
        <v>-1.4970877350018674E-2</v>
      </c>
      <c r="GG33" s="62">
        <f>IFERROR(Inv_SY_B!GG33/Inv_SY_B!$IS33-1,"")</f>
        <v>-2.0706308158935705E-2</v>
      </c>
      <c r="GH33" s="62">
        <f>IFERROR(Inv_SY_B!GH33/Inv_SY_B!$IS33-1,"")</f>
        <v>-5.9703682341890607E-3</v>
      </c>
      <c r="GI33" s="62">
        <f>IFERROR(Inv_SY_B!GI33/Inv_SY_B!$IS33-1,"")</f>
        <v>-2.6652389181201941E-2</v>
      </c>
      <c r="GJ33" s="62">
        <f>IFERROR(Inv_SY_B!GJ33/Inv_SY_B!$IS33-1,"")</f>
        <v>1.172866892238944E-2</v>
      </c>
      <c r="GK33" s="62">
        <f>IFERROR(Inv_SY_B!GK33/Inv_SY_B!$IS33-1,"")</f>
        <v>1.2153329809222235E-2</v>
      </c>
      <c r="GL33" s="62">
        <f>IFERROR(Inv_SY_B!GL33/Inv_SY_B!$IS33-1,"")</f>
        <v>2.727929638057347E-3</v>
      </c>
      <c r="GM33" s="62">
        <f>IFERROR(Inv_SY_B!GM33/Inv_SY_B!$IS33-1,"")</f>
        <v>2.1713378554260476E-2</v>
      </c>
      <c r="GN33" s="62">
        <f>IFERROR(Inv_SY_B!GN33/Inv_SY_B!$IS33-1,"")</f>
        <v>1.8616461355163594E-2</v>
      </c>
      <c r="GO33" s="62">
        <f>IFERROR(Inv_SY_B!GO33/Inv_SY_B!$IS33-1,"")</f>
        <v>3.5582181663260215E-2</v>
      </c>
      <c r="GP33" s="62">
        <f>IFERROR(Inv_SY_B!GP33/Inv_SY_B!$IS33-1,"")</f>
        <v>3.1318753596785154E-3</v>
      </c>
      <c r="GQ33" s="62">
        <f>IFERROR(Inv_SY_B!GQ33/Inv_SY_B!$IS33-1,"")</f>
        <v>3.401172507426331E-3</v>
      </c>
      <c r="GR33" s="62">
        <f>IFERROR(Inv_SY_B!GR33/Inv_SY_B!$IS33-1,"")</f>
        <v>4.9047039050638563E-2</v>
      </c>
      <c r="GS33" s="62" t="str">
        <f>IFERROR(Inv_SY_B!GS33/Inv_SY_B!$IS33-1,"")</f>
        <v/>
      </c>
      <c r="GT33" s="62" t="str">
        <f>IFERROR(Inv_SY_B!GT33/Inv_SY_B!$IS33-1,"")</f>
        <v/>
      </c>
      <c r="GU33" s="62">
        <f>IFERROR(Inv_SY_B!GU33/Inv_SY_B!$IS33-1,"")</f>
        <v>-7.7760844790647488E-2</v>
      </c>
      <c r="GV33" s="62">
        <f>IFERROR(Inv_SY_B!GV33/Inv_SY_B!$IS33-1,"")</f>
        <v>-9.0545973559108539E-4</v>
      </c>
      <c r="GW33" s="62">
        <f>IFERROR(Inv_SY_B!GW33/Inv_SY_B!$IS33-1,"")</f>
        <v>-1.6080177254019667E-2</v>
      </c>
      <c r="GX33" s="62" t="str">
        <f>IFERROR(Inv_SY_B!GX33/Inv_SY_B!$IS33-1,"")</f>
        <v/>
      </c>
      <c r="GY33" s="62">
        <f>IFERROR(Inv_SY_B!GY33/Inv_SY_B!$IS33-1,"")</f>
        <v>-1.352202719839446E-2</v>
      </c>
      <c r="GZ33" s="62">
        <f>IFERROR(Inv_SY_B!GZ33/Inv_SY_B!$IS33-1,"")</f>
        <v>-5.4765559362969229E-3</v>
      </c>
      <c r="HA33" s="62">
        <f>IFERROR(Inv_SY_B!HA33/Inv_SY_B!$IS33-1,"")</f>
        <v>2.5677190504252767E-2</v>
      </c>
      <c r="HB33" s="62">
        <f>IFERROR(Inv_SY_B!HB33/Inv_SY_B!$IS33-1,"")</f>
        <v>-9.4706259927775926E-3</v>
      </c>
      <c r="HC33" s="62">
        <f>IFERROR(Inv_SY_B!HC33/Inv_SY_B!$IS33-1,"")</f>
        <v>-1.3464696049258373E-2</v>
      </c>
      <c r="HD33" s="62">
        <f>IFERROR(Inv_SY_B!HD33/Inv_SY_B!$IS33-1,"")</f>
        <v>4.9080262105529737E-3</v>
      </c>
      <c r="HE33" s="62">
        <f>IFERROR(Inv_SY_B!HE33/Inv_SY_B!$IS33-1,"")</f>
        <v>-2.3583006859009603E-2</v>
      </c>
      <c r="HF33" s="62">
        <f>IFERROR(Inv_SY_B!HF33/Inv_SY_B!$IS33-1,"")</f>
        <v>7.4376039129908644E-3</v>
      </c>
      <c r="HG33" s="62">
        <f>IFERROR(Inv_SY_B!HG33/Inv_SY_B!$IS33-1,"")</f>
        <v>-1.6393680757344264E-2</v>
      </c>
      <c r="HH33" s="62">
        <f>IFERROR(Inv_SY_B!HH33/Inv_SY_B!$IS33-1,"")</f>
        <v>5.1742975476518627E-3</v>
      </c>
      <c r="HI33" s="62">
        <f>IFERROR(Inv_SY_B!HI33/Inv_SY_B!$IS33-1,"")</f>
        <v>-1.0801982678271149E-2</v>
      </c>
      <c r="HJ33" s="62">
        <f>IFERROR(Inv_SY_B!HJ33/Inv_SY_B!$IS33-1,"")</f>
        <v>3.3931601954312995E-2</v>
      </c>
      <c r="HK33" s="62">
        <f>IFERROR(Inv_SY_B!HK33/Inv_SY_B!$IS33-1,"")</f>
        <v>-2.1304907641609305E-2</v>
      </c>
      <c r="HL33" s="62">
        <f>IFERROR(Inv_SY_B!HL33/Inv_SY_B!$IS33-1,"")</f>
        <v>2.295530572502158E-2</v>
      </c>
      <c r="HM33" s="62">
        <f>IFERROR(Inv_SY_B!HM33/Inv_SY_B!$IS33-1,"")</f>
        <v>3.2827523893320221E-2</v>
      </c>
      <c r="HN33" s="62">
        <f>IFERROR(Inv_SY_B!HN33/Inv_SY_B!$IS33-1,"")</f>
        <v>4.4289235009275618E-2</v>
      </c>
      <c r="HO33" s="62">
        <f>IFERROR(Inv_SY_B!HO33/Inv_SY_B!$IS33-1,"")</f>
        <v>4.7658765823457072E-2</v>
      </c>
      <c r="HP33" s="62">
        <f>IFERROR(Inv_SY_B!HP33/Inv_SY_B!$IS33-1,"")</f>
        <v>8.0457301197401909E-2</v>
      </c>
      <c r="HQ33" s="62">
        <f>IFERROR(Inv_SY_B!HQ33/Inv_SY_B!$IS33-1,"")</f>
        <v>-6.2507792324785205E-3</v>
      </c>
      <c r="HR33" s="62">
        <f>IFERROR(Inv_SY_B!HR33/Inv_SY_B!$IS33-1,"")</f>
        <v>-1.5410097978353243E-2</v>
      </c>
      <c r="HS33" s="62">
        <f>IFERROR(Inv_SY_B!HS33/Inv_SY_B!$IS33-1,"")</f>
        <v>1.4685509708817879E-2</v>
      </c>
      <c r="HT33" s="62">
        <f>IFERROR(Inv_SY_B!HT33/Inv_SY_B!$IS33-1,"")</f>
        <v>-1.2154349020054855E-4</v>
      </c>
      <c r="HU33" s="62">
        <f>IFERROR(Inv_SY_B!HU33/Inv_SY_B!$IS33-1,"")</f>
        <v>3.6790815777898445E-3</v>
      </c>
      <c r="HV33" s="62">
        <f>IFERROR(Inv_SY_B!HV33/Inv_SY_B!$IS33-1,"")</f>
        <v>-1.5492454693317836E-2</v>
      </c>
      <c r="HW33" s="62">
        <f>IFERROR(Inv_SY_B!HW33/Inv_SY_B!$IS33-1,"")</f>
        <v>2.3887847118949646E-2</v>
      </c>
      <c r="HX33" s="62">
        <f>IFERROR(Inv_SY_B!HX33/Inv_SY_B!$IS33-1,"")</f>
        <v>1.1421432764198602E-2</v>
      </c>
      <c r="HY33" s="62">
        <f>IFERROR(Inv_SY_B!HY33/Inv_SY_B!$IS33-1,"")</f>
        <v>-1.5416572880603274E-3</v>
      </c>
      <c r="HZ33" s="62">
        <f>IFERROR(Inv_SY_B!HZ33/Inv_SY_B!$IS33-1,"")</f>
        <v>-1.9174736944819748E-2</v>
      </c>
      <c r="IA33" s="62">
        <f>IFERROR(Inv_SY_B!IA33/Inv_SY_B!$IS33-1,"")</f>
        <v>1.269537663225262E-2</v>
      </c>
      <c r="IB33" s="62">
        <f>IFERROR(Inv_SY_B!IB33/Inv_SY_B!$IS33-1,"")</f>
        <v>-1.4115965769867733E-2</v>
      </c>
      <c r="IC33" s="62">
        <f>IFERROR(Inv_SY_B!IC33/Inv_SY_B!$IS33-1,"")</f>
        <v>-9.7663240723921962E-4</v>
      </c>
      <c r="ID33" s="62">
        <f>IFERROR(Inv_SY_B!ID33/Inv_SY_B!$IS33-1,"")</f>
        <v>3.2482383247547375E-3</v>
      </c>
      <c r="IE33" s="62">
        <f>IFERROR(Inv_SY_B!IE33/Inv_SY_B!$IS33-1,"")</f>
        <v>1.8302281349457994E-2</v>
      </c>
      <c r="IF33" s="62" t="str">
        <f>IFERROR(Inv_SY_B!IF33/Inv_SY_B!$IS33-1,"")</f>
        <v/>
      </c>
      <c r="IG33" s="62">
        <f>IFERROR(Inv_SY_B!IG33/Inv_SY_B!$IS33-1,"")</f>
        <v>1.7213619945304348E-3</v>
      </c>
      <c r="IH33" s="62">
        <f>IFERROR(Inv_SY_B!IH33/Inv_SY_B!$IS33-1,"")</f>
        <v>3.0235374266767145E-3</v>
      </c>
      <c r="II33" s="62">
        <f>IFERROR(Inv_SY_B!II33/Inv_SY_B!$IS33-1,"")</f>
        <v>-6.0925567907790246E-3</v>
      </c>
      <c r="IJ33" s="62">
        <f>IFERROR(Inv_SY_B!IJ33/Inv_SY_B!$IS33-1,"")</f>
        <v>-1.2976083662999738E-2</v>
      </c>
      <c r="IK33" s="62">
        <f>IFERROR(Inv_SY_B!IK33/Inv_SY_B!$IS33-1,"")</f>
        <v>-1.3820034838276873E-2</v>
      </c>
      <c r="IL33" s="62" t="str">
        <f>IFERROR(Inv_SY_B!IL33/Inv_SY_B!$IS33-1,"")</f>
        <v/>
      </c>
      <c r="IM33" s="62" t="str">
        <f>IFERROR(Inv_SY_B!IM33/Inv_SY_B!$IS33-1,"")</f>
        <v/>
      </c>
      <c r="IN33" s="62">
        <f>IFERROR(Inv_SY_B!IN33/Inv_SY_B!$IS33-1,"")</f>
        <v>2.2363406152272169E-2</v>
      </c>
      <c r="IO33" s="62">
        <f>IFERROR(Inv_SY_B!IO33/Inv_SY_B!$IS33-1,"")</f>
        <v>1.5435969179179665E-2</v>
      </c>
      <c r="IP33" s="62">
        <f>IFERROR(Inv_SY_B!IP33/Inv_SY_B!$IS33-1,"")</f>
        <v>9.7987038737166188E-3</v>
      </c>
      <c r="IQ33" s="62">
        <f>IFERROR(Inv_SY_B!IQ33/Inv_SY_B!$IS33-1,"")</f>
        <v>-4.1529577396464123E-3</v>
      </c>
      <c r="IR33" s="62">
        <f>IFERROR(Inv_SY_B!IR33/Inv_SY_B!$IS33-1,"")</f>
        <v>-6.5346864363345913E-3</v>
      </c>
    </row>
    <row r="34" spans="2:252" ht="14.5" x14ac:dyDescent="0.35">
      <c r="B34" s="85">
        <f t="shared" si="0"/>
        <v>45856</v>
      </c>
      <c r="C34" s="62">
        <f>IFERROR(Inv_SY_B!C34/Inv_SY_B!$IS34-1,"")</f>
        <v>-1.4142927457006405E-2</v>
      </c>
      <c r="D34" s="62">
        <f>IFERROR(Inv_SY_B!D34/Inv_SY_B!$IS34-1,"")</f>
        <v>3.5142141407784599E-3</v>
      </c>
      <c r="E34" s="62">
        <f>IFERROR(Inv_SY_B!E34/Inv_SY_B!$IS34-1,"")</f>
        <v>2.974690369735189E-3</v>
      </c>
      <c r="F34" s="62">
        <f>IFERROR(Inv_SY_B!F34/Inv_SY_B!$IS34-1,"")</f>
        <v>-8.5024516688252394E-3</v>
      </c>
      <c r="G34" s="62">
        <f>IFERROR(Inv_SY_B!G34/Inv_SY_B!$IS34-1,"")</f>
        <v>-2.3714997251498282E-3</v>
      </c>
      <c r="H34" s="62">
        <f>IFERROR(Inv_SY_B!H34/Inv_SY_B!$IS34-1,"")</f>
        <v>-1.4878641690247552E-2</v>
      </c>
      <c r="I34" s="62">
        <f>IFERROR(Inv_SY_B!I34/Inv_SY_B!$IS34-1,"")</f>
        <v>-5.9519756602561813E-3</v>
      </c>
      <c r="J34" s="62">
        <f>IFERROR(Inv_SY_B!J34/Inv_SY_B!$IS34-1,"")</f>
        <v>1.0618333633083399E-3</v>
      </c>
      <c r="K34" s="62">
        <f>IFERROR(Inv_SY_B!K34/Inv_SY_B!$IS34-1,"")</f>
        <v>-8.3749278683967754E-3</v>
      </c>
      <c r="L34" s="62">
        <f>IFERROR(Inv_SY_B!L34/Inv_SY_B!$IS34-1,"")</f>
        <v>-8.3749278683967754E-3</v>
      </c>
      <c r="M34" s="62">
        <f>IFERROR(Inv_SY_B!M34/Inv_SY_B!$IS34-1,"")</f>
        <v>1.3814213406152964E-2</v>
      </c>
      <c r="N34" s="62">
        <f>IFERROR(Inv_SY_B!N34/Inv_SY_B!$IS34-1,"")</f>
        <v>-1.7747927199887492E-2</v>
      </c>
      <c r="O34" s="62">
        <f>IFERROR(Inv_SY_B!O34/Inv_SY_B!$IS34-1,"")</f>
        <v>-2.4442926722381131E-2</v>
      </c>
      <c r="P34" s="62">
        <f>IFERROR(Inv_SY_B!P34/Inv_SY_B!$IS34-1,"")</f>
        <v>-1.8364348282471354E-3</v>
      </c>
      <c r="Q34" s="62">
        <f>IFERROR(Inv_SY_B!Q34/Inv_SY_B!$IS34-1,"")</f>
        <v>-2.4442926722381131E-2</v>
      </c>
      <c r="R34" s="62">
        <f>IFERROR(Inv_SY_B!R34/Inv_SY_B!$IS34-1,"")</f>
        <v>-6.9084041634694948E-3</v>
      </c>
      <c r="S34" s="62">
        <f>IFERROR(Inv_SY_B!S34/Inv_SY_B!$IS34-1,"")</f>
        <v>-2.4442926722381131E-2</v>
      </c>
      <c r="T34" s="62">
        <f>IFERROR(Inv_SY_B!T34/Inv_SY_B!$IS34-1,"")</f>
        <v>9.6696898922283836E-3</v>
      </c>
      <c r="U34" s="62">
        <f>IFERROR(Inv_SY_B!U34/Inv_SY_B!$IS34-1,"")</f>
        <v>-2.5914355188863203E-2</v>
      </c>
      <c r="V34" s="62">
        <f>IFERROR(Inv_SY_B!V34/Inv_SY_B!$IS34-1,"")</f>
        <v>-1.4142927457006405E-2</v>
      </c>
      <c r="W34" s="62">
        <f>IFERROR(Inv_SY_B!W34/Inv_SY_B!$IS34-1,"")</f>
        <v>-1.4878641690247552E-2</v>
      </c>
      <c r="X34" s="62">
        <f>IFERROR(Inv_SY_B!X34/Inv_SY_B!$IS34-1,"")</f>
        <v>5.8439758793751295E-3</v>
      </c>
      <c r="Y34" s="62">
        <f>IFERROR(Inv_SY_B!Y34/Inv_SY_B!$IS34-1,"")</f>
        <v>-1.0905784830745779E-2</v>
      </c>
      <c r="Z34" s="62">
        <f>IFERROR(Inv_SY_B!Z34/Inv_SY_B!$IS34-1,"")</f>
        <v>6.0210922688590518E-3</v>
      </c>
      <c r="AA34" s="62">
        <f>IFERROR(Inv_SY_B!AA34/Inv_SY_B!$IS34-1,"")</f>
        <v>-5.3143566581139723E-3</v>
      </c>
      <c r="AB34" s="62">
        <f>IFERROR(Inv_SY_B!AB34/Inv_SY_B!$IS34-1,"")</f>
        <v>-2.1205784096120506E-2</v>
      </c>
      <c r="AC34" s="62">
        <f>IFERROR(Inv_SY_B!AC34/Inv_SY_B!$IS34-1,"")</f>
        <v>8.5170709268176381E-3</v>
      </c>
      <c r="AD34" s="62">
        <f>IFERROR(Inv_SY_B!AD34/Inv_SY_B!$IS34-1,"")</f>
        <v>-2.6284937173014056E-2</v>
      </c>
      <c r="AE34" s="62">
        <f>IFERROR(Inv_SY_B!AE34/Inv_SY_B!$IS34-1,"")</f>
        <v>-2.1340464097607814E-4</v>
      </c>
      <c r="AF34" s="62">
        <f>IFERROR(Inv_SY_B!AF34/Inv_SY_B!$IS34-1,"")</f>
        <v>-8.7149913362059017E-3</v>
      </c>
      <c r="AG34" s="62">
        <f>IFERROR(Inv_SY_B!AG34/Inv_SY_B!$IS34-1,"")</f>
        <v>-1.0635633104990605E-3</v>
      </c>
      <c r="AH34" s="62">
        <f>IFERROR(Inv_SY_B!AH34/Inv_SY_B!$IS34-1,"")</f>
        <v>1.1972202955520039E-2</v>
      </c>
      <c r="AI34" s="62">
        <f>IFERROR(Inv_SY_B!AI34/Inv_SY_B!$IS34-1,"")</f>
        <v>-4.2316074091932609E-3</v>
      </c>
      <c r="AJ34" s="62">
        <f>IFERROR(Inv_SY_B!AJ34/Inv_SY_B!$IS34-1,"")</f>
        <v>-8.4562335824347468E-3</v>
      </c>
      <c r="AK34" s="62">
        <f>IFERROR(Inv_SY_B!AK34/Inv_SY_B!$IS34-1,"")</f>
        <v>-1.6791498696674401E-2</v>
      </c>
      <c r="AL34" s="62">
        <f>IFERROR(Inv_SY_B!AL34/Inv_SY_B!$IS34-1,"")</f>
        <v>-8.664576272916058E-3</v>
      </c>
      <c r="AM34" s="62">
        <f>IFERROR(Inv_SY_B!AM34/Inv_SY_B!$IS34-1,"")</f>
        <v>-1.9023165204172021E-2</v>
      </c>
      <c r="AN34" s="62">
        <f>IFERROR(Inv_SY_B!AN34/Inv_SY_B!$IS34-1,"")</f>
        <v>-7.8648326666830304E-3</v>
      </c>
      <c r="AO34" s="62">
        <f>IFERROR(Inv_SY_B!AO34/Inv_SY_B!$IS34-1,"")</f>
        <v>-1.4886426452606072E-3</v>
      </c>
      <c r="AP34" s="62">
        <f>IFERROR(Inv_SY_B!AP34/Inv_SY_B!$IS34-1,"")</f>
        <v>-2.4450711484739207E-3</v>
      </c>
      <c r="AQ34" s="62">
        <f>IFERROR(Inv_SY_B!AQ34/Inv_SY_B!$IS34-1,"")</f>
        <v>-1.8704355703100917E-2</v>
      </c>
      <c r="AR34" s="62">
        <f>IFERROR(Inv_SY_B!AR34/Inv_SY_B!$IS34-1,"")</f>
        <v>4.887547376161816E-3</v>
      </c>
      <c r="AS34" s="62">
        <f>IFERROR(Inv_SY_B!AS34/Inv_SY_B!$IS34-1,"")</f>
        <v>-1.7110308197745283E-2</v>
      </c>
      <c r="AT34" s="62">
        <f>IFERROR(Inv_SY_B!AT34/Inv_SY_B!$IS34-1,"")</f>
        <v>-9.1400706709674484E-3</v>
      </c>
      <c r="AU34" s="62">
        <f>IFERROR(Inv_SY_B!AU34/Inv_SY_B!$IS34-1,"")</f>
        <v>-7.8648326666830304E-3</v>
      </c>
      <c r="AV34" s="62">
        <f>IFERROR(Inv_SY_B!AV34/Inv_SY_B!$IS34-1,"")</f>
        <v>-2.2211260214883177E-2</v>
      </c>
      <c r="AW34" s="62">
        <f>IFERROR(Inv_SY_B!AW34/Inv_SY_B!$IS34-1,"")</f>
        <v>-1.2377213297227851E-2</v>
      </c>
      <c r="AX34" s="62">
        <f>IFERROR(Inv_SY_B!AX34/Inv_SY_B!$IS34-1,"")</f>
        <v>-1.3284594184891918E-2</v>
      </c>
      <c r="AY34" s="62">
        <f>IFERROR(Inv_SY_B!AY34/Inv_SY_B!$IS34-1,"")</f>
        <v>-1.7556641499244852E-2</v>
      </c>
      <c r="AZ34" s="62">
        <f>IFERROR(Inv_SY_B!AZ34/Inv_SY_B!$IS34-1,"")</f>
        <v>6.9279281830170181E-3</v>
      </c>
      <c r="BA34" s="62">
        <f>IFERROR(Inv_SY_B!BA34/Inv_SY_B!$IS34-1,"")</f>
        <v>1.2220165900797442E-2</v>
      </c>
      <c r="BB34" s="62">
        <f>IFERROR(Inv_SY_B!BB34/Inv_SY_B!$IS34-1,"")</f>
        <v>-9.4588801720385529E-3</v>
      </c>
      <c r="BC34" s="62">
        <f>IFERROR(Inv_SY_B!BC34/Inv_SY_B!$IS34-1,"")</f>
        <v>-5.3143566581139723E-3</v>
      </c>
      <c r="BD34" s="62">
        <f>IFERROR(Inv_SY_B!BD34/Inv_SY_B!$IS34-1,"")</f>
        <v>-2.1340464097607814E-4</v>
      </c>
      <c r="BE34" s="62">
        <f>IFERROR(Inv_SY_B!BE34/Inv_SY_B!$IS34-1,"")</f>
        <v>-2.3714997251498282E-3</v>
      </c>
      <c r="BF34" s="62">
        <f>IFERROR(Inv_SY_B!BF34/Inv_SY_B!$IS34-1,"")</f>
        <v>-7.5814464435086659E-3</v>
      </c>
      <c r="BG34" s="62">
        <f>IFERROR(Inv_SY_B!BG34/Inv_SY_B!$IS34-1,"")</f>
        <v>-1.4666102022866889E-2</v>
      </c>
      <c r="BH34" s="62">
        <f>IFERROR(Inv_SY_B!BH34/Inv_SY_B!$IS34-1,"")</f>
        <v>-1.1052927677394186E-2</v>
      </c>
      <c r="BI34" s="62">
        <f>IFERROR(Inv_SY_B!BI34/Inv_SY_B!$IS34-1,"")</f>
        <v>1.4869126980698866E-3</v>
      </c>
      <c r="BJ34" s="62">
        <f>IFERROR(Inv_SY_B!BJ34/Inv_SY_B!$IS34-1,"")</f>
        <v>1.3955906517740146E-2</v>
      </c>
      <c r="BK34" s="62">
        <f>IFERROR(Inv_SY_B!BK34/Inv_SY_B!$IS34-1,"")</f>
        <v>1.0944927896513024E-2</v>
      </c>
      <c r="BL34" s="62">
        <f>IFERROR(Inv_SY_B!BL34/Inv_SY_B!$IS34-1,"")</f>
        <v>-1.008849960489977E-2</v>
      </c>
      <c r="BM34" s="62">
        <f>IFERROR(Inv_SY_B!BM34/Inv_SY_B!$IS34-1,"")</f>
        <v>-7.8648326666830304E-3</v>
      </c>
      <c r="BN34" s="62">
        <f>IFERROR(Inv_SY_B!BN34/Inv_SY_B!$IS34-1,"")</f>
        <v>-2.8344595349909518E-2</v>
      </c>
      <c r="BO34" s="62">
        <f>IFERROR(Inv_SY_B!BO34/Inv_SY_B!$IS34-1,"")</f>
        <v>2.3525641284934729E-2</v>
      </c>
      <c r="BP34" s="62">
        <f>IFERROR(Inv_SY_B!BP34/Inv_SY_B!$IS34-1,"")</f>
        <v>1.8522784498895772E-2</v>
      </c>
      <c r="BQ34" s="62">
        <f>IFERROR(Inv_SY_B!BQ34/Inv_SY_B!$IS34-1,"")</f>
        <v>2.5879926831306133E-2</v>
      </c>
      <c r="BR34" s="62">
        <f>IFERROR(Inv_SY_B!BR34/Inv_SY_B!$IS34-1,"")</f>
        <v>1.4542142877036479E-3</v>
      </c>
      <c r="BS34" s="62">
        <f>IFERROR(Inv_SY_B!BS34/Inv_SY_B!$IS34-1,"")</f>
        <v>1.1582546898655233E-2</v>
      </c>
      <c r="BT34" s="62">
        <f>IFERROR(Inv_SY_B!BT34/Inv_SY_B!$IS34-1,"")</f>
        <v>9.9884993932997101E-3</v>
      </c>
      <c r="BU34" s="62">
        <f>IFERROR(Inv_SY_B!BU34/Inv_SY_B!$IS34-1,"")</f>
        <v>2.2740879436144334E-2</v>
      </c>
      <c r="BV34" s="62">
        <f>IFERROR(Inv_SY_B!BV34/Inv_SY_B!$IS34-1,"")</f>
        <v>1.2538975401868768E-2</v>
      </c>
      <c r="BW34" s="62">
        <f>IFERROR(Inv_SY_B!BW34/Inv_SY_B!$IS34-1,"")</f>
        <v>4.5057544511122538E-2</v>
      </c>
      <c r="BX34" s="62">
        <f>IFERROR(Inv_SY_B!BX34/Inv_SY_B!$IS34-1,"")</f>
        <v>2.0190403427575498E-2</v>
      </c>
      <c r="BY34" s="62">
        <f>IFERROR(Inv_SY_B!BY34/Inv_SY_B!$IS34-1,"")</f>
        <v>4.0877597719301217E-2</v>
      </c>
      <c r="BZ34" s="62">
        <f>IFERROR(Inv_SY_B!BZ34/Inv_SY_B!$IS34-1,"")</f>
        <v>2.6708286560584993E-2</v>
      </c>
      <c r="CA34" s="62">
        <f>IFERROR(Inv_SY_B!CA34/Inv_SY_B!$IS34-1,"")</f>
        <v>4.0594211496126853E-2</v>
      </c>
      <c r="CB34" s="62">
        <f>IFERROR(Inv_SY_B!CB34/Inv_SY_B!$IS34-1,"")</f>
        <v>2.7523021952211124E-2</v>
      </c>
      <c r="CC34" s="62">
        <f>IFERROR(Inv_SY_B!CC34/Inv_SY_B!$IS34-1,"")</f>
        <v>6.162785380446234E-3</v>
      </c>
      <c r="CD34" s="62">
        <f>IFERROR(Inv_SY_B!CD34/Inv_SY_B!$IS34-1,"")</f>
        <v>3.8239925949755671E-2</v>
      </c>
      <c r="CE34" s="62">
        <f>IFERROR(Inv_SY_B!CE34/Inv_SY_B!$IS34-1,"")</f>
        <v>2.1146831930788812E-2</v>
      </c>
      <c r="CF34" s="62">
        <f>IFERROR(Inv_SY_B!CF34/Inv_SY_B!$IS34-1,"")</f>
        <v>3.8362544988629121E-2</v>
      </c>
      <c r="CG34" s="62">
        <f>IFERROR(Inv_SY_B!CG34/Inv_SY_B!$IS34-1,"")</f>
        <v>1.9233974924361963E-2</v>
      </c>
      <c r="CH34" s="62">
        <f>IFERROR(Inv_SY_B!CH34/Inv_SY_B!$IS34-1,"")</f>
        <v>2.0828022429717707E-2</v>
      </c>
      <c r="CI34" s="62">
        <f>IFERROR(Inv_SY_B!CI34/Inv_SY_B!$IS34-1,"")</f>
        <v>-2.4450711484739207E-3</v>
      </c>
      <c r="CJ34" s="62">
        <f>IFERROR(Inv_SY_B!CJ34/Inv_SY_B!$IS34-1,"")</f>
        <v>3.1029926463993274E-2</v>
      </c>
      <c r="CK34" s="62">
        <f>IFERROR(Inv_SY_B!CK34/Inv_SY_B!$IS34-1,"")</f>
        <v>2.3370713675927579E-3</v>
      </c>
      <c r="CL34" s="62">
        <f>IFERROR(Inv_SY_B!CL34/Inv_SY_B!$IS34-1,"")</f>
        <v>4.887547376161816E-3</v>
      </c>
      <c r="CM34" s="62">
        <f>IFERROR(Inv_SY_B!CM34/Inv_SY_B!$IS34-1,"")</f>
        <v>1.891516542329108E-2</v>
      </c>
      <c r="CN34" s="62">
        <f>IFERROR(Inv_SY_B!CN34/Inv_SY_B!$IS34-1,"")</f>
        <v>1.0626118395441919E-2</v>
      </c>
      <c r="CO34" s="62">
        <f>IFERROR(Inv_SY_B!CO34/Inv_SY_B!$IS34-1,"")</f>
        <v>1.9467152039487345E-4</v>
      </c>
      <c r="CP34" s="62">
        <f>IFERROR(Inv_SY_B!CP34/Inv_SY_B!$IS34-1,"")</f>
        <v>1.9994212965377844E-2</v>
      </c>
      <c r="CQ34" s="62">
        <f>IFERROR(Inv_SY_B!CQ34/Inv_SY_B!$IS34-1,"")</f>
        <v>3.8681354489700226E-2</v>
      </c>
      <c r="CR34" s="62">
        <f>IFERROR(Inv_SY_B!CR34/Inv_SY_B!$IS34-1,"")</f>
        <v>2.847945045542466E-2</v>
      </c>
      <c r="CS34" s="62">
        <f>IFERROR(Inv_SY_B!CS34/Inv_SY_B!$IS34-1,"")</f>
        <v>1.6506382526308983E-2</v>
      </c>
      <c r="CT34" s="62">
        <f>IFERROR(Inv_SY_B!CT34/Inv_SY_B!$IS34-1,"")</f>
        <v>-2.7638806495450252E-3</v>
      </c>
      <c r="CU34" s="62">
        <f>IFERROR(Inv_SY_B!CU34/Inv_SY_B!$IS34-1,"")</f>
        <v>1.7002308416864231E-2</v>
      </c>
      <c r="CV34" s="62">
        <f>IFERROR(Inv_SY_B!CV34/Inv_SY_B!$IS34-1,"")</f>
        <v>1.6364689414722022E-2</v>
      </c>
      <c r="CW34" s="62">
        <f>IFERROR(Inv_SY_B!CW34/Inv_SY_B!$IS34-1,"")</f>
        <v>2.4653736442570962E-2</v>
      </c>
      <c r="CX34" s="62">
        <f>IFERROR(Inv_SY_B!CX34/Inv_SY_B!$IS34-1,"")</f>
        <v>-5.3221414204718265E-4</v>
      </c>
      <c r="CY34" s="62">
        <f>IFERROR(Inv_SY_B!CY34/Inv_SY_B!$IS34-1,"")</f>
        <v>1.5727070412579813E-2</v>
      </c>
      <c r="CZ34" s="62">
        <f>IFERROR(Inv_SY_B!CZ34/Inv_SY_B!$IS34-1,"")</f>
        <v>1.2857784902939651E-2</v>
      </c>
      <c r="DA34" s="62">
        <f>IFERROR(Inv_SY_B!DA34/Inv_SY_B!$IS34-1,"")</f>
        <v>2.9754688459708856E-2</v>
      </c>
      <c r="DB34" s="62">
        <f>IFERROR(Inv_SY_B!DB34/Inv_SY_B!$IS34-1,"")</f>
        <v>6.4815948815173385E-3</v>
      </c>
      <c r="DC34" s="62">
        <f>IFERROR(Inv_SY_B!DC34/Inv_SY_B!$IS34-1,"")</f>
        <v>-1.211562601429772E-2</v>
      </c>
      <c r="DD34" s="62">
        <f>IFERROR(Inv_SY_B!DD34/Inv_SY_B!$IS34-1,"")</f>
        <v>-4.9955471570427568E-3</v>
      </c>
      <c r="DE34" s="62">
        <f>IFERROR(Inv_SY_B!DE34/Inv_SY_B!$IS34-1,"")</f>
        <v>-5.3143566581139723E-3</v>
      </c>
      <c r="DF34" s="62">
        <f>IFERROR(Inv_SY_B!DF34/Inv_SY_B!$IS34-1,"")</f>
        <v>-2.5751656256721045E-2</v>
      </c>
      <c r="DG34" s="62">
        <f>IFERROR(Inv_SY_B!DG34/Inv_SY_B!$IS34-1,"")</f>
        <v>-2.1262616474028162E-3</v>
      </c>
      <c r="DH34" s="62">
        <f>IFERROR(Inv_SY_B!DH34/Inv_SY_B!$IS34-1,"")</f>
        <v>-1.0415308675251977E-2</v>
      </c>
      <c r="DI34" s="62">
        <f>IFERROR(Inv_SY_B!DI34/Inv_SY_B!$IS34-1,"")</f>
        <v>-1.3260070377117295E-2</v>
      </c>
      <c r="DJ34" s="62">
        <f>IFERROR(Inv_SY_B!DJ34/Inv_SY_B!$IS34-1,"")</f>
        <v>7.0456424603355661E-3</v>
      </c>
      <c r="DK34" s="62">
        <f>IFERROR(Inv_SY_B!DK34/Inv_SY_B!$IS34-1,"")</f>
        <v>2.0757175873924005E-2</v>
      </c>
      <c r="DL34" s="62">
        <f>IFERROR(Inv_SY_B!DL34/Inv_SY_B!$IS34-1,"")</f>
        <v>2.3370713675927579E-3</v>
      </c>
      <c r="DM34" s="62">
        <f>IFERROR(Inv_SY_B!DM34/Inv_SY_B!$IS34-1,"")</f>
        <v>1.4770641909366278E-2</v>
      </c>
      <c r="DN34" s="62">
        <f>IFERROR(Inv_SY_B!DN34/Inv_SY_B!$IS34-1,"")</f>
        <v>-2.0298403208456439E-2</v>
      </c>
      <c r="DO34" s="62">
        <f>IFERROR(Inv_SY_B!DO34/Inv_SY_B!$IS34-1,"")</f>
        <v>-1.1512422936883593E-2</v>
      </c>
      <c r="DP34" s="62">
        <f>IFERROR(Inv_SY_B!DP34/Inv_SY_B!$IS34-1,"")</f>
        <v>-1.3532557130169431E-2</v>
      </c>
      <c r="DQ34" s="62">
        <f>IFERROR(Inv_SY_B!DQ34/Inv_SY_B!$IS34-1,"")</f>
        <v>-1.6083033138738489E-2</v>
      </c>
      <c r="DR34" s="62">
        <f>IFERROR(Inv_SY_B!DR34/Inv_SY_B!$IS34-1,"")</f>
        <v>-1.5516260692389761E-2</v>
      </c>
      <c r="DS34" s="62">
        <f>IFERROR(Inv_SY_B!DS34/Inv_SY_B!$IS34-1,"")</f>
        <v>-2.9225069238447809E-2</v>
      </c>
      <c r="DT34" s="62">
        <f>IFERROR(Inv_SY_B!DT34/Inv_SY_B!$IS34-1,"")</f>
        <v>-1.6933191808261472E-2</v>
      </c>
      <c r="DU34" s="62">
        <f>IFERROR(Inv_SY_B!DU34/Inv_SY_B!$IS34-1,"")</f>
        <v>-5.8811291044625902E-3</v>
      </c>
      <c r="DV34" s="62">
        <f>IFERROR(Inv_SY_B!DV34/Inv_SY_B!$IS34-1,"")</f>
        <v>-2.3486498219167595E-2</v>
      </c>
      <c r="DW34" s="62">
        <f>IFERROR(Inv_SY_B!DW34/Inv_SY_B!$IS34-1,"")</f>
        <v>-8.5024516688252394E-3</v>
      </c>
      <c r="DX34" s="62">
        <f>IFERROR(Inv_SY_B!DX34/Inv_SY_B!$IS34-1,"")</f>
        <v>-7.014673997159937E-3</v>
      </c>
      <c r="DY34" s="62">
        <f>IFERROR(Inv_SY_B!DY34/Inv_SY_B!$IS34-1,"")</f>
        <v>-2.6674593229878751E-2</v>
      </c>
      <c r="DZ34" s="62">
        <f>IFERROR(Inv_SY_B!DZ34/Inv_SY_B!$IS34-1,"")</f>
        <v>-1.5835070193460865E-2</v>
      </c>
      <c r="EA34" s="62">
        <f>IFERROR(Inv_SY_B!EA34/Inv_SY_B!$IS34-1,"")</f>
        <v>-1.4949488246041032E-2</v>
      </c>
      <c r="EB34" s="62">
        <f>IFERROR(Inv_SY_B!EB34/Inv_SY_B!$IS34-1,"")</f>
        <v>-2.4301233610793949E-2</v>
      </c>
      <c r="EC34" s="62">
        <f>IFERROR(Inv_SY_B!EC34/Inv_SY_B!$IS34-1,"")</f>
        <v>1.70513560324137E-2</v>
      </c>
      <c r="ED34" s="62">
        <f>IFERROR(Inv_SY_B!ED34/Inv_SY_B!$IS34-1,"")</f>
        <v>-1.1788641910635111E-2</v>
      </c>
      <c r="EE34" s="62">
        <f>IFERROR(Inv_SY_B!EE34/Inv_SY_B!$IS34-1,"")</f>
        <v>9.9884993932997101E-3</v>
      </c>
      <c r="EF34" s="62">
        <f>IFERROR(Inv_SY_B!EF34/Inv_SY_B!$IS34-1,"")</f>
        <v>1.9031096150953219E-2</v>
      </c>
      <c r="EG34" s="62">
        <f>IFERROR(Inv_SY_B!EG34/Inv_SY_B!$IS34-1,"")</f>
        <v>3.4858984632452517E-2</v>
      </c>
      <c r="EH34" s="62">
        <f>IFERROR(Inv_SY_B!EH34/Inv_SY_B!$IS34-1,"")</f>
        <v>-1.5142829983093131E-2</v>
      </c>
      <c r="EI34" s="62">
        <f>IFERROR(Inv_SY_B!EI34/Inv_SY_B!$IS34-1,"")</f>
        <v>-1.9309647867721935E-2</v>
      </c>
      <c r="EJ34" s="62">
        <f>IFERROR(Inv_SY_B!EJ34/Inv_SY_B!$IS34-1,"")</f>
        <v>3.0394536898921576E-2</v>
      </c>
      <c r="EK34" s="62">
        <f>IFERROR(Inv_SY_B!EK34/Inv_SY_B!$IS34-1,"")</f>
        <v>3.1718554986307046E-2</v>
      </c>
      <c r="EL34" s="62">
        <f>IFERROR(Inv_SY_B!EL34/Inv_SY_B!$IS34-1,"")</f>
        <v>1.5727070412579813E-2</v>
      </c>
      <c r="EM34" s="62">
        <f>IFERROR(Inv_SY_B!EM34/Inv_SY_B!$IS34-1,"")</f>
        <v>-8.2572135910782274E-3</v>
      </c>
      <c r="EN34" s="62">
        <f>IFERROR(Inv_SY_B!EN34/Inv_SY_B!$IS34-1,"")</f>
        <v>-2.2677212562602578E-2</v>
      </c>
      <c r="EO34" s="62">
        <f>IFERROR(Inv_SY_B!EO34/Inv_SY_B!$IS34-1,"")</f>
        <v>2.974690369735189E-3</v>
      </c>
      <c r="EP34" s="62">
        <f>IFERROR(Inv_SY_B!EP34/Inv_SY_B!$IS34-1,"")</f>
        <v>2.2054212818452656E-2</v>
      </c>
      <c r="EQ34" s="62">
        <f>IFERROR(Inv_SY_B!EQ34/Inv_SY_B!$IS34-1,"")</f>
        <v>-4.9955471570427568E-3</v>
      </c>
      <c r="ER34" s="62">
        <f>IFERROR(Inv_SY_B!ER34/Inv_SY_B!$IS34-1,"")</f>
        <v>8.6564290111090791E-4</v>
      </c>
      <c r="ES34" s="62">
        <f>IFERROR(Inv_SY_B!ES34/Inv_SY_B!$IS34-1,"")</f>
        <v>-1.0096499174180651E-2</v>
      </c>
      <c r="ET34" s="62">
        <f>IFERROR(Inv_SY_B!ET34/Inv_SY_B!$IS34-1,"")</f>
        <v>-1.4886426452604962E-3</v>
      </c>
      <c r="EU34" s="62">
        <f>IFERROR(Inv_SY_B!EU34/Inv_SY_B!$IS34-1,"")</f>
        <v>-1.120007052404226E-2</v>
      </c>
      <c r="EV34" s="62">
        <f>IFERROR(Inv_SY_B!EV34/Inv_SY_B!$IS34-1,"")</f>
        <v>8.6564290111090791E-4</v>
      </c>
      <c r="EW34" s="62">
        <f>IFERROR(Inv_SY_B!EW34/Inv_SY_B!$IS34-1,"")</f>
        <v>1.1754213553078152E-2</v>
      </c>
      <c r="EX34" s="62">
        <f>IFERROR(Inv_SY_B!EX34/Inv_SY_B!$IS34-1,"")</f>
        <v>-1.8074521463316007E-3</v>
      </c>
      <c r="EY34" s="62">
        <f>IFERROR(Inv_SY_B!EY34/Inv_SY_B!$IS34-1,"")</f>
        <v>-1.3532557130169431E-2</v>
      </c>
      <c r="EZ34" s="62">
        <f>IFERROR(Inv_SY_B!EZ34/Inv_SY_B!$IS34-1,"")</f>
        <v>-4.6767376559718743E-3</v>
      </c>
      <c r="FA34" s="62">
        <f>IFERROR(Inv_SY_B!FA34/Inv_SY_B!$IS34-1,"")</f>
        <v>-1.0096499174180651E-2</v>
      </c>
      <c r="FB34" s="62">
        <f>IFERROR(Inv_SY_B!FB34/Inv_SY_B!$IS34-1,"")</f>
        <v>-2.1892450713812073E-2</v>
      </c>
      <c r="FC34" s="62">
        <f>IFERROR(Inv_SY_B!FC34/Inv_SY_B!$IS34-1,"")</f>
        <v>-1.4878641690247552E-2</v>
      </c>
      <c r="FD34" s="62">
        <f>IFERROR(Inv_SY_B!FD34/Inv_SY_B!$IS34-1,"")</f>
        <v>-7.8648326666830304E-3</v>
      </c>
      <c r="FE34" s="62">
        <f>IFERROR(Inv_SY_B!FE34/Inv_SY_B!$IS34-1,"")</f>
        <v>3.0869982621579695E-3</v>
      </c>
      <c r="FF34" s="62">
        <f>IFERROR(Inv_SY_B!FF34/Inv_SY_B!$IS34-1,"")</f>
        <v>-1.0777592199196384E-2</v>
      </c>
      <c r="FG34" s="62">
        <f>IFERROR(Inv_SY_B!FG34/Inv_SY_B!$IS34-1,"")</f>
        <v>-2.2098549785211641E-2</v>
      </c>
      <c r="FH34" s="62">
        <f>IFERROR(Inv_SY_B!FH34/Inv_SY_B!$IS34-1,"")</f>
        <v>6.3113216252634885E-3</v>
      </c>
      <c r="FI34" s="62">
        <f>IFERROR(Inv_SY_B!FI34/Inv_SY_B!$IS34-1,"")</f>
        <v>-1.5506599798417842E-2</v>
      </c>
      <c r="FJ34" s="62">
        <f>IFERROR(Inv_SY_B!FJ34/Inv_SY_B!$IS34-1,"")</f>
        <v>-2.6970860645015637E-2</v>
      </c>
      <c r="FK34" s="62">
        <f>IFERROR(Inv_SY_B!FK34/Inv_SY_B!$IS34-1,"")</f>
        <v>7.708528415942606E-3</v>
      </c>
      <c r="FL34" s="62">
        <f>IFERROR(Inv_SY_B!FL34/Inv_SY_B!$IS34-1,"")</f>
        <v>-1.2583213282535533E-2</v>
      </c>
      <c r="FM34" s="62">
        <f>IFERROR(Inv_SY_B!FM34/Inv_SY_B!$IS34-1,"")</f>
        <v>-8.1981335087116802E-3</v>
      </c>
      <c r="FN34" s="62">
        <f>IFERROR(Inv_SY_B!FN34/Inv_SY_B!$IS34-1,"")</f>
        <v>-2.7544073687345461E-2</v>
      </c>
      <c r="FO34" s="62">
        <f>IFERROR(Inv_SY_B!FO34/Inv_SY_B!$IS34-1,"")</f>
        <v>-2.3997317987929478E-2</v>
      </c>
      <c r="FP34" s="62">
        <f>IFERROR(Inv_SY_B!FP34/Inv_SY_B!$IS34-1,"")</f>
        <v>-2.6202755168293512E-2</v>
      </c>
      <c r="FQ34" s="62">
        <f>IFERROR(Inv_SY_B!FQ34/Inv_SY_B!$IS34-1,"")</f>
        <v>-2.0181156820986423E-4</v>
      </c>
      <c r="FR34" s="62">
        <f>IFERROR(Inv_SY_B!FR34/Inv_SY_B!$IS34-1,"")</f>
        <v>1.2179590146115693E-2</v>
      </c>
      <c r="FS34" s="62">
        <f>IFERROR(Inv_SY_B!FS34/Inv_SY_B!$IS34-1,"")</f>
        <v>-6.6217976423046387E-3</v>
      </c>
      <c r="FT34" s="62">
        <f>IFERROR(Inv_SY_B!FT34/Inv_SY_B!$IS34-1,"")</f>
        <v>1.5274940574697027E-2</v>
      </c>
      <c r="FU34" s="62">
        <f>IFERROR(Inv_SY_B!FU34/Inv_SY_B!$IS34-1,"")</f>
        <v>-1.9519091094727048E-2</v>
      </c>
      <c r="FV34" s="62">
        <f>IFERROR(Inv_SY_B!FV34/Inv_SY_B!$IS34-1,"")</f>
        <v>3.4094305984684325E-3</v>
      </c>
      <c r="FW34" s="62">
        <f>IFERROR(Inv_SY_B!FW34/Inv_SY_B!$IS34-1,"")</f>
        <v>1.3082400687785212E-2</v>
      </c>
      <c r="FX34" s="62">
        <f>IFERROR(Inv_SY_B!FX34/Inv_SY_B!$IS34-1,"")</f>
        <v>-8.1981335087116802E-3</v>
      </c>
      <c r="FY34" s="62">
        <f>IFERROR(Inv_SY_B!FY34/Inv_SY_B!$IS34-1,"")</f>
        <v>6.5621023312827376E-3</v>
      </c>
      <c r="FZ34" s="62">
        <f>IFERROR(Inv_SY_B!FZ34/Inv_SY_B!$IS34-1,"")</f>
        <v>-6.9084041634694948E-3</v>
      </c>
      <c r="GA34" s="62">
        <f>IFERROR(Inv_SY_B!GA34/Inv_SY_B!$IS34-1,"")</f>
        <v>5.9888892889530254E-3</v>
      </c>
      <c r="GB34" s="62">
        <f>IFERROR(Inv_SY_B!GB34/Inv_SY_B!$IS34-1,"")</f>
        <v>-1.1207501980943779E-2</v>
      </c>
      <c r="GC34" s="62">
        <f>IFERROR(Inv_SY_B!GC34/Inv_SY_B!$IS34-1,"")</f>
        <v>-1.9805697615892015E-2</v>
      </c>
      <c r="GD34" s="62">
        <f>IFERROR(Inv_SY_B!GD34/Inv_SY_B!$IS34-1,"")</f>
        <v>-1.1964143196819266E-2</v>
      </c>
      <c r="GE34" s="62">
        <f>IFERROR(Inv_SY_B!GE34/Inv_SY_B!$IS34-1,"")</f>
        <v>-5.9163046671293351E-3</v>
      </c>
      <c r="GF34" s="62">
        <f>IFERROR(Inv_SY_B!GF34/Inv_SY_B!$IS34-1,"")</f>
        <v>-8.3414367692943303E-3</v>
      </c>
      <c r="GG34" s="62">
        <f>IFERROR(Inv_SY_B!GG34/Inv_SY_B!$IS34-1,"")</f>
        <v>1.2179590146115693E-2</v>
      </c>
      <c r="GH34" s="62">
        <f>IFERROR(Inv_SY_B!GH34/Inv_SY_B!$IS34-1,"")</f>
        <v>-6.3925124253727539E-3</v>
      </c>
      <c r="GI34" s="62">
        <f>IFERROR(Inv_SY_B!GI34/Inv_SY_B!$IS34-1,"")</f>
        <v>-1.2892748325393666E-2</v>
      </c>
      <c r="GJ34" s="62">
        <f>IFERROR(Inv_SY_B!GJ34/Inv_SY_B!$IS34-1,"")</f>
        <v>1.5513044453818514E-2</v>
      </c>
      <c r="GK34" s="62">
        <f>IFERROR(Inv_SY_B!GK34/Inv_SY_B!$IS34-1,"")</f>
        <v>1.9208615077686009E-2</v>
      </c>
      <c r="GL34" s="62">
        <f>IFERROR(Inv_SY_B!GL34/Inv_SY_B!$IS34-1,"")</f>
        <v>-1.5614077243854663E-2</v>
      </c>
      <c r="GM34" s="62">
        <f>IFERROR(Inv_SY_B!GM34/Inv_SY_B!$IS34-1,"")</f>
        <v>1.3082400687785212E-2</v>
      </c>
      <c r="GN34" s="62">
        <f>IFERROR(Inv_SY_B!GN34/Inv_SY_B!$IS34-1,"")</f>
        <v>2.9848882175934399E-2</v>
      </c>
      <c r="GO34" s="62">
        <f>IFERROR(Inv_SY_B!GO34/Inv_SY_B!$IS34-1,"")</f>
        <v>3.0869982621579695E-3</v>
      </c>
      <c r="GP34" s="62">
        <f>IFERROR(Inv_SY_B!GP34/Inv_SY_B!$IS34-1,"")</f>
        <v>-6.9084041634694948E-3</v>
      </c>
      <c r="GQ34" s="62">
        <f>IFERROR(Inv_SY_B!GQ34/Inv_SY_B!$IS34-1,"")</f>
        <v>-1.7226238925407533E-2</v>
      </c>
      <c r="GR34" s="62">
        <f>IFERROR(Inv_SY_B!GR34/Inv_SY_B!$IS34-1,"")</f>
        <v>3.8232122920009104E-2</v>
      </c>
      <c r="GS34" s="62" t="str">
        <f>IFERROR(Inv_SY_B!GS34/Inv_SY_B!$IS34-1,"")</f>
        <v/>
      </c>
      <c r="GT34" s="62" t="str">
        <f>IFERROR(Inv_SY_B!GT34/Inv_SY_B!$IS34-1,"")</f>
        <v/>
      </c>
      <c r="GU34" s="62">
        <f>IFERROR(Inv_SY_B!GU34/Inv_SY_B!$IS34-1,"")</f>
        <v>-9.0575461688158776E-2</v>
      </c>
      <c r="GV34" s="62">
        <f>IFERROR(Inv_SY_B!GV34/Inv_SY_B!$IS34-1,"")</f>
        <v>-1.1715669571661702E-2</v>
      </c>
      <c r="GW34" s="62">
        <f>IFERROR(Inv_SY_B!GW34/Inv_SY_B!$IS34-1,"")</f>
        <v>-6.5938360304836907E-3</v>
      </c>
      <c r="GX34" s="62" t="str">
        <f>IFERROR(Inv_SY_B!GX34/Inv_SY_B!$IS34-1,"")</f>
        <v/>
      </c>
      <c r="GY34" s="62">
        <f>IFERROR(Inv_SY_B!GY34/Inv_SY_B!$IS34-1,"")</f>
        <v>-1.4666174661167375E-2</v>
      </c>
      <c r="GZ34" s="62">
        <f>IFERROR(Inv_SY_B!GZ34/Inv_SY_B!$IS34-1,"")</f>
        <v>-1.8704355703100917E-2</v>
      </c>
      <c r="HA34" s="62">
        <f>IFERROR(Inv_SY_B!HA34/Inv_SY_B!$IS34-1,"")</f>
        <v>2.2422069935073008E-2</v>
      </c>
      <c r="HB34" s="62">
        <f>IFERROR(Inv_SY_B!HB34/Inv_SY_B!$IS34-1,"")</f>
        <v>-2.1573641212741079E-2</v>
      </c>
      <c r="HC34" s="62">
        <f>IFERROR(Inv_SY_B!HC34/Inv_SY_B!$IS34-1,"")</f>
        <v>-5.3143566581139723E-3</v>
      </c>
      <c r="HD34" s="62">
        <f>IFERROR(Inv_SY_B!HD34/Inv_SY_B!$IS34-1,"")</f>
        <v>1.7002308416864231E-2</v>
      </c>
      <c r="HE34" s="62">
        <f>IFERROR(Inv_SY_B!HE34/Inv_SY_B!$IS34-1,"")</f>
        <v>2.3378498438286544E-2</v>
      </c>
      <c r="HF34" s="62">
        <f>IFERROR(Inv_SY_B!HF34/Inv_SY_B!$IS34-1,"")</f>
        <v>2.4653736442570962E-2</v>
      </c>
      <c r="HG34" s="62">
        <f>IFERROR(Inv_SY_B!HG34/Inv_SY_B!$IS34-1,"")</f>
        <v>2.0190403427575498E-2</v>
      </c>
      <c r="HH34" s="62">
        <f>IFERROR(Inv_SY_B!HH34/Inv_SY_B!$IS34-1,"")</f>
        <v>2.7841831453282229E-2</v>
      </c>
      <c r="HI34" s="62">
        <f>IFERROR(Inv_SY_B!HI34/Inv_SY_B!$IS34-1,"")</f>
        <v>1.0618333633083399E-3</v>
      </c>
      <c r="HJ34" s="62">
        <f>IFERROR(Inv_SY_B!HJ34/Inv_SY_B!$IS34-1,"")</f>
        <v>2.4334926941499857E-2</v>
      </c>
      <c r="HK34" s="62">
        <f>IFERROR(Inv_SY_B!HK34/Inv_SY_B!$IS34-1,"")</f>
        <v>-1.0982081121600484E-2</v>
      </c>
      <c r="HL34" s="62">
        <f>IFERROR(Inv_SY_B!HL34/Inv_SY_B!$IS34-1,"")</f>
        <v>-3.6140393190678965E-3</v>
      </c>
      <c r="HM34" s="62">
        <f>IFERROR(Inv_SY_B!HM34/Inv_SY_B!$IS34-1,"")</f>
        <v>1.7806113831566384E-2</v>
      </c>
      <c r="HN34" s="62">
        <f>IFERROR(Inv_SY_B!HN34/Inv_SY_B!$IS34-1,"")</f>
        <v>5.325778745940779E-2</v>
      </c>
      <c r="HO34" s="62">
        <f>IFERROR(Inv_SY_B!HO34/Inv_SY_B!$IS34-1,"")</f>
        <v>4.8683377959041207E-2</v>
      </c>
      <c r="HP34" s="62">
        <f>IFERROR(Inv_SY_B!HP34/Inv_SY_B!$IS34-1,"")</f>
        <v>6.0424362343315163E-2</v>
      </c>
      <c r="HQ34" s="62">
        <f>IFERROR(Inv_SY_B!HQ34/Inv_SY_B!$IS34-1,"")</f>
        <v>3.1228240773033544E-3</v>
      </c>
      <c r="HR34" s="62">
        <f>IFERROR(Inv_SY_B!HR34/Inv_SY_B!$IS34-1,"")</f>
        <v>-2.5304238172344506E-3</v>
      </c>
      <c r="HS34" s="62">
        <f>IFERROR(Inv_SY_B!HS34/Inv_SY_B!$IS34-1,"")</f>
        <v>-5.3143566581139723E-3</v>
      </c>
      <c r="HT34" s="62">
        <f>IFERROR(Inv_SY_B!HT34/Inv_SY_B!$IS34-1,"")</f>
        <v>-2.0617212709527544E-2</v>
      </c>
      <c r="HU34" s="62">
        <f>IFERROR(Inv_SY_B!HU34/Inv_SY_B!$IS34-1,"")</f>
        <v>-1.3554356070413665E-2</v>
      </c>
      <c r="HV34" s="62">
        <f>IFERROR(Inv_SY_B!HV34/Inv_SY_B!$IS34-1,"")</f>
        <v>-1.4142927457006405E-2</v>
      </c>
      <c r="HW34" s="62">
        <f>IFERROR(Inv_SY_B!HW34/Inv_SY_B!$IS34-1,"")</f>
        <v>1.7027813176949902E-2</v>
      </c>
      <c r="HX34" s="62">
        <f>IFERROR(Inv_SY_B!HX34/Inv_SY_B!$IS34-1,"")</f>
        <v>2.7707151451794587E-4</v>
      </c>
      <c r="HY34" s="62">
        <f>IFERROR(Inv_SY_B!HY34/Inv_SY_B!$IS34-1,"")</f>
        <v>-1.9767054040004672E-2</v>
      </c>
      <c r="HZ34" s="62">
        <f>IFERROR(Inv_SY_B!HZ34/Inv_SY_B!$IS34-1,"")</f>
        <v>6.3675402854701524E-4</v>
      </c>
      <c r="IA34" s="62">
        <f>IFERROR(Inv_SY_B!IA34/Inv_SY_B!$IS34-1,"")</f>
        <v>-1.253030130939714E-2</v>
      </c>
      <c r="IB34" s="62">
        <f>IFERROR(Inv_SY_B!IB34/Inv_SY_B!$IS34-1,"")</f>
        <v>-1.4278286136282348E-2</v>
      </c>
      <c r="IC34" s="62">
        <f>IFERROR(Inv_SY_B!IC34/Inv_SY_B!$IS34-1,"")</f>
        <v>-4.5935053386756408E-3</v>
      </c>
      <c r="ID34" s="62">
        <f>IFERROR(Inv_SY_B!ID34/Inv_SY_B!$IS34-1,"")</f>
        <v>9.4918578809688459E-3</v>
      </c>
      <c r="IE34" s="62">
        <f>IFERROR(Inv_SY_B!IE34/Inv_SY_B!$IS34-1,"")</f>
        <v>-6.0485845999748156E-3</v>
      </c>
      <c r="IF34" s="62" t="str">
        <f>IFERROR(Inv_SY_B!IF34/Inv_SY_B!$IS34-1,"")</f>
        <v/>
      </c>
      <c r="IG34" s="62">
        <f>IFERROR(Inv_SY_B!IG34/Inv_SY_B!$IS34-1,"")</f>
        <v>-1.2208417251191594E-4</v>
      </c>
      <c r="IH34" s="62">
        <f>IFERROR(Inv_SY_B!IH34/Inv_SY_B!$IS34-1,"")</f>
        <v>5.0994207749925913E-3</v>
      </c>
      <c r="II34" s="62">
        <f>IFERROR(Inv_SY_B!II34/Inv_SY_B!$IS34-1,"")</f>
        <v>-1.7495734609487945E-2</v>
      </c>
      <c r="IJ34" s="62">
        <f>IFERROR(Inv_SY_B!IJ34/Inv_SY_B!$IS34-1,"")</f>
        <v>-6.4307266281946607E-3</v>
      </c>
      <c r="IK34" s="62">
        <f>IFERROR(Inv_SY_B!IK34/Inv_SY_B!$IS34-1,"")</f>
        <v>1.5248484588127997E-2</v>
      </c>
      <c r="IL34" s="62" t="str">
        <f>IFERROR(Inv_SY_B!IL34/Inv_SY_B!$IS34-1,"")</f>
        <v/>
      </c>
      <c r="IM34" s="62" t="str">
        <f>IFERROR(Inv_SY_B!IM34/Inv_SY_B!$IS34-1,"")</f>
        <v/>
      </c>
      <c r="IN34" s="62">
        <f>IFERROR(Inv_SY_B!IN34/Inv_SY_B!$IS34-1,"")</f>
        <v>2.7158239921204919E-2</v>
      </c>
      <c r="IO34" s="62">
        <f>IFERROR(Inv_SY_B!IO34/Inv_SY_B!$IS34-1,"")</f>
        <v>3.9875851325426037E-3</v>
      </c>
      <c r="IP34" s="62">
        <f>IFERROR(Inv_SY_B!IP34/Inv_SY_B!$IS34-1,"")</f>
        <v>-1.1073239088455478E-2</v>
      </c>
      <c r="IQ34" s="62">
        <f>IFERROR(Inv_SY_B!IQ34/Inv_SY_B!$IS34-1,"")</f>
        <v>-1.2865070175417381E-3</v>
      </c>
      <c r="IR34" s="62">
        <f>IFERROR(Inv_SY_B!IR34/Inv_SY_B!$IS34-1,"")</f>
        <v>-4.0851160445313228E-3</v>
      </c>
    </row>
    <row r="35" spans="2:252" ht="14.5" x14ac:dyDescent="0.35">
      <c r="B35" s="85">
        <f t="shared" si="0"/>
        <v>45857</v>
      </c>
      <c r="C35" s="62">
        <f>IFERROR(Inv_SY_B!C35/Inv_SY_B!$IS35-1,"")</f>
        <v>-1.3552952869088419E-2</v>
      </c>
      <c r="D35" s="62">
        <f>IFERROR(Inv_SY_B!D35/Inv_SY_B!$IS35-1,"")</f>
        <v>6.1602175372048595E-3</v>
      </c>
      <c r="E35" s="62">
        <f>IFERROR(Inv_SY_B!E35/Inv_SY_B!$IS35-1,"")</f>
        <v>8.0001134417921893E-3</v>
      </c>
      <c r="F35" s="62">
        <f>IFERROR(Inv_SY_B!F35/Inv_SY_B!$IS35-1,"")</f>
        <v>3.7289265204287769E-3</v>
      </c>
      <c r="G35" s="62">
        <f>IFERROR(Inv_SY_B!G35/Inv_SY_B!$IS35-1,"")</f>
        <v>-9.3652380906061872E-4</v>
      </c>
      <c r="H35" s="62">
        <f>IFERROR(Inv_SY_B!H35/Inv_SY_B!$IS35-1,"")</f>
        <v>3.119769833379582E-4</v>
      </c>
      <c r="I35" s="62">
        <f>IFERROR(Inv_SY_B!I35/Inv_SY_B!$IS35-1,"")</f>
        <v>6.2916386732467799E-3</v>
      </c>
      <c r="J35" s="62">
        <f>IFERROR(Inv_SY_B!J35/Inv_SY_B!$IS35-1,"")</f>
        <v>9.7085882103375987E-3</v>
      </c>
      <c r="K35" s="62">
        <f>IFERROR(Inv_SY_B!K35/Inv_SY_B!$IS35-1,"")</f>
        <v>-1.5098465428941776E-2</v>
      </c>
      <c r="L35" s="62">
        <f>IFERROR(Inv_SY_B!L35/Inv_SY_B!$IS35-1,"")</f>
        <v>-6.0777186510220238E-3</v>
      </c>
      <c r="M35" s="62">
        <f>IFERROR(Inv_SY_B!M35/Inv_SY_B!$IS35-1,"")</f>
        <v>9.7085882103375987E-3</v>
      </c>
      <c r="N35" s="62">
        <f>IFERROR(Inv_SY_B!N35/Inv_SY_B!$IS35-1,"")</f>
        <v>-1.3964977852075622E-3</v>
      </c>
      <c r="O35" s="62">
        <f>IFERROR(Inv_SY_B!O35/Inv_SY_B!$IS35-1,"")</f>
        <v>-1.3964977852075622E-3</v>
      </c>
      <c r="P35" s="62">
        <f>IFERROR(Inv_SY_B!P35/Inv_SY_B!$IS35-1,"")</f>
        <v>-1.9401033933811318E-3</v>
      </c>
      <c r="Q35" s="62">
        <f>IFERROR(Inv_SY_B!Q35/Inv_SY_B!$IS35-1,"")</f>
        <v>2.8746891361559612E-3</v>
      </c>
      <c r="R35" s="62">
        <f>IFERROR(Inv_SY_B!R35/Inv_SY_B!$IS35-1,"")</f>
        <v>8.0001134417921893E-3</v>
      </c>
      <c r="S35" s="62">
        <f>IFERROR(Inv_SY_B!S35/Inv_SY_B!$IS35-1,"")</f>
        <v>2.0204517518833676E-3</v>
      </c>
      <c r="T35" s="62">
        <f>IFERROR(Inv_SY_B!T35/Inv_SY_B!$IS35-1,"")</f>
        <v>1.1417062978883008E-2</v>
      </c>
      <c r="U35" s="62">
        <f>IFERROR(Inv_SY_B!U35/Inv_SY_B!$IS35-1,"")</f>
        <v>-2.5135774415641077E-3</v>
      </c>
      <c r="V35" s="62">
        <f>IFERROR(Inv_SY_B!V35/Inv_SY_B!$IS35-1,"")</f>
        <v>2.2175834559463592E-3</v>
      </c>
      <c r="W35" s="62">
        <f>IFERROR(Inv_SY_B!W35/Inv_SY_B!$IS35-1,"")</f>
        <v>-4.8134473222983809E-3</v>
      </c>
      <c r="X35" s="62">
        <f>IFERROR(Inv_SY_B!X35/Inv_SY_B!$IS35-1,"")</f>
        <v>5.5705768056135696E-5</v>
      </c>
      <c r="Y35" s="62">
        <f>IFERROR(Inv_SY_B!Y35/Inv_SY_B!$IS35-1,"")</f>
        <v>5.3716907209531151E-3</v>
      </c>
      <c r="Z35" s="62">
        <f>IFERROR(Inv_SY_B!Z35/Inv_SY_B!$IS35-1,"")</f>
        <v>2.077400910834859E-3</v>
      </c>
      <c r="AA35" s="62">
        <f>IFERROR(Inv_SY_B!AA35/Inv_SY_B!$IS35-1,"")</f>
        <v>6.4052982344287024E-4</v>
      </c>
      <c r="AB35" s="62">
        <f>IFERROR(Inv_SY_B!AB35/Inv_SY_B!$IS35-1,"")</f>
        <v>-4.8003052086942333E-3</v>
      </c>
      <c r="AC35" s="62">
        <f>IFERROR(Inv_SY_B!AC35/Inv_SY_B!$IS35-1,"")</f>
        <v>-7.2447383390744635E-3</v>
      </c>
      <c r="AD35" s="62">
        <f>IFERROR(Inv_SY_B!AD35/Inv_SY_B!$IS35-1,"")</f>
        <v>1.5458754272872355E-3</v>
      </c>
      <c r="AE35" s="62">
        <f>IFERROR(Inv_SY_B!AE35/Inv_SY_B!$IS35-1,"")</f>
        <v>-3.9212438320579412E-3</v>
      </c>
      <c r="AF35" s="62">
        <f>IFERROR(Inv_SY_B!AF35/Inv_SY_B!$IS35-1,"")</f>
        <v>-1.4914130501265666E-3</v>
      </c>
      <c r="AG35" s="62">
        <f>IFERROR(Inv_SY_B!AG35/Inv_SY_B!$IS35-1,"")</f>
        <v>-1.2425651568817475E-2</v>
      </c>
      <c r="AH35" s="62">
        <f>IFERROR(Inv_SY_B!AH35/Inv_SY_B!$IS35-1,"")</f>
        <v>2.6089263943822605E-3</v>
      </c>
      <c r="AI35" s="62">
        <f>IFERROR(Inv_SY_B!AI35/Inv_SY_B!$IS35-1,"")</f>
        <v>-1.2902511232333547E-2</v>
      </c>
      <c r="AJ35" s="62">
        <f>IFERROR(Inv_SY_B!AJ35/Inv_SY_B!$IS35-1,"")</f>
        <v>-1.0772426534811919E-2</v>
      </c>
      <c r="AK35" s="62">
        <f>IFERROR(Inv_SY_B!AK35/Inv_SY_B!$IS35-1,"")</f>
        <v>-2.971797037132351E-5</v>
      </c>
      <c r="AL35" s="62">
        <f>IFERROR(Inv_SY_B!AL35/Inv_SY_B!$IS35-1,"")</f>
        <v>-1.4877672644199702E-2</v>
      </c>
      <c r="AM35" s="62">
        <f>IFERROR(Inv_SY_B!AM35/Inv_SY_B!$IS35-1,"")</f>
        <v>-1.3355821165025317E-2</v>
      </c>
      <c r="AN35" s="62">
        <f>IFERROR(Inv_SY_B!AN35/Inv_SY_B!$IS35-1,"")</f>
        <v>-5.6676847065710856E-3</v>
      </c>
      <c r="AO35" s="62">
        <f>IFERROR(Inv_SY_B!AO35/Inv_SY_B!$IS35-1,"")</f>
        <v>-8.2303968593891996E-3</v>
      </c>
      <c r="AP35" s="62">
        <f>IFERROR(Inv_SY_B!AP35/Inv_SY_B!$IS35-1,"")</f>
        <v>-1.2501583780752723E-2</v>
      </c>
      <c r="AQ35" s="62">
        <f>IFERROR(Inv_SY_B!AQ35/Inv_SY_B!$IS35-1,"")</f>
        <v>-9.938871627934498E-3</v>
      </c>
      <c r="AR35" s="62">
        <f>IFERROR(Inv_SY_B!AR35/Inv_SY_B!$IS35-1,"")</f>
        <v>-6.5219220908436792E-3</v>
      </c>
      <c r="AS35" s="62">
        <f>IFERROR(Inv_SY_B!AS35/Inv_SY_B!$IS35-1,"")</f>
        <v>-9.2554817205163786E-3</v>
      </c>
      <c r="AT35" s="62">
        <f>IFERROR(Inv_SY_B!AT35/Inv_SY_B!$IS35-1,"")</f>
        <v>-6.5219220908436792E-3</v>
      </c>
      <c r="AU35" s="62">
        <f>IFERROR(Inv_SY_B!AU35/Inv_SY_B!$IS35-1,"")</f>
        <v>2.8746891361559612E-3</v>
      </c>
      <c r="AV35" s="62">
        <f>IFERROR(Inv_SY_B!AV35/Inv_SY_B!$IS35-1,"")</f>
        <v>-1.3964977852075622E-3</v>
      </c>
      <c r="AW35" s="62">
        <f>IFERROR(Inv_SY_B!AW35/Inv_SY_B!$IS35-1,"")</f>
        <v>-4.7214525270687924E-3</v>
      </c>
      <c r="AX35" s="62">
        <f>IFERROR(Inv_SY_B!AX35/Inv_SY_B!$IS35-1,"")</f>
        <v>-9.938871627934498E-3</v>
      </c>
      <c r="AY35" s="62">
        <f>IFERROR(Inv_SY_B!AY35/Inv_SY_B!$IS35-1,"")</f>
        <v>-6.0777186510220238E-3</v>
      </c>
      <c r="AZ35" s="62">
        <f>IFERROR(Inv_SY_B!AZ35/Inv_SY_B!$IS35-1,"")</f>
        <v>-8.537922317727431E-3</v>
      </c>
      <c r="BA35" s="62">
        <f>IFERROR(Inv_SY_B!BA35/Inv_SY_B!$IS35-1,"")</f>
        <v>-6.0948033987073824E-3</v>
      </c>
      <c r="BB35" s="62">
        <f>IFERROR(Inv_SY_B!BB35/Inv_SY_B!$IS35-1,"")</f>
        <v>-1.3964977852075622E-3</v>
      </c>
      <c r="BC35" s="62">
        <f>IFERROR(Inv_SY_B!BC35/Inv_SY_B!$IS35-1,"")</f>
        <v>3.0645196659944141E-3</v>
      </c>
      <c r="BD35" s="62">
        <f>IFERROR(Inv_SY_B!BD35/Inv_SY_B!$IS35-1,"")</f>
        <v>-4.283620830317636E-4</v>
      </c>
      <c r="BE35" s="62">
        <f>IFERROR(Inv_SY_B!BE35/Inv_SY_B!$IS35-1,"")</f>
        <v>-3.3021042578159632E-3</v>
      </c>
      <c r="BF35" s="62">
        <f>IFERROR(Inv_SY_B!BF35/Inv_SY_B!$IS35-1,"")</f>
        <v>1.3940110034165176E-3</v>
      </c>
      <c r="BG35" s="62">
        <f>IFERROR(Inv_SY_B!BG35/Inv_SY_B!$IS35-1,"")</f>
        <v>6.8611302627619164E-3</v>
      </c>
      <c r="BH35" s="62">
        <f>IFERROR(Inv_SY_B!BH35/Inv_SY_B!$IS35-1,"")</f>
        <v>-1.2501583780752723E-2</v>
      </c>
      <c r="BI35" s="62">
        <f>IFERROR(Inv_SY_B!BI35/Inv_SY_B!$IS35-1,"")</f>
        <v>-2.2507351694801558E-3</v>
      </c>
      <c r="BJ35" s="62">
        <f>IFERROR(Inv_SY_B!BJ35/Inv_SY_B!$IS35-1,"")</f>
        <v>9.5946898924346158E-3</v>
      </c>
      <c r="BK35" s="62">
        <f>IFERROR(Inv_SY_B!BK35/Inv_SY_B!$IS35-1,"")</f>
        <v>1.2516381060379E-3</v>
      </c>
      <c r="BL35" s="62">
        <f>IFERROR(Inv_SY_B!BL35/Inv_SY_B!$IS35-1,"")</f>
        <v>8.7774723194176119E-3</v>
      </c>
      <c r="BM35" s="62">
        <f>IFERROR(Inv_SY_B!BM35/Inv_SY_B!$IS35-1,"")</f>
        <v>-5.6676847065710856E-3</v>
      </c>
      <c r="BN35" s="62">
        <f>IFERROR(Inv_SY_B!BN35/Inv_SY_B!$IS35-1,"")</f>
        <v>1.937438087580956E-3</v>
      </c>
      <c r="BO35" s="62">
        <f>IFERROR(Inv_SY_B!BO35/Inv_SY_B!$IS35-1,"")</f>
        <v>1.719959296472906E-2</v>
      </c>
      <c r="BP35" s="62">
        <f>IFERROR(Inv_SY_B!BP35/Inv_SY_B!$IS35-1,"")</f>
        <v>2.4296334310994538E-2</v>
      </c>
      <c r="BQ35" s="62">
        <f>IFERROR(Inv_SY_B!BQ35/Inv_SY_B!$IS35-1,"")</f>
        <v>2.8238968392253261E-2</v>
      </c>
      <c r="BR35" s="62">
        <f>IFERROR(Inv_SY_B!BR35/Inv_SY_B!$IS35-1,"")</f>
        <v>3.3048981971388836E-2</v>
      </c>
      <c r="BS35" s="62">
        <f>IFERROR(Inv_SY_B!BS35/Inv_SY_B!$IS35-1,"")</f>
        <v>-3.1049725537528605E-3</v>
      </c>
      <c r="BT35" s="62">
        <f>IFERROR(Inv_SY_B!BT35/Inv_SY_B!$IS35-1,"")</f>
        <v>2.8746891361559612E-3</v>
      </c>
      <c r="BU35" s="62">
        <f>IFERROR(Inv_SY_B!BU35/Inv_SY_B!$IS35-1,"")</f>
        <v>-1.3964977852075622E-3</v>
      </c>
      <c r="BV35" s="62">
        <f>IFERROR(Inv_SY_B!BV35/Inv_SY_B!$IS35-1,"")</f>
        <v>4.5831639047013706E-3</v>
      </c>
      <c r="BW35" s="62">
        <f>IFERROR(Inv_SY_B!BW35/Inv_SY_B!$IS35-1,"")</f>
        <v>8.854350826065005E-3</v>
      </c>
      <c r="BX35" s="62">
        <f>IFERROR(Inv_SY_B!BX35/Inv_SY_B!$IS35-1,"")</f>
        <v>-7.9986337138296393E-2</v>
      </c>
      <c r="BY35" s="62">
        <f>IFERROR(Inv_SY_B!BY35/Inv_SY_B!$IS35-1,"")</f>
        <v>5.3424860240549599E-3</v>
      </c>
      <c r="BZ35" s="62">
        <f>IFERROR(Inv_SY_B!BZ35/Inv_SY_B!$IS35-1,"")</f>
        <v>1.2176385098236597E-2</v>
      </c>
      <c r="CA35" s="62">
        <f>IFERROR(Inv_SY_B!CA35/Inv_SY_B!$IS35-1,"")</f>
        <v>9.1390966208224622E-3</v>
      </c>
      <c r="CB35" s="62">
        <f>IFERROR(Inv_SY_B!CB35/Inv_SY_B!$IS35-1,"")</f>
        <v>1.6542487284519236E-2</v>
      </c>
      <c r="CC35" s="62">
        <f>IFERROR(Inv_SY_B!CC35/Inv_SY_B!$IS35-1,"")</f>
        <v>8.854350826065005E-3</v>
      </c>
      <c r="CD35" s="62">
        <f>IFERROR(Inv_SY_B!CD35/Inv_SY_B!$IS35-1,"")</f>
        <v>2.6661914759749994E-2</v>
      </c>
      <c r="CE35" s="62">
        <f>IFERROR(Inv_SY_B!CE35/Inv_SY_B!$IS35-1,"")</f>
        <v>1.6542487284519236E-2</v>
      </c>
      <c r="CF35" s="62">
        <f>IFERROR(Inv_SY_B!CF35/Inv_SY_B!$IS35-1,"")</f>
        <v>2.5084861127246505E-2</v>
      </c>
      <c r="CG35" s="62">
        <f>IFERROR(Inv_SY_B!CG35/Inv_SY_B!$IS35-1,"")</f>
        <v>1.6542487284519236E-2</v>
      </c>
      <c r="CH35" s="62">
        <f>IFERROR(Inv_SY_B!CH35/Inv_SY_B!$IS35-1,"")</f>
        <v>1.1417062978883008E-2</v>
      </c>
      <c r="CI35" s="62">
        <f>IFERROR(Inv_SY_B!CI35/Inv_SY_B!$IS35-1,"")</f>
        <v>8.854350826065005E-3</v>
      </c>
      <c r="CJ35" s="62">
        <f>IFERROR(Inv_SY_B!CJ35/Inv_SY_B!$IS35-1,"")</f>
        <v>1.1662143676105519E-3</v>
      </c>
      <c r="CK35" s="62">
        <f>IFERROR(Inv_SY_B!CK35/Inv_SY_B!$IS35-1,"")</f>
        <v>-6.8881251142751232E-2</v>
      </c>
      <c r="CL35" s="62">
        <f>IFERROR(Inv_SY_B!CL35/Inv_SY_B!$IS35-1,"")</f>
        <v>2.8746891361559612E-3</v>
      </c>
      <c r="CM35" s="62">
        <f>IFERROR(Inv_SY_B!CM35/Inv_SY_B!$IS35-1,"")</f>
        <v>1.0562825594610414E-2</v>
      </c>
      <c r="CN35" s="62">
        <f>IFERROR(Inv_SY_B!CN35/Inv_SY_B!$IS35-1,"")</f>
        <v>1.5688249900246642E-2</v>
      </c>
      <c r="CO35" s="62">
        <f>IFERROR(Inv_SY_B!CO35/Inv_SY_B!$IS35-1,"")</f>
        <v>6.2232996825051234E-3</v>
      </c>
      <c r="CP35" s="62">
        <f>IFERROR(Inv_SY_B!CP35/Inv_SY_B!$IS35-1,"")</f>
        <v>3.6124236554770484E-2</v>
      </c>
      <c r="CQ35" s="62">
        <f>IFERROR(Inv_SY_B!CQ35/Inv_SY_B!$IS35-1,"")</f>
        <v>4.5831639047013706E-3</v>
      </c>
      <c r="CR35" s="62">
        <f>IFERROR(Inv_SY_B!CR35/Inv_SY_B!$IS35-1,"")</f>
        <v>1.3979775131701233E-2</v>
      </c>
      <c r="CS35" s="62">
        <f>IFERROR(Inv_SY_B!CS35/Inv_SY_B!$IS35-1,"")</f>
        <v>1.4150622608555707E-2</v>
      </c>
      <c r="CT35" s="62">
        <f>IFERROR(Inv_SY_B!CT35/Inv_SY_B!$IS35-1,"")</f>
        <v>-2.2507351694801558E-3</v>
      </c>
      <c r="CU35" s="62">
        <f>IFERROR(Inv_SY_B!CU35/Inv_SY_B!$IS35-1,"")</f>
        <v>4.8282446019243253E-4</v>
      </c>
      <c r="CV35" s="62">
        <f>IFERROR(Inv_SY_B!CV35/Inv_SY_B!$IS35-1,"")</f>
        <v>1.0221130640901244E-2</v>
      </c>
      <c r="CW35" s="62">
        <f>IFERROR(Inv_SY_B!CW35/Inv_SY_B!$IS35-1,"")</f>
        <v>-5.1551422760074406E-3</v>
      </c>
      <c r="CX35" s="62">
        <f>IFERROR(Inv_SY_B!CX35/Inv_SY_B!$IS35-1,"")</f>
        <v>1.5933330597468487E-3</v>
      </c>
      <c r="CY35" s="62">
        <f>IFERROR(Inv_SY_B!CY35/Inv_SY_B!$IS35-1,"")</f>
        <v>1.2869266532146595E-2</v>
      </c>
      <c r="CZ35" s="62">
        <f>IFERROR(Inv_SY_B!CZ35/Inv_SY_B!$IS35-1,"")</f>
        <v>-7.9853161621645796E-4</v>
      </c>
      <c r="DA35" s="62">
        <f>IFERROR(Inv_SY_B!DA35/Inv_SY_B!$IS35-1,"")</f>
        <v>-3.361243769034683E-3</v>
      </c>
      <c r="DB35" s="62">
        <f>IFERROR(Inv_SY_B!DB35/Inv_SY_B!$IS35-1,"")</f>
        <v>2.4475704440196644E-3</v>
      </c>
      <c r="DC35" s="62">
        <f>IFERROR(Inv_SY_B!DC35/Inv_SY_B!$IS35-1,"")</f>
        <v>-1.4096160231394927E-2</v>
      </c>
      <c r="DD35" s="62">
        <f>IFERROR(Inv_SY_B!DD35/Inv_SY_B!$IS35-1,"")</f>
        <v>-3.9592099380256762E-3</v>
      </c>
      <c r="DE35" s="62">
        <f>IFERROR(Inv_SY_B!DE35/Inv_SY_B!$IS35-1,"")</f>
        <v>-1.2121922721076039E-2</v>
      </c>
      <c r="DF35" s="62">
        <f>IFERROR(Inv_SY_B!DF35/Inv_SY_B!$IS35-1,"")</f>
        <v>-7.2469807204522674E-3</v>
      </c>
      <c r="DG35" s="62">
        <f>IFERROR(Inv_SY_B!DG35/Inv_SY_B!$IS35-1,"")</f>
        <v>1.7994690837783045E-2</v>
      </c>
      <c r="DH35" s="62">
        <f>IFERROR(Inv_SY_B!DH35/Inv_SY_B!$IS35-1,"")</f>
        <v>1.0429944223723453E-2</v>
      </c>
      <c r="DI35" s="62">
        <f>IFERROR(Inv_SY_B!DI35/Inv_SY_B!$IS35-1,"")</f>
        <v>-1.4656890411840817E-2</v>
      </c>
      <c r="DJ35" s="62">
        <f>IFERROR(Inv_SY_B!DJ35/Inv_SY_B!$IS35-1,"")</f>
        <v>7.973829214583672E-3</v>
      </c>
      <c r="DK35" s="62">
        <f>IFERROR(Inv_SY_B!DK35/Inv_SY_B!$IS35-1,"")</f>
        <v>2.5329941824467905E-3</v>
      </c>
      <c r="DL35" s="62">
        <f>IFERROR(Inv_SY_B!DL35/Inv_SY_B!$IS35-1,"")</f>
        <v>-7.6419222168901957E-3</v>
      </c>
      <c r="DM35" s="62">
        <f>IFERROR(Inv_SY_B!DM35/Inv_SY_B!$IS35-1,"")</f>
        <v>2.6451640942082744E-2</v>
      </c>
      <c r="DN35" s="62">
        <f>IFERROR(Inv_SY_B!DN35/Inv_SY_B!$IS35-1,"")</f>
        <v>2.0044860560037403E-2</v>
      </c>
      <c r="DO35" s="62">
        <f>IFERROR(Inv_SY_B!DO35/Inv_SY_B!$IS35-1,"")</f>
        <v>-7.2469807204522674E-3</v>
      </c>
      <c r="DP35" s="62">
        <f>IFERROR(Inv_SY_B!DP35/Inv_SY_B!$IS35-1,"")</f>
        <v>-8.8585660139975042E-2</v>
      </c>
      <c r="DQ35" s="62">
        <f>IFERROR(Inv_SY_B!DQ35/Inv_SY_B!$IS35-1,"")</f>
        <v>-1.8348364099774805E-2</v>
      </c>
      <c r="DR35" s="62">
        <f>IFERROR(Inv_SY_B!DR35/Inv_SY_B!$IS35-1,"")</f>
        <v>2.8672658141191798E-2</v>
      </c>
      <c r="DS35" s="62">
        <f>IFERROR(Inv_SY_B!DS35/Inv_SY_B!$IS35-1,"")</f>
        <v>2.2949267666564577E-2</v>
      </c>
      <c r="DT35" s="62">
        <f>IFERROR(Inv_SY_B!DT35/Inv_SY_B!$IS35-1,"")</f>
        <v>-1.4399889079136585E-2</v>
      </c>
      <c r="DU35" s="62">
        <f>IFERROR(Inv_SY_B!DU35/Inv_SY_B!$IS35-1,"")</f>
        <v>-1.136260060172245E-2</v>
      </c>
      <c r="DV35" s="62">
        <f>IFERROR(Inv_SY_B!DV35/Inv_SY_B!$IS35-1,"")</f>
        <v>-8.2303968593891996E-3</v>
      </c>
      <c r="DW35" s="62">
        <f>IFERROR(Inv_SY_B!DW35/Inv_SY_B!$IS35-1,"")</f>
        <v>-7.4615832135436211E-3</v>
      </c>
      <c r="DX35" s="62">
        <f>IFERROR(Inv_SY_B!DX35/Inv_SY_B!$IS35-1,"")</f>
        <v>-2.3266673814154037E-3</v>
      </c>
      <c r="DY35" s="62">
        <f>IFERROR(Inv_SY_B!DY35/Inv_SY_B!$IS35-1,"")</f>
        <v>-3.1049725537528605E-3</v>
      </c>
      <c r="DZ35" s="62">
        <f>IFERROR(Inv_SY_B!DZ35/Inv_SY_B!$IS35-1,"")</f>
        <v>-9.0846342436619043E-3</v>
      </c>
      <c r="EA35" s="62">
        <f>IFERROR(Inv_SY_B!EA35/Inv_SY_B!$IS35-1,"")</f>
        <v>6.6333336269559506E-3</v>
      </c>
      <c r="EB35" s="62">
        <f>IFERROR(Inv_SY_B!EB35/Inv_SY_B!$IS35-1,"")</f>
        <v>-5.5158202827003677E-3</v>
      </c>
      <c r="EC35" s="62">
        <f>IFERROR(Inv_SY_B!EC35/Inv_SY_B!$IS35-1,"")</f>
        <v>-1.142393046520862E-2</v>
      </c>
      <c r="ED35" s="62">
        <f>IFERROR(Inv_SY_B!ED35/Inv_SY_B!$IS35-1,"")</f>
        <v>1.215302134071794E-2</v>
      </c>
      <c r="EE35" s="62">
        <f>IFERROR(Inv_SY_B!EE35/Inv_SY_B!$IS35-1,"")</f>
        <v>1.719959296472906E-2</v>
      </c>
      <c r="EF35" s="62">
        <f>IFERROR(Inv_SY_B!EF35/Inv_SY_B!$IS35-1,"")</f>
        <v>2.6016756455543799E-2</v>
      </c>
      <c r="EG35" s="62">
        <f>IFERROR(Inv_SY_B!EG35/Inv_SY_B!$IS35-1,"")</f>
        <v>2.875867924841935E-2</v>
      </c>
      <c r="EH35" s="62">
        <f>IFERROR(Inv_SY_B!EH35/Inv_SY_B!$IS35-1,"")</f>
        <v>5.7112948838613509E-3</v>
      </c>
      <c r="EI35" s="62">
        <f>IFERROR(Inv_SY_B!EI35/Inv_SY_B!$IS35-1,"")</f>
        <v>-1.877156670755431E-2</v>
      </c>
      <c r="EJ35" s="62">
        <f>IFERROR(Inv_SY_B!EJ35/Inv_SY_B!$IS35-1,"")</f>
        <v>2.0783805765873353E-2</v>
      </c>
      <c r="EK35" s="62">
        <f>IFERROR(Inv_SY_B!EK35/Inv_SY_B!$IS35-1,"")</f>
        <v>3.6565811571871443E-2</v>
      </c>
      <c r="EL35" s="62">
        <f>IFERROR(Inv_SY_B!EL35/Inv_SY_B!$IS35-1,"")</f>
        <v>1.6542487284519236E-2</v>
      </c>
      <c r="EM35" s="62">
        <f>IFERROR(Inv_SY_B!EM35/Inv_SY_B!$IS35-1,"")</f>
        <v>8.2103872594592175E-3</v>
      </c>
      <c r="EN35" s="62">
        <f>IFERROR(Inv_SY_B!EN35/Inv_SY_B!$IS35-1,"")</f>
        <v>-7.2447383390744635E-3</v>
      </c>
      <c r="EO35" s="62">
        <f>IFERROR(Inv_SY_B!EO35/Inv_SY_B!$IS35-1,"")</f>
        <v>-3.1049725537528605E-3</v>
      </c>
      <c r="EP35" s="62">
        <f>IFERROR(Inv_SY_B!EP35/Inv_SY_B!$IS35-1,"")</f>
        <v>1.7988119780980805E-2</v>
      </c>
      <c r="EQ35" s="62">
        <f>IFERROR(Inv_SY_B!EQ35/Inv_SY_B!$IS35-1,"")</f>
        <v>-1.2330736303898138E-2</v>
      </c>
      <c r="ER35" s="62">
        <f>IFERROR(Inv_SY_B!ER35/Inv_SY_B!$IS35-1,"")</f>
        <v>1.5859097377101117E-2</v>
      </c>
      <c r="ES35" s="62">
        <f>IFERROR(Inv_SY_B!ES35/Inv_SY_B!$IS35-1,"")</f>
        <v>-1.3964977852075622E-3</v>
      </c>
      <c r="ET35" s="62">
        <f>IFERROR(Inv_SY_B!ET35/Inv_SY_B!$IS35-1,"")</f>
        <v>1.5765907844271343E-2</v>
      </c>
      <c r="EU35" s="62">
        <f>IFERROR(Inv_SY_B!EU35/Inv_SY_B!$IS35-1,"")</f>
        <v>1.3572369609971213E-2</v>
      </c>
      <c r="EV35" s="62">
        <f>IFERROR(Inv_SY_B!EV35/Inv_SY_B!$IS35-1,"")</f>
        <v>-9.3652380906061872E-4</v>
      </c>
      <c r="EW35" s="62">
        <f>IFERROR(Inv_SY_B!EW35/Inv_SY_B!$IS35-1,"")</f>
        <v>3.7946370884496261E-3</v>
      </c>
      <c r="EX35" s="62">
        <f>IFERROR(Inv_SY_B!EX35/Inv_SY_B!$IS35-1,"")</f>
        <v>1.6542487284519236E-2</v>
      </c>
      <c r="EY35" s="62">
        <f>IFERROR(Inv_SY_B!EY35/Inv_SY_B!$IS35-1,"")</f>
        <v>-1.3109041476235372E-2</v>
      </c>
      <c r="EZ35" s="62">
        <f>IFERROR(Inv_SY_B!EZ35/Inv_SY_B!$IS35-1,"")</f>
        <v>-1.3964977852075622E-3</v>
      </c>
      <c r="FA35" s="62">
        <f>IFERROR(Inv_SY_B!FA35/Inv_SY_B!$IS35-1,"")</f>
        <v>3.3872315667196062E-3</v>
      </c>
      <c r="FB35" s="62">
        <f>IFERROR(Inv_SY_B!FB35/Inv_SY_B!$IS35-1,"")</f>
        <v>-2.2507351694801558E-3</v>
      </c>
      <c r="FC35" s="62">
        <f>IFERROR(Inv_SY_B!FC35/Inv_SY_B!$IS35-1,"")</f>
        <v>2.0204517518833676E-3</v>
      </c>
      <c r="FD35" s="62">
        <f>IFERROR(Inv_SY_B!FD35/Inv_SY_B!$IS35-1,"")</f>
        <v>-1.3964977852075622E-3</v>
      </c>
      <c r="FE35" s="62">
        <f>IFERROR(Inv_SY_B!FE35/Inv_SY_B!$IS35-1,"")</f>
        <v>1.6862826303621459E-2</v>
      </c>
      <c r="FF35" s="62">
        <f>IFERROR(Inv_SY_B!FF35/Inv_SY_B!$IS35-1,"")</f>
        <v>1.2715892092697745E-2</v>
      </c>
      <c r="FG35" s="62">
        <f>IFERROR(Inv_SY_B!FG35/Inv_SY_B!$IS35-1,"")</f>
        <v>8.0121935664183574E-3</v>
      </c>
      <c r="FH35" s="62">
        <f>IFERROR(Inv_SY_B!FH35/Inv_SY_B!$IS35-1,"")</f>
        <v>1.4789359198159602E-2</v>
      </c>
      <c r="FI35" s="62">
        <f>IFERROR(Inv_SY_B!FI35/Inv_SY_B!$IS35-1,"")</f>
        <v>-1.9326854194487209E-2</v>
      </c>
      <c r="FJ35" s="62">
        <f>IFERROR(Inv_SY_B!FJ35/Inv_SY_B!$IS35-1,"")</f>
        <v>1.0238414702319343E-3</v>
      </c>
      <c r="FK35" s="62">
        <f>IFERROR(Inv_SY_B!FK35/Inv_SY_B!$IS35-1,"")</f>
        <v>1.5998881676345666E-2</v>
      </c>
      <c r="FL35" s="62">
        <f>IFERROR(Inv_SY_B!FL35/Inv_SY_B!$IS35-1,"")</f>
        <v>5.2168527279436994E-3</v>
      </c>
      <c r="FM35" s="62">
        <f>IFERROR(Inv_SY_B!FM35/Inv_SY_B!$IS35-1,"")</f>
        <v>-1.4498363666490044E-2</v>
      </c>
      <c r="FN35" s="62">
        <f>IFERROR(Inv_SY_B!FN35/Inv_SY_B!$IS35-1,"")</f>
        <v>-1.5487100295483502E-2</v>
      </c>
      <c r="FO35" s="62">
        <f>IFERROR(Inv_SY_B!FO35/Inv_SY_B!$IS35-1,"")</f>
        <v>7.3594354035877441E-3</v>
      </c>
      <c r="FP35" s="62">
        <f>IFERROR(Inv_SY_B!FP35/Inv_SY_B!$IS35-1,"")</f>
        <v>-1.8835365695414663E-2</v>
      </c>
      <c r="FQ35" s="62">
        <f>IFERROR(Inv_SY_B!FQ35/Inv_SY_B!$IS35-1,"")</f>
        <v>2.7286922013893822E-3</v>
      </c>
      <c r="FR35" s="62">
        <f>IFERROR(Inv_SY_B!FR35/Inv_SY_B!$IS35-1,"")</f>
        <v>1.5998881676345666E-2</v>
      </c>
      <c r="FS35" s="62">
        <f>IFERROR(Inv_SY_B!FS35/Inv_SY_B!$IS35-1,"")</f>
        <v>-1.5487100295483502E-2</v>
      </c>
      <c r="FT35" s="62">
        <f>IFERROR(Inv_SY_B!FT35/Inv_SY_B!$IS35-1,"")</f>
        <v>-1.220027095793641E-2</v>
      </c>
      <c r="FU35" s="62">
        <f>IFERROR(Inv_SY_B!FU35/Inv_SY_B!$IS35-1,"")</f>
        <v>-8.9603547926997429E-4</v>
      </c>
      <c r="FV35" s="62">
        <f>IFERROR(Inv_SY_B!FV35/Inv_SY_B!$IS35-1,"")</f>
        <v>2.7805288790259119E-3</v>
      </c>
      <c r="FW35" s="62">
        <f>IFERROR(Inv_SY_B!FW35/Inv_SY_B!$IS35-1,"")</f>
        <v>-2.0286792669237941E-2</v>
      </c>
      <c r="FX35" s="62">
        <f>IFERROR(Inv_SY_B!FX35/Inv_SY_B!$IS35-1,"")</f>
        <v>-1.1647346396480018E-2</v>
      </c>
      <c r="FY35" s="62">
        <f>IFERROR(Inv_SY_B!FY35/Inv_SY_B!$IS35-1,"")</f>
        <v>-2.7006361992494399E-2</v>
      </c>
      <c r="FZ35" s="62">
        <f>IFERROR(Inv_SY_B!FZ35/Inv_SY_B!$IS35-1,"")</f>
        <v>-2.0286792669237941E-2</v>
      </c>
      <c r="GA35" s="62">
        <f>IFERROR(Inv_SY_B!GA35/Inv_SY_B!$IS35-1,"")</f>
        <v>-2.6267947781147383E-2</v>
      </c>
      <c r="GB35" s="62">
        <f>IFERROR(Inv_SY_B!GB35/Inv_SY_B!$IS35-1,"")</f>
        <v>-2.8542263552095659E-2</v>
      </c>
      <c r="GC35" s="62">
        <f>IFERROR(Inv_SY_B!GC35/Inv_SY_B!$IS35-1,"")</f>
        <v>-2.5470460432892916E-2</v>
      </c>
      <c r="GD35" s="62">
        <f>IFERROR(Inv_SY_B!GD35/Inv_SY_B!$IS35-1,"")</f>
        <v>1.2764272991825143E-2</v>
      </c>
      <c r="GE35" s="62">
        <f>IFERROR(Inv_SY_B!GE35/Inv_SY_B!$IS35-1,"")</f>
        <v>-1.0557447020531963E-2</v>
      </c>
      <c r="GF35" s="62">
        <f>IFERROR(Inv_SY_B!GF35/Inv_SY_B!$IS35-1,"")</f>
        <v>-1.9326854194487209E-2</v>
      </c>
      <c r="GG35" s="62">
        <f>IFERROR(Inv_SY_B!GG35/Inv_SY_B!$IS35-1,"")</f>
        <v>-4.1552185887441251E-3</v>
      </c>
      <c r="GH35" s="62">
        <f>IFERROR(Inv_SY_B!GH35/Inv_SY_B!$IS35-1,"")</f>
        <v>-1.385904464230614E-2</v>
      </c>
      <c r="GI35" s="62">
        <f>IFERROR(Inv_SY_B!GI35/Inv_SY_B!$IS35-1,"")</f>
        <v>3.4751403593558106E-3</v>
      </c>
      <c r="GJ35" s="62">
        <f>IFERROR(Inv_SY_B!GJ35/Inv_SY_B!$IS35-1,"")</f>
        <v>-1.6698099602092453E-2</v>
      </c>
      <c r="GK35" s="62">
        <f>IFERROR(Inv_SY_B!GK35/Inv_SY_B!$IS35-1,"")</f>
        <v>-1.2800108691702894E-3</v>
      </c>
      <c r="GL35" s="62">
        <f>IFERROR(Inv_SY_B!GL35/Inv_SY_B!$IS35-1,"")</f>
        <v>4.9403904472156146E-3</v>
      </c>
      <c r="GM35" s="62">
        <f>IFERROR(Inv_SY_B!GM35/Inv_SY_B!$IS35-1,"")</f>
        <v>1.7437953262948724E-3</v>
      </c>
      <c r="GN35" s="62">
        <f>IFERROR(Inv_SY_B!GN35/Inv_SY_B!$IS35-1,"")</f>
        <v>1.1851947465421953E-2</v>
      </c>
      <c r="GO35" s="62">
        <f>IFERROR(Inv_SY_B!GO35/Inv_SY_B!$IS35-1,"")</f>
        <v>3.9900513572119767E-3</v>
      </c>
      <c r="GP35" s="62">
        <f>IFERROR(Inv_SY_B!GP35/Inv_SY_B!$IS35-1,"")</f>
        <v>-3.9582392137252898E-3</v>
      </c>
      <c r="GQ35" s="62">
        <f>IFERROR(Inv_SY_B!GQ35/Inv_SY_B!$IS35-1,"")</f>
        <v>5.7352195043092191E-3</v>
      </c>
      <c r="GR35" s="62">
        <f>IFERROR(Inv_SY_B!GR35/Inv_SY_B!$IS35-1,"")</f>
        <v>-7.3276232601008351E-3</v>
      </c>
      <c r="GS35" s="62" t="str">
        <f>IFERROR(Inv_SY_B!GS35/Inv_SY_B!$IS35-1,"")</f>
        <v/>
      </c>
      <c r="GT35" s="62" t="str">
        <f>IFERROR(Inv_SY_B!GT35/Inv_SY_B!$IS35-1,"")</f>
        <v/>
      </c>
      <c r="GU35" s="62">
        <f>IFERROR(Inv_SY_B!GU35/Inv_SY_B!$IS35-1,"")</f>
        <v>-6.959809370297998E-2</v>
      </c>
      <c r="GV35" s="62">
        <f>IFERROR(Inv_SY_B!GV35/Inv_SY_B!$IS35-1,"")</f>
        <v>7.7039239626117695E-3</v>
      </c>
      <c r="GW35" s="62">
        <f>IFERROR(Inv_SY_B!GW35/Inv_SY_B!$IS35-1,"")</f>
        <v>-8.7815788523456506E-3</v>
      </c>
      <c r="GX35" s="62" t="str">
        <f>IFERROR(Inv_SY_B!GX35/Inv_SY_B!$IS35-1,"")</f>
        <v/>
      </c>
      <c r="GY35" s="62">
        <f>IFERROR(Inv_SY_B!GY35/Inv_SY_B!$IS35-1,"")</f>
        <v>-6.1483310159336946E-2</v>
      </c>
      <c r="GZ35" s="62">
        <f>IFERROR(Inv_SY_B!GZ35/Inv_SY_B!$IS35-1,"")</f>
        <v>-9.938871627934498E-3</v>
      </c>
      <c r="HA35" s="62">
        <f>IFERROR(Inv_SY_B!HA35/Inv_SY_B!$IS35-1,"")</f>
        <v>3.119769833379582E-4</v>
      </c>
      <c r="HB35" s="62">
        <f>IFERROR(Inv_SY_B!HB35/Inv_SY_B!$IS35-1,"")</f>
        <v>4.5831639047013706E-3</v>
      </c>
      <c r="HC35" s="62">
        <f>IFERROR(Inv_SY_B!HC35/Inv_SY_B!$IS35-1,"")</f>
        <v>-2.2507351694801558E-3</v>
      </c>
      <c r="HD35" s="62">
        <f>IFERROR(Inv_SY_B!HD35/Inv_SY_B!$IS35-1,"")</f>
        <v>9.0251983029194793E-3</v>
      </c>
      <c r="HE35" s="62">
        <f>IFERROR(Inv_SY_B!HE35/Inv_SY_B!$IS35-1,"")</f>
        <v>2.8746891361559612E-3</v>
      </c>
      <c r="HF35" s="62">
        <f>IFERROR(Inv_SY_B!HF35/Inv_SY_B!$IS35-1,"")</f>
        <v>-5.422604009348575E-4</v>
      </c>
      <c r="HG35" s="62">
        <f>IFERROR(Inv_SY_B!HG35/Inv_SY_B!$IS35-1,"")</f>
        <v>8.854350826065005E-3</v>
      </c>
      <c r="HH35" s="62">
        <f>IFERROR(Inv_SY_B!HH35/Inv_SY_B!$IS35-1,"")</f>
        <v>-7.5470069519710803E-3</v>
      </c>
      <c r="HI35" s="62">
        <f>IFERROR(Inv_SY_B!HI35/Inv_SY_B!$IS35-1,"")</f>
        <v>3.9740072176508434E-4</v>
      </c>
      <c r="HJ35" s="62">
        <f>IFERROR(Inv_SY_B!HJ35/Inv_SY_B!$IS35-1,"")</f>
        <v>8.1709609186468857E-3</v>
      </c>
      <c r="HK35" s="62">
        <f>IFERROR(Inv_SY_B!HK35/Inv_SY_B!$IS35-1,"")</f>
        <v>3.140451877929662E-3</v>
      </c>
      <c r="HL35" s="62">
        <f>IFERROR(Inv_SY_B!HL35/Inv_SY_B!$IS35-1,"")</f>
        <v>9.1390966208224622E-3</v>
      </c>
      <c r="HM35" s="62">
        <f>IFERROR(Inv_SY_B!HM35/Inv_SY_B!$IS35-1,"")</f>
        <v>2.1412367222625628E-2</v>
      </c>
      <c r="HN35" s="62">
        <f>IFERROR(Inv_SY_B!HN35/Inv_SY_B!$IS35-1,"")</f>
        <v>4.2862026934300745E-2</v>
      </c>
      <c r="HO35" s="62">
        <f>IFERROR(Inv_SY_B!HO35/Inv_SY_B!$IS35-1,"")</f>
        <v>3.6733552730964902E-2</v>
      </c>
      <c r="HP35" s="62">
        <f>IFERROR(Inv_SY_B!HP35/Inv_SY_B!$IS35-1,"")</f>
        <v>3.5303575416853361E-2</v>
      </c>
      <c r="HQ35" s="62">
        <f>IFERROR(Inv_SY_B!HQ35/Inv_SY_B!$IS35-1,"")</f>
        <v>-1.6639862590706045E-3</v>
      </c>
      <c r="HR35" s="62">
        <f>IFERROR(Inv_SY_B!HR35/Inv_SY_B!$IS35-1,"")</f>
        <v>-1.8432085854719338E-2</v>
      </c>
      <c r="HS35" s="62">
        <f>IFERROR(Inv_SY_B!HS35/Inv_SY_B!$IS35-1,"")</f>
        <v>3.7630960157997162E-3</v>
      </c>
      <c r="HT35" s="62">
        <f>IFERROR(Inv_SY_B!HT35/Inv_SY_B!$IS35-1,"")</f>
        <v>3.8238417853477813E-3</v>
      </c>
      <c r="HU35" s="62">
        <f>IFERROR(Inv_SY_B!HU35/Inv_SY_B!$IS35-1,"")</f>
        <v>-9.3652380906061872E-4</v>
      </c>
      <c r="HV35" s="62">
        <f>IFERROR(Inv_SY_B!HV35/Inv_SY_B!$IS35-1,"")</f>
        <v>1.0102851618463582E-2</v>
      </c>
      <c r="HW35" s="62">
        <f>IFERROR(Inv_SY_B!HW35/Inv_SY_B!$IS35-1,"")</f>
        <v>1.302892349094309E-3</v>
      </c>
      <c r="HX35" s="62">
        <f>IFERROR(Inv_SY_B!HX35/Inv_SY_B!$IS35-1,"")</f>
        <v>-2.5135774415641077E-3</v>
      </c>
      <c r="HY35" s="62">
        <f>IFERROR(Inv_SY_B!HY35/Inv_SY_B!$IS35-1,"")</f>
        <v>3.0645196659944141E-3</v>
      </c>
      <c r="HZ35" s="62">
        <f>IFERROR(Inv_SY_B!HZ35/Inv_SY_B!$IS35-1,"")</f>
        <v>3.0645196659944141E-3</v>
      </c>
      <c r="IA35" s="62">
        <f>IFERROR(Inv_SY_B!IA35/Inv_SY_B!$IS35-1,"")</f>
        <v>-1.9090561646856075E-2</v>
      </c>
      <c r="IB35" s="62">
        <f>IFERROR(Inv_SY_B!IB35/Inv_SY_B!$IS35-1,"")</f>
        <v>2.1757676399329906E-3</v>
      </c>
      <c r="IC35" s="62">
        <f>IFERROR(Inv_SY_B!IC35/Inv_SY_B!$IS35-1,"")</f>
        <v>-1.6432270486007372E-2</v>
      </c>
      <c r="ID35" s="62">
        <f>IFERROR(Inv_SY_B!ID35/Inv_SY_B!$IS35-1,"")</f>
        <v>3.6263413351118601E-3</v>
      </c>
      <c r="IE35" s="62">
        <f>IFERROR(Inv_SY_B!IE35/Inv_SY_B!$IS35-1,"")</f>
        <v>5.4011609150959039E-3</v>
      </c>
      <c r="IF35" s="62" t="str">
        <f>IFERROR(Inv_SY_B!IF35/Inv_SY_B!$IS35-1,"")</f>
        <v/>
      </c>
      <c r="IG35" s="62">
        <f>IFERROR(Inv_SY_B!IG35/Inv_SY_B!$IS35-1,"")</f>
        <v>3.2223804349342799E-3</v>
      </c>
      <c r="IH35" s="62">
        <f>IFERROR(Inv_SY_B!IH35/Inv_SY_B!$IS35-1,"")</f>
        <v>-1.911500570350777E-2</v>
      </c>
      <c r="II35" s="62">
        <f>IFERROR(Inv_SY_B!II35/Inv_SY_B!$IS35-1,"")</f>
        <v>-1.051261315468488E-2</v>
      </c>
      <c r="IJ35" s="62">
        <f>IFERROR(Inv_SY_B!IJ35/Inv_SY_B!$IS35-1,"")</f>
        <v>8.9584967359823686E-4</v>
      </c>
      <c r="IK35" s="62">
        <f>IFERROR(Inv_SY_B!IK35/Inv_SY_B!$IS35-1,"")</f>
        <v>1.4758345801283212E-2</v>
      </c>
      <c r="IL35" s="62" t="str">
        <f>IFERROR(Inv_SY_B!IL35/Inv_SY_B!$IS35-1,"")</f>
        <v/>
      </c>
      <c r="IM35" s="62" t="str">
        <f>IFERROR(Inv_SY_B!IM35/Inv_SY_B!$IS35-1,"")</f>
        <v/>
      </c>
      <c r="IN35" s="62">
        <f>IFERROR(Inv_SY_B!IN35/Inv_SY_B!$IS35-1,"")</f>
        <v>2.0050484066328922E-2</v>
      </c>
      <c r="IO35" s="62">
        <f>IFERROR(Inv_SY_B!IO35/Inv_SY_B!$IS35-1,"")</f>
        <v>2.771591520812855E-3</v>
      </c>
      <c r="IP35" s="62">
        <f>IFERROR(Inv_SY_B!IP35/Inv_SY_B!$IS35-1,"")</f>
        <v>-1.7963153965271927E-2</v>
      </c>
      <c r="IQ35" s="62">
        <f>IFERROR(Inv_SY_B!IQ35/Inv_SY_B!$IS35-1,"")</f>
        <v>-2.4407143968553258E-2</v>
      </c>
      <c r="IR35" s="62">
        <f>IFERROR(Inv_SY_B!IR35/Inv_SY_B!$IS35-1,"")</f>
        <v>-9.6941461738077273E-2</v>
      </c>
    </row>
    <row r="36" spans="2:252" ht="14.5" x14ac:dyDescent="0.35">
      <c r="B36" s="85">
        <f t="shared" si="0"/>
        <v>45858</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ht="14.5" x14ac:dyDescent="0.35">
      <c r="B37" s="85">
        <f t="shared" si="0"/>
        <v>45859</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ht="14.5" x14ac:dyDescent="0.35">
      <c r="B38" s="85">
        <f t="shared" si="0"/>
        <v>45860</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ht="14.5" x14ac:dyDescent="0.35">
      <c r="B39" s="85">
        <f t="shared" si="0"/>
        <v>45861</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ht="14.5" x14ac:dyDescent="0.35">
      <c r="B40" s="85">
        <f t="shared" si="0"/>
        <v>45862</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ht="14.5" x14ac:dyDescent="0.35">
      <c r="B41" s="85">
        <f t="shared" si="0"/>
        <v>45863</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ht="14.5" x14ac:dyDescent="0.35">
      <c r="B42" s="85">
        <f t="shared" si="0"/>
        <v>45864</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ht="14.5" x14ac:dyDescent="0.35">
      <c r="B43" s="85">
        <f t="shared" si="0"/>
        <v>45865</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ht="14.5" x14ac:dyDescent="0.35">
      <c r="B44" s="85">
        <f t="shared" si="0"/>
        <v>45866</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ht="14.5" x14ac:dyDescent="0.35">
      <c r="B45" s="85">
        <f t="shared" si="0"/>
        <v>45867</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ht="14.5" x14ac:dyDescent="0.35">
      <c r="B46" s="85">
        <f t="shared" si="0"/>
        <v>45868</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ht="14.5" x14ac:dyDescent="0.35">
      <c r="B47" s="85">
        <f t="shared" si="0"/>
        <v>45869</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ht="14.5" x14ac:dyDescent="0.35">
      <c r="B48" s="85">
        <f t="shared" si="0"/>
        <v>45870</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ht="14.5" x14ac:dyDescent="0.35">
      <c r="B49" s="85">
        <f t="shared" si="0"/>
        <v>45871</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ht="14.5" x14ac:dyDescent="0.35">
      <c r="B50" s="85">
        <f t="shared" si="0"/>
        <v>45872</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ht="14.5" x14ac:dyDescent="0.35">
      <c r="B51" s="85">
        <f t="shared" si="0"/>
        <v>45873</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ht="14.5" x14ac:dyDescent="0.35">
      <c r="B52" s="85">
        <f t="shared" si="0"/>
        <v>45874</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ht="14.5" x14ac:dyDescent="0.35">
      <c r="B53" s="85">
        <f t="shared" si="0"/>
        <v>45875</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ht="14.5" x14ac:dyDescent="0.35">
      <c r="B54" s="85">
        <f t="shared" si="0"/>
        <v>45876</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ht="14.5" x14ac:dyDescent="0.35">
      <c r="B55" s="85">
        <f t="shared" si="0"/>
        <v>45877</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ht="14.5" x14ac:dyDescent="0.35">
      <c r="B56" s="85">
        <f t="shared" si="0"/>
        <v>45878</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ht="14.5" x14ac:dyDescent="0.35">
      <c r="B57" s="85">
        <f t="shared" ref="B57:B62" si="1">B56+1</f>
        <v>45879</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ht="14.5" x14ac:dyDescent="0.35">
      <c r="B58" s="85">
        <f t="shared" si="1"/>
        <v>45880</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ht="14.5" x14ac:dyDescent="0.35">
      <c r="B59" s="85">
        <f t="shared" si="1"/>
        <v>45881</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ht="14.5" x14ac:dyDescent="0.35">
      <c r="B60" s="85">
        <f t="shared" si="1"/>
        <v>45882</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ht="14.5" x14ac:dyDescent="0.35">
      <c r="B61" s="85">
        <f t="shared" si="1"/>
        <v>45883</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ht="14.5" x14ac:dyDescent="0.35">
      <c r="B62" s="85">
        <f t="shared" si="1"/>
        <v>45884</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F28" activePane="bottomRight" state="frozen"/>
      <selection pane="topRight" activeCell="C1" sqref="C1"/>
      <selection pane="bottomLeft" activeCell="A4" sqref="A4"/>
      <selection pane="bottomRight" activeCell="IP2" sqref="IP2"/>
    </sheetView>
  </sheetViews>
  <sheetFormatPr defaultColWidth="8.81640625" defaultRowHeight="14.5" x14ac:dyDescent="0.35"/>
  <cols>
    <col min="1" max="1" width="1.1796875" customWidth="1"/>
    <col min="2" max="2" width="10.1796875" customWidth="1"/>
    <col min="3" max="32" width="12.26953125" customWidth="1"/>
    <col min="33" max="33" width="16.7265625" customWidth="1"/>
    <col min="34" max="34" width="9.7265625" customWidth="1"/>
    <col min="35" max="65" width="12.26953125" customWidth="1"/>
    <col min="66" max="66" width="14.81640625" bestFit="1" customWidth="1"/>
    <col min="67" max="76" width="12.26953125" customWidth="1"/>
    <col min="77" max="164" width="13" customWidth="1"/>
    <col min="250" max="250" width="31" customWidth="1"/>
    <col min="252" max="252" width="7.7265625" customWidth="1"/>
  </cols>
  <sheetData>
    <row r="1" spans="2:253" x14ac:dyDescent="0.3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257.39999999999998</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240.15</v>
      </c>
      <c r="IQ1" s="83">
        <v>257.39999999999998</v>
      </c>
      <c r="IR1" s="83">
        <v>241.2</v>
      </c>
      <c r="IS1" s="83">
        <f>SUM(C1:IR1)</f>
        <v>66998.55</v>
      </c>
    </row>
    <row r="2" spans="2:253" x14ac:dyDescent="0.3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35">
      <c r="B4" s="85">
        <f>Dashboard!B3-31</f>
        <v>45826</v>
      </c>
      <c r="C4" s="67">
        <f>IFERROR(VLOOKUP($B4,RD[#All],C$2,0)/C$1,"")</f>
        <v>3.8547968885047537</v>
      </c>
      <c r="D4" s="67">
        <f>IFERROR(VLOOKUP($B4,RD[#All],D$2,0)/D$1,"")</f>
        <v>3.9277441659464127</v>
      </c>
      <c r="E4" s="67">
        <f>IFERROR(VLOOKUP($B4,RD[#All],E$2,0)/E$1,"")</f>
        <v>3.9453183520599255</v>
      </c>
      <c r="F4" s="67">
        <f>IFERROR(VLOOKUP($B4,RD[#All],F$2,0)/F$1,"")</f>
        <v>3.9344569288389515</v>
      </c>
      <c r="G4" s="67">
        <f>IFERROR(VLOOKUP($B4,RD[#All],G$2,0)/G$1,"")</f>
        <v>3.9495246326707005</v>
      </c>
      <c r="H4" s="67">
        <f>IFERROR(VLOOKUP($B4,RD[#All],H$2,0)/H$1,"")</f>
        <v>3.9430711610486888</v>
      </c>
      <c r="I4" s="67">
        <f>IFERROR(VLOOKUP($B4,RD[#All],I$2,0)/I$1,"")</f>
        <v>3.9917602996254682</v>
      </c>
      <c r="J4" s="67">
        <f>IFERROR(VLOOKUP($B4,RD[#All],J$2,0)/J$1,"")</f>
        <v>3.9906367041198503</v>
      </c>
      <c r="K4" s="67">
        <f>IFERROR(VLOOKUP($B4,RD[#All],K$2,0)/K$1,"")</f>
        <v>3.9385168539325845</v>
      </c>
      <c r="L4" s="67">
        <f>IFERROR(VLOOKUP($B4,RD[#All],L$2,0)/L$1,"")</f>
        <v>3.9636853932584275</v>
      </c>
      <c r="M4" s="67">
        <f>IFERROR(VLOOKUP($B4,RD[#All],M$2,0)/M$1,"")</f>
        <v>4.0655430711610485</v>
      </c>
      <c r="N4" s="67">
        <f>IFERROR(VLOOKUP($B4,RD[#All],N$2,0)/N$1,"")</f>
        <v>4.0441947565543073</v>
      </c>
      <c r="O4" s="67">
        <f>IFERROR(VLOOKUP($B4,RD[#All],O$2,0)/O$1,"")</f>
        <v>3.9599250936329584</v>
      </c>
      <c r="P4" s="67">
        <f>IFERROR(VLOOKUP($B4,RD[#All],P$2,0)/P$1,"")</f>
        <v>4.0665985699693561</v>
      </c>
      <c r="Q4" s="67">
        <f>IFERROR(VLOOKUP($B4,RD[#All],Q$2,0)/Q$1,"")</f>
        <v>3.9741573033707862</v>
      </c>
      <c r="R4" s="67">
        <f>IFERROR(VLOOKUP($B4,RD[#All],R$2,0)/R$1,"")</f>
        <v>3.7943820224719103</v>
      </c>
      <c r="S4" s="67">
        <f>IFERROR(VLOOKUP($B4,RD[#All],S$2,0)/S$1,"")</f>
        <v>3.9569288389513106</v>
      </c>
      <c r="T4" s="67">
        <f>IFERROR(VLOOKUP($B4,RD[#All],T$2,0)/T$1,"")</f>
        <v>3.9606741573033708</v>
      </c>
      <c r="U4" s="67">
        <f>IFERROR(VLOOKUP($B4,RD[#All],U$2,0)/U$1,"")</f>
        <v>3.9778738115816763</v>
      </c>
      <c r="V4" s="67">
        <f>IFERROR(VLOOKUP($B4,RD[#All],V$2,0)/V$1,"")</f>
        <v>3.9840968020743306</v>
      </c>
      <c r="W4" s="67">
        <f>IFERROR(VLOOKUP($B4,RD[#All],W$2,0)/W$1,"")</f>
        <v>3.9962546816479403</v>
      </c>
      <c r="X4" s="67">
        <f>IFERROR(VLOOKUP($B4,RD[#All],X$2,0)/X$1,"")</f>
        <v>3.9932584269662925</v>
      </c>
      <c r="Y4" s="67">
        <f>IFERROR(VLOOKUP($B4,RD[#All],Y$2,0)/Y$1,"")</f>
        <v>3.9671564390665512</v>
      </c>
      <c r="Z4" s="67">
        <f>IFERROR(VLOOKUP($B4,RD[#All],Z$2,0)/Z$1,"")</f>
        <v>4.000998751560549</v>
      </c>
      <c r="AA4" s="67">
        <f>IFERROR(VLOOKUP($B4,RD[#All],AA$2,0)/AA$1,"")</f>
        <v>4.0283491789109771</v>
      </c>
      <c r="AB4" s="67">
        <f>IFERROR(VLOOKUP($B4,RD[#All],AB$2,0)/AB$1,"")</f>
        <v>3.9737251512532414</v>
      </c>
      <c r="AC4" s="67">
        <f>IFERROR(VLOOKUP($B4,RD[#All],AC$2,0)/AC$1,"")</f>
        <v>3.9429559204840103</v>
      </c>
      <c r="AD4" s="67">
        <f>IFERROR(VLOOKUP($B4,RD[#All],AD$2,0)/AD$1,"")</f>
        <v>3.9493965875988346</v>
      </c>
      <c r="AE4" s="67">
        <f>IFERROR(VLOOKUP($B4,RD[#All],AE$2,0)/AE$1,"")</f>
        <v>3.9966708281315024</v>
      </c>
      <c r="AF4" s="67">
        <f>IFERROR(VLOOKUP($B4,RD[#All],AF$2,0)/AF$1,"")</f>
        <v>4.0466084061589678</v>
      </c>
      <c r="AG4" s="67">
        <f>IFERROR(VLOOKUP($B4,RD[#All],AG$2,0)/AG$1,"")</f>
        <v>4.0665834373699541</v>
      </c>
      <c r="AH4" s="67">
        <f>IFERROR(VLOOKUP($B4,RD[#All],AH$2,0)/AH$1,"")</f>
        <v>4.0129837702871418</v>
      </c>
      <c r="AI4" s="67">
        <f>IFERROR(VLOOKUP($B4,RD[#All],AI$2,0)/AI$1,"")</f>
        <v>3.7106918238993711</v>
      </c>
      <c r="AJ4" s="67">
        <f>IFERROR(VLOOKUP($B4,RD[#All],AJ$2,0)/AJ$1,"")</f>
        <v>3.3220744283365717</v>
      </c>
      <c r="AK4" s="67">
        <f>IFERROR(VLOOKUP($B4,RD[#All],AK$2,0)/AK$1,"")</f>
        <v>3.6932584269662923</v>
      </c>
      <c r="AL4" s="67">
        <f>IFERROR(VLOOKUP($B4,RD[#All],AL$2,0)/AL$1,"")</f>
        <v>3.7333556373369023</v>
      </c>
      <c r="AM4" s="67">
        <f>IFERROR(VLOOKUP($B4,RD[#All],AM$2,0)/AM$1,"")</f>
        <v>3.6932584269662923</v>
      </c>
      <c r="AN4" s="67">
        <f>IFERROR(VLOOKUP($B4,RD[#All],AN$2,0)/AN$1,"")</f>
        <v>3.7014981273408236</v>
      </c>
      <c r="AO4" s="67">
        <f>IFERROR(VLOOKUP($B4,RD[#All],AO$2,0)/AO$1,"")</f>
        <v>3.749438202247191</v>
      </c>
      <c r="AP4" s="67">
        <f>IFERROR(VLOOKUP($B4,RD[#All],AP$2,0)/AP$1,"")</f>
        <v>3.7284644194756553</v>
      </c>
      <c r="AQ4" s="67">
        <f>IFERROR(VLOOKUP($B4,RD[#All],AQ$2,0)/AQ$1,"")</f>
        <v>3.6722846441947565</v>
      </c>
      <c r="AR4" s="67">
        <f>IFERROR(VLOOKUP($B4,RD[#All],AR$2,0)/AR$1,"")</f>
        <v>3.7194756554307116</v>
      </c>
      <c r="AS4" s="67">
        <f>IFERROR(VLOOKUP($B4,RD[#All],AS$2,0)/AS$1,"")</f>
        <v>3.6741573033707864</v>
      </c>
      <c r="AT4" s="67">
        <f>IFERROR(VLOOKUP($B4,RD[#All],AT$2,0)/AT$1,"")</f>
        <v>3.7243445692883896</v>
      </c>
      <c r="AU4" s="67">
        <f>IFERROR(VLOOKUP($B4,RD[#All],AU$2,0)/AU$1,"")</f>
        <v>3.761048689138577</v>
      </c>
      <c r="AV4" s="67">
        <f>IFERROR(VLOOKUP($B4,RD[#All],AV$2,0)/AV$1,"")</f>
        <v>3.7116104868913857</v>
      </c>
      <c r="AW4" s="67">
        <f>IFERROR(VLOOKUP($B4,RD[#All],AW$2,0)/AW$1,"")</f>
        <v>3.7375972342264472</v>
      </c>
      <c r="AX4" s="67">
        <f>IFERROR(VLOOKUP($B4,RD[#All],AX$2,0)/AX$1,"")</f>
        <v>3.7322097378277155</v>
      </c>
      <c r="AY4" s="67">
        <f>IFERROR(VLOOKUP($B4,RD[#All],AY$2,0)/AY$1,"")</f>
        <v>3.7181123595505614</v>
      </c>
      <c r="AZ4" s="67">
        <f>IFERROR(VLOOKUP($B4,RD[#All],AZ$2,0)/AZ$1,"")</f>
        <v>3.7303370786516852</v>
      </c>
      <c r="BA4" s="67">
        <f>IFERROR(VLOOKUP($B4,RD[#All],BA$2,0)/BA$1,"")</f>
        <v>3.743820224719101</v>
      </c>
      <c r="BB4" s="67">
        <f>IFERROR(VLOOKUP($B4,RD[#All],BB$2,0)/BB$1,"")</f>
        <v>3.7284644194756553</v>
      </c>
      <c r="BC4" s="67">
        <f>IFERROR(VLOOKUP($B4,RD[#All],BC$2,0)/BC$1,"")</f>
        <v>3.7426550145651269</v>
      </c>
      <c r="BD4" s="67">
        <f>IFERROR(VLOOKUP($B4,RD[#All],BD$2,0)/BD$1,"")</f>
        <v>3.7366625052018314</v>
      </c>
      <c r="BE4" s="67">
        <f>IFERROR(VLOOKUP($B4,RD[#All],BE$2,0)/BE$1,"")</f>
        <v>3.737942955920484</v>
      </c>
      <c r="BF4" s="67">
        <f>IFERROR(VLOOKUP($B4,RD[#All],BF$2,0)/BF$1,"")</f>
        <v>3.7436537661256764</v>
      </c>
      <c r="BG4" s="67">
        <f>IFERROR(VLOOKUP($B4,RD[#All],BG$2,0)/BG$1,"")</f>
        <v>3.7945900957136911</v>
      </c>
      <c r="BH4" s="67">
        <f>IFERROR(VLOOKUP($B4,RD[#All],BH$2,0)/BH$1,"")</f>
        <v>3.7573033707865169</v>
      </c>
      <c r="BI4" s="67">
        <f>IFERROR(VLOOKUP($B4,RD[#All],BI$2,0)/BI$1,"")</f>
        <v>3.7403245942571783</v>
      </c>
      <c r="BJ4" s="67">
        <f>IFERROR(VLOOKUP($B4,RD[#All],BJ$2,0)/BJ$1,"")</f>
        <v>3.7589679567207654</v>
      </c>
      <c r="BK4" s="67">
        <f>IFERROR(VLOOKUP($B4,RD[#All],BK$2,0)/BK$1,"")</f>
        <v>3.756179775280899</v>
      </c>
      <c r="BL4" s="67">
        <f>IFERROR(VLOOKUP($B4,RD[#All],BL$2,0)/BL$1,"")</f>
        <v>3.7159585145533627</v>
      </c>
      <c r="BM4" s="67">
        <f>IFERROR(VLOOKUP($B4,RD[#All],BM$2,0)/BM$1,"")</f>
        <v>3.749438202247191</v>
      </c>
      <c r="BN4" s="67">
        <f>IFERROR(VLOOKUP($B4,RD[#All],BN$2,0)/BN$1,"")</f>
        <v>3.9331243469174502</v>
      </c>
      <c r="BO4" s="67">
        <f>IFERROR(VLOOKUP($B4,RD[#All],BO$2,0)/BO$1,"")</f>
        <v>3.9132238547968887</v>
      </c>
      <c r="BP4" s="67">
        <f>IFERROR(VLOOKUP($B4,RD[#All],BP$2,0)/BP$1,"")</f>
        <v>3.8831460674157303</v>
      </c>
      <c r="BQ4" s="67">
        <f>IFERROR(VLOOKUP($B4,RD[#All],BQ$2,0)/BQ$1,"")</f>
        <v>3.9239412273120138</v>
      </c>
      <c r="BR4" s="67">
        <f>IFERROR(VLOOKUP($B4,RD[#All],BR$2,0)/BR$1,"")</f>
        <v>3.821607605877269</v>
      </c>
      <c r="BS4" s="67">
        <f>IFERROR(VLOOKUP($B4,RD[#All],BS$2,0)/BS$1,"")</f>
        <v>3.9104868913857675</v>
      </c>
      <c r="BT4" s="67">
        <f>IFERROR(VLOOKUP($B4,RD[#All],BT$2,0)/BT$1,"")</f>
        <v>3.9104868913857675</v>
      </c>
      <c r="BU4" s="67">
        <f>IFERROR(VLOOKUP($B4,RD[#All],BU$2,0)/BU$1,"")</f>
        <v>3.9340823970037455</v>
      </c>
      <c r="BV4" s="67">
        <f>IFERROR(VLOOKUP($B4,RD[#All],BV$2,0)/BV$1,"")</f>
        <v>3.9134831460674162</v>
      </c>
      <c r="BW4" s="67">
        <f>IFERROR(VLOOKUP($B4,RD[#All],BW$2,0)/BW$1,"")</f>
        <v>4.0265917602996248</v>
      </c>
      <c r="BX4" s="67">
        <f>IFERROR(VLOOKUP($B4,RD[#All],BX$2,0)/BX$1,"")</f>
        <v>3.8659176029962548</v>
      </c>
      <c r="BY4" s="67">
        <f>IFERROR(VLOOKUP($B4,RD[#All],BY$2,0)/BY$1,"")</f>
        <v>3.9750312109862671</v>
      </c>
      <c r="BZ4" s="67">
        <f>IFERROR(VLOOKUP($B4,RD[#All],BZ$2,0)/BZ$1,"")</f>
        <v>3.9194340407823551</v>
      </c>
      <c r="CA4" s="67">
        <f>IFERROR(VLOOKUP($B4,RD[#All],CA$2,0)/CA$1,"")</f>
        <v>3.9863503953391595</v>
      </c>
      <c r="CB4" s="67">
        <f>IFERROR(VLOOKUP($B4,RD[#All],CB$2,0)/CB$1,"")</f>
        <v>3.9610486891385763</v>
      </c>
      <c r="CC4" s="67">
        <f>IFERROR(VLOOKUP($B4,RD[#All],CC$2,0)/CC$1,"")</f>
        <v>3.9531835205992509</v>
      </c>
      <c r="CD4" s="67">
        <f>IFERROR(VLOOKUP($B4,RD[#All],CD$2,0)/CD$1,"")</f>
        <v>3.9706136560069143</v>
      </c>
      <c r="CE4" s="67">
        <f>IFERROR(VLOOKUP($B4,RD[#All],CE$2,0)/CE$1,"")</f>
        <v>3.8239700374531833</v>
      </c>
      <c r="CF4" s="67">
        <f>IFERROR(VLOOKUP($B4,RD[#All],CF$2,0)/CF$1,"")</f>
        <v>3.898876404494382</v>
      </c>
      <c r="CG4" s="67">
        <f>IFERROR(VLOOKUP($B4,RD[#All],CG$2,0)/CG$1,"")</f>
        <v>3.9438202247191012</v>
      </c>
      <c r="CH4" s="67">
        <f>IFERROR(VLOOKUP($B4,RD[#All],CH$2,0)/CH$1,"")</f>
        <v>4.0097378277153553</v>
      </c>
      <c r="CI4" s="67">
        <f>IFERROR(VLOOKUP($B4,RD[#All],CI$2,0)/CI$1,"")</f>
        <v>3.9617977528089887</v>
      </c>
      <c r="CJ4" s="67">
        <f>IFERROR(VLOOKUP($B4,RD[#All],CJ$2,0)/CJ$1,"")</f>
        <v>3.9606741573033708</v>
      </c>
      <c r="CK4" s="67">
        <f>IFERROR(VLOOKUP($B4,RD[#All],CK$2,0)/CK$1,"")</f>
        <v>3.9707865168539329</v>
      </c>
      <c r="CL4" s="67">
        <f>IFERROR(VLOOKUP($B4,RD[#All],CL$2,0)/CL$1,"")</f>
        <v>3.9374531835205993</v>
      </c>
      <c r="CM4" s="67">
        <f>IFERROR(VLOOKUP($B4,RD[#All],CM$2,0)/CM$1,"")</f>
        <v>3.8846441947565546</v>
      </c>
      <c r="CN4" s="67">
        <f>IFERROR(VLOOKUP($B4,RD[#All],CN$2,0)/CN$1,"")</f>
        <v>3.8554307116104871</v>
      </c>
      <c r="CO4" s="67">
        <f>IFERROR(VLOOKUP($B4,RD[#All],CO$2,0)/CO$1,"")</f>
        <v>3.8471910112359549</v>
      </c>
      <c r="CP4" s="67">
        <f>IFERROR(VLOOKUP($B4,RD[#All],CP$2,0)/CP$1,"")</f>
        <v>3.8917891097666382</v>
      </c>
      <c r="CQ4" s="67">
        <f>IFERROR(VLOOKUP($B4,RD[#All],CQ$2,0)/CQ$1,"")</f>
        <v>4.0082397003745323</v>
      </c>
      <c r="CR4" s="67">
        <f>IFERROR(VLOOKUP($B4,RD[#All],CR$2,0)/CR$1,"")</f>
        <v>3.9985018726591757</v>
      </c>
      <c r="CS4" s="67">
        <f>IFERROR(VLOOKUP($B4,RD[#All],CS$2,0)/CS$1,"")</f>
        <v>3.868164794007491</v>
      </c>
      <c r="CT4" s="67">
        <f>IFERROR(VLOOKUP($B4,RD[#All],CT$2,0)/CT$1,"")</f>
        <v>3.9322097378277157</v>
      </c>
      <c r="CU4" s="67">
        <f>IFERROR(VLOOKUP($B4,RD[#All],CU$2,0)/CU$1,"")</f>
        <v>3.9104868913857675</v>
      </c>
      <c r="CV4" s="67">
        <f>IFERROR(VLOOKUP($B4,RD[#All],CV$2,0)/CV$1,"")</f>
        <v>3.9913857677902622</v>
      </c>
      <c r="CW4" s="67">
        <f>IFERROR(VLOOKUP($B4,RD[#All],CW$2,0)/CW$1,"")</f>
        <v>3.9397003745318355</v>
      </c>
      <c r="CX4" s="67">
        <f>IFERROR(VLOOKUP($B4,RD[#All],CX$2,0)/CX$1,"")</f>
        <v>3.9610486891385763</v>
      </c>
      <c r="CY4" s="67">
        <f>IFERROR(VLOOKUP($B4,RD[#All],CY$2,0)/CY$1,"")</f>
        <v>4.0565543071161043</v>
      </c>
      <c r="CZ4" s="67">
        <f>IFERROR(VLOOKUP($B4,RD[#All],CZ$2,0)/CZ$1,"")</f>
        <v>3.9516853932584266</v>
      </c>
      <c r="DA4" s="67">
        <f>IFERROR(VLOOKUP($B4,RD[#All],DA$2,0)/DA$1,"")</f>
        <v>4.0131086142322099</v>
      </c>
      <c r="DB4" s="67">
        <f>IFERROR(VLOOKUP($B4,RD[#All],DB$2,0)/DB$1,"")</f>
        <v>3.9198501872659173</v>
      </c>
      <c r="DC4" s="67">
        <f>IFERROR(VLOOKUP($B4,RD[#All],DC$2,0)/DC$1,"")</f>
        <v>3.9507282563462338</v>
      </c>
      <c r="DD4" s="67">
        <f>IFERROR(VLOOKUP($B4,RD[#All],DD$2,0)/DD$1,"")</f>
        <v>3.9558052434456932</v>
      </c>
      <c r="DE4" s="67">
        <f>IFERROR(VLOOKUP($B4,RD[#All],DE$2,0)/DE$1,"")</f>
        <v>4.052267998335414</v>
      </c>
      <c r="DF4" s="67">
        <f>IFERROR(VLOOKUP($B4,RD[#All],DF$2,0)/DF$1,"")</f>
        <v>3.9120107059217131</v>
      </c>
      <c r="DG4" s="67">
        <f>IFERROR(VLOOKUP($B4,RD[#All],DG$2,0)/DG$1,"")</f>
        <v>3.9745318352059926</v>
      </c>
      <c r="DH4" s="67">
        <f>IFERROR(VLOOKUP($B4,RD[#All],DH$2,0)/DH$1,"")</f>
        <v>3.9207657095297548</v>
      </c>
      <c r="DI4" s="67">
        <f>IFERROR(VLOOKUP($B4,RD[#All],DI$2,0)/DI$1,"")</f>
        <v>3.9242869490060497</v>
      </c>
      <c r="DJ4" s="67">
        <f>IFERROR(VLOOKUP($B4,RD[#All],DJ$2,0)/DJ$1,"")</f>
        <v>3.8409680207433015</v>
      </c>
      <c r="DK4" s="67">
        <f>IFERROR(VLOOKUP($B4,RD[#All],DK$2,0)/DK$1,"")</f>
        <v>3.8768206408655845</v>
      </c>
      <c r="DL4" s="67">
        <f>IFERROR(VLOOKUP($B4,RD[#All],DL$2,0)/DL$1,"")</f>
        <v>3.9044527673741154</v>
      </c>
      <c r="DM4" s="67">
        <f>IFERROR(VLOOKUP($B4,RD[#All],DM$2,0)/DM$1,"")</f>
        <v>3.975280898876405</v>
      </c>
      <c r="DN4" s="67">
        <f>IFERROR(VLOOKUP($B4,RD[#All],DN$2,0)/DN$1,"")</f>
        <v>3.9827715355805249</v>
      </c>
      <c r="DO4" s="67">
        <f>IFERROR(VLOOKUP($B4,RD[#All],DO$2,0)/DO$1,"")</f>
        <v>3.8521244563399137</v>
      </c>
      <c r="DP4" s="67">
        <f>IFERROR(VLOOKUP($B4,RD[#All],DP$2,0)/DP$1,"")</f>
        <v>3.9087806908031624</v>
      </c>
      <c r="DQ4" s="67">
        <f>IFERROR(VLOOKUP($B4,RD[#All],DQ$2,0)/DQ$1,"")</f>
        <v>3.9012900540990425</v>
      </c>
      <c r="DR4" s="67">
        <f>IFERROR(VLOOKUP($B4,RD[#All],DR$2,0)/DR$1,"")</f>
        <v>3.9464419475655435</v>
      </c>
      <c r="DS4" s="67">
        <f>IFERROR(VLOOKUP($B4,RD[#All],DS$2,0)/DS$1,"")</f>
        <v>3.9782771535580528</v>
      </c>
      <c r="DT4" s="67">
        <f>IFERROR(VLOOKUP($B4,RD[#All],DT$2,0)/DT$1,"")</f>
        <v>3.815230961298377</v>
      </c>
      <c r="DU4" s="67">
        <f>IFERROR(VLOOKUP($B4,RD[#All],DU$2,0)/DU$1,"")</f>
        <v>3.8278818143986681</v>
      </c>
      <c r="DV4" s="67">
        <f>IFERROR(VLOOKUP($B4,RD[#All],DV$2,0)/DV$1,"")</f>
        <v>3.941198501872659</v>
      </c>
      <c r="DW4" s="67">
        <f>IFERROR(VLOOKUP($B4,RD[#All],DW$2,0)/DW$1,"")</f>
        <v>3.9749063670411982</v>
      </c>
      <c r="DX4" s="67">
        <f>IFERROR(VLOOKUP($B4,RD[#All],DX$2,0)/DX$1,"")</f>
        <v>3.9517270079067832</v>
      </c>
      <c r="DY4" s="67">
        <f>IFERROR(VLOOKUP($B4,RD[#All],DY$2,0)/DY$1,"")</f>
        <v>3.9250936329588013</v>
      </c>
      <c r="DZ4" s="67">
        <f>IFERROR(VLOOKUP($B4,RD[#All],DZ$2,0)/DZ$1,"")</f>
        <v>3.9363295880149813</v>
      </c>
      <c r="EA4" s="67">
        <f>IFERROR(VLOOKUP($B4,RD[#All],EA$2,0)/EA$1,"")</f>
        <v>3.9906783187682064</v>
      </c>
      <c r="EB4" s="67">
        <f>IFERROR(VLOOKUP($B4,RD[#All],EB$2,0)/EB$1,"")</f>
        <v>3.9394090719933414</v>
      </c>
      <c r="EC4" s="67">
        <f>IFERROR(VLOOKUP($B4,RD[#All],EC$2,0)/EC$1,"")</f>
        <v>3.9488331892826278</v>
      </c>
      <c r="ED4" s="67">
        <f>IFERROR(VLOOKUP($B4,RD[#All],ED$2,0)/ED$1,"")</f>
        <v>3.9574762316335352</v>
      </c>
      <c r="EE4" s="67">
        <f>IFERROR(VLOOKUP($B4,RD[#All],EE$2,0)/EE$1,"")</f>
        <v>3.9813310285220394</v>
      </c>
      <c r="EF4" s="67">
        <f>IFERROR(VLOOKUP($B4,RD[#All],EF$2,0)/EF$1,"")</f>
        <v>3.9329928498467823</v>
      </c>
      <c r="EG4" s="67">
        <f>IFERROR(VLOOKUP($B4,RD[#All],EG$2,0)/EG$1,"")</f>
        <v>3.8524475524475523</v>
      </c>
      <c r="EH4" s="67">
        <f>IFERROR(VLOOKUP($B4,RD[#All],EH$2,0)/EH$1,"")</f>
        <v>3.9751748251748253</v>
      </c>
      <c r="EI4" s="67">
        <f>IFERROR(VLOOKUP($B4,RD[#All],EI$2,0)/EI$1,"")</f>
        <v>4.0881118881118885</v>
      </c>
      <c r="EJ4" s="67">
        <f>IFERROR(VLOOKUP($B4,RD[#All],EJ$2,0)/EJ$1,"")</f>
        <v>4.0423076923076922</v>
      </c>
      <c r="EK4" s="67">
        <f>IFERROR(VLOOKUP($B4,RD[#All],EK$2,0)/EK$1,"")</f>
        <v>4.0607640449438209</v>
      </c>
      <c r="EL4" s="67">
        <f>IFERROR(VLOOKUP($B4,RD[#All],EL$2,0)/EL$1,"")</f>
        <v>3.8217228464419475</v>
      </c>
      <c r="EM4" s="67">
        <f>IFERROR(VLOOKUP($B4,RD[#All],EM$2,0)/EM$1,"")</f>
        <v>3.9249783923941224</v>
      </c>
      <c r="EN4" s="67">
        <f>IFERROR(VLOOKUP($B4,RD[#All],EN$2,0)/EN$1,"")</f>
        <v>3.8724286949006048</v>
      </c>
      <c r="EO4" s="67">
        <f>IFERROR(VLOOKUP($B4,RD[#All],EO$2,0)/EO$1,"")</f>
        <v>3.9876404494382025</v>
      </c>
      <c r="EP4" s="67">
        <f>IFERROR(VLOOKUP($B4,RD[#All],EP$2,0)/EP$1,"")</f>
        <v>4.0162489196197066</v>
      </c>
      <c r="EQ4" s="67">
        <f>IFERROR(VLOOKUP($B4,RD[#All],EQ$2,0)/EQ$1,"")</f>
        <v>3.8524344569288385</v>
      </c>
      <c r="ER4" s="67">
        <f>IFERROR(VLOOKUP($B4,RD[#All],ER$2,0)/ER$1,"")</f>
        <v>3.9194468452895421</v>
      </c>
      <c r="ES4" s="67">
        <f>IFERROR(VLOOKUP($B4,RD[#All],ES$2,0)/ES$1,"")</f>
        <v>3.963295880149813</v>
      </c>
      <c r="ET4" s="67">
        <f>IFERROR(VLOOKUP($B4,RD[#All],ET$2,0)/ET$1,"")</f>
        <v>4.0057201225740551</v>
      </c>
      <c r="EU4" s="67">
        <f>IFERROR(VLOOKUP($B4,RD[#All],EU$2,0)/EU$1,"")</f>
        <v>3.94019014693172</v>
      </c>
      <c r="EV4" s="67">
        <f>IFERROR(VLOOKUP($B4,RD[#All],EV$2,0)/EV$1,"")</f>
        <v>3.97476231633535</v>
      </c>
      <c r="EW4" s="67">
        <f>IFERROR(VLOOKUP($B4,RD[#All],EW$2,0)/EW$1,"")</f>
        <v>3.9626620570440796</v>
      </c>
      <c r="EX4" s="67">
        <f>IFERROR(VLOOKUP($B4,RD[#All],EX$2,0)/EX$1,"")</f>
        <v>3.9449438202247191</v>
      </c>
      <c r="EY4" s="67">
        <f>IFERROR(VLOOKUP($B4,RD[#All],EY$2,0)/EY$1,"")</f>
        <v>3.9740324594257181</v>
      </c>
      <c r="EZ4" s="67">
        <f>IFERROR(VLOOKUP($B4,RD[#All],EZ$2,0)/EZ$1,"")</f>
        <v>3.9561797752808987</v>
      </c>
      <c r="FA4" s="67">
        <f>IFERROR(VLOOKUP($B4,RD[#All],FA$2,0)/FA$1,"")</f>
        <v>3.9082397003745317</v>
      </c>
      <c r="FB4" s="67">
        <f>IFERROR(VLOOKUP($B4,RD[#All],FB$2,0)/FB$1,"")</f>
        <v>3.8940074906367044</v>
      </c>
      <c r="FC4" s="67">
        <f>IFERROR(VLOOKUP($B4,RD[#All],FC$2,0)/FC$1,"")</f>
        <v>3.9127340823970038</v>
      </c>
      <c r="FD4" s="67">
        <f>IFERROR(VLOOKUP($B4,RD[#All],FD$2,0)/FD$1,"")</f>
        <v>3.9078651685393262</v>
      </c>
      <c r="FE4" s="67">
        <f>IFERROR(VLOOKUP($B4,RD[#All],FE$2,0)/FE$1,"")</f>
        <v>3.9431818181818183</v>
      </c>
      <c r="FF4" s="67">
        <f>IFERROR(VLOOKUP($B4,RD[#All],FF$2,0)/FF$1,"")</f>
        <v>3.9829545454545454</v>
      </c>
      <c r="FG4" s="67">
        <f>IFERROR(VLOOKUP($B4,RD[#All],FG$2,0)/FG$1,"")</f>
        <v>4.0333333333333332</v>
      </c>
      <c r="FH4" s="67">
        <f>IFERROR(VLOOKUP($B4,RD[#All],FH$2,0)/FH$1,"")</f>
        <v>3.9363636363636365</v>
      </c>
      <c r="FI4" s="67">
        <f>IFERROR(VLOOKUP($B4,RD[#All],FI$2,0)/FI$1,"")</f>
        <v>4</v>
      </c>
      <c r="FJ4" s="67">
        <f>IFERROR(VLOOKUP($B4,RD[#All],FJ$2,0)/FJ$1,"")</f>
        <v>3.9744107744107748</v>
      </c>
      <c r="FK4" s="67">
        <f>IFERROR(VLOOKUP($B4,RD[#All],FK$2,0)/FK$1,"")</f>
        <v>3.872053872053872</v>
      </c>
      <c r="FL4" s="67">
        <f>IFERROR(VLOOKUP($B4,RD[#All],FL$2,0)/FL$1,"")</f>
        <v>3.9854545454545454</v>
      </c>
      <c r="FM4" s="67">
        <f>IFERROR(VLOOKUP($B4,RD[#All],FM$2,0)/FM$1,"")</f>
        <v>3.9825757575757579</v>
      </c>
      <c r="FN4" s="67">
        <f>IFERROR(VLOOKUP($B4,RD[#All],FN$2,0)/FN$1,"")</f>
        <v>3.9565656565656564</v>
      </c>
      <c r="FO4" s="67">
        <f>IFERROR(VLOOKUP($B4,RD[#All],FO$2,0)/FO$1,"")</f>
        <v>3.9393939393939394</v>
      </c>
      <c r="FP4" s="67">
        <f>IFERROR(VLOOKUP($B4,RD[#All],FP$2,0)/FP$1,"")</f>
        <v>3.8952727272727272</v>
      </c>
      <c r="FQ4" s="67">
        <f>IFERROR(VLOOKUP($B4,RD[#All],FQ$2,0)/FQ$1,"")</f>
        <v>3.9898181818181819</v>
      </c>
      <c r="FR4" s="67">
        <f>IFERROR(VLOOKUP($B4,RD[#All],FR$2,0)/FR$1,"")</f>
        <v>3.888727272727273</v>
      </c>
      <c r="FS4" s="67">
        <f>IFERROR(VLOOKUP($B4,RD[#All],FS$2,0)/FS$1,"")</f>
        <v>4.0097643097643099</v>
      </c>
      <c r="FT4" s="67">
        <f>IFERROR(VLOOKUP($B4,RD[#All],FT$2,0)/FT$1,"")</f>
        <v>4.0058181818181815</v>
      </c>
      <c r="FU4" s="67">
        <f>IFERROR(VLOOKUP($B4,RD[#All],FU$2,0)/FU$1,"")</f>
        <v>3.9663299663299663</v>
      </c>
      <c r="FV4" s="67">
        <f>IFERROR(VLOOKUP($B4,RD[#All],FV$2,0)/FV$1,"")</f>
        <v>4.0571969696969692</v>
      </c>
      <c r="FW4" s="67">
        <f>IFERROR(VLOOKUP($B4,RD[#All],FW$2,0)/FW$1,"")</f>
        <v>4.0719696969696972</v>
      </c>
      <c r="FX4" s="67">
        <f>IFERROR(VLOOKUP($B4,RD[#All],FX$2,0)/FX$1,"")</f>
        <v>4.0109848484848492</v>
      </c>
      <c r="FY4" s="67">
        <f>IFERROR(VLOOKUP($B4,RD[#All],FY$2,0)/FY$1,"")</f>
        <v>4.0070707070707066</v>
      </c>
      <c r="FZ4" s="67">
        <f>IFERROR(VLOOKUP($B4,RD[#All],FZ$2,0)/FZ$1,"")</f>
        <v>3.9696969696969697</v>
      </c>
      <c r="GA4" s="67">
        <f>IFERROR(VLOOKUP($B4,RD[#All],GA$2,0)/GA$1,"")</f>
        <v>4.005944055944056</v>
      </c>
      <c r="GB4" s="67">
        <f>IFERROR(VLOOKUP($B4,RD[#All],GB$2,0)/GB$1,"")</f>
        <v>3.9595959595959598</v>
      </c>
      <c r="GC4" s="67">
        <f>IFERROR(VLOOKUP($B4,RD[#All],GC$2,0)/GC$1,"")</f>
        <v>3.9602693602693604</v>
      </c>
      <c r="GD4" s="67">
        <f>IFERROR(VLOOKUP($B4,RD[#All],GD$2,0)/GD$1,"")</f>
        <v>4.0036363636363639</v>
      </c>
      <c r="GE4" s="67">
        <f>IFERROR(VLOOKUP($B4,RD[#All],GE$2,0)/GE$1,"")</f>
        <v>3.9265734265734267</v>
      </c>
      <c r="GF4" s="67">
        <f>IFERROR(VLOOKUP($B4,RD[#All],GF$2,0)/GF$1,"")</f>
        <v>3.9696969696969697</v>
      </c>
      <c r="GG4" s="67">
        <f>IFERROR(VLOOKUP($B4,RD[#All],GG$2,0)/GG$1,"")</f>
        <v>4.0778181818181825</v>
      </c>
      <c r="GH4" s="67">
        <f>IFERROR(VLOOKUP($B4,RD[#All],GH$2,0)/GH$1,"")</f>
        <v>4.0956363636363635</v>
      </c>
      <c r="GI4" s="67">
        <f>IFERROR(VLOOKUP($B4,RD[#All],GI$2,0)/GI$1,"")</f>
        <v>4.0509090909090908</v>
      </c>
      <c r="GJ4" s="67">
        <f>IFERROR(VLOOKUP($B4,RD[#All],GJ$2,0)/GJ$1,"")</f>
        <v>3.9930069930069929</v>
      </c>
      <c r="GK4" s="67">
        <f>IFERROR(VLOOKUP($B4,RD[#All],GK$2,0)/GK$1,"")</f>
        <v>3.9390151515151519</v>
      </c>
      <c r="GL4" s="67">
        <f>IFERROR(VLOOKUP($B4,RD[#All],GL$2,0)/GL$1,"")</f>
        <v>3.8727272727272726</v>
      </c>
      <c r="GM4" s="67">
        <f>IFERROR(VLOOKUP($B4,RD[#All],GM$2,0)/GM$1,"")</f>
        <v>3.8295454545454546</v>
      </c>
      <c r="GN4" s="67">
        <f>IFERROR(VLOOKUP($B4,RD[#All],GN$2,0)/GN$1,"")</f>
        <v>3.9325757575757576</v>
      </c>
      <c r="GO4" s="67">
        <f>IFERROR(VLOOKUP($B4,RD[#All],GO$2,0)/GO$1,"")</f>
        <v>3.9454545454545453</v>
      </c>
      <c r="GP4" s="67">
        <f>IFERROR(VLOOKUP($B4,RD[#All],GP$2,0)/GP$1,"")</f>
        <v>3.875</v>
      </c>
      <c r="GQ4" s="67">
        <f>IFERROR(VLOOKUP($B4,RD[#All],GQ$2,0)/GQ$1,"")</f>
        <v>4.0090909090909088</v>
      </c>
      <c r="GR4" s="67">
        <f>IFERROR(VLOOKUP($B4,RD[#All],GR$2,0)/GR$1,"")</f>
        <v>4.0253787878787879</v>
      </c>
      <c r="GS4" s="67" t="str">
        <f>IFERROR(VLOOKUP($B4,RD[#All],GS$2,0)/GS$1,"")</f>
        <v/>
      </c>
      <c r="GT4" s="67" t="str">
        <f>IFERROR(VLOOKUP($B4,RD[#All],GT$2,0)/GT$1,"")</f>
        <v/>
      </c>
      <c r="GU4" s="67">
        <f>IFERROR(VLOOKUP($B4,RD[#All],GU$2,0)/GU$1,"")</f>
        <v>3.613442113442114</v>
      </c>
      <c r="GV4" s="67">
        <f>IFERROR(VLOOKUP($B4,RD[#All],GV$2,0)/GV$1,"")</f>
        <v>3.9085894405043344</v>
      </c>
      <c r="GW4" s="67">
        <f>IFERROR(VLOOKUP($B4,RD[#All],GW$2,0)/GW$1,"")</f>
        <v>3.8385070214338506</v>
      </c>
      <c r="GX4" s="67" t="str">
        <f>IFERROR(VLOOKUP($B4,RD[#All],GX$2,0)/GX$1,"")</f>
        <v/>
      </c>
      <c r="GY4" s="67">
        <f>IFERROR(VLOOKUP($B4,RD[#All],GY$2,0)/GY$1,"")</f>
        <v>3.839712918660287</v>
      </c>
      <c r="GZ4" s="67">
        <f>IFERROR(VLOOKUP($B4,RD[#All],GZ$2,0)/GZ$1,"")</f>
        <v>3.8277153558052435</v>
      </c>
      <c r="HA4" s="67">
        <f>IFERROR(VLOOKUP($B4,RD[#All],HA$2,0)/HA$1,"")</f>
        <v>3.9400749063670411</v>
      </c>
      <c r="HB4" s="67">
        <f>IFERROR(VLOOKUP($B4,RD[#All],HB$2,0)/HB$1,"")</f>
        <v>3.6389513108614233</v>
      </c>
      <c r="HC4" s="67">
        <f>IFERROR(VLOOKUP($B4,RD[#All],HC$2,0)/HC$1,"")</f>
        <v>3.9284644194756559</v>
      </c>
      <c r="HD4" s="67">
        <f>IFERROR(VLOOKUP($B4,RD[#All],HD$2,0)/HD$1,"")</f>
        <v>3.9565543071161051</v>
      </c>
      <c r="HE4" s="67">
        <f>IFERROR(VLOOKUP($B4,RD[#All],HE$2,0)/HE$1,"")</f>
        <v>3.9666666666666663</v>
      </c>
      <c r="HF4" s="67">
        <f>IFERROR(VLOOKUP($B4,RD[#All],HF$2,0)/HF$1,"")</f>
        <v>3.9647940074906365</v>
      </c>
      <c r="HG4" s="67">
        <f>IFERROR(VLOOKUP($B4,RD[#All],HG$2,0)/HG$1,"")</f>
        <v>3.9677902621722851</v>
      </c>
      <c r="HH4" s="67">
        <f>IFERROR(VLOOKUP($B4,RD[#All],HH$2,0)/HH$1,"")</f>
        <v>3.8277153558052435</v>
      </c>
      <c r="HI4" s="67">
        <f>IFERROR(VLOOKUP($B4,RD[#All],HI$2,0)/HI$1,"")</f>
        <v>3.9453183520599255</v>
      </c>
      <c r="HJ4" s="67">
        <f>IFERROR(VLOOKUP($B4,RD[#All],HJ$2,0)/HJ$1,"")</f>
        <v>3.9790262172284647</v>
      </c>
      <c r="HK4" s="67">
        <f>IFERROR(VLOOKUP($B4,RD[#All],HK$2,0)/HK$1,"")</f>
        <v>3.9144402829796086</v>
      </c>
      <c r="HL4" s="67">
        <f>IFERROR(VLOOKUP($B4,RD[#All],HL$2,0)/HL$1,"")</f>
        <v>3.9756970453599667</v>
      </c>
      <c r="HM4" s="67">
        <f>IFERROR(VLOOKUP($B4,RD[#All],HM$2,0)/HM$1,"")</f>
        <v>4.034930586654724</v>
      </c>
      <c r="HN4" s="67">
        <f>IFERROR(VLOOKUP($B4,RD[#All],HN$2,0)/HN$1,"")</f>
        <v>4.034930586654724</v>
      </c>
      <c r="HO4" s="67">
        <f>IFERROR(VLOOKUP($B4,RD[#All],HO$2,0)/HO$1,"")</f>
        <v>4.0282131661442007</v>
      </c>
      <c r="HP4" s="67">
        <f>IFERROR(VLOOKUP($B4,RD[#All],HP$2,0)/HP$1,"")</f>
        <v>4.0376175548589339</v>
      </c>
      <c r="HQ4" s="67">
        <f>IFERROR(VLOOKUP($B4,RD[#All],HQ$2,0)/HQ$1,"")</f>
        <v>3.8528138528138527</v>
      </c>
      <c r="HR4" s="67">
        <f>IFERROR(VLOOKUP($B4,RD[#All],HR$2,0)/HR$1,"")</f>
        <v>3.8048373644703917</v>
      </c>
      <c r="HS4" s="67">
        <f>IFERROR(VLOOKUP($B4,RD[#All],HS$2,0)/HS$1,"")</f>
        <v>3.9363595505617974</v>
      </c>
      <c r="HT4" s="67">
        <f>IFERROR(VLOOKUP($B4,RD[#All],HT$2,0)/HT$1,"")</f>
        <v>3.8781523096129842</v>
      </c>
      <c r="HU4" s="67">
        <f>IFERROR(VLOOKUP($B4,RD[#All],HU$2,0)/HU$1,"")</f>
        <v>3.8537597234226451</v>
      </c>
      <c r="HV4" s="67">
        <f>IFERROR(VLOOKUP($B4,RD[#All],HV$2,0)/HV$1,"")</f>
        <v>3.8333621434745027</v>
      </c>
      <c r="HW4" s="67">
        <f>IFERROR(VLOOKUP($B4,RD[#All],HW$2,0)/HW$1,"")</f>
        <v>3.953258426966292</v>
      </c>
      <c r="HX4" s="67">
        <f>IFERROR(VLOOKUP($B4,RD[#All],HX$2,0)/HX$1,"")</f>
        <v>3.9038893690579086</v>
      </c>
      <c r="HY4" s="67">
        <f>IFERROR(VLOOKUP($B4,RD[#All],HY$2,0)/HY$1,"")</f>
        <v>3.8591760299625468</v>
      </c>
      <c r="HZ4" s="67">
        <f>IFERROR(VLOOKUP($B4,RD[#All],HZ$2,0)/HZ$1,"")</f>
        <v>3.8485226799833541</v>
      </c>
      <c r="IA4" s="67">
        <f>IFERROR(VLOOKUP($B4,RD[#All],IA$2,0)/IA$1,"")</f>
        <v>3.9277389277389281</v>
      </c>
      <c r="IB4" s="67">
        <f>IFERROR(VLOOKUP($B4,RD[#All],IB$2,0)/IB$1,"")</f>
        <v>3.8059163059163059</v>
      </c>
      <c r="IC4" s="67">
        <f>IFERROR(VLOOKUP($B4,RD[#All],IC$2,0)/IC$1,"")</f>
        <v>3.8111888111888117</v>
      </c>
      <c r="ID4" s="67">
        <f>IFERROR(VLOOKUP($B4,RD[#All],ID$2,0)/ID$1,"")</f>
        <v>3.9057239057239057</v>
      </c>
      <c r="IE4" s="67">
        <f>IFERROR(VLOOKUP($B4,RD[#All],IE$2,0)/IE$1,"")</f>
        <v>3.8181818181818183</v>
      </c>
      <c r="IF4" s="67" t="str">
        <f>IFERROR(VLOOKUP($B4,RD[#All],IF$2,0)/IF$1,"")</f>
        <v/>
      </c>
      <c r="IG4" s="67">
        <f>IFERROR(VLOOKUP($B4,RD[#All],IG$2,0)/IG$1,"")</f>
        <v>3.9003679592414375</v>
      </c>
      <c r="IH4" s="67">
        <f>IFERROR(VLOOKUP($B4,RD[#All],IH$2,0)/IH$1,"")</f>
        <v>3.8349007314524552</v>
      </c>
      <c r="II4" s="67">
        <f>IFERROR(VLOOKUP($B4,RD[#All],II$2,0)/II$1,"")</f>
        <v>4.099502487562189</v>
      </c>
      <c r="IJ4" s="67">
        <f>IFERROR(VLOOKUP($B4,RD[#All],IJ$2,0)/IJ$1,"")</f>
        <v>3.9319117096894871</v>
      </c>
      <c r="IK4" s="67">
        <f>IFERROR(VLOOKUP($B4,RD[#All],IK$2,0)/IK$1,"")</f>
        <v>3.8111888111888117</v>
      </c>
      <c r="IL4" s="67" t="str">
        <f>IFERROR(VLOOKUP($B4,RD[#All],IL$2,0)/IL$1,"")</f>
        <v/>
      </c>
      <c r="IM4" s="67" t="str">
        <f>IFERROR(VLOOKUP($B4,RD[#All],IM$2,0)/IM$1,"")</f>
        <v/>
      </c>
      <c r="IN4" s="67">
        <f>IFERROR(VLOOKUP($B4,RD[#All],IN$2,0)/IN$1,"")</f>
        <v>4.0334378265412747</v>
      </c>
      <c r="IO4" s="67">
        <f>IFERROR(VLOOKUP($B4,RD[#All],IO$2,0)/IO$1,"")</f>
        <v>4.0713166144200628</v>
      </c>
      <c r="IP4" s="67">
        <f>IFERROR(VLOOKUP($B4,RD[#All],IP$2,0)/IP$1,"")</f>
        <v>4.4597126795752651</v>
      </c>
      <c r="IQ4" s="67">
        <f>IFERROR(VLOOKUP($B4,RD[#All],IQ$2,0)/IQ$1,"")</f>
        <v>3.8111888111888117</v>
      </c>
      <c r="IR4" s="67">
        <f>IFERROR(VLOOKUP($B4,RD[#All],IR$2,0)/IR$1,"")</f>
        <v>3.8598673300165838</v>
      </c>
      <c r="IS4" s="86">
        <f>IFERROR(AVERAGEIF(Inv_SY_B[[#This Row],[BLK1_INV1]:[BLK8_INV27]],"&gt;"&amp;0.1,Inv_SY_B[[#This Row],[BLK1_INV1]:[BLK8_INV27]]),"")</f>
        <v>3.9158941273102634</v>
      </c>
    </row>
    <row r="5" spans="2:253" x14ac:dyDescent="0.35">
      <c r="B5" s="85">
        <f>B4+1</f>
        <v>45827</v>
      </c>
      <c r="C5" s="67">
        <f>IFERROR(VLOOKUP($B5,RD[#All],C$2,0)/C$1,"")</f>
        <v>3.4191875540190146</v>
      </c>
      <c r="D5" s="67">
        <f>IFERROR(VLOOKUP($B5,RD[#All],D$2,0)/D$1,"")</f>
        <v>3.4019014693171998</v>
      </c>
      <c r="E5" s="67">
        <f>IFERROR(VLOOKUP($B5,RD[#All],E$2,0)/E$1,"")</f>
        <v>3.416479400749064</v>
      </c>
      <c r="F5" s="67">
        <f>IFERROR(VLOOKUP($B5,RD[#All],F$2,0)/F$1,"")</f>
        <v>3.4142322097378277</v>
      </c>
      <c r="G5" s="67">
        <f>IFERROR(VLOOKUP($B5,RD[#All],G$2,0)/G$1,"")</f>
        <v>3.3825410544511669</v>
      </c>
      <c r="H5" s="67">
        <f>IFERROR(VLOOKUP($B5,RD[#All],H$2,0)/H$1,"")</f>
        <v>3.399250936329588</v>
      </c>
      <c r="I5" s="67">
        <f>IFERROR(VLOOKUP($B5,RD[#All],I$2,0)/I$1,"")</f>
        <v>3.4131086142322093</v>
      </c>
      <c r="J5" s="67">
        <f>IFERROR(VLOOKUP($B5,RD[#All],J$2,0)/J$1,"")</f>
        <v>3.4131086142322093</v>
      </c>
      <c r="K5" s="67">
        <f>IFERROR(VLOOKUP($B5,RD[#All],K$2,0)/K$1,"")</f>
        <v>3.380494382022472</v>
      </c>
      <c r="L5" s="67">
        <f>IFERROR(VLOOKUP($B5,RD[#All],L$2,0)/L$1,"")</f>
        <v>3.4042247191011232</v>
      </c>
      <c r="M5" s="67">
        <f>IFERROR(VLOOKUP($B5,RD[#All],M$2,0)/M$1,"")</f>
        <v>3.4430711610486888</v>
      </c>
      <c r="N5" s="67">
        <f>IFERROR(VLOOKUP($B5,RD[#All],N$2,0)/N$1,"")</f>
        <v>3.4573033707865171</v>
      </c>
      <c r="O5" s="67">
        <f>IFERROR(VLOOKUP($B5,RD[#All],O$2,0)/O$1,"")</f>
        <v>3.4018726591760298</v>
      </c>
      <c r="P5" s="67">
        <f>IFERROR(VLOOKUP($B5,RD[#All],P$2,0)/P$1,"")</f>
        <v>3.4905005107252296</v>
      </c>
      <c r="Q5" s="67">
        <f>IFERROR(VLOOKUP($B5,RD[#All],Q$2,0)/Q$1,"")</f>
        <v>3.4082397003745317</v>
      </c>
      <c r="R5" s="67">
        <f>IFERROR(VLOOKUP($B5,RD[#All],R$2,0)/R$1,"")</f>
        <v>3.3146067415730336</v>
      </c>
      <c r="S5" s="67">
        <f>IFERROR(VLOOKUP($B5,RD[#All],S$2,0)/S$1,"")</f>
        <v>3.3940074906367044</v>
      </c>
      <c r="T5" s="67">
        <f>IFERROR(VLOOKUP($B5,RD[#All],T$2,0)/T$1,"")</f>
        <v>3.3801498127340825</v>
      </c>
      <c r="U5" s="67">
        <f>IFERROR(VLOOKUP($B5,RD[#All],U$2,0)/U$1,"")</f>
        <v>3.3811581676750215</v>
      </c>
      <c r="V5" s="67">
        <f>IFERROR(VLOOKUP($B5,RD[#All],V$2,0)/V$1,"")</f>
        <v>3.3904926534140021</v>
      </c>
      <c r="W5" s="67">
        <f>IFERROR(VLOOKUP($B5,RD[#All],W$2,0)/W$1,"")</f>
        <v>3.4191011235955053</v>
      </c>
      <c r="X5" s="67">
        <f>IFERROR(VLOOKUP($B5,RD[#All],X$2,0)/X$1,"")</f>
        <v>3.4157303370786516</v>
      </c>
      <c r="Y5" s="67">
        <f>IFERROR(VLOOKUP($B5,RD[#All],Y$2,0)/Y$1,"")</f>
        <v>3.3299913569576494</v>
      </c>
      <c r="Z5" s="67">
        <f>IFERROR(VLOOKUP($B5,RD[#All],Z$2,0)/Z$1,"")</f>
        <v>3.4223886808156472</v>
      </c>
      <c r="AA5" s="67">
        <f>IFERROR(VLOOKUP($B5,RD[#All],AA$2,0)/AA$1,"")</f>
        <v>3.4378565254969748</v>
      </c>
      <c r="AB5" s="67">
        <f>IFERROR(VLOOKUP($B5,RD[#All],AB$2,0)/AB$1,"")</f>
        <v>3.393258426966292</v>
      </c>
      <c r="AC5" s="67">
        <f>IFERROR(VLOOKUP($B5,RD[#All],AC$2,0)/AC$1,"")</f>
        <v>3.3718236819360414</v>
      </c>
      <c r="AD5" s="67">
        <f>IFERROR(VLOOKUP($B5,RD[#All],AD$2,0)/AD$1,"")</f>
        <v>3.3814398668331256</v>
      </c>
      <c r="AE5" s="67">
        <f>IFERROR(VLOOKUP($B5,RD[#All],AE$2,0)/AE$1,"")</f>
        <v>3.4110694964627544</v>
      </c>
      <c r="AF5" s="67">
        <f>IFERROR(VLOOKUP($B5,RD[#All],AF$2,0)/AF$1,"")</f>
        <v>3.410736579275905</v>
      </c>
      <c r="AG5" s="67">
        <f>IFERROR(VLOOKUP($B5,RD[#All],AG$2,0)/AG$1,"")</f>
        <v>3.3927590511860175</v>
      </c>
      <c r="AH5" s="67">
        <f>IFERROR(VLOOKUP($B5,RD[#All],AH$2,0)/AH$1,"")</f>
        <v>3.4223886808156472</v>
      </c>
      <c r="AI5" s="67">
        <f>IFERROR(VLOOKUP($B5,RD[#All],AI$2,0)/AI$1,"")</f>
        <v>3.4536163522012577</v>
      </c>
      <c r="AJ5" s="67">
        <f>IFERROR(VLOOKUP($B5,RD[#All],AJ$2,0)/AJ$1,"")</f>
        <v>3.3271558810342245</v>
      </c>
      <c r="AK5" s="67">
        <f>IFERROR(VLOOKUP($B5,RD[#All],AK$2,0)/AK$1,"")</f>
        <v>3.4183520599250938</v>
      </c>
      <c r="AL5" s="67">
        <f>IFERROR(VLOOKUP($B5,RD[#All],AL$2,0)/AL$1,"")</f>
        <v>3.4576781532285046</v>
      </c>
      <c r="AM5" s="67">
        <f>IFERROR(VLOOKUP($B5,RD[#All],AM$2,0)/AM$1,"")</f>
        <v>3.410861423220974</v>
      </c>
      <c r="AN5" s="67">
        <f>IFERROR(VLOOKUP($B5,RD[#All],AN$2,0)/AN$1,"")</f>
        <v>3.3168539325842699</v>
      </c>
      <c r="AO5" s="67">
        <f>IFERROR(VLOOKUP($B5,RD[#All],AO$2,0)/AO$1,"")</f>
        <v>3.3539325842696628</v>
      </c>
      <c r="AP5" s="67">
        <f>IFERROR(VLOOKUP($B5,RD[#All],AP$2,0)/AP$1,"")</f>
        <v>3.4250936329588013</v>
      </c>
      <c r="AQ5" s="67">
        <f>IFERROR(VLOOKUP($B5,RD[#All],AQ$2,0)/AQ$1,"")</f>
        <v>3.3764044943820224</v>
      </c>
      <c r="AR5" s="67">
        <f>IFERROR(VLOOKUP($B5,RD[#All],AR$2,0)/AR$1,"")</f>
        <v>3.345692883895131</v>
      </c>
      <c r="AS5" s="67">
        <f>IFERROR(VLOOKUP($B5,RD[#All],AS$2,0)/AS$1,"")</f>
        <v>3.3831460674157303</v>
      </c>
      <c r="AT5" s="67">
        <f>IFERROR(VLOOKUP($B5,RD[#All],AT$2,0)/AT$1,"")</f>
        <v>3.4213483146067416</v>
      </c>
      <c r="AU5" s="67">
        <f>IFERROR(VLOOKUP($B5,RD[#All],AU$2,0)/AU$1,"")</f>
        <v>3.3895131086142323</v>
      </c>
      <c r="AV5" s="67">
        <f>IFERROR(VLOOKUP($B5,RD[#All],AV$2,0)/AV$1,"")</f>
        <v>3.4059925093632959</v>
      </c>
      <c r="AW5" s="67">
        <f>IFERROR(VLOOKUP($B5,RD[#All],AW$2,0)/AW$1,"")</f>
        <v>3.3797752808988766</v>
      </c>
      <c r="AX5" s="67">
        <f>IFERROR(VLOOKUP($B5,RD[#All],AX$2,0)/AX$1,"")</f>
        <v>3.3752808988764045</v>
      </c>
      <c r="AY5" s="67">
        <f>IFERROR(VLOOKUP($B5,RD[#All],AY$2,0)/AY$1,"")</f>
        <v>3.3488539325842694</v>
      </c>
      <c r="AZ5" s="67">
        <f>IFERROR(VLOOKUP($B5,RD[#All],AZ$2,0)/AZ$1,"")</f>
        <v>3.3977528089887641</v>
      </c>
      <c r="BA5" s="67">
        <f>IFERROR(VLOOKUP($B5,RD[#All],BA$2,0)/BA$1,"")</f>
        <v>3.3850187265917602</v>
      </c>
      <c r="BB5" s="67">
        <f>IFERROR(VLOOKUP($B5,RD[#All],BB$2,0)/BB$1,"")</f>
        <v>3.3749063670411985</v>
      </c>
      <c r="BC5" s="67">
        <f>IFERROR(VLOOKUP($B5,RD[#All],BC$2,0)/BC$1,"")</f>
        <v>3.4297128589263424</v>
      </c>
      <c r="BD5" s="67">
        <f>IFERROR(VLOOKUP($B5,RD[#All],BD$2,0)/BD$1,"")</f>
        <v>3.3880982105701207</v>
      </c>
      <c r="BE5" s="67">
        <f>IFERROR(VLOOKUP($B5,RD[#All],BE$2,0)/BE$1,"")</f>
        <v>3.3493517718236818</v>
      </c>
      <c r="BF5" s="67">
        <f>IFERROR(VLOOKUP($B5,RD[#All],BF$2,0)/BF$1,"")</f>
        <v>3.4070744902205576</v>
      </c>
      <c r="BG5" s="67">
        <f>IFERROR(VLOOKUP($B5,RD[#All],BG$2,0)/BG$1,"")</f>
        <v>3.4203911776945488</v>
      </c>
      <c r="BH5" s="67">
        <f>IFERROR(VLOOKUP($B5,RD[#All],BH$2,0)/BH$1,"")</f>
        <v>3.4250936329588013</v>
      </c>
      <c r="BI5" s="67">
        <f>IFERROR(VLOOKUP($B5,RD[#All],BI$2,0)/BI$1,"")</f>
        <v>3.3854348730753223</v>
      </c>
      <c r="BJ5" s="67">
        <f>IFERROR(VLOOKUP($B5,RD[#All],BJ$2,0)/BJ$1,"")</f>
        <v>3.4293799417394921</v>
      </c>
      <c r="BK5" s="67">
        <f>IFERROR(VLOOKUP($B5,RD[#All],BK$2,0)/BK$1,"")</f>
        <v>3.4146067415730337</v>
      </c>
      <c r="BL5" s="67">
        <f>IFERROR(VLOOKUP($B5,RD[#All],BL$2,0)/BL$1,"")</f>
        <v>3.4623619939779195</v>
      </c>
      <c r="BM5" s="67">
        <f>IFERROR(VLOOKUP($B5,RD[#All],BM$2,0)/BM$1,"")</f>
        <v>3.3715355805243448</v>
      </c>
      <c r="BN5" s="67">
        <f>IFERROR(VLOOKUP($B5,RD[#All],BN$2,0)/BN$1,"")</f>
        <v>3.6447230929989551</v>
      </c>
      <c r="BO5" s="67">
        <f>IFERROR(VLOOKUP($B5,RD[#All],BO$2,0)/BO$1,"")</f>
        <v>3.383578219533276</v>
      </c>
      <c r="BP5" s="67">
        <f>IFERROR(VLOOKUP($B5,RD[#All],BP$2,0)/BP$1,"")</f>
        <v>3.363180639585134</v>
      </c>
      <c r="BQ5" s="67">
        <f>IFERROR(VLOOKUP($B5,RD[#All],BQ$2,0)/BQ$1,"")</f>
        <v>3.3873811581676749</v>
      </c>
      <c r="BR5" s="67">
        <f>IFERROR(VLOOKUP($B5,RD[#All],BR$2,0)/BR$1,"")</f>
        <v>3.3099394987035438</v>
      </c>
      <c r="BS5" s="67">
        <f>IFERROR(VLOOKUP($B5,RD[#All],BS$2,0)/BS$1,"")</f>
        <v>3.3790262172284646</v>
      </c>
      <c r="BT5" s="67">
        <f>IFERROR(VLOOKUP($B5,RD[#All],BT$2,0)/BT$1,"")</f>
        <v>3.3651685393258428</v>
      </c>
      <c r="BU5" s="67">
        <f>IFERROR(VLOOKUP($B5,RD[#All],BU$2,0)/BU$1,"")</f>
        <v>3.3808988764044945</v>
      </c>
      <c r="BV5" s="67">
        <f>IFERROR(VLOOKUP($B5,RD[#All],BV$2,0)/BV$1,"")</f>
        <v>3.3576779026217229</v>
      </c>
      <c r="BW5" s="67">
        <f>IFERROR(VLOOKUP($B5,RD[#All],BW$2,0)/BW$1,"")</f>
        <v>3.451685393258427</v>
      </c>
      <c r="BX5" s="67">
        <f>IFERROR(VLOOKUP($B5,RD[#All],BX$2,0)/BX$1,"")</f>
        <v>3.3962546816479398</v>
      </c>
      <c r="BY5" s="67">
        <f>IFERROR(VLOOKUP($B5,RD[#All],BY$2,0)/BY$1,"")</f>
        <v>3.4769870994590097</v>
      </c>
      <c r="BZ5" s="67">
        <f>IFERROR(VLOOKUP($B5,RD[#All],BZ$2,0)/BZ$1,"")</f>
        <v>3.3957553058676653</v>
      </c>
      <c r="CA5" s="67">
        <f>IFERROR(VLOOKUP($B5,RD[#All],CA$2,0)/CA$1,"")</f>
        <v>3.4699958385351644</v>
      </c>
      <c r="CB5" s="67">
        <f>IFERROR(VLOOKUP($B5,RD[#All],CB$2,0)/CB$1,"")</f>
        <v>3.4235955056179774</v>
      </c>
      <c r="CC5" s="67">
        <f>IFERROR(VLOOKUP($B5,RD[#All],CC$2,0)/CC$1,"")</f>
        <v>3.3737827715355801</v>
      </c>
      <c r="CD5" s="67">
        <f>IFERROR(VLOOKUP($B5,RD[#All],CD$2,0)/CD$1,"")</f>
        <v>3.4247191011235958</v>
      </c>
      <c r="CE5" s="67">
        <f>IFERROR(VLOOKUP($B5,RD[#All],CE$2,0)/CE$1,"")</f>
        <v>3.4089887640449441</v>
      </c>
      <c r="CF5" s="67">
        <f>IFERROR(VLOOKUP($B5,RD[#All],CF$2,0)/CF$1,"")</f>
        <v>3.4228464419475655</v>
      </c>
      <c r="CG5" s="67">
        <f>IFERROR(VLOOKUP($B5,RD[#All],CG$2,0)/CG$1,"")</f>
        <v>3.3737827715355801</v>
      </c>
      <c r="CH5" s="67">
        <f>IFERROR(VLOOKUP($B5,RD[#All],CH$2,0)/CH$1,"")</f>
        <v>3.4205992509363292</v>
      </c>
      <c r="CI5" s="67">
        <f>IFERROR(VLOOKUP($B5,RD[#All],CI$2,0)/CI$1,"")</f>
        <v>3.3599250936329588</v>
      </c>
      <c r="CJ5" s="67">
        <f>IFERROR(VLOOKUP($B5,RD[#All],CJ$2,0)/CJ$1,"")</f>
        <v>3.3782771535580522</v>
      </c>
      <c r="CK5" s="67">
        <f>IFERROR(VLOOKUP($B5,RD[#All],CK$2,0)/CK$1,"")</f>
        <v>3.3947565543071159</v>
      </c>
      <c r="CL5" s="67">
        <f>IFERROR(VLOOKUP($B5,RD[#All],CL$2,0)/CL$1,"")</f>
        <v>3.3700374531835204</v>
      </c>
      <c r="CM5" s="67">
        <f>IFERROR(VLOOKUP($B5,RD[#All],CM$2,0)/CM$1,"")</f>
        <v>3.3254681647940072</v>
      </c>
      <c r="CN5" s="67">
        <f>IFERROR(VLOOKUP($B5,RD[#All],CN$2,0)/CN$1,"")</f>
        <v>3.3782771535580522</v>
      </c>
      <c r="CO5" s="67">
        <f>IFERROR(VLOOKUP($B5,RD[#All],CO$2,0)/CO$1,"")</f>
        <v>3.3359101123595503</v>
      </c>
      <c r="CP5" s="67">
        <f>IFERROR(VLOOKUP($B5,RD[#All],CP$2,0)/CP$1,"")</f>
        <v>3.3493517718236818</v>
      </c>
      <c r="CQ5" s="67">
        <f>IFERROR(VLOOKUP($B5,RD[#All],CQ$2,0)/CQ$1,"")</f>
        <v>3.4393258426966291</v>
      </c>
      <c r="CR5" s="67">
        <f>IFERROR(VLOOKUP($B5,RD[#All],CR$2,0)/CR$1,"")</f>
        <v>3.4239700374531838</v>
      </c>
      <c r="CS5" s="67">
        <f>IFERROR(VLOOKUP($B5,RD[#All],CS$2,0)/CS$1,"")</f>
        <v>3.3498127340823971</v>
      </c>
      <c r="CT5" s="67">
        <f>IFERROR(VLOOKUP($B5,RD[#All],CT$2,0)/CT$1,"")</f>
        <v>3.3685393258426966</v>
      </c>
      <c r="CU5" s="67">
        <f>IFERROR(VLOOKUP($B5,RD[#All],CU$2,0)/CU$1,"")</f>
        <v>3.3711610486891388</v>
      </c>
      <c r="CV5" s="67">
        <f>IFERROR(VLOOKUP($B5,RD[#All],CV$2,0)/CV$1,"")</f>
        <v>3.4337078651685391</v>
      </c>
      <c r="CW5" s="67">
        <f>IFERROR(VLOOKUP($B5,RD[#All],CW$2,0)/CW$1,"")</f>
        <v>3.4161048689138576</v>
      </c>
      <c r="CX5" s="67">
        <f>IFERROR(VLOOKUP($B5,RD[#All],CX$2,0)/CX$1,"")</f>
        <v>3.4078651685393258</v>
      </c>
      <c r="CY5" s="67">
        <f>IFERROR(VLOOKUP($B5,RD[#All],CY$2,0)/CY$1,"")</f>
        <v>3.4790262172284643</v>
      </c>
      <c r="CZ5" s="67">
        <f>IFERROR(VLOOKUP($B5,RD[#All],CZ$2,0)/CZ$1,"")</f>
        <v>3.4037453183520596</v>
      </c>
      <c r="DA5" s="67">
        <f>IFERROR(VLOOKUP($B5,RD[#All],DA$2,0)/DA$1,"")</f>
        <v>3.4434456928838952</v>
      </c>
      <c r="DB5" s="67">
        <f>IFERROR(VLOOKUP($B5,RD[#All],DB$2,0)/DB$1,"")</f>
        <v>3.3588014981273409</v>
      </c>
      <c r="DC5" s="67">
        <f>IFERROR(VLOOKUP($B5,RD[#All],DC$2,0)/DC$1,"")</f>
        <v>3.4230545151893468</v>
      </c>
      <c r="DD5" s="67">
        <f>IFERROR(VLOOKUP($B5,RD[#All],DD$2,0)/DD$1,"")</f>
        <v>3.4033707865168541</v>
      </c>
      <c r="DE5" s="67">
        <f>IFERROR(VLOOKUP($B5,RD[#All],DE$2,0)/DE$1,"")</f>
        <v>3.5465667915106116</v>
      </c>
      <c r="DF5" s="67">
        <f>IFERROR(VLOOKUP($B5,RD[#All],DF$2,0)/DF$1,"")</f>
        <v>3.383071261291402</v>
      </c>
      <c r="DG5" s="67">
        <f>IFERROR(VLOOKUP($B5,RD[#All],DG$2,0)/DG$1,"")</f>
        <v>3.4153558052434456</v>
      </c>
      <c r="DH5" s="67">
        <f>IFERROR(VLOOKUP($B5,RD[#All],DH$2,0)/DH$1,"")</f>
        <v>3.3667915106117352</v>
      </c>
      <c r="DI5" s="67">
        <f>IFERROR(VLOOKUP($B5,RD[#All],DI$2,0)/DI$1,"")</f>
        <v>3.3628349178910977</v>
      </c>
      <c r="DJ5" s="67">
        <f>IFERROR(VLOOKUP($B5,RD[#All],DJ$2,0)/DJ$1,"")</f>
        <v>3.3223854796888506</v>
      </c>
      <c r="DK5" s="67">
        <f>IFERROR(VLOOKUP($B5,RD[#All],DK$2,0)/DK$1,"")</f>
        <v>3.3964211402413653</v>
      </c>
      <c r="DL5" s="67">
        <f>IFERROR(VLOOKUP($B5,RD[#All],DL$2,0)/DL$1,"")</f>
        <v>3.3914273824386187</v>
      </c>
      <c r="DM5" s="67">
        <f>IFERROR(VLOOKUP($B5,RD[#All],DM$2,0)/DM$1,"")</f>
        <v>3.4123595505617978</v>
      </c>
      <c r="DN5" s="67">
        <f>IFERROR(VLOOKUP($B5,RD[#All],DN$2,0)/DN$1,"")</f>
        <v>3.4265917602996252</v>
      </c>
      <c r="DO5" s="67">
        <f>IFERROR(VLOOKUP($B5,RD[#All],DO$2,0)/DO$1,"")</f>
        <v>3.366343258614922</v>
      </c>
      <c r="DP5" s="67">
        <f>IFERROR(VLOOKUP($B5,RD[#All],DP$2,0)/DP$1,"")</f>
        <v>3.3331668747399088</v>
      </c>
      <c r="DQ5" s="67">
        <f>IFERROR(VLOOKUP($B5,RD[#All],DQ$2,0)/DQ$1,"")</f>
        <v>3.3458177278401999</v>
      </c>
      <c r="DR5" s="67">
        <f>IFERROR(VLOOKUP($B5,RD[#All],DR$2,0)/DR$1,"")</f>
        <v>3.362172284644195</v>
      </c>
      <c r="DS5" s="67">
        <f>IFERROR(VLOOKUP($B5,RD[#All],DS$2,0)/DS$1,"")</f>
        <v>3.4284644194756555</v>
      </c>
      <c r="DT5" s="67">
        <f>IFERROR(VLOOKUP($B5,RD[#All],DT$2,0)/DT$1,"")</f>
        <v>3.3325010403662088</v>
      </c>
      <c r="DU5" s="67">
        <f>IFERROR(VLOOKUP($B5,RD[#All],DU$2,0)/DU$1,"")</f>
        <v>3.3657927590511858</v>
      </c>
      <c r="DV5" s="67">
        <f>IFERROR(VLOOKUP($B5,RD[#All],DV$2,0)/DV$1,"")</f>
        <v>3.3823970037453184</v>
      </c>
      <c r="DW5" s="67">
        <f>IFERROR(VLOOKUP($B5,RD[#All],DW$2,0)/DW$1,"")</f>
        <v>3.4123595505617978</v>
      </c>
      <c r="DX5" s="67">
        <f>IFERROR(VLOOKUP($B5,RD[#All],DX$2,0)/DX$1,"")</f>
        <v>3.4030794839783605</v>
      </c>
      <c r="DY5" s="67">
        <f>IFERROR(VLOOKUP($B5,RD[#All],DY$2,0)/DY$1,"")</f>
        <v>3.3741573033707866</v>
      </c>
      <c r="DZ5" s="67">
        <f>IFERROR(VLOOKUP($B5,RD[#All],DZ$2,0)/DZ$1,"")</f>
        <v>3.3902621722846442</v>
      </c>
      <c r="EA5" s="67">
        <f>IFERROR(VLOOKUP($B5,RD[#All],EA$2,0)/EA$1,"")</f>
        <v>3.4600083229296712</v>
      </c>
      <c r="EB5" s="67">
        <f>IFERROR(VLOOKUP($B5,RD[#All],EB$2,0)/EB$1,"")</f>
        <v>3.4213899292550978</v>
      </c>
      <c r="EC5" s="67">
        <f>IFERROR(VLOOKUP($B5,RD[#All],EC$2,0)/EC$1,"")</f>
        <v>3.4191875540190146</v>
      </c>
      <c r="ED5" s="67">
        <f>IFERROR(VLOOKUP($B5,RD[#All],ED$2,0)/ED$1,"")</f>
        <v>3.4222990492653413</v>
      </c>
      <c r="EE5" s="67">
        <f>IFERROR(VLOOKUP($B5,RD[#All],EE$2,0)/EE$1,"")</f>
        <v>3.4216076058772691</v>
      </c>
      <c r="EF5" s="67">
        <f>IFERROR(VLOOKUP($B5,RD[#All],EF$2,0)/EF$1,"")</f>
        <v>3.4888661899897855</v>
      </c>
      <c r="EG5" s="67">
        <f>IFERROR(VLOOKUP($B5,RD[#All],EG$2,0)/EG$1,"")</f>
        <v>3.5307692307692307</v>
      </c>
      <c r="EH5" s="67">
        <f>IFERROR(VLOOKUP($B5,RD[#All],EH$2,0)/EH$1,"")</f>
        <v>3.4262237762237762</v>
      </c>
      <c r="EI5" s="67">
        <f>IFERROR(VLOOKUP($B5,RD[#All],EI$2,0)/EI$1,"")</f>
        <v>3.5587412587412586</v>
      </c>
      <c r="EJ5" s="67">
        <f>IFERROR(VLOOKUP($B5,RD[#All],EJ$2,0)/EJ$1,"")</f>
        <v>3.5062937062937061</v>
      </c>
      <c r="EK5" s="67">
        <f>IFERROR(VLOOKUP($B5,RD[#All],EK$2,0)/EK$1,"")</f>
        <v>3.5545168539325842</v>
      </c>
      <c r="EL5" s="67">
        <f>IFERROR(VLOOKUP($B5,RD[#All],EL$2,0)/EL$1,"")</f>
        <v>3.338951310861423</v>
      </c>
      <c r="EM5" s="67">
        <f>IFERROR(VLOOKUP($B5,RD[#All],EM$2,0)/EM$1,"")</f>
        <v>3.3839239412273119</v>
      </c>
      <c r="EN5" s="67">
        <f>IFERROR(VLOOKUP($B5,RD[#All],EN$2,0)/EN$1,"")</f>
        <v>3.3770095073465858</v>
      </c>
      <c r="EO5" s="67">
        <f>IFERROR(VLOOKUP($B5,RD[#All],EO$2,0)/EO$1,"")</f>
        <v>3.5014981273408239</v>
      </c>
      <c r="EP5" s="67">
        <f>IFERROR(VLOOKUP($B5,RD[#All],EP$2,0)/EP$1,"")</f>
        <v>3.5218668971477962</v>
      </c>
      <c r="EQ5" s="67">
        <f>IFERROR(VLOOKUP($B5,RD[#All],EQ$2,0)/EQ$1,"")</f>
        <v>3.3651685393258428</v>
      </c>
      <c r="ER5" s="67">
        <f>IFERROR(VLOOKUP($B5,RD[#All],ER$2,0)/ER$1,"")</f>
        <v>3.3569576490924806</v>
      </c>
      <c r="ES5" s="67">
        <f>IFERROR(VLOOKUP($B5,RD[#All],ES$2,0)/ES$1,"")</f>
        <v>3.4498127340823972</v>
      </c>
      <c r="ET5" s="67">
        <f>IFERROR(VLOOKUP($B5,RD[#All],ET$2,0)/ET$1,"")</f>
        <v>3.4949948927477017</v>
      </c>
      <c r="EU5" s="67">
        <f>IFERROR(VLOOKUP($B5,RD[#All],EU$2,0)/EU$1,"")</f>
        <v>3.4292134831460674</v>
      </c>
      <c r="EV5" s="67">
        <f>IFERROR(VLOOKUP($B5,RD[#All],EV$2,0)/EV$1,"")</f>
        <v>3.4596369922212622</v>
      </c>
      <c r="EW5" s="67">
        <f>IFERROR(VLOOKUP($B5,RD[#All],EW$2,0)/EW$1,"")</f>
        <v>3.4707000864304236</v>
      </c>
      <c r="EX5" s="67">
        <f>IFERROR(VLOOKUP($B5,RD[#All],EX$2,0)/EX$1,"")</f>
        <v>3.4303370786516854</v>
      </c>
      <c r="EY5" s="67">
        <f>IFERROR(VLOOKUP($B5,RD[#All],EY$2,0)/EY$1,"")</f>
        <v>3.4593424885559716</v>
      </c>
      <c r="EZ5" s="67">
        <f>IFERROR(VLOOKUP($B5,RD[#All],EZ$2,0)/EZ$1,"")</f>
        <v>3.4367041198501873</v>
      </c>
      <c r="FA5" s="67">
        <f>IFERROR(VLOOKUP($B5,RD[#All],FA$2,0)/FA$1,"")</f>
        <v>3.3943820224719099</v>
      </c>
      <c r="FB5" s="67">
        <f>IFERROR(VLOOKUP($B5,RD[#All],FB$2,0)/FB$1,"")</f>
        <v>3.3797752808988761</v>
      </c>
      <c r="FC5" s="67">
        <f>IFERROR(VLOOKUP($B5,RD[#All],FC$2,0)/FC$1,"")</f>
        <v>3.416479400749064</v>
      </c>
      <c r="FD5" s="67">
        <f>IFERROR(VLOOKUP($B5,RD[#All],FD$2,0)/FD$1,"")</f>
        <v>3.3910112359550562</v>
      </c>
      <c r="FE5" s="67">
        <f>IFERROR(VLOOKUP($B5,RD[#All],FE$2,0)/FE$1,"")</f>
        <v>3.459848484848485</v>
      </c>
      <c r="FF5" s="67">
        <f>IFERROR(VLOOKUP($B5,RD[#All],FF$2,0)/FF$1,"")</f>
        <v>3.3962121212121215</v>
      </c>
      <c r="FG5" s="67">
        <f>IFERROR(VLOOKUP($B5,RD[#All],FG$2,0)/FG$1,"")</f>
        <v>3.443097643097643</v>
      </c>
      <c r="FH5" s="67">
        <f>IFERROR(VLOOKUP($B5,RD[#All],FH$2,0)/FH$1,"")</f>
        <v>3.353030303030303</v>
      </c>
      <c r="FI5" s="67">
        <f>IFERROR(VLOOKUP($B5,RD[#All],FI$2,0)/FI$1,"")</f>
        <v>3.436700336700337</v>
      </c>
      <c r="FJ5" s="67">
        <f>IFERROR(VLOOKUP($B5,RD[#All],FJ$2,0)/FJ$1,"")</f>
        <v>3.4212121212121214</v>
      </c>
      <c r="FK5" s="67">
        <f>IFERROR(VLOOKUP($B5,RD[#All],FK$2,0)/FK$1,"")</f>
        <v>3.4690235690235687</v>
      </c>
      <c r="FL5" s="67">
        <f>IFERROR(VLOOKUP($B5,RD[#All],FL$2,0)/FL$1,"")</f>
        <v>3.4061818181818184</v>
      </c>
      <c r="FM5" s="67">
        <f>IFERROR(VLOOKUP($B5,RD[#All],FM$2,0)/FM$1,"")</f>
        <v>3.4037878787878788</v>
      </c>
      <c r="FN5" s="67">
        <f>IFERROR(VLOOKUP($B5,RD[#All],FN$2,0)/FN$1,"")</f>
        <v>3.4353535353535354</v>
      </c>
      <c r="FO5" s="67">
        <f>IFERROR(VLOOKUP($B5,RD[#All],FO$2,0)/FO$1,"")</f>
        <v>3.4905303030303032</v>
      </c>
      <c r="FP5" s="67">
        <f>IFERROR(VLOOKUP($B5,RD[#All],FP$2,0)/FP$1,"")</f>
        <v>3.3196363636363637</v>
      </c>
      <c r="FQ5" s="67">
        <f>IFERROR(VLOOKUP($B5,RD[#All],FQ$2,0)/FQ$1,"")</f>
        <v>3.3970909090909092</v>
      </c>
      <c r="FR5" s="67">
        <f>IFERROR(VLOOKUP($B5,RD[#All],FR$2,0)/FR$1,"")</f>
        <v>3.3178181818181818</v>
      </c>
      <c r="FS5" s="67">
        <f>IFERROR(VLOOKUP($B5,RD[#All],FS$2,0)/FS$1,"")</f>
        <v>3.4212121212121214</v>
      </c>
      <c r="FT5" s="67">
        <f>IFERROR(VLOOKUP($B5,RD[#All],FT$2,0)/FT$1,"")</f>
        <v>3.4178181818181819</v>
      </c>
      <c r="FU5" s="67">
        <f>IFERROR(VLOOKUP($B5,RD[#All],FU$2,0)/FU$1,"")</f>
        <v>3.5168350168350169</v>
      </c>
      <c r="FV5" s="67">
        <f>IFERROR(VLOOKUP($B5,RD[#All],FV$2,0)/FV$1,"")</f>
        <v>3.4602272727272729</v>
      </c>
      <c r="FW5" s="67">
        <f>IFERROR(VLOOKUP($B5,RD[#All],FW$2,0)/FW$1,"")</f>
        <v>3.4837121212121214</v>
      </c>
      <c r="FX5" s="67">
        <f>IFERROR(VLOOKUP($B5,RD[#All],FX$2,0)/FX$1,"")</f>
        <v>3.4189393939393939</v>
      </c>
      <c r="FY5" s="67">
        <f>IFERROR(VLOOKUP($B5,RD[#All],FY$2,0)/FY$1,"")</f>
        <v>3.5185185185185186</v>
      </c>
      <c r="FZ5" s="67">
        <f>IFERROR(VLOOKUP($B5,RD[#All],FZ$2,0)/FZ$1,"")</f>
        <v>3.5143939393939392</v>
      </c>
      <c r="GA5" s="67">
        <f>IFERROR(VLOOKUP($B5,RD[#All],GA$2,0)/GA$1,"")</f>
        <v>3.4209790209790207</v>
      </c>
      <c r="GB5" s="67">
        <f>IFERROR(VLOOKUP($B5,RD[#All],GB$2,0)/GB$1,"")</f>
        <v>3.4569023569023569</v>
      </c>
      <c r="GC5" s="67">
        <f>IFERROR(VLOOKUP($B5,RD[#All],GC$2,0)/GC$1,"")</f>
        <v>3.4154882154882156</v>
      </c>
      <c r="GD5" s="67">
        <f>IFERROR(VLOOKUP($B5,RD[#All],GD$2,0)/GD$1,"")</f>
        <v>3.4545454545454546</v>
      </c>
      <c r="GE5" s="67">
        <f>IFERROR(VLOOKUP($B5,RD[#All],GE$2,0)/GE$1,"")</f>
        <v>3.4755244755244754</v>
      </c>
      <c r="GF5" s="67">
        <f>IFERROR(VLOOKUP($B5,RD[#All],GF$2,0)/GF$1,"")</f>
        <v>3.4851851851851849</v>
      </c>
      <c r="GG5" s="67">
        <f>IFERROR(VLOOKUP($B5,RD[#All],GG$2,0)/GG$1,"")</f>
        <v>3.5010909090909088</v>
      </c>
      <c r="GH5" s="67">
        <f>IFERROR(VLOOKUP($B5,RD[#All],GH$2,0)/GH$1,"")</f>
        <v>3.5109090909090908</v>
      </c>
      <c r="GI5" s="67">
        <f>IFERROR(VLOOKUP($B5,RD[#All],GI$2,0)/GI$1,"")</f>
        <v>3.4556363636363634</v>
      </c>
      <c r="GJ5" s="67">
        <f>IFERROR(VLOOKUP($B5,RD[#All],GJ$2,0)/GJ$1,"")</f>
        <v>3.3982517482517482</v>
      </c>
      <c r="GK5" s="67">
        <f>IFERROR(VLOOKUP($B5,RD[#All],GK$2,0)/GK$1,"")</f>
        <v>3.3424242424242423</v>
      </c>
      <c r="GL5" s="67">
        <f>IFERROR(VLOOKUP($B5,RD[#All],GL$2,0)/GL$1,"")</f>
        <v>3.3678030303030302</v>
      </c>
      <c r="GM5" s="67">
        <f>IFERROR(VLOOKUP($B5,RD[#All],GM$2,0)/GM$1,"")</f>
        <v>3.375378787878788</v>
      </c>
      <c r="GN5" s="67">
        <f>IFERROR(VLOOKUP($B5,RD[#All],GN$2,0)/GN$1,"")</f>
        <v>3.353030303030303</v>
      </c>
      <c r="GO5" s="67">
        <f>IFERROR(VLOOKUP($B5,RD[#All],GO$2,0)/GO$1,"")</f>
        <v>3.3625000000000003</v>
      </c>
      <c r="GP5" s="67">
        <f>IFERROR(VLOOKUP($B5,RD[#All],GP$2,0)/GP$1,"")</f>
        <v>3.3564393939393939</v>
      </c>
      <c r="GQ5" s="67">
        <f>IFERROR(VLOOKUP($B5,RD[#All],GQ$2,0)/GQ$1,"")</f>
        <v>3.4295454545454547</v>
      </c>
      <c r="GR5" s="67">
        <f>IFERROR(VLOOKUP($B5,RD[#All],GR$2,0)/GR$1,"")</f>
        <v>3.4405303030303029</v>
      </c>
      <c r="GS5" s="67" t="str">
        <f>IFERROR(VLOOKUP($B5,RD[#All],GS$2,0)/GS$1,"")</f>
        <v/>
      </c>
      <c r="GT5" s="67" t="str">
        <f>IFERROR(VLOOKUP($B5,RD[#All],GT$2,0)/GT$1,"")</f>
        <v/>
      </c>
      <c r="GU5" s="67">
        <f>IFERROR(VLOOKUP($B5,RD[#All],GU$2,0)/GU$1,"")</f>
        <v>3.2128982128982133</v>
      </c>
      <c r="GV5" s="67">
        <f>IFERROR(VLOOKUP($B5,RD[#All],GV$2,0)/GV$1,"")</f>
        <v>3.3790386130811667</v>
      </c>
      <c r="GW5" s="67">
        <f>IFERROR(VLOOKUP($B5,RD[#All],GW$2,0)/GW$1,"")</f>
        <v>3.3296378418329633</v>
      </c>
      <c r="GX5" s="67" t="str">
        <f>IFERROR(VLOOKUP($B5,RD[#All],GX$2,0)/GX$1,"")</f>
        <v/>
      </c>
      <c r="GY5" s="67">
        <f>IFERROR(VLOOKUP($B5,RD[#All],GY$2,0)/GY$1,"")</f>
        <v>3.3571428571428568</v>
      </c>
      <c r="GZ5" s="67">
        <f>IFERROR(VLOOKUP($B5,RD[#All],GZ$2,0)/GZ$1,"")</f>
        <v>3.3303370786516857</v>
      </c>
      <c r="HA5" s="67">
        <f>IFERROR(VLOOKUP($B5,RD[#All],HA$2,0)/HA$1,"")</f>
        <v>3.3468164794007493</v>
      </c>
      <c r="HB5" s="67">
        <f>IFERROR(VLOOKUP($B5,RD[#All],HB$2,0)/HB$1,"")</f>
        <v>3.0704119850187266</v>
      </c>
      <c r="HC5" s="67">
        <f>IFERROR(VLOOKUP($B5,RD[#All],HC$2,0)/HC$1,"")</f>
        <v>3.3423220973782772</v>
      </c>
      <c r="HD5" s="67">
        <f>IFERROR(VLOOKUP($B5,RD[#All],HD$2,0)/HD$1,"")</f>
        <v>3.350561797752809</v>
      </c>
      <c r="HE5" s="67">
        <f>IFERROR(VLOOKUP($B5,RD[#All],HE$2,0)/HE$1,"")</f>
        <v>3.3902621722846442</v>
      </c>
      <c r="HF5" s="67">
        <f>IFERROR(VLOOKUP($B5,RD[#All],HF$2,0)/HF$1,"")</f>
        <v>3.3752808988764045</v>
      </c>
      <c r="HG5" s="67">
        <f>IFERROR(VLOOKUP($B5,RD[#All],HG$2,0)/HG$1,"")</f>
        <v>3.3981273408239701</v>
      </c>
      <c r="HH5" s="67">
        <f>IFERROR(VLOOKUP($B5,RD[#All],HH$2,0)/HH$1,"")</f>
        <v>3.4303370786516854</v>
      </c>
      <c r="HI5" s="67">
        <f>IFERROR(VLOOKUP($B5,RD[#All],HI$2,0)/HI$1,"")</f>
        <v>3.3857677902621721</v>
      </c>
      <c r="HJ5" s="67">
        <f>IFERROR(VLOOKUP($B5,RD[#All],HJ$2,0)/HJ$1,"")</f>
        <v>3.4157303370786516</v>
      </c>
      <c r="HK5" s="67">
        <f>IFERROR(VLOOKUP($B5,RD[#All],HK$2,0)/HK$1,"")</f>
        <v>3.3894298793175199</v>
      </c>
      <c r="HL5" s="67">
        <f>IFERROR(VLOOKUP($B5,RD[#All],HL$2,0)/HL$1,"")</f>
        <v>3.4593424885559716</v>
      </c>
      <c r="HM5" s="67">
        <f>IFERROR(VLOOKUP($B5,RD[#All],HM$2,0)/HM$1,"")</f>
        <v>3.592476489028213</v>
      </c>
      <c r="HN5" s="67">
        <f>IFERROR(VLOOKUP($B5,RD[#All],HN$2,0)/HN$1,"")</f>
        <v>3.6202418271383787</v>
      </c>
      <c r="HO5" s="67">
        <f>IFERROR(VLOOKUP($B5,RD[#All],HO$2,0)/HO$1,"")</f>
        <v>3.6086729362591434</v>
      </c>
      <c r="HP5" s="67">
        <f>IFERROR(VLOOKUP($B5,RD[#All],HP$2,0)/HP$1,"")</f>
        <v>3.5266457680250785</v>
      </c>
      <c r="HQ5" s="67">
        <f>IFERROR(VLOOKUP($B5,RD[#All],HQ$2,0)/HQ$1,"")</f>
        <v>3.3631553631553635</v>
      </c>
      <c r="HR5" s="67">
        <f>IFERROR(VLOOKUP($B5,RD[#All],HR$2,0)/HR$1,"")</f>
        <v>3.3452877397831529</v>
      </c>
      <c r="HS5" s="67">
        <f>IFERROR(VLOOKUP($B5,RD[#All],HS$2,0)/HS$1,"")</f>
        <v>3.3578426966292132</v>
      </c>
      <c r="HT5" s="67">
        <f>IFERROR(VLOOKUP($B5,RD[#All],HT$2,0)/HT$1,"")</f>
        <v>3.3404910528506035</v>
      </c>
      <c r="HU5" s="67">
        <f>IFERROR(VLOOKUP($B5,RD[#All],HU$2,0)/HU$1,"")</f>
        <v>3.3244598098530682</v>
      </c>
      <c r="HV5" s="67">
        <f>IFERROR(VLOOKUP($B5,RD[#All],HV$2,0)/HV$1,"")</f>
        <v>3.3815038893690579</v>
      </c>
      <c r="HW5" s="67">
        <f>IFERROR(VLOOKUP($B5,RD[#All],HW$2,0)/HW$1,"")</f>
        <v>3.3840898876404495</v>
      </c>
      <c r="HX5" s="67">
        <f>IFERROR(VLOOKUP($B5,RD[#All],HX$2,0)/HX$1,"")</f>
        <v>3.383578219533276</v>
      </c>
      <c r="HY5" s="67">
        <f>IFERROR(VLOOKUP($B5,RD[#All],HY$2,0)/HY$1,"")</f>
        <v>3.4130669995838536</v>
      </c>
      <c r="HZ5" s="67">
        <f>IFERROR(VLOOKUP($B5,RD[#All],HZ$2,0)/HZ$1,"")</f>
        <v>3.3691219309196838</v>
      </c>
      <c r="IA5" s="67">
        <f>IFERROR(VLOOKUP($B5,RD[#All],IA$2,0)/IA$1,"")</f>
        <v>3.4576534576534579</v>
      </c>
      <c r="IB5" s="67">
        <f>IFERROR(VLOOKUP($B5,RD[#All],IB$2,0)/IB$1,"")</f>
        <v>3.3387445887445888</v>
      </c>
      <c r="IC5" s="67">
        <f>IFERROR(VLOOKUP($B5,RD[#All],IC$2,0)/IC$1,"")</f>
        <v>3.4580419580419584</v>
      </c>
      <c r="ID5" s="67">
        <f>IFERROR(VLOOKUP($B5,RD[#All],ID$2,0)/ID$1,"")</f>
        <v>3.3247287691732135</v>
      </c>
      <c r="IE5" s="67">
        <f>IFERROR(VLOOKUP($B5,RD[#All],IE$2,0)/IE$1,"")</f>
        <v>3.4484848484848483</v>
      </c>
      <c r="IF5" s="67" t="str">
        <f>IFERROR(VLOOKUP($B5,RD[#All],IF$2,0)/IF$1,"")</f>
        <v/>
      </c>
      <c r="IG5" s="67">
        <f>IFERROR(VLOOKUP($B5,RD[#All],IG$2,0)/IG$1,"")</f>
        <v>3.4319275403339935</v>
      </c>
      <c r="IH5" s="67">
        <f>IFERROR(VLOOKUP($B5,RD[#All],IH$2,0)/IH$1,"")</f>
        <v>3.3490073145245556</v>
      </c>
      <c r="II5" s="67">
        <f>IFERROR(VLOOKUP($B5,RD[#All],II$2,0)/II$1,"")</f>
        <v>3.4865671641791041</v>
      </c>
      <c r="IJ5" s="67">
        <f>IFERROR(VLOOKUP($B5,RD[#All],IJ$2,0)/IJ$1,"")</f>
        <v>3.3711185933408157</v>
      </c>
      <c r="IK5" s="67">
        <f>IFERROR(VLOOKUP($B5,RD[#All],IK$2,0)/IK$1,"")</f>
        <v>3.4265734265734267</v>
      </c>
      <c r="IL5" s="67" t="str">
        <f>IFERROR(VLOOKUP($B5,RD[#All],IL$2,0)/IL$1,"")</f>
        <v/>
      </c>
      <c r="IM5" s="67" t="str">
        <f>IFERROR(VLOOKUP($B5,RD[#All],IM$2,0)/IM$1,"")</f>
        <v/>
      </c>
      <c r="IN5" s="67">
        <f>IFERROR(VLOOKUP($B5,RD[#All],IN$2,0)/IN$1,"")</f>
        <v>3.5297805642633229</v>
      </c>
      <c r="IO5" s="67">
        <f>IFERROR(VLOOKUP($B5,RD[#All],IO$2,0)/IO$1,"")</f>
        <v>3.5368338557993733</v>
      </c>
      <c r="IP5" s="67">
        <f>IFERROR(VLOOKUP($B5,RD[#All],IP$2,0)/IP$1,"")</f>
        <v>3.8829897980428898</v>
      </c>
      <c r="IQ5" s="67">
        <f>IFERROR(VLOOKUP($B5,RD[#All],IQ$2,0)/IQ$1,"")</f>
        <v>3.4234654234654238</v>
      </c>
      <c r="IR5" s="67">
        <f>IFERROR(VLOOKUP($B5,RD[#All],IR$2,0)/IR$1,"")</f>
        <v>3.3768656716417911</v>
      </c>
      <c r="IS5" s="86">
        <f>IFERROR(AVERAGEIF(Inv_SY_B[[#This Row],[BLK1_INV1]:[BLK8_INV27]],"&gt;"&amp;0.1,Inv_SY_B[[#This Row],[BLK1_INV1]:[BLK8_INV27]]),"")</f>
        <v>3.4102904413090314</v>
      </c>
    </row>
    <row r="6" spans="2:253" x14ac:dyDescent="0.35">
      <c r="B6" s="85">
        <f t="shared" ref="B6:B34" si="0">B5+1</f>
        <v>45828</v>
      </c>
      <c r="C6" s="67">
        <f>IFERROR(VLOOKUP($B6,RD[#All],C$2,0)/C$1,"")</f>
        <v>1.9706136560069145</v>
      </c>
      <c r="D6" s="67">
        <f>IFERROR(VLOOKUP($B6,RD[#All],D$2,0)/D$1,"")</f>
        <v>2.0086430423509074</v>
      </c>
      <c r="E6" s="67">
        <f>IFERROR(VLOOKUP($B6,RD[#All],E$2,0)/E$1,"")</f>
        <v>2.0191011235955059</v>
      </c>
      <c r="F6" s="67">
        <f>IFERROR(VLOOKUP($B6,RD[#All],F$2,0)/F$1,"")</f>
        <v>2.0093632958801497</v>
      </c>
      <c r="G6" s="67">
        <f>IFERROR(VLOOKUP($B6,RD[#All],G$2,0)/G$1,"")</f>
        <v>1.9439930855661192</v>
      </c>
      <c r="H6" s="67">
        <f>IFERROR(VLOOKUP($B6,RD[#All],H$2,0)/H$1,"")</f>
        <v>2.0097378277153557</v>
      </c>
      <c r="I6" s="67">
        <f>IFERROR(VLOOKUP($B6,RD[#All],I$2,0)/I$1,"")</f>
        <v>2.0104868913857676</v>
      </c>
      <c r="J6" s="67">
        <f>IFERROR(VLOOKUP($B6,RD[#All],J$2,0)/J$1,"")</f>
        <v>2.0123595505617975</v>
      </c>
      <c r="K6" s="67">
        <f>IFERROR(VLOOKUP($B6,RD[#All],K$2,0)/K$1,"")</f>
        <v>1.2260674157303371</v>
      </c>
      <c r="L6" s="67">
        <f>IFERROR(VLOOKUP($B6,RD[#All],L$2,0)/L$1,"")</f>
        <v>2.008808988764045</v>
      </c>
      <c r="M6" s="67">
        <f>IFERROR(VLOOKUP($B6,RD[#All],M$2,0)/M$1,"")</f>
        <v>2.0501872659176028</v>
      </c>
      <c r="N6" s="67">
        <f>IFERROR(VLOOKUP($B6,RD[#All],N$2,0)/N$1,"")</f>
        <v>2.0370786516853934</v>
      </c>
      <c r="O6" s="67">
        <f>IFERROR(VLOOKUP($B6,RD[#All],O$2,0)/O$1,"")</f>
        <v>2.0014981273408239</v>
      </c>
      <c r="P6" s="67">
        <f>IFERROR(VLOOKUP($B6,RD[#All],P$2,0)/P$1,"")</f>
        <v>2.0510725229826354</v>
      </c>
      <c r="Q6" s="67">
        <f>IFERROR(VLOOKUP($B6,RD[#All],Q$2,0)/Q$1,"")</f>
        <v>2.0048689138576776</v>
      </c>
      <c r="R6" s="67">
        <f>IFERROR(VLOOKUP($B6,RD[#All],R$2,0)/R$1,"")</f>
        <v>1.9162172284644194</v>
      </c>
      <c r="S6" s="67">
        <f>IFERROR(VLOOKUP($B6,RD[#All],S$2,0)/S$1,"")</f>
        <v>1.994007490636704</v>
      </c>
      <c r="T6" s="67">
        <f>IFERROR(VLOOKUP($B6,RD[#All],T$2,0)/T$1,"")</f>
        <v>1.9846441947565543</v>
      </c>
      <c r="U6" s="67">
        <f>IFERROR(VLOOKUP($B6,RD[#All],U$2,0)/U$1,"")</f>
        <v>2.0145203111495249</v>
      </c>
      <c r="V6" s="67">
        <f>IFERROR(VLOOKUP($B6,RD[#All],V$2,0)/V$1,"")</f>
        <v>2.0076058772687988</v>
      </c>
      <c r="W6" s="67">
        <f>IFERROR(VLOOKUP($B6,RD[#All],W$2,0)/W$1,"")</f>
        <v>2.0082397003745318</v>
      </c>
      <c r="X6" s="67">
        <f>IFERROR(VLOOKUP($B6,RD[#All],X$2,0)/X$1,"")</f>
        <v>2.0146067415730338</v>
      </c>
      <c r="Y6" s="67">
        <f>IFERROR(VLOOKUP($B6,RD[#All],Y$2,0)/Y$1,"")</f>
        <v>1.959896283491789</v>
      </c>
      <c r="Z6" s="67">
        <f>IFERROR(VLOOKUP($B6,RD[#All],Z$2,0)/Z$1,"")</f>
        <v>2.0254681647940074</v>
      </c>
      <c r="AA6" s="67">
        <f>IFERROR(VLOOKUP($B6,RD[#All],AA$2,0)/AA$1,"")</f>
        <v>2.0280034572169403</v>
      </c>
      <c r="AB6" s="67">
        <f>IFERROR(VLOOKUP($B6,RD[#All],AB$2,0)/AB$1,"")</f>
        <v>2.0117545375972341</v>
      </c>
      <c r="AC6" s="67">
        <f>IFERROR(VLOOKUP($B6,RD[#All],AC$2,0)/AC$1,"")</f>
        <v>2</v>
      </c>
      <c r="AD6" s="67">
        <f>IFERROR(VLOOKUP($B6,RD[#All],AD$2,0)/AD$1,"")</f>
        <v>2.0044943820224721</v>
      </c>
      <c r="AE6" s="67">
        <f>IFERROR(VLOOKUP($B6,RD[#All],AE$2,0)/AE$1,"")</f>
        <v>2.0411152725759467</v>
      </c>
      <c r="AF6" s="67">
        <f>IFERROR(VLOOKUP($B6,RD[#All],AF$2,0)/AF$1,"")</f>
        <v>1.933250104036621</v>
      </c>
      <c r="AG6" s="67">
        <f>IFERROR(VLOOKUP($B6,RD[#All],AG$2,0)/AG$1,"")</f>
        <v>1.9592176446109031</v>
      </c>
      <c r="AH6" s="67">
        <f>IFERROR(VLOOKUP($B6,RD[#All],AH$2,0)/AH$1,"")</f>
        <v>1.4448605909280066</v>
      </c>
      <c r="AI6" s="67">
        <f>IFERROR(VLOOKUP($B6,RD[#All],AI$2,0)/AI$1,"")</f>
        <v>2.0393081761006289</v>
      </c>
      <c r="AJ6" s="67">
        <f>IFERROR(VLOOKUP($B6,RD[#All],AJ$2,0)/AJ$1,"")</f>
        <v>1.2912868031684352</v>
      </c>
      <c r="AK6" s="67">
        <f>IFERROR(VLOOKUP($B6,RD[#All],AK$2,0)/AK$1,"")</f>
        <v>2.0164794007490636</v>
      </c>
      <c r="AL6" s="67">
        <f>IFERROR(VLOOKUP($B6,RD[#All],AL$2,0)/AL$1,"")</f>
        <v>2.0418200066912009</v>
      </c>
      <c r="AM6" s="67">
        <f>IFERROR(VLOOKUP($B6,RD[#All],AM$2,0)/AM$1,"")</f>
        <v>2.0247191011235954</v>
      </c>
      <c r="AN6" s="67">
        <f>IFERROR(VLOOKUP($B6,RD[#All],AN$2,0)/AN$1,"")</f>
        <v>1.9674157303370785</v>
      </c>
      <c r="AO6" s="67">
        <f>IFERROR(VLOOKUP($B6,RD[#All],AO$2,0)/AO$1,"")</f>
        <v>1.997378277153558</v>
      </c>
      <c r="AP6" s="67">
        <f>IFERROR(VLOOKUP($B6,RD[#All],AP$2,0)/AP$1,"")</f>
        <v>2.0262172284644193</v>
      </c>
      <c r="AQ6" s="67">
        <f>IFERROR(VLOOKUP($B6,RD[#All],AQ$2,0)/AQ$1,"")</f>
        <v>1.9962546816479401</v>
      </c>
      <c r="AR6" s="67">
        <f>IFERROR(VLOOKUP($B6,RD[#All],AR$2,0)/AR$1,"")</f>
        <v>1.9573033707865168</v>
      </c>
      <c r="AS6" s="67">
        <f>IFERROR(VLOOKUP($B6,RD[#All],AS$2,0)/AS$1,"")</f>
        <v>2.0097378277153557</v>
      </c>
      <c r="AT6" s="67">
        <f>IFERROR(VLOOKUP($B6,RD[#All],AT$2,0)/AT$1,"")</f>
        <v>1.9898876404494381</v>
      </c>
      <c r="AU6" s="67">
        <f>IFERROR(VLOOKUP($B6,RD[#All],AU$2,0)/AU$1,"")</f>
        <v>2.0078651685393258</v>
      </c>
      <c r="AV6" s="67">
        <f>IFERROR(VLOOKUP($B6,RD[#All],AV$2,0)/AV$1,"")</f>
        <v>2.0104868913857676</v>
      </c>
      <c r="AW6" s="67">
        <f>IFERROR(VLOOKUP($B6,RD[#All],AW$2,0)/AW$1,"")</f>
        <v>1.5350043215211755</v>
      </c>
      <c r="AX6" s="67">
        <f>IFERROR(VLOOKUP($B6,RD[#All],AX$2,0)/AX$1,"")</f>
        <v>1.9805243445692882</v>
      </c>
      <c r="AY6" s="67">
        <f>IFERROR(VLOOKUP($B6,RD[#All],AY$2,0)/AY$1,"")</f>
        <v>1.9868764044943821</v>
      </c>
      <c r="AZ6" s="67">
        <f>IFERROR(VLOOKUP($B6,RD[#All],AZ$2,0)/AZ$1,"")</f>
        <v>1.4058426966292135</v>
      </c>
      <c r="BA6" s="67">
        <f>IFERROR(VLOOKUP($B6,RD[#All],BA$2,0)/BA$1,"")</f>
        <v>2.0018726591760299</v>
      </c>
      <c r="BB6" s="67">
        <f>IFERROR(VLOOKUP($B6,RD[#All],BB$2,0)/BB$1,"")</f>
        <v>2.0041198501872661</v>
      </c>
      <c r="BC6" s="67">
        <f>IFERROR(VLOOKUP($B6,RD[#All],BC$2,0)/BC$1,"")</f>
        <v>2.0347898460258014</v>
      </c>
      <c r="BD6" s="67">
        <f>IFERROR(VLOOKUP($B6,RD[#All],BD$2,0)/BD$1,"")</f>
        <v>2.0064918851435709</v>
      </c>
      <c r="BE6" s="67">
        <f>IFERROR(VLOOKUP($B6,RD[#All],BE$2,0)/BE$1,"")</f>
        <v>1.9837510803802938</v>
      </c>
      <c r="BF6" s="67">
        <f>IFERROR(VLOOKUP($B6,RD[#All],BF$2,0)/BF$1,"")</f>
        <v>2.0244694132334584</v>
      </c>
      <c r="BG6" s="67">
        <f>IFERROR(VLOOKUP($B6,RD[#All],BG$2,0)/BG$1,"")</f>
        <v>2.0211402413649604</v>
      </c>
      <c r="BH6" s="67">
        <f>IFERROR(VLOOKUP($B6,RD[#All],BH$2,0)/BH$1,"")</f>
        <v>2.0198501872659174</v>
      </c>
      <c r="BI6" s="67">
        <f>IFERROR(VLOOKUP($B6,RD[#All],BI$2,0)/BI$1,"")</f>
        <v>1.9988347898460257</v>
      </c>
      <c r="BJ6" s="67">
        <f>IFERROR(VLOOKUP($B6,RD[#All],BJ$2,0)/BJ$1,"")</f>
        <v>2.0387848522679981</v>
      </c>
      <c r="BK6" s="67">
        <f>IFERROR(VLOOKUP($B6,RD[#All],BK$2,0)/BK$1,"")</f>
        <v>2.0172284644194756</v>
      </c>
      <c r="BL6" s="67">
        <f>IFERROR(VLOOKUP($B6,RD[#All],BL$2,0)/BL$1,"")</f>
        <v>2.0582134493141524</v>
      </c>
      <c r="BM6" s="67">
        <f>IFERROR(VLOOKUP($B6,RD[#All],BM$2,0)/BM$1,"")</f>
        <v>1.9988764044943821</v>
      </c>
      <c r="BN6" s="67">
        <f>IFERROR(VLOOKUP($B6,RD[#All],BN$2,0)/BN$1,"")</f>
        <v>2.1784743991640547</v>
      </c>
      <c r="BO6" s="67">
        <f>IFERROR(VLOOKUP($B6,RD[#All],BO$2,0)/BO$1,"")</f>
        <v>1.9865168539325844</v>
      </c>
      <c r="BP6" s="67">
        <f>IFERROR(VLOOKUP($B6,RD[#All],BP$2,0)/BP$1,"")</f>
        <v>1.9747623163353503</v>
      </c>
      <c r="BQ6" s="67">
        <f>IFERROR(VLOOKUP($B6,RD[#All],BQ$2,0)/BQ$1,"")</f>
        <v>2.0363007778738114</v>
      </c>
      <c r="BR6" s="67">
        <f>IFERROR(VLOOKUP($B6,RD[#All],BR$2,0)/BR$1,"")</f>
        <v>2.0259291270527227</v>
      </c>
      <c r="BS6" s="67">
        <f>IFERROR(VLOOKUP($B6,RD[#All],BS$2,0)/BS$1,"")</f>
        <v>1.9707865168539327</v>
      </c>
      <c r="BT6" s="67">
        <f>IFERROR(VLOOKUP($B6,RD[#All],BT$2,0)/BT$1,"")</f>
        <v>1.9670411985018728</v>
      </c>
      <c r="BU6" s="67">
        <f>IFERROR(VLOOKUP($B6,RD[#All],BU$2,0)/BU$1,"")</f>
        <v>1.9794007490636705</v>
      </c>
      <c r="BV6" s="67">
        <f>IFERROR(VLOOKUP($B6,RD[#All],BV$2,0)/BV$1,"")</f>
        <v>1.961423220973783</v>
      </c>
      <c r="BW6" s="67">
        <f>IFERROR(VLOOKUP($B6,RD[#All],BW$2,0)/BW$1,"")</f>
        <v>2.0265917602996257</v>
      </c>
      <c r="BX6" s="67">
        <f>IFERROR(VLOOKUP($B6,RD[#All],BX$2,0)/BX$1,"")</f>
        <v>1.9928838951310863</v>
      </c>
      <c r="BY6" s="67">
        <f>IFERROR(VLOOKUP($B6,RD[#All],BY$2,0)/BY$1,"")</f>
        <v>2.0271327507282564</v>
      </c>
      <c r="BZ6" s="67">
        <f>IFERROR(VLOOKUP($B6,RD[#All],BZ$2,0)/BZ$1,"")</f>
        <v>1.9965043695380775</v>
      </c>
      <c r="CA6" s="67">
        <f>IFERROR(VLOOKUP($B6,RD[#All],CA$2,0)/CA$1,"")</f>
        <v>2.0238035788597584</v>
      </c>
      <c r="CB6" s="67">
        <f>IFERROR(VLOOKUP($B6,RD[#All],CB$2,0)/CB$1,"")</f>
        <v>1.997378277153558</v>
      </c>
      <c r="CC6" s="67">
        <f>IFERROR(VLOOKUP($B6,RD[#All],CC$2,0)/CC$1,"")</f>
        <v>1.9749063670411984</v>
      </c>
      <c r="CD6" s="67">
        <f>IFERROR(VLOOKUP($B6,RD[#All],CD$2,0)/CD$1,"")</f>
        <v>2.0210890233362142</v>
      </c>
      <c r="CE6" s="67">
        <f>IFERROR(VLOOKUP($B6,RD[#All],CE$2,0)/CE$1,"")</f>
        <v>2.000374531835206</v>
      </c>
      <c r="CF6" s="67">
        <f>IFERROR(VLOOKUP($B6,RD[#All],CF$2,0)/CF$1,"")</f>
        <v>1.7756554307116106</v>
      </c>
      <c r="CG6" s="67">
        <f>IFERROR(VLOOKUP($B6,RD[#All],CG$2,0)/CG$1,"")</f>
        <v>1.9775280898876404</v>
      </c>
      <c r="CH6" s="67">
        <f>IFERROR(VLOOKUP($B6,RD[#All],CH$2,0)/CH$1,"")</f>
        <v>2.0014981273408239</v>
      </c>
      <c r="CI6" s="67">
        <f>IFERROR(VLOOKUP($B6,RD[#All],CI$2,0)/CI$1,"")</f>
        <v>1.9647940074906367</v>
      </c>
      <c r="CJ6" s="67">
        <f>IFERROR(VLOOKUP($B6,RD[#All],CJ$2,0)/CJ$1,"")</f>
        <v>1.9771535580524344</v>
      </c>
      <c r="CK6" s="67">
        <f>IFERROR(VLOOKUP($B6,RD[#All],CK$2,0)/CK$1,"")</f>
        <v>1.9561797752808987</v>
      </c>
      <c r="CL6" s="67">
        <f>IFERROR(VLOOKUP($B6,RD[#All],CL$2,0)/CL$1,"")</f>
        <v>1.9752808988764043</v>
      </c>
      <c r="CM6" s="67">
        <f>IFERROR(VLOOKUP($B6,RD[#All],CM$2,0)/CM$1,"")</f>
        <v>1.941198501872659</v>
      </c>
      <c r="CN6" s="67">
        <f>IFERROR(VLOOKUP($B6,RD[#All],CN$2,0)/CN$1,"")</f>
        <v>1.905243445692884</v>
      </c>
      <c r="CO6" s="67">
        <f>IFERROR(VLOOKUP($B6,RD[#All],CO$2,0)/CO$1,"")</f>
        <v>1.9545168539325843</v>
      </c>
      <c r="CP6" s="67">
        <f>IFERROR(VLOOKUP($B6,RD[#All],CP$2,0)/CP$1,"")</f>
        <v>1.9675021607605878</v>
      </c>
      <c r="CQ6" s="67">
        <f>IFERROR(VLOOKUP($B6,RD[#All],CQ$2,0)/CQ$1,"")</f>
        <v>1.9865168539325841</v>
      </c>
      <c r="CR6" s="67">
        <f>IFERROR(VLOOKUP($B6,RD[#All],CR$2,0)/CR$1,"")</f>
        <v>1.9898876404494381</v>
      </c>
      <c r="CS6" s="67">
        <f>IFERROR(VLOOKUP($B6,RD[#All],CS$2,0)/CS$1,"")</f>
        <v>2.0208073241781106</v>
      </c>
      <c r="CT6" s="67">
        <f>IFERROR(VLOOKUP($B6,RD[#All],CT$2,0)/CT$1,"")</f>
        <v>0</v>
      </c>
      <c r="CU6" s="67">
        <f>IFERROR(VLOOKUP($B6,RD[#All],CU$2,0)/CU$1,"")</f>
        <v>0</v>
      </c>
      <c r="CV6" s="67">
        <f>IFERROR(VLOOKUP($B6,RD[#All],CV$2,0)/CV$1,"")</f>
        <v>2.0074906367041199</v>
      </c>
      <c r="CW6" s="67">
        <f>IFERROR(VLOOKUP($B6,RD[#All],CW$2,0)/CW$1,"")</f>
        <v>1.9955056179775279</v>
      </c>
      <c r="CX6" s="67">
        <f>IFERROR(VLOOKUP($B6,RD[#All],CX$2,0)/CX$1,"")</f>
        <v>1.9569288389513109</v>
      </c>
      <c r="CY6" s="67">
        <f>IFERROR(VLOOKUP($B6,RD[#All],CY$2,0)/CY$1,"")</f>
        <v>2.047940074906367</v>
      </c>
      <c r="CZ6" s="67">
        <f>IFERROR(VLOOKUP($B6,RD[#All],CZ$2,0)/CZ$1,"")</f>
        <v>1.9479400749063671</v>
      </c>
      <c r="DA6" s="67">
        <f>IFERROR(VLOOKUP($B6,RD[#All],DA$2,0)/DA$1,"")</f>
        <v>2.0191011235955059</v>
      </c>
      <c r="DB6" s="67">
        <f>IFERROR(VLOOKUP($B6,RD[#All],DB$2,0)/DB$1,"")</f>
        <v>1.9662921348314606</v>
      </c>
      <c r="DC6" s="67">
        <f>IFERROR(VLOOKUP($B6,RD[#All],DC$2,0)/DC$1,"")</f>
        <v>2.0314606741573034</v>
      </c>
      <c r="DD6" s="67">
        <f>IFERROR(VLOOKUP($B6,RD[#All],DD$2,0)/DD$1,"")</f>
        <v>0</v>
      </c>
      <c r="DE6" s="67">
        <f>IFERROR(VLOOKUP($B6,RD[#All],DE$2,0)/DE$1,"")</f>
        <v>0</v>
      </c>
      <c r="DF6" s="67">
        <f>IFERROR(VLOOKUP($B6,RD[#All],DF$2,0)/DF$1,"")</f>
        <v>2.0107059217129475</v>
      </c>
      <c r="DG6" s="67">
        <f>IFERROR(VLOOKUP($B6,RD[#All],DG$2,0)/DG$1,"")</f>
        <v>2.0086142322097378</v>
      </c>
      <c r="DH6" s="67">
        <f>IFERROR(VLOOKUP($B6,RD[#All],DH$2,0)/DH$1,"")</f>
        <v>2.0071577195172701</v>
      </c>
      <c r="DI6" s="67">
        <f>IFERROR(VLOOKUP($B6,RD[#All],DI$2,0)/DI$1,"")</f>
        <v>2.0100259291270528</v>
      </c>
      <c r="DJ6" s="67">
        <f>IFERROR(VLOOKUP($B6,RD[#All],DJ$2,0)/DJ$1,"")</f>
        <v>2.0363007778738114</v>
      </c>
      <c r="DK6" s="67">
        <f>IFERROR(VLOOKUP($B6,RD[#All],DK$2,0)/DK$1,"")</f>
        <v>2.0021639617145235</v>
      </c>
      <c r="DL6" s="67">
        <f>IFERROR(VLOOKUP($B6,RD[#All],DL$2,0)/DL$1,"")</f>
        <v>1.9868497711194339</v>
      </c>
      <c r="DM6" s="67">
        <f>IFERROR(VLOOKUP($B6,RD[#All],DM$2,0)/DM$1,"")</f>
        <v>1.9850187265917603</v>
      </c>
      <c r="DN6" s="67">
        <f>IFERROR(VLOOKUP($B6,RD[#All],DN$2,0)/DN$1,"")</f>
        <v>2.0123595505617975</v>
      </c>
      <c r="DO6" s="67">
        <f>IFERROR(VLOOKUP($B6,RD[#All],DO$2,0)/DO$1,"")</f>
        <v>1.9069923051187689</v>
      </c>
      <c r="DP6" s="67">
        <f>IFERROR(VLOOKUP($B6,RD[#All],DP$2,0)/DP$1,"")</f>
        <v>1.9941739492301289</v>
      </c>
      <c r="DQ6" s="67">
        <f>IFERROR(VLOOKUP($B6,RD[#All],DQ$2,0)/DQ$1,"")</f>
        <v>2.0031627132750729</v>
      </c>
      <c r="DR6" s="67">
        <f>IFERROR(VLOOKUP($B6,RD[#All],DR$2,0)/DR$1,"")</f>
        <v>1.988014981273408</v>
      </c>
      <c r="DS6" s="67">
        <f>IFERROR(VLOOKUP($B6,RD[#All],DS$2,0)/DS$1,"")</f>
        <v>2.0269662921348317</v>
      </c>
      <c r="DT6" s="67">
        <f>IFERROR(VLOOKUP($B6,RD[#All],DT$2,0)/DT$1,"")</f>
        <v>1.7711194340407823</v>
      </c>
      <c r="DU6" s="67">
        <f>IFERROR(VLOOKUP($B6,RD[#All],DU$2,0)/DU$1,"")</f>
        <v>1.7278401997503121</v>
      </c>
      <c r="DV6" s="67">
        <f>IFERROR(VLOOKUP($B6,RD[#All],DV$2,0)/DV$1,"")</f>
        <v>2.0044943820224721</v>
      </c>
      <c r="DW6" s="67">
        <f>IFERROR(VLOOKUP($B6,RD[#All],DW$2,0)/DW$1,"")</f>
        <v>2.0235955056179775</v>
      </c>
      <c r="DX6" s="67">
        <f>IFERROR(VLOOKUP($B6,RD[#All],DX$2,0)/DX$1,"")</f>
        <v>1.9951727007906781</v>
      </c>
      <c r="DY6" s="67">
        <f>IFERROR(VLOOKUP($B6,RD[#All],DY$2,0)/DY$1,"")</f>
        <v>2.0374531835205993</v>
      </c>
      <c r="DZ6" s="67">
        <f>IFERROR(VLOOKUP($B6,RD[#All],DZ$2,0)/DZ$1,"")</f>
        <v>1.9816479400749065</v>
      </c>
      <c r="EA6" s="67">
        <f>IFERROR(VLOOKUP($B6,RD[#All],EA$2,0)/EA$1,"")</f>
        <v>1.892301290054099</v>
      </c>
      <c r="EB6" s="67">
        <f>IFERROR(VLOOKUP($B6,RD[#All],EB$2,0)/EB$1,"")</f>
        <v>1.4781523096129838</v>
      </c>
      <c r="EC6" s="67">
        <f>IFERROR(VLOOKUP($B6,RD[#All],EC$2,0)/EC$1,"")</f>
        <v>2.0038029386343994</v>
      </c>
      <c r="ED6" s="67">
        <f>IFERROR(VLOOKUP($B6,RD[#All],ED$2,0)/ED$1,"")</f>
        <v>1.9996542783059637</v>
      </c>
      <c r="EE6" s="67">
        <f>IFERROR(VLOOKUP($B6,RD[#All],EE$2,0)/EE$1,"")</f>
        <v>2.0010371650821086</v>
      </c>
      <c r="EF6" s="67">
        <f>IFERROR(VLOOKUP($B6,RD[#All],EF$2,0)/EF$1,"")</f>
        <v>2.0478038815117467</v>
      </c>
      <c r="EG6" s="67">
        <f>IFERROR(VLOOKUP($B6,RD[#All],EG$2,0)/EG$1,"")</f>
        <v>2.0730769230769228</v>
      </c>
      <c r="EH6" s="67">
        <f>IFERROR(VLOOKUP($B6,RD[#All],EH$2,0)/EH$1,"")</f>
        <v>2.0136363636363637</v>
      </c>
      <c r="EI6" s="67">
        <f>IFERROR(VLOOKUP($B6,RD[#All],EI$2,0)/EI$1,"")</f>
        <v>2.0821678321678321</v>
      </c>
      <c r="EJ6" s="67">
        <f>IFERROR(VLOOKUP($B6,RD[#All],EJ$2,0)/EJ$1,"")</f>
        <v>2.0423076923076926</v>
      </c>
      <c r="EK6" s="67">
        <f>IFERROR(VLOOKUP($B6,RD[#All],EK$2,0)/EK$1,"")</f>
        <v>2.0764044943820226</v>
      </c>
      <c r="EL6" s="67">
        <f>IFERROR(VLOOKUP($B6,RD[#All],EL$2,0)/EL$1,"")</f>
        <v>2.0561797752808988</v>
      </c>
      <c r="EM6" s="67">
        <f>IFERROR(VLOOKUP($B6,RD[#All],EM$2,0)/EM$1,"")</f>
        <v>2.0363007778738114</v>
      </c>
      <c r="EN6" s="67">
        <f>IFERROR(VLOOKUP($B6,RD[#All],EN$2,0)/EN$1,"")</f>
        <v>1.9965427830596369</v>
      </c>
      <c r="EO6" s="67">
        <f>IFERROR(VLOOKUP($B6,RD[#All],EO$2,0)/EO$1,"")</f>
        <v>2.0153558052434457</v>
      </c>
      <c r="EP6" s="67">
        <f>IFERROR(VLOOKUP($B6,RD[#All],EP$2,0)/EP$1,"")</f>
        <v>2.0338807260155574</v>
      </c>
      <c r="EQ6" s="67">
        <f>IFERROR(VLOOKUP($B6,RD[#All],EQ$2,0)/EQ$1,"")</f>
        <v>1.9501872659176032</v>
      </c>
      <c r="ER6" s="67">
        <f>IFERROR(VLOOKUP($B6,RD[#All],ER$2,0)/ER$1,"")</f>
        <v>1.9370786516853931</v>
      </c>
      <c r="ES6" s="67">
        <f>IFERROR(VLOOKUP($B6,RD[#All],ES$2,0)/ES$1,"")</f>
        <v>2.0191011235955059</v>
      </c>
      <c r="ET6" s="67">
        <f>IFERROR(VLOOKUP($B6,RD[#All],ET$2,0)/ET$1,"")</f>
        <v>2.0424923391215524</v>
      </c>
      <c r="EU6" s="67">
        <f>IFERROR(VLOOKUP($B6,RD[#All],EU$2,0)/EU$1,"")</f>
        <v>2.0103716508210892</v>
      </c>
      <c r="EV6" s="67">
        <f>IFERROR(VLOOKUP($B6,RD[#All],EV$2,0)/EV$1,"")</f>
        <v>2.0134831460674159</v>
      </c>
      <c r="EW6" s="67">
        <f>IFERROR(VLOOKUP($B6,RD[#All],EW$2,0)/EW$1,"")</f>
        <v>2.0131374243733791</v>
      </c>
      <c r="EX6" s="67">
        <f>IFERROR(VLOOKUP($B6,RD[#All],EX$2,0)/EX$1,"")</f>
        <v>1.7382022471910112</v>
      </c>
      <c r="EY6" s="67">
        <f>IFERROR(VLOOKUP($B6,RD[#All],EY$2,0)/EY$1,"")</f>
        <v>2.0417811069496463</v>
      </c>
      <c r="EZ6" s="67">
        <f>IFERROR(VLOOKUP($B6,RD[#All],EZ$2,0)/EZ$1,"")</f>
        <v>2.0292134831460671</v>
      </c>
      <c r="FA6" s="67">
        <f>IFERROR(VLOOKUP($B6,RD[#All],FA$2,0)/FA$1,"")</f>
        <v>1.9895131086142324</v>
      </c>
      <c r="FB6" s="67">
        <f>IFERROR(VLOOKUP($B6,RD[#All],FB$2,0)/FB$1,"")</f>
        <v>1.9749063670411984</v>
      </c>
      <c r="FC6" s="67">
        <f>IFERROR(VLOOKUP($B6,RD[#All],FC$2,0)/FC$1,"")</f>
        <v>2.0205992509363297</v>
      </c>
      <c r="FD6" s="67">
        <f>IFERROR(VLOOKUP($B6,RD[#All],FD$2,0)/FD$1,"")</f>
        <v>1.9981273408239701</v>
      </c>
      <c r="FE6" s="67">
        <f>IFERROR(VLOOKUP($B6,RD[#All],FE$2,0)/FE$1,"")</f>
        <v>2.0412878787878785</v>
      </c>
      <c r="FF6" s="67">
        <f>IFERROR(VLOOKUP($B6,RD[#All],FF$2,0)/FF$1,"")</f>
        <v>2.0106060606060603</v>
      </c>
      <c r="FG6" s="67">
        <f>IFERROR(VLOOKUP($B6,RD[#All],FG$2,0)/FG$1,"")</f>
        <v>2.042760942760943</v>
      </c>
      <c r="FH6" s="67">
        <f>IFERROR(VLOOKUP($B6,RD[#All],FH$2,0)/FH$1,"")</f>
        <v>1.980681818181818</v>
      </c>
      <c r="FI6" s="67">
        <f>IFERROR(VLOOKUP($B6,RD[#All],FI$2,0)/FI$1,"")</f>
        <v>1.5845117845117846</v>
      </c>
      <c r="FJ6" s="67">
        <f>IFERROR(VLOOKUP($B6,RD[#All],FJ$2,0)/FJ$1,"")</f>
        <v>1.7643097643097643</v>
      </c>
      <c r="FK6" s="67">
        <f>IFERROR(VLOOKUP($B6,RD[#All],FK$2,0)/FK$1,"")</f>
        <v>2.0521885521885523</v>
      </c>
      <c r="FL6" s="67">
        <f>IFERROR(VLOOKUP($B6,RD[#All],FL$2,0)/FL$1,"")</f>
        <v>2.0250909090909088</v>
      </c>
      <c r="FM6" s="67">
        <f>IFERROR(VLOOKUP($B6,RD[#All],FM$2,0)/FM$1,"")</f>
        <v>1.7155303030303028</v>
      </c>
      <c r="FN6" s="67">
        <f>IFERROR(VLOOKUP($B6,RD[#All],FN$2,0)/FN$1,"")</f>
        <v>1.5185185185185186</v>
      </c>
      <c r="FO6" s="67">
        <f>IFERROR(VLOOKUP($B6,RD[#All],FO$2,0)/FO$1,"")</f>
        <v>1.3484848484848484</v>
      </c>
      <c r="FP6" s="67">
        <f>IFERROR(VLOOKUP($B6,RD[#All],FP$2,0)/FP$1,"")</f>
        <v>1.925090909090909</v>
      </c>
      <c r="FQ6" s="67">
        <f>IFERROR(VLOOKUP($B6,RD[#All],FQ$2,0)/FQ$1,"")</f>
        <v>2.0130909090909093</v>
      </c>
      <c r="FR6" s="67">
        <f>IFERROR(VLOOKUP($B6,RD[#All],FR$2,0)/FR$1,"")</f>
        <v>1.9170909090909092</v>
      </c>
      <c r="FS6" s="67">
        <f>IFERROR(VLOOKUP($B6,RD[#All],FS$2,0)/FS$1,"")</f>
        <v>1.4632996632996633</v>
      </c>
      <c r="FT6" s="67">
        <f>IFERROR(VLOOKUP($B6,RD[#All],FT$2,0)/FT$1,"")</f>
        <v>1.4</v>
      </c>
      <c r="FU6" s="67">
        <f>IFERROR(VLOOKUP($B6,RD[#All],FU$2,0)/FU$1,"")</f>
        <v>2.0138047138047139</v>
      </c>
      <c r="FV6" s="67">
        <f>IFERROR(VLOOKUP($B6,RD[#All],FV$2,0)/FV$1,"")</f>
        <v>1.9852272727272728</v>
      </c>
      <c r="FW6" s="67">
        <f>IFERROR(VLOOKUP($B6,RD[#All],FW$2,0)/FW$1,"")</f>
        <v>2.040151515151515</v>
      </c>
      <c r="FX6" s="67">
        <f>IFERROR(VLOOKUP($B6,RD[#All],FX$2,0)/FX$1,"")</f>
        <v>2.0041666666666669</v>
      </c>
      <c r="FY6" s="67">
        <f>IFERROR(VLOOKUP($B6,RD[#All],FY$2,0)/FY$1,"")</f>
        <v>2.0720538720538721</v>
      </c>
      <c r="FZ6" s="67">
        <f>IFERROR(VLOOKUP($B6,RD[#All],FZ$2,0)/FZ$1,"")</f>
        <v>2.0678030303030304</v>
      </c>
      <c r="GA6" s="67">
        <f>IFERROR(VLOOKUP($B6,RD[#All],GA$2,0)/GA$1,"")</f>
        <v>1.4825174825174825</v>
      </c>
      <c r="GB6" s="67">
        <f>IFERROR(VLOOKUP($B6,RD[#All],GB$2,0)/GB$1,"")</f>
        <v>1.4973063973063974</v>
      </c>
      <c r="GC6" s="67">
        <f>IFERROR(VLOOKUP($B6,RD[#All],GC$2,0)/GC$1,"")</f>
        <v>2.0077441077441076</v>
      </c>
      <c r="GD6" s="67">
        <f>IFERROR(VLOOKUP($B6,RD[#All],GD$2,0)/GD$1,"")</f>
        <v>2.1290909090909089</v>
      </c>
      <c r="GE6" s="67">
        <f>IFERROR(VLOOKUP($B6,RD[#All],GE$2,0)/GE$1,"")</f>
        <v>2.0458041958041959</v>
      </c>
      <c r="GF6" s="67">
        <f>IFERROR(VLOOKUP($B6,RD[#All],GF$2,0)/GF$1,"")</f>
        <v>2.0478114478114477</v>
      </c>
      <c r="GG6" s="67">
        <f>IFERROR(VLOOKUP($B6,RD[#All],GG$2,0)/GG$1,"")</f>
        <v>2.0301818181818181</v>
      </c>
      <c r="GH6" s="67">
        <f>IFERROR(VLOOKUP($B6,RD[#All],GH$2,0)/GH$1,"")</f>
        <v>2.02</v>
      </c>
      <c r="GI6" s="67">
        <f>IFERROR(VLOOKUP($B6,RD[#All],GI$2,0)/GI$1,"")</f>
        <v>1.6309090909090909</v>
      </c>
      <c r="GJ6" s="67">
        <f>IFERROR(VLOOKUP($B6,RD[#All],GJ$2,0)/GJ$1,"")</f>
        <v>1.156993006993007</v>
      </c>
      <c r="GK6" s="67">
        <f>IFERROR(VLOOKUP($B6,RD[#All],GK$2,0)/GK$1,"")</f>
        <v>1.9787878787878788</v>
      </c>
      <c r="GL6" s="67">
        <f>IFERROR(VLOOKUP($B6,RD[#All],GL$2,0)/GL$1,"")</f>
        <v>1.9522727272727272</v>
      </c>
      <c r="GM6" s="67">
        <f>IFERROR(VLOOKUP($B6,RD[#All],GM$2,0)/GM$1,"")</f>
        <v>1.981060606060606</v>
      </c>
      <c r="GN6" s="67">
        <f>IFERROR(VLOOKUP($B6,RD[#All],GN$2,0)/GN$1,"")</f>
        <v>1.9431818181818181</v>
      </c>
      <c r="GO6" s="67">
        <f>IFERROR(VLOOKUP($B6,RD[#All],GO$2,0)/GO$1,"")</f>
        <v>1.9780303030303032</v>
      </c>
      <c r="GP6" s="67">
        <f>IFERROR(VLOOKUP($B6,RD[#All],GP$2,0)/GP$1,"")</f>
        <v>1.481060606060606</v>
      </c>
      <c r="GQ6" s="67">
        <f>IFERROR(VLOOKUP($B6,RD[#All],GQ$2,0)/GQ$1,"")</f>
        <v>2.0109090909090908</v>
      </c>
      <c r="GR6" s="67">
        <f>IFERROR(VLOOKUP($B6,RD[#All],GR$2,0)/GR$1,"")</f>
        <v>2.0393939393939391</v>
      </c>
      <c r="GS6" s="67" t="str">
        <f>IFERROR(VLOOKUP($B6,RD[#All],GS$2,0)/GS$1,"")</f>
        <v/>
      </c>
      <c r="GT6" s="67" t="str">
        <f>IFERROR(VLOOKUP($B6,RD[#All],GT$2,0)/GT$1,"")</f>
        <v/>
      </c>
      <c r="GU6" s="67">
        <f>IFERROR(VLOOKUP($B6,RD[#All],GU$2,0)/GU$1,"")</f>
        <v>1.8220668220668221</v>
      </c>
      <c r="GV6" s="67">
        <f>IFERROR(VLOOKUP($B6,RD[#All],GV$2,0)/GV$1,"")</f>
        <v>1.9490412398213817</v>
      </c>
      <c r="GW6" s="67">
        <f>IFERROR(VLOOKUP($B6,RD[#All],GW$2,0)/GW$1,"")</f>
        <v>1.973392461197339</v>
      </c>
      <c r="GX6" s="67" t="str">
        <f>IFERROR(VLOOKUP($B6,RD[#All],GX$2,0)/GX$1,"")</f>
        <v/>
      </c>
      <c r="GY6" s="67">
        <f>IFERROR(VLOOKUP($B6,RD[#All],GY$2,0)/GY$1,"")</f>
        <v>1.9788106630211892</v>
      </c>
      <c r="GZ6" s="67">
        <f>IFERROR(VLOOKUP($B6,RD[#All],GZ$2,0)/GZ$1,"")</f>
        <v>1.9101123595505618</v>
      </c>
      <c r="HA6" s="67">
        <f>IFERROR(VLOOKUP($B6,RD[#All],HA$2,0)/HA$1,"")</f>
        <v>1.9513108614232211</v>
      </c>
      <c r="HB6" s="67">
        <f>IFERROR(VLOOKUP($B6,RD[#All],HB$2,0)/HB$1,"")</f>
        <v>1.9441947565543072</v>
      </c>
      <c r="HC6" s="67">
        <f>IFERROR(VLOOKUP($B6,RD[#All],HC$2,0)/HC$1,"")</f>
        <v>1.9749063670411984</v>
      </c>
      <c r="HD6" s="67">
        <f>IFERROR(VLOOKUP($B6,RD[#All],HD$2,0)/HD$1,"")</f>
        <v>1.997752808988764</v>
      </c>
      <c r="HE6" s="67">
        <f>IFERROR(VLOOKUP($B6,RD[#All],HE$2,0)/HE$1,"")</f>
        <v>2.0044943820224721</v>
      </c>
      <c r="HF6" s="67">
        <f>IFERROR(VLOOKUP($B6,RD[#All],HF$2,0)/HF$1,"")</f>
        <v>1.9176029962546817</v>
      </c>
      <c r="HG6" s="67">
        <f>IFERROR(VLOOKUP($B6,RD[#All],HG$2,0)/HG$1,"")</f>
        <v>2.0029962546816478</v>
      </c>
      <c r="HH6" s="67">
        <f>IFERROR(VLOOKUP($B6,RD[#All],HH$2,0)/HH$1,"")</f>
        <v>2.0299625468164795</v>
      </c>
      <c r="HI6" s="67">
        <f>IFERROR(VLOOKUP($B6,RD[#All],HI$2,0)/HI$1,"")</f>
        <v>1.9835205992509364</v>
      </c>
      <c r="HJ6" s="67">
        <f>IFERROR(VLOOKUP($B6,RD[#All],HJ$2,0)/HJ$1,"")</f>
        <v>1.5018726591760299</v>
      </c>
      <c r="HK6" s="67">
        <f>IFERROR(VLOOKUP($B6,RD[#All],HK$2,0)/HK$1,"")</f>
        <v>1.9941739492301289</v>
      </c>
      <c r="HL6" s="67">
        <f>IFERROR(VLOOKUP($B6,RD[#All],HL$2,0)/HL$1,"")</f>
        <v>2.0394506866416982</v>
      </c>
      <c r="HM6" s="67">
        <f>IFERROR(VLOOKUP($B6,RD[#All],HM$2,0)/HM$1,"")</f>
        <v>2.2082400358262428</v>
      </c>
      <c r="HN6" s="67">
        <f>IFERROR(VLOOKUP($B6,RD[#All],HN$2,0)/HN$1,"")</f>
        <v>2.1406180026869679</v>
      </c>
      <c r="HO6" s="67">
        <f>IFERROR(VLOOKUP($B6,RD[#All],HO$2,0)/HO$1,"")</f>
        <v>2.1290491118077326</v>
      </c>
      <c r="HP6" s="67">
        <f>IFERROR(VLOOKUP($B6,RD[#All],HP$2,0)/HP$1,"")</f>
        <v>2.1648902821316613</v>
      </c>
      <c r="HQ6" s="67">
        <f>IFERROR(VLOOKUP($B6,RD[#All],HQ$2,0)/HQ$1,"")</f>
        <v>1.9124579124579124</v>
      </c>
      <c r="HR6" s="67">
        <f>IFERROR(VLOOKUP($B6,RD[#All],HR$2,0)/HR$1,"")</f>
        <v>1.9599666388657213</v>
      </c>
      <c r="HS6" s="67">
        <f>IFERROR(VLOOKUP($B6,RD[#All],HS$2,0)/HS$1,"")</f>
        <v>1.9318651685393258</v>
      </c>
      <c r="HT6" s="67">
        <f>IFERROR(VLOOKUP($B6,RD[#All],HT$2,0)/HT$1,"")</f>
        <v>1.9885143570536827</v>
      </c>
      <c r="HU6" s="67">
        <f>IFERROR(VLOOKUP($B6,RD[#All],HU$2,0)/HU$1,"")</f>
        <v>1.9702679343128779</v>
      </c>
      <c r="HV6" s="67">
        <f>IFERROR(VLOOKUP($B6,RD[#All],HV$2,0)/HV$1,"")</f>
        <v>1.9547104580812444</v>
      </c>
      <c r="HW6" s="67">
        <f>IFERROR(VLOOKUP($B6,RD[#All],HW$2,0)/HW$1,"")</f>
        <v>1.9577528089887641</v>
      </c>
      <c r="HX6" s="67">
        <f>IFERROR(VLOOKUP($B6,RD[#All],HX$2,0)/HX$1,"")</f>
        <v>1.9965427830596369</v>
      </c>
      <c r="HY6" s="67">
        <f>IFERROR(VLOOKUP($B6,RD[#All],HY$2,0)/HY$1,"")</f>
        <v>1.9781939242613402</v>
      </c>
      <c r="HZ6" s="67">
        <f>IFERROR(VLOOKUP($B6,RD[#All],HZ$2,0)/HZ$1,"")</f>
        <v>1.9558884727424053</v>
      </c>
      <c r="IA6" s="67">
        <f>IFERROR(VLOOKUP($B6,RD[#All],IA$2,0)/IA$1,"")</f>
        <v>2.0318570318570321</v>
      </c>
      <c r="IB6" s="67">
        <f>IFERROR(VLOOKUP($B6,RD[#All],IB$2,0)/IB$1,"")</f>
        <v>1.9296536796536796</v>
      </c>
      <c r="IC6" s="67">
        <f>IFERROR(VLOOKUP($B6,RD[#All],IC$2,0)/IC$1,"")</f>
        <v>2.0357420357420359</v>
      </c>
      <c r="ID6" s="67">
        <f>IFERROR(VLOOKUP($B6,RD[#All],ID$2,0)/ID$1,"")</f>
        <v>1.9977553310886644</v>
      </c>
      <c r="IE6" s="67">
        <f>IFERROR(VLOOKUP($B6,RD[#All],IE$2,0)/IE$1,"")</f>
        <v>1.9127272727272726</v>
      </c>
      <c r="IF6" s="67" t="str">
        <f>IFERROR(VLOOKUP($B6,RD[#All],IF$2,0)/IF$1,"")</f>
        <v/>
      </c>
      <c r="IG6" s="67">
        <f>IFERROR(VLOOKUP($B6,RD[#All],IG$2,0)/IG$1,"")</f>
        <v>2.0124540050948201</v>
      </c>
      <c r="IH6" s="67">
        <f>IFERROR(VLOOKUP($B6,RD[#All],IH$2,0)/IH$1,"")</f>
        <v>1.9679554162312782</v>
      </c>
      <c r="II6" s="67">
        <f>IFERROR(VLOOKUP($B6,RD[#All],II$2,0)/II$1,"")</f>
        <v>2</v>
      </c>
      <c r="IJ6" s="67">
        <f>IFERROR(VLOOKUP($B6,RD[#All],IJ$2,0)/IJ$1,"")</f>
        <v>1.8974934530490084</v>
      </c>
      <c r="IK6" s="67">
        <f>IFERROR(VLOOKUP($B6,RD[#All],IK$2,0)/IK$1,"")</f>
        <v>1.9020979020979023</v>
      </c>
      <c r="IL6" s="67" t="str">
        <f>IFERROR(VLOOKUP($B6,RD[#All],IL$2,0)/IL$1,"")</f>
        <v/>
      </c>
      <c r="IM6" s="67" t="str">
        <f>IFERROR(VLOOKUP($B6,RD[#All],IM$2,0)/IM$1,"")</f>
        <v/>
      </c>
      <c r="IN6" s="67">
        <f>IFERROR(VLOOKUP($B6,RD[#All],IN$2,0)/IN$1,"")</f>
        <v>2.039707419017764</v>
      </c>
      <c r="IO6" s="67">
        <f>IFERROR(VLOOKUP($B6,RD[#All],IO$2,0)/IO$1,"")</f>
        <v>1.9710031347962382</v>
      </c>
      <c r="IP6" s="67">
        <f>IFERROR(VLOOKUP($B6,RD[#All],IP$2,0)/IP$1,"")</f>
        <v>2.2236102435977512</v>
      </c>
      <c r="IQ6" s="67">
        <f>IFERROR(VLOOKUP($B6,RD[#All],IQ$2,0)/IQ$1,"")</f>
        <v>1.9106449106449108</v>
      </c>
      <c r="IR6" s="67">
        <f>IFERROR(VLOOKUP($B6,RD[#All],IR$2,0)/IR$1,"")</f>
        <v>1.9693200663349919</v>
      </c>
      <c r="IS6" s="86">
        <f>IFERROR(AVERAGEIF(Inv_SY_B[[#This Row],[BLK1_INV1]:[BLK8_INV27]],"&gt;"&amp;0.1,Inv_SY_B[[#This Row],[BLK1_INV1]:[BLK8_INV27]]),"")</f>
        <v>1.9552932770770517</v>
      </c>
    </row>
    <row r="7" spans="2:253" x14ac:dyDescent="0.35">
      <c r="B7" s="85">
        <f t="shared" si="0"/>
        <v>45829</v>
      </c>
      <c r="C7" s="67">
        <f>IFERROR(VLOOKUP($B7,RD[#All],C$2,0)/C$1,"")</f>
        <v>4.0190146931719966</v>
      </c>
      <c r="D7" s="67">
        <f>IFERROR(VLOOKUP($B7,RD[#All],D$2,0)/D$1,"")</f>
        <v>3.9930855661192739</v>
      </c>
      <c r="E7" s="67">
        <f>IFERROR(VLOOKUP($B7,RD[#All],E$2,0)/E$1,"")</f>
        <v>4.0037453183520597</v>
      </c>
      <c r="F7" s="67">
        <f>IFERROR(VLOOKUP($B7,RD[#All],F$2,0)/F$1,"")</f>
        <v>3.9872659176029961</v>
      </c>
      <c r="G7" s="67">
        <f>IFERROR(VLOOKUP($B7,RD[#All],G$2,0)/G$1,"")</f>
        <v>4.077787381158168</v>
      </c>
      <c r="H7" s="67">
        <f>IFERROR(VLOOKUP($B7,RD[#All],H$2,0)/H$1,"")</f>
        <v>4.0037453183520597</v>
      </c>
      <c r="I7" s="67">
        <f>IFERROR(VLOOKUP($B7,RD[#All],I$2,0)/I$1,"")</f>
        <v>3.9662921348314608</v>
      </c>
      <c r="J7" s="67">
        <f>IFERROR(VLOOKUP($B7,RD[#All],J$2,0)/J$1,"")</f>
        <v>4.0157303370786517</v>
      </c>
      <c r="K7" s="67">
        <f>IFERROR(VLOOKUP($B7,RD[#All],K$2,0)/K$1,"")</f>
        <v>3.8975280898876403</v>
      </c>
      <c r="L7" s="67">
        <f>IFERROR(VLOOKUP($B7,RD[#All],L$2,0)/L$1,"")</f>
        <v>4.0647191011235959</v>
      </c>
      <c r="M7" s="67">
        <f>IFERROR(VLOOKUP($B7,RD[#All],M$2,0)/M$1,"")</f>
        <v>3.9737827715355807</v>
      </c>
      <c r="N7" s="67">
        <f>IFERROR(VLOOKUP($B7,RD[#All],N$2,0)/N$1,"")</f>
        <v>4.0486891385767789</v>
      </c>
      <c r="O7" s="67">
        <f>IFERROR(VLOOKUP($B7,RD[#All],O$2,0)/O$1,"")</f>
        <v>4.0539325842696634</v>
      </c>
      <c r="P7" s="67">
        <f>IFERROR(VLOOKUP($B7,RD[#All],P$2,0)/P$1,"")</f>
        <v>4.0245148110316649</v>
      </c>
      <c r="Q7" s="67">
        <f>IFERROR(VLOOKUP($B7,RD[#All],Q$2,0)/Q$1,"")</f>
        <v>4.0535580524344565</v>
      </c>
      <c r="R7" s="67">
        <f>IFERROR(VLOOKUP($B7,RD[#All],R$2,0)/R$1,"")</f>
        <v>3.8786516853932582</v>
      </c>
      <c r="S7" s="67">
        <f>IFERROR(VLOOKUP($B7,RD[#All],S$2,0)/S$1,"")</f>
        <v>4.0250936329588018</v>
      </c>
      <c r="T7" s="67">
        <f>IFERROR(VLOOKUP($B7,RD[#All],T$2,0)/T$1,"")</f>
        <v>4.0127340823970039</v>
      </c>
      <c r="U7" s="67">
        <f>IFERROR(VLOOKUP($B7,RD[#All],U$2,0)/U$1,"")</f>
        <v>4.0352636127917032</v>
      </c>
      <c r="V7" s="67">
        <f>IFERROR(VLOOKUP($B7,RD[#All],V$2,0)/V$1,"")</f>
        <v>4.0356093344857387</v>
      </c>
      <c r="W7" s="67">
        <f>IFERROR(VLOOKUP($B7,RD[#All],W$2,0)/W$1,"")</f>
        <v>3.9970037453183522</v>
      </c>
      <c r="X7" s="67">
        <f>IFERROR(VLOOKUP($B7,RD[#All],X$2,0)/X$1,"")</f>
        <v>3.9737827715355807</v>
      </c>
      <c r="Y7" s="67">
        <f>IFERROR(VLOOKUP($B7,RD[#All],Y$2,0)/Y$1,"")</f>
        <v>3.9564390665514266</v>
      </c>
      <c r="Z7" s="67">
        <f>IFERROR(VLOOKUP($B7,RD[#All],Z$2,0)/Z$1,"")</f>
        <v>4.0629213483146067</v>
      </c>
      <c r="AA7" s="67">
        <f>IFERROR(VLOOKUP($B7,RD[#All],AA$2,0)/AA$1,"")</f>
        <v>3.9792566983578221</v>
      </c>
      <c r="AB7" s="67">
        <f>IFERROR(VLOOKUP($B7,RD[#All],AB$2,0)/AB$1,"")</f>
        <v>4.0376836646499568</v>
      </c>
      <c r="AC7" s="67">
        <f>IFERROR(VLOOKUP($B7,RD[#All],AC$2,0)/AC$1,"")</f>
        <v>4.009680207433016</v>
      </c>
      <c r="AD7" s="67">
        <f>IFERROR(VLOOKUP($B7,RD[#All],AD$2,0)/AD$1,"")</f>
        <v>4.0019975031210979</v>
      </c>
      <c r="AE7" s="67">
        <f>IFERROR(VLOOKUP($B7,RD[#All],AE$2,0)/AE$1,"")</f>
        <v>4.0572617561381605</v>
      </c>
      <c r="AF7" s="67">
        <f>IFERROR(VLOOKUP($B7,RD[#All],AF$2,0)/AF$1,"")</f>
        <v>3.8818143986683311</v>
      </c>
      <c r="AG7" s="67">
        <f>IFERROR(VLOOKUP($B7,RD[#All],AG$2,0)/AG$1,"")</f>
        <v>3.8651685393258428</v>
      </c>
      <c r="AH7" s="67">
        <f>IFERROR(VLOOKUP($B7,RD[#All],AH$2,0)/AH$1,"")</f>
        <v>3.6654182272159801</v>
      </c>
      <c r="AI7" s="67">
        <f>IFERROR(VLOOKUP($B7,RD[#All],AI$2,0)/AI$1,"")</f>
        <v>4.0255503144654083</v>
      </c>
      <c r="AJ7" s="67">
        <f>IFERROR(VLOOKUP($B7,RD[#All],AJ$2,0)/AJ$1,"")</f>
        <v>3.8759527723808103</v>
      </c>
      <c r="AK7" s="67">
        <f>IFERROR(VLOOKUP($B7,RD[#All],AK$2,0)/AK$1,"")</f>
        <v>3.9906367041198503</v>
      </c>
      <c r="AL7" s="67">
        <f>IFERROR(VLOOKUP($B7,RD[#All],AL$2,0)/AL$1,"")</f>
        <v>4.021411843425895</v>
      </c>
      <c r="AM7" s="67">
        <f>IFERROR(VLOOKUP($B7,RD[#All],AM$2,0)/AM$1,"")</f>
        <v>3.9685393258426962</v>
      </c>
      <c r="AN7" s="67">
        <f>IFERROR(VLOOKUP($B7,RD[#All],AN$2,0)/AN$1,"")</f>
        <v>3.9228464419475659</v>
      </c>
      <c r="AO7" s="67">
        <f>IFERROR(VLOOKUP($B7,RD[#All],AO$2,0)/AO$1,"")</f>
        <v>4.0164794007490636</v>
      </c>
      <c r="AP7" s="67">
        <f>IFERROR(VLOOKUP($B7,RD[#All],AP$2,0)/AP$1,"")</f>
        <v>4.0689138576779031</v>
      </c>
      <c r="AQ7" s="67">
        <f>IFERROR(VLOOKUP($B7,RD[#All],AQ$2,0)/AQ$1,"")</f>
        <v>3.9692883895131086</v>
      </c>
      <c r="AR7" s="67">
        <f>IFERROR(VLOOKUP($B7,RD[#All],AR$2,0)/AR$1,"")</f>
        <v>3.9262172284644192</v>
      </c>
      <c r="AS7" s="67">
        <f>IFERROR(VLOOKUP($B7,RD[#All],AS$2,0)/AS$1,"")</f>
        <v>4.0217228464419472</v>
      </c>
      <c r="AT7" s="67">
        <f>IFERROR(VLOOKUP($B7,RD[#All],AT$2,0)/AT$1,"")</f>
        <v>3.9692883895131086</v>
      </c>
      <c r="AU7" s="67">
        <f>IFERROR(VLOOKUP($B7,RD[#All],AU$2,0)/AU$1,"")</f>
        <v>4.0408239700374535</v>
      </c>
      <c r="AV7" s="67">
        <f>IFERROR(VLOOKUP($B7,RD[#All],AV$2,0)/AV$1,"")</f>
        <v>3.9138576779026217</v>
      </c>
      <c r="AW7" s="67">
        <f>IFERROR(VLOOKUP($B7,RD[#All],AW$2,0)/AW$1,"")</f>
        <v>3.8693171996542786</v>
      </c>
      <c r="AX7" s="67">
        <f>IFERROR(VLOOKUP($B7,RD[#All],AX$2,0)/AX$1,"")</f>
        <v>3.9895131086142324</v>
      </c>
      <c r="AY7" s="67">
        <f>IFERROR(VLOOKUP($B7,RD[#All],AY$2,0)/AY$1,"")</f>
        <v>4.0280449438202242</v>
      </c>
      <c r="AZ7" s="67">
        <f>IFERROR(VLOOKUP($B7,RD[#All],AZ$2,0)/AZ$1,"")</f>
        <v>4.042426966292135</v>
      </c>
      <c r="BA7" s="67">
        <f>IFERROR(VLOOKUP($B7,RD[#All],BA$2,0)/BA$1,"")</f>
        <v>3.9363295880149813</v>
      </c>
      <c r="BB7" s="67">
        <f>IFERROR(VLOOKUP($B7,RD[#All],BB$2,0)/BB$1,"")</f>
        <v>4.0719101123595509</v>
      </c>
      <c r="BC7" s="67">
        <f>IFERROR(VLOOKUP($B7,RD[#All],BC$2,0)/BC$1,"")</f>
        <v>4.1305035372451107</v>
      </c>
      <c r="BD7" s="67">
        <f>IFERROR(VLOOKUP($B7,RD[#All],BD$2,0)/BD$1,"")</f>
        <v>4.0645859342488562</v>
      </c>
      <c r="BE7" s="67">
        <f>IFERROR(VLOOKUP($B7,RD[#All],BE$2,0)/BE$1,"")</f>
        <v>3.9581676750216079</v>
      </c>
      <c r="BF7" s="67">
        <f>IFERROR(VLOOKUP($B7,RD[#All],BF$2,0)/BF$1,"")</f>
        <v>3.9284228048272993</v>
      </c>
      <c r="BG7" s="67">
        <f>IFERROR(VLOOKUP($B7,RD[#All],BG$2,0)/BG$1,"")</f>
        <v>4.0575946733250099</v>
      </c>
      <c r="BH7" s="67">
        <f>IFERROR(VLOOKUP($B7,RD[#All],BH$2,0)/BH$1,"")</f>
        <v>4.0464419475655431</v>
      </c>
      <c r="BI7" s="67">
        <f>IFERROR(VLOOKUP($B7,RD[#All],BI$2,0)/BI$1,"")</f>
        <v>3.9730337078651687</v>
      </c>
      <c r="BJ7" s="67">
        <f>IFERROR(VLOOKUP($B7,RD[#All],BJ$2,0)/BJ$1,"")</f>
        <v>4.0169787765293377</v>
      </c>
      <c r="BK7" s="67">
        <f>IFERROR(VLOOKUP($B7,RD[#All],BK$2,0)/BK$1,"")</f>
        <v>4.023220973782772</v>
      </c>
      <c r="BL7" s="67">
        <f>IFERROR(VLOOKUP($B7,RD[#All],BL$2,0)/BL$1,"")</f>
        <v>4.0535296085647374</v>
      </c>
      <c r="BM7" s="67">
        <f>IFERROR(VLOOKUP($B7,RD[#All],BM$2,0)/BM$1,"")</f>
        <v>3.9737827715355807</v>
      </c>
      <c r="BN7" s="67">
        <f>IFERROR(VLOOKUP($B7,RD[#All],BN$2,0)/BN$1,"")</f>
        <v>4.1880877742946705</v>
      </c>
      <c r="BO7" s="67">
        <f>IFERROR(VLOOKUP($B7,RD[#All],BO$2,0)/BO$1,"")</f>
        <v>4.0138288677614522</v>
      </c>
      <c r="BP7" s="67">
        <f>IFERROR(VLOOKUP($B7,RD[#All],BP$2,0)/BP$1,"")</f>
        <v>4.0200518582541056</v>
      </c>
      <c r="BQ7" s="67">
        <f>IFERROR(VLOOKUP($B7,RD[#All],BQ$2,0)/BQ$1,"")</f>
        <v>3.9965427830596369</v>
      </c>
      <c r="BR7" s="67">
        <f>IFERROR(VLOOKUP($B7,RD[#All],BR$2,0)/BR$1,"")</f>
        <v>4.0210890233362138</v>
      </c>
      <c r="BS7" s="67">
        <f>IFERROR(VLOOKUP($B7,RD[#All],BS$2,0)/BS$1,"")</f>
        <v>3.9625468164794007</v>
      </c>
      <c r="BT7" s="67">
        <f>IFERROR(VLOOKUP($B7,RD[#All],BT$2,0)/BT$1,"")</f>
        <v>4.01123595505618</v>
      </c>
      <c r="BU7" s="67">
        <f>IFERROR(VLOOKUP($B7,RD[#All],BU$2,0)/BU$1,"")</f>
        <v>4</v>
      </c>
      <c r="BV7" s="67">
        <f>IFERROR(VLOOKUP($B7,RD[#All],BV$2,0)/BV$1,"")</f>
        <v>4.0127340823970039</v>
      </c>
      <c r="BW7" s="67">
        <f>IFERROR(VLOOKUP($B7,RD[#All],BW$2,0)/BW$1,"")</f>
        <v>4.0617977528089888</v>
      </c>
      <c r="BX7" s="67">
        <f>IFERROR(VLOOKUP($B7,RD[#All],BX$2,0)/BX$1,"")</f>
        <v>3.9737827715355807</v>
      </c>
      <c r="BY7" s="67">
        <f>IFERROR(VLOOKUP($B7,RD[#All],BY$2,0)/BY$1,"")</f>
        <v>4.0609238451935079</v>
      </c>
      <c r="BZ7" s="67">
        <f>IFERROR(VLOOKUP($B7,RD[#All],BZ$2,0)/BZ$1,"")</f>
        <v>3.998335414065751</v>
      </c>
      <c r="CA7" s="67">
        <f>IFERROR(VLOOKUP($B7,RD[#All],CA$2,0)/CA$1,"")</f>
        <v>4.0769038701622966</v>
      </c>
      <c r="CB7" s="67">
        <f>IFERROR(VLOOKUP($B7,RD[#All],CB$2,0)/CB$1,"")</f>
        <v>4.0516853932584267</v>
      </c>
      <c r="CC7" s="67">
        <f>IFERROR(VLOOKUP($B7,RD[#All],CC$2,0)/CC$1,"")</f>
        <v>4.058801498127341</v>
      </c>
      <c r="CD7" s="67">
        <f>IFERROR(VLOOKUP($B7,RD[#All],CD$2,0)/CD$1,"")</f>
        <v>3.6508210890233364</v>
      </c>
      <c r="CE7" s="67">
        <f>IFERROR(VLOOKUP($B7,RD[#All],CE$2,0)/CE$1,"")</f>
        <v>3.9962546816479403</v>
      </c>
      <c r="CF7" s="67">
        <f>IFERROR(VLOOKUP($B7,RD[#All],CF$2,0)/CF$1,"")</f>
        <v>3.9730337078651683</v>
      </c>
      <c r="CG7" s="67">
        <f>IFERROR(VLOOKUP($B7,RD[#All],CG$2,0)/CG$1,"")</f>
        <v>4.0621722846441948</v>
      </c>
      <c r="CH7" s="67">
        <f>IFERROR(VLOOKUP($B7,RD[#All],CH$2,0)/CH$1,"")</f>
        <v>4.0299625468164795</v>
      </c>
      <c r="CI7" s="67">
        <f>IFERROR(VLOOKUP($B7,RD[#All],CI$2,0)/CI$1,"")</f>
        <v>4.0411985018726595</v>
      </c>
      <c r="CJ7" s="67">
        <f>IFERROR(VLOOKUP($B7,RD[#All],CJ$2,0)/CJ$1,"")</f>
        <v>4.01123595505618</v>
      </c>
      <c r="CK7" s="67">
        <f>IFERROR(VLOOKUP($B7,RD[#All],CK$2,0)/CK$1,"")</f>
        <v>4.0224719101123592</v>
      </c>
      <c r="CL7" s="67">
        <f>IFERROR(VLOOKUP($B7,RD[#All],CL$2,0)/CL$1,"")</f>
        <v>4.01123595505618</v>
      </c>
      <c r="CM7" s="67">
        <f>IFERROR(VLOOKUP($B7,RD[#All],CM$2,0)/CM$1,"")</f>
        <v>3.9812734082397006</v>
      </c>
      <c r="CN7" s="67">
        <f>IFERROR(VLOOKUP($B7,RD[#All],CN$2,0)/CN$1,"")</f>
        <v>3.9692883895131086</v>
      </c>
      <c r="CO7" s="67">
        <f>IFERROR(VLOOKUP($B7,RD[#All],CO$2,0)/CO$1,"")</f>
        <v>3.9586516853932583</v>
      </c>
      <c r="CP7" s="67">
        <f>IFERROR(VLOOKUP($B7,RD[#All],CP$2,0)/CP$1,"")</f>
        <v>4.0024200518582544</v>
      </c>
      <c r="CQ7" s="67">
        <f>IFERROR(VLOOKUP($B7,RD[#All],CQ$2,0)/CQ$1,"")</f>
        <v>3.9850187265917603</v>
      </c>
      <c r="CR7" s="67">
        <f>IFERROR(VLOOKUP($B7,RD[#All],CR$2,0)/CR$1,"")</f>
        <v>4.0295880149812735</v>
      </c>
      <c r="CS7" s="67">
        <f>IFERROR(VLOOKUP($B7,RD[#All],CS$2,0)/CS$1,"")</f>
        <v>4.0379525593008738</v>
      </c>
      <c r="CT7" s="67">
        <f>IFERROR(VLOOKUP($B7,RD[#All],CT$2,0)/CT$1,"")</f>
        <v>3.8771535580524348</v>
      </c>
      <c r="CU7" s="67">
        <f>IFERROR(VLOOKUP($B7,RD[#All],CU$2,0)/CU$1,"")</f>
        <v>3.8689138576779025</v>
      </c>
      <c r="CV7" s="67">
        <f>IFERROR(VLOOKUP($B7,RD[#All],CV$2,0)/CV$1,"")</f>
        <v>3.9116104868913859</v>
      </c>
      <c r="CW7" s="67">
        <f>IFERROR(VLOOKUP($B7,RD[#All],CW$2,0)/CW$1,"")</f>
        <v>3.8614232209737827</v>
      </c>
      <c r="CX7" s="67">
        <f>IFERROR(VLOOKUP($B7,RD[#All],CX$2,0)/CX$1,"")</f>
        <v>3.856554307116105</v>
      </c>
      <c r="CY7" s="67">
        <f>IFERROR(VLOOKUP($B7,RD[#All],CY$2,0)/CY$1,"")</f>
        <v>3.9284644194756559</v>
      </c>
      <c r="CZ7" s="67">
        <f>IFERROR(VLOOKUP($B7,RD[#All],CZ$2,0)/CZ$1,"")</f>
        <v>3.8801498127340825</v>
      </c>
      <c r="DA7" s="67">
        <f>IFERROR(VLOOKUP($B7,RD[#All],DA$2,0)/DA$1,"")</f>
        <v>3.8711610486891384</v>
      </c>
      <c r="DB7" s="67">
        <f>IFERROR(VLOOKUP($B7,RD[#All],DB$2,0)/DB$1,"")</f>
        <v>3.8876404494382024</v>
      </c>
      <c r="DC7" s="67">
        <f>IFERROR(VLOOKUP($B7,RD[#All],DC$2,0)/DC$1,"")</f>
        <v>3.8984602580108199</v>
      </c>
      <c r="DD7" s="67">
        <f>IFERROR(VLOOKUP($B7,RD[#All],DD$2,0)/DD$1,"")</f>
        <v>3.4756554307116105</v>
      </c>
      <c r="DE7" s="67">
        <f>IFERROR(VLOOKUP($B7,RD[#All],DE$2,0)/DE$1,"")</f>
        <v>3.5255930087390763</v>
      </c>
      <c r="DF7" s="67">
        <f>IFERROR(VLOOKUP($B7,RD[#All],DF$2,0)/DF$1,"")</f>
        <v>3.8608230177316831</v>
      </c>
      <c r="DG7" s="67">
        <f>IFERROR(VLOOKUP($B7,RD[#All],DG$2,0)/DG$1,"")</f>
        <v>3.8516853932584274</v>
      </c>
      <c r="DH7" s="67">
        <f>IFERROR(VLOOKUP($B7,RD[#All],DH$2,0)/DH$1,"")</f>
        <v>3.8937994173949226</v>
      </c>
      <c r="DI7" s="67">
        <f>IFERROR(VLOOKUP($B7,RD[#All],DI$2,0)/DI$1,"")</f>
        <v>3.9204840103716507</v>
      </c>
      <c r="DJ7" s="67">
        <f>IFERROR(VLOOKUP($B7,RD[#All],DJ$2,0)/DJ$1,"")</f>
        <v>3.937770095073466</v>
      </c>
      <c r="DK7" s="67">
        <f>IFERROR(VLOOKUP($B7,RD[#All],DK$2,0)/DK$1,"")</f>
        <v>3.8738243861839363</v>
      </c>
      <c r="DL7" s="67">
        <f>IFERROR(VLOOKUP($B7,RD[#All],DL$2,0)/DL$1,"")</f>
        <v>3.8631710362047444</v>
      </c>
      <c r="DM7" s="67">
        <f>IFERROR(VLOOKUP($B7,RD[#All],DM$2,0)/DM$1,"")</f>
        <v>3.9033707865168541</v>
      </c>
      <c r="DN7" s="67">
        <f>IFERROR(VLOOKUP($B7,RD[#All],DN$2,0)/DN$1,"")</f>
        <v>3.9029962546816477</v>
      </c>
      <c r="DO7" s="67">
        <f>IFERROR(VLOOKUP($B7,RD[#All],DO$2,0)/DO$1,"")</f>
        <v>3.8675142188022753</v>
      </c>
      <c r="DP7" s="67">
        <f>IFERROR(VLOOKUP($B7,RD[#All],DP$2,0)/DP$1,"")</f>
        <v>3.8585101955888472</v>
      </c>
      <c r="DQ7" s="67">
        <f>IFERROR(VLOOKUP($B7,RD[#All],DQ$2,0)/DQ$1,"")</f>
        <v>3.8918019142738243</v>
      </c>
      <c r="DR7" s="67">
        <f>IFERROR(VLOOKUP($B7,RD[#All],DR$2,0)/DR$1,"")</f>
        <v>3.8838951310861423</v>
      </c>
      <c r="DS7" s="67">
        <f>IFERROR(VLOOKUP($B7,RD[#All],DS$2,0)/DS$1,"")</f>
        <v>3.8756554307116104</v>
      </c>
      <c r="DT7" s="67">
        <f>IFERROR(VLOOKUP($B7,RD[#All],DT$2,0)/DT$1,"")</f>
        <v>3.5995006242197256</v>
      </c>
      <c r="DU7" s="67">
        <f>IFERROR(VLOOKUP($B7,RD[#All],DU$2,0)/DU$1,"")</f>
        <v>3.6021639617145236</v>
      </c>
      <c r="DV7" s="67">
        <f>IFERROR(VLOOKUP($B7,RD[#All],DV$2,0)/DV$1,"")</f>
        <v>3.8838951310861423</v>
      </c>
      <c r="DW7" s="67">
        <f>IFERROR(VLOOKUP($B7,RD[#All],DW$2,0)/DW$1,"")</f>
        <v>3.8606741573033707</v>
      </c>
      <c r="DX7" s="67">
        <f>IFERROR(VLOOKUP($B7,RD[#All],DX$2,0)/DX$1,"")</f>
        <v>3.9317519766957969</v>
      </c>
      <c r="DY7" s="67">
        <f>IFERROR(VLOOKUP($B7,RD[#All],DY$2,0)/DY$1,"")</f>
        <v>3.9737827715355807</v>
      </c>
      <c r="DZ7" s="67">
        <f>IFERROR(VLOOKUP($B7,RD[#All],DZ$2,0)/DZ$1,"")</f>
        <v>3.9513108614232211</v>
      </c>
      <c r="EA7" s="67">
        <f>IFERROR(VLOOKUP($B7,RD[#All],EA$2,0)/EA$1,"")</f>
        <v>3.8851435705368291</v>
      </c>
      <c r="EB7" s="67">
        <f>IFERROR(VLOOKUP($B7,RD[#All],EB$2,0)/EB$1,"")</f>
        <v>3.8655014565126922</v>
      </c>
      <c r="EC7" s="67">
        <f>IFERROR(VLOOKUP($B7,RD[#All],EC$2,0)/EC$1,"")</f>
        <v>3.9702679343128784</v>
      </c>
      <c r="ED7" s="67">
        <f>IFERROR(VLOOKUP($B7,RD[#All],ED$2,0)/ED$1,"")</f>
        <v>3.8824546240276576</v>
      </c>
      <c r="EE7" s="67">
        <f>IFERROR(VLOOKUP($B7,RD[#All],EE$2,0)/EE$1,"")</f>
        <v>3.9647363872082972</v>
      </c>
      <c r="EF7" s="67">
        <f>IFERROR(VLOOKUP($B7,RD[#All],EF$2,0)/EF$1,"")</f>
        <v>4.0482124616956074</v>
      </c>
      <c r="EG7" s="67">
        <f>IFERROR(VLOOKUP($B7,RD[#All],EG$2,0)/EG$1,"")</f>
        <v>3.9825174825174825</v>
      </c>
      <c r="EH7" s="67">
        <f>IFERROR(VLOOKUP($B7,RD[#All],EH$2,0)/EH$1,"")</f>
        <v>3.9671328671328667</v>
      </c>
      <c r="EI7" s="67">
        <f>IFERROR(VLOOKUP($B7,RD[#All],EI$2,0)/EI$1,"")</f>
        <v>4.034965034965035</v>
      </c>
      <c r="EJ7" s="67">
        <f>IFERROR(VLOOKUP($B7,RD[#All],EJ$2,0)/EJ$1,"")</f>
        <v>4.005944055944056</v>
      </c>
      <c r="EK7" s="67">
        <f>IFERROR(VLOOKUP($B7,RD[#All],EK$2,0)/EK$1,"")</f>
        <v>4.0413483146067417</v>
      </c>
      <c r="EL7" s="67">
        <f>IFERROR(VLOOKUP($B7,RD[#All],EL$2,0)/EL$1,"")</f>
        <v>3.8801498127340825</v>
      </c>
      <c r="EM7" s="67">
        <f>IFERROR(VLOOKUP($B7,RD[#All],EM$2,0)/EM$1,"")</f>
        <v>3.9388072601555746</v>
      </c>
      <c r="EN7" s="67">
        <f>IFERROR(VLOOKUP($B7,RD[#All],EN$2,0)/EN$1,"")</f>
        <v>3.9104580812445979</v>
      </c>
      <c r="EO7" s="67">
        <f>IFERROR(VLOOKUP($B7,RD[#All],EO$2,0)/EO$1,"")</f>
        <v>4.0337078651685392</v>
      </c>
      <c r="EP7" s="67">
        <f>IFERROR(VLOOKUP($B7,RD[#All],EP$2,0)/EP$1,"")</f>
        <v>4.0162489196197066</v>
      </c>
      <c r="EQ7" s="67">
        <f>IFERROR(VLOOKUP($B7,RD[#All],EQ$2,0)/EQ$1,"")</f>
        <v>3.9134831460674162</v>
      </c>
      <c r="ER7" s="67">
        <f>IFERROR(VLOOKUP($B7,RD[#All],ER$2,0)/ER$1,"")</f>
        <v>3.8755401901469315</v>
      </c>
      <c r="ES7" s="67">
        <f>IFERROR(VLOOKUP($B7,RD[#All],ES$2,0)/ES$1,"")</f>
        <v>3.9816479400749061</v>
      </c>
      <c r="ET7" s="67">
        <f>IFERROR(VLOOKUP($B7,RD[#All],ET$2,0)/ET$1,"")</f>
        <v>4.0269662921348317</v>
      </c>
      <c r="EU7" s="67">
        <f>IFERROR(VLOOKUP($B7,RD[#All],EU$2,0)/EU$1,"")</f>
        <v>3.9052722558340531</v>
      </c>
      <c r="EV7" s="67">
        <f>IFERROR(VLOOKUP($B7,RD[#All],EV$2,0)/EV$1,"")</f>
        <v>3.9847882454624024</v>
      </c>
      <c r="EW7" s="67">
        <f>IFERROR(VLOOKUP($B7,RD[#All],EW$2,0)/EW$1,"")</f>
        <v>3.996197061365601</v>
      </c>
      <c r="EX7" s="67">
        <f>IFERROR(VLOOKUP($B7,RD[#All],EX$2,0)/EX$1,"")</f>
        <v>3.9333333333333336</v>
      </c>
      <c r="EY7" s="67">
        <f>IFERROR(VLOOKUP($B7,RD[#All],EY$2,0)/EY$1,"")</f>
        <v>3.946067415730337</v>
      </c>
      <c r="EZ7" s="67">
        <f>IFERROR(VLOOKUP($B7,RD[#All],EZ$2,0)/EZ$1,"")</f>
        <v>3.9059925093632963</v>
      </c>
      <c r="FA7" s="67">
        <f>IFERROR(VLOOKUP($B7,RD[#All],FA$2,0)/FA$1,"")</f>
        <v>3.8726591760299627</v>
      </c>
      <c r="FB7" s="67">
        <f>IFERROR(VLOOKUP($B7,RD[#All],FB$2,0)/FB$1,"")</f>
        <v>3.8730337078651682</v>
      </c>
      <c r="FC7" s="67">
        <f>IFERROR(VLOOKUP($B7,RD[#All],FC$2,0)/FC$1,"")</f>
        <v>3.8782771535580522</v>
      </c>
      <c r="FD7" s="67">
        <f>IFERROR(VLOOKUP($B7,RD[#All],FD$2,0)/FD$1,"")</f>
        <v>3.9228464419475659</v>
      </c>
      <c r="FE7" s="67">
        <f>IFERROR(VLOOKUP($B7,RD[#All],FE$2,0)/FE$1,"")</f>
        <v>3.9772727272727271</v>
      </c>
      <c r="FF7" s="67">
        <f>IFERROR(VLOOKUP($B7,RD[#All],FF$2,0)/FF$1,"")</f>
        <v>4.0310606060606062</v>
      </c>
      <c r="FG7" s="67">
        <f>IFERROR(VLOOKUP($B7,RD[#All],FG$2,0)/FG$1,"")</f>
        <v>3.9427609427609429</v>
      </c>
      <c r="FH7" s="67">
        <f>IFERROR(VLOOKUP($B7,RD[#All],FH$2,0)/FH$1,"")</f>
        <v>3.9393939393939394</v>
      </c>
      <c r="FI7" s="67">
        <f>IFERROR(VLOOKUP($B7,RD[#All],FI$2,0)/FI$1,"")</f>
        <v>3.9276094276094278</v>
      </c>
      <c r="FJ7" s="67">
        <f>IFERROR(VLOOKUP($B7,RD[#All],FJ$2,0)/FJ$1,"")</f>
        <v>4.0127946127946128</v>
      </c>
      <c r="FK7" s="67">
        <f>IFERROR(VLOOKUP($B7,RD[#All],FK$2,0)/FK$1,"")</f>
        <v>4.0037037037037031</v>
      </c>
      <c r="FL7" s="67">
        <f>IFERROR(VLOOKUP($B7,RD[#All],FL$2,0)/FL$1,"")</f>
        <v>4.0327272727272732</v>
      </c>
      <c r="FM7" s="67">
        <f>IFERROR(VLOOKUP($B7,RD[#All],FM$2,0)/FM$1,"")</f>
        <v>3.9958333333333336</v>
      </c>
      <c r="FN7" s="67">
        <f>IFERROR(VLOOKUP($B7,RD[#All],FN$2,0)/FN$1,"")</f>
        <v>3.9888888888888889</v>
      </c>
      <c r="FO7" s="67">
        <f>IFERROR(VLOOKUP($B7,RD[#All],FO$2,0)/FO$1,"")</f>
        <v>3.9814393939393935</v>
      </c>
      <c r="FP7" s="67">
        <f>IFERROR(VLOOKUP($B7,RD[#All],FP$2,0)/FP$1,"")</f>
        <v>4.0130909090909084</v>
      </c>
      <c r="FQ7" s="67">
        <f>IFERROR(VLOOKUP($B7,RD[#All],FQ$2,0)/FQ$1,"")</f>
        <v>3.9636363636363638</v>
      </c>
      <c r="FR7" s="67">
        <f>IFERROR(VLOOKUP($B7,RD[#All],FR$2,0)/FR$1,"")</f>
        <v>4.0156363636363634</v>
      </c>
      <c r="FS7" s="67">
        <f>IFERROR(VLOOKUP($B7,RD[#All],FS$2,0)/FS$1,"")</f>
        <v>3.4545454545454546</v>
      </c>
      <c r="FT7" s="67">
        <f>IFERROR(VLOOKUP($B7,RD[#All],FT$2,0)/FT$1,"")</f>
        <v>3.8836363636363638</v>
      </c>
      <c r="FU7" s="67">
        <f>IFERROR(VLOOKUP($B7,RD[#All],FU$2,0)/FU$1,"")</f>
        <v>4.0067340067340069</v>
      </c>
      <c r="FV7" s="67">
        <f>IFERROR(VLOOKUP($B7,RD[#All],FV$2,0)/FV$1,"")</f>
        <v>3.981060606060606</v>
      </c>
      <c r="FW7" s="67">
        <f>IFERROR(VLOOKUP($B7,RD[#All],FW$2,0)/FW$1,"")</f>
        <v>4.0037878787878789</v>
      </c>
      <c r="FX7" s="67">
        <f>IFERROR(VLOOKUP($B7,RD[#All],FX$2,0)/FX$1,"")</f>
        <v>4.0189393939393936</v>
      </c>
      <c r="FY7" s="67">
        <f>IFERROR(VLOOKUP($B7,RD[#All],FY$2,0)/FY$1,"")</f>
        <v>4.0437710437710441</v>
      </c>
      <c r="FZ7" s="67">
        <f>IFERROR(VLOOKUP($B7,RD[#All],FZ$2,0)/FZ$1,"")</f>
        <v>3.9962121212121211</v>
      </c>
      <c r="GA7" s="67">
        <f>IFERROR(VLOOKUP($B7,RD[#All],GA$2,0)/GA$1,"")</f>
        <v>3.8776223776223775</v>
      </c>
      <c r="GB7" s="67">
        <f>IFERROR(VLOOKUP($B7,RD[#All],GB$2,0)/GB$1,"")</f>
        <v>4.0030303030303029</v>
      </c>
      <c r="GC7" s="67">
        <f>IFERROR(VLOOKUP($B7,RD[#All],GC$2,0)/GC$1,"")</f>
        <v>4.0333333333333332</v>
      </c>
      <c r="GD7" s="67">
        <f>IFERROR(VLOOKUP($B7,RD[#All],GD$2,0)/GD$1,"")</f>
        <v>3.8945454545454545</v>
      </c>
      <c r="GE7" s="67">
        <f>IFERROR(VLOOKUP($B7,RD[#All],GE$2,0)/GE$1,"")</f>
        <v>3.9440559440559442</v>
      </c>
      <c r="GF7" s="67">
        <f>IFERROR(VLOOKUP($B7,RD[#All],GF$2,0)/GF$1,"")</f>
        <v>3.9865319865319866</v>
      </c>
      <c r="GG7" s="67">
        <f>IFERROR(VLOOKUP($B7,RD[#All],GG$2,0)/GG$1,"")</f>
        <v>3.9309090909090911</v>
      </c>
      <c r="GH7" s="67">
        <f>IFERROR(VLOOKUP($B7,RD[#All],GH$2,0)/GH$1,"")</f>
        <v>4.0116363636363639</v>
      </c>
      <c r="GI7" s="67">
        <f>IFERROR(VLOOKUP($B7,RD[#All],GI$2,0)/GI$1,"")</f>
        <v>3.9309090909090911</v>
      </c>
      <c r="GJ7" s="67">
        <f>IFERROR(VLOOKUP($B7,RD[#All],GJ$2,0)/GJ$1,"")</f>
        <v>3.8811188811188813</v>
      </c>
      <c r="GK7" s="67">
        <f>IFERROR(VLOOKUP($B7,RD[#All],GK$2,0)/GK$1,"")</f>
        <v>3.981060606060606</v>
      </c>
      <c r="GL7" s="67">
        <f>IFERROR(VLOOKUP($B7,RD[#All],GL$2,0)/GL$1,"")</f>
        <v>3.9901515151515157</v>
      </c>
      <c r="GM7" s="67">
        <f>IFERROR(VLOOKUP($B7,RD[#All],GM$2,0)/GM$1,"")</f>
        <v>3.9469696969696968</v>
      </c>
      <c r="GN7" s="67">
        <f>IFERROR(VLOOKUP($B7,RD[#All],GN$2,0)/GN$1,"")</f>
        <v>4.0284090909090908</v>
      </c>
      <c r="GO7" s="67">
        <f>IFERROR(VLOOKUP($B7,RD[#All],GO$2,0)/GO$1,"")</f>
        <v>4.0113636363636367</v>
      </c>
      <c r="GP7" s="67">
        <f>IFERROR(VLOOKUP($B7,RD[#All],GP$2,0)/GP$1,"")</f>
        <v>3.981060606060606</v>
      </c>
      <c r="GQ7" s="67">
        <f>IFERROR(VLOOKUP($B7,RD[#All],GQ$2,0)/GQ$1,"")</f>
        <v>3.9409090909090909</v>
      </c>
      <c r="GR7" s="67">
        <f>IFERROR(VLOOKUP($B7,RD[#All],GR$2,0)/GR$1,"")</f>
        <v>3.9545454545454546</v>
      </c>
      <c r="GS7" s="67" t="str">
        <f>IFERROR(VLOOKUP($B7,RD[#All],GS$2,0)/GS$1,"")</f>
        <v/>
      </c>
      <c r="GT7" s="67" t="str">
        <f>IFERROR(VLOOKUP($B7,RD[#All],GT$2,0)/GT$1,"")</f>
        <v/>
      </c>
      <c r="GU7" s="67">
        <f>IFERROR(VLOOKUP($B7,RD[#All],GU$2,0)/GU$1,"")</f>
        <v>3.6946386946386949</v>
      </c>
      <c r="GV7" s="67">
        <f>IFERROR(VLOOKUP($B7,RD[#All],GV$2,0)/GV$1,"")</f>
        <v>3.8681376411872863</v>
      </c>
      <c r="GW7" s="67">
        <f>IFERROR(VLOOKUP($B7,RD[#All],GW$2,0)/GW$1,"")</f>
        <v>3.9131559497413155</v>
      </c>
      <c r="GX7" s="67" t="str">
        <f>IFERROR(VLOOKUP($B7,RD[#All],GX$2,0)/GX$1,"")</f>
        <v/>
      </c>
      <c r="GY7" s="67">
        <f>IFERROR(VLOOKUP($B7,RD[#All],GY$2,0)/GY$1,"")</f>
        <v>4.0615174299384824</v>
      </c>
      <c r="GZ7" s="67">
        <f>IFERROR(VLOOKUP($B7,RD[#All],GZ$2,0)/GZ$1,"")</f>
        <v>3.9595505617977529</v>
      </c>
      <c r="HA7" s="67">
        <f>IFERROR(VLOOKUP($B7,RD[#All],HA$2,0)/HA$1,"")</f>
        <v>3.8614232209737827</v>
      </c>
      <c r="HB7" s="67">
        <f>IFERROR(VLOOKUP($B7,RD[#All],HB$2,0)/HB$1,"")</f>
        <v>3.9101123595505616</v>
      </c>
      <c r="HC7" s="67">
        <f>IFERROR(VLOOKUP($B7,RD[#All],HC$2,0)/HC$1,"")</f>
        <v>4.0307116104868914</v>
      </c>
      <c r="HD7" s="67">
        <f>IFERROR(VLOOKUP($B7,RD[#All],HD$2,0)/HD$1,"")</f>
        <v>3.9973782771535578</v>
      </c>
      <c r="HE7" s="67">
        <f>IFERROR(VLOOKUP($B7,RD[#All],HE$2,0)/HE$1,"")</f>
        <v>3.9737827715355807</v>
      </c>
      <c r="HF7" s="67">
        <f>IFERROR(VLOOKUP($B7,RD[#All],HF$2,0)/HF$1,"")</f>
        <v>3.9475655430711609</v>
      </c>
      <c r="HG7" s="67">
        <f>IFERROR(VLOOKUP($B7,RD[#All],HG$2,0)/HG$1,"")</f>
        <v>4.01123595505618</v>
      </c>
      <c r="HH7" s="67">
        <f>IFERROR(VLOOKUP($B7,RD[#All],HH$2,0)/HH$1,"")</f>
        <v>3.9063670411985019</v>
      </c>
      <c r="HI7" s="67">
        <f>IFERROR(VLOOKUP($B7,RD[#All],HI$2,0)/HI$1,"")</f>
        <v>3.898876404494382</v>
      </c>
      <c r="HJ7" s="67">
        <f>IFERROR(VLOOKUP($B7,RD[#All],HJ$2,0)/HJ$1,"")</f>
        <v>3.8764044943820224</v>
      </c>
      <c r="HK7" s="67">
        <f>IFERROR(VLOOKUP($B7,RD[#All],HK$2,0)/HK$1,"")</f>
        <v>4.0399500624219726</v>
      </c>
      <c r="HL7" s="67">
        <f>IFERROR(VLOOKUP($B7,RD[#All],HL$2,0)/HL$1,"")</f>
        <v>3.998335414065751</v>
      </c>
      <c r="HM7" s="67">
        <f>IFERROR(VLOOKUP($B7,RD[#All],HM$2,0)/HM$1,"")</f>
        <v>4.034930586654724</v>
      </c>
      <c r="HN7" s="67">
        <f>IFERROR(VLOOKUP($B7,RD[#All],HN$2,0)/HN$1,"")</f>
        <v>4.034930586654724</v>
      </c>
      <c r="HO7" s="67">
        <f>IFERROR(VLOOKUP($B7,RD[#All],HO$2,0)/HO$1,"")</f>
        <v>4.1222570532915359</v>
      </c>
      <c r="HP7" s="67">
        <f>IFERROR(VLOOKUP($B7,RD[#All],HP$2,0)/HP$1,"")</f>
        <v>4.2068965517241379</v>
      </c>
      <c r="HQ7" s="67">
        <f>IFERROR(VLOOKUP($B7,RD[#All],HQ$2,0)/HQ$1,"")</f>
        <v>3.8898508898508899</v>
      </c>
      <c r="HR7" s="67">
        <f>IFERROR(VLOOKUP($B7,RD[#All],HR$2,0)/HR$1,"")</f>
        <v>3.988323603002502</v>
      </c>
      <c r="HS7" s="67">
        <f>IFERROR(VLOOKUP($B7,RD[#All],HS$2,0)/HS$1,"")</f>
        <v>3.9586516853932583</v>
      </c>
      <c r="HT7" s="67">
        <f>IFERROR(VLOOKUP($B7,RD[#All],HT$2,0)/HT$1,"")</f>
        <v>4.0322929671244276</v>
      </c>
      <c r="HU7" s="67">
        <f>IFERROR(VLOOKUP($B7,RD[#All],HU$2,0)/HU$1,"")</f>
        <v>4.0048401037165089</v>
      </c>
      <c r="HV7" s="67">
        <f>IFERROR(VLOOKUP($B7,RD[#All],HV$2,0)/HV$1,"")</f>
        <v>3.992739844425238</v>
      </c>
      <c r="HW7" s="67">
        <f>IFERROR(VLOOKUP($B7,RD[#All],HW$2,0)/HW$1,"")</f>
        <v>3.9586516853932583</v>
      </c>
      <c r="HX7" s="67">
        <f>IFERROR(VLOOKUP($B7,RD[#All],HX$2,0)/HX$1,"")</f>
        <v>4.0432152117545375</v>
      </c>
      <c r="HY7" s="67">
        <f>IFERROR(VLOOKUP($B7,RD[#All],HY$2,0)/HY$1,"")</f>
        <v>4.0079900124843952</v>
      </c>
      <c r="HZ7" s="67">
        <f>IFERROR(VLOOKUP($B7,RD[#All],HZ$2,0)/HZ$1,"")</f>
        <v>3.9736995422388679</v>
      </c>
      <c r="IA7" s="67">
        <f>IFERROR(VLOOKUP($B7,RD[#All],IA$2,0)/IA$1,"")</f>
        <v>3.8888888888888893</v>
      </c>
      <c r="IB7" s="67">
        <f>IFERROR(VLOOKUP($B7,RD[#All],IB$2,0)/IB$1,"")</f>
        <v>3.8997113997113999</v>
      </c>
      <c r="IC7" s="67">
        <f>IFERROR(VLOOKUP($B7,RD[#All],IC$2,0)/IC$1,"")</f>
        <v>3.8927738927738931</v>
      </c>
      <c r="ID7" s="67">
        <f>IFERROR(VLOOKUP($B7,RD[#All],ID$2,0)/ID$1,"")</f>
        <v>3.8660680882903109</v>
      </c>
      <c r="IE7" s="67">
        <f>IFERROR(VLOOKUP($B7,RD[#All],IE$2,0)/IE$1,"")</f>
        <v>3.9131313131313132</v>
      </c>
      <c r="IF7" s="67" t="str">
        <f>IFERROR(VLOOKUP($B7,RD[#All],IF$2,0)/IF$1,"")</f>
        <v/>
      </c>
      <c r="IG7" s="67">
        <f>IFERROR(VLOOKUP($B7,RD[#All],IG$2,0)/IG$1,"")</f>
        <v>3.9343334276818567</v>
      </c>
      <c r="IH7" s="67">
        <f>IFERROR(VLOOKUP($B7,RD[#All],IH$2,0)/IH$1,"")</f>
        <v>3.8732149076976659</v>
      </c>
      <c r="II7" s="67">
        <f>IFERROR(VLOOKUP($B7,RD[#All],II$2,0)/II$1,"")</f>
        <v>3.9900497512437809</v>
      </c>
      <c r="IJ7" s="67">
        <f>IFERROR(VLOOKUP($B7,RD[#All],IJ$2,0)/IJ$1,"")</f>
        <v>3.872053872053872</v>
      </c>
      <c r="IK7" s="67">
        <f>IFERROR(VLOOKUP($B7,RD[#All],IK$2,0)/IK$1,"")</f>
        <v>3.8888888888888893</v>
      </c>
      <c r="IL7" s="67" t="str">
        <f>IFERROR(VLOOKUP($B7,RD[#All],IL$2,0)/IL$1,"")</f>
        <v/>
      </c>
      <c r="IM7" s="67" t="str">
        <f>IFERROR(VLOOKUP($B7,RD[#All],IM$2,0)/IM$1,"")</f>
        <v/>
      </c>
      <c r="IN7" s="67">
        <f>IFERROR(VLOOKUP($B7,RD[#All],IN$2,0)/IN$1,"")</f>
        <v>4.1379310344827589</v>
      </c>
      <c r="IO7" s="67">
        <f>IFERROR(VLOOKUP($B7,RD[#All],IO$2,0)/IO$1,"")</f>
        <v>3.9576802507836994</v>
      </c>
      <c r="IP7" s="67">
        <f>IFERROR(VLOOKUP($B7,RD[#All],IP$2,0)/IP$1,"")</f>
        <v>4.4971892567145533</v>
      </c>
      <c r="IQ7" s="67">
        <f>IFERROR(VLOOKUP($B7,RD[#All],IQ$2,0)/IQ$1,"")</f>
        <v>3.8539238539238543</v>
      </c>
      <c r="IR7" s="67">
        <f>IFERROR(VLOOKUP($B7,RD[#All],IR$2,0)/IR$1,"")</f>
        <v>3.8702321724709785</v>
      </c>
      <c r="IS7" s="86">
        <f>IFERROR(AVERAGEIF(Inv_SY_B[[#This Row],[BLK1_INV1]:[BLK8_INV27]],"&gt;"&amp;0.1,Inv_SY_B[[#This Row],[BLK1_INV1]:[BLK8_INV27]]),"")</f>
        <v>3.96093516148653</v>
      </c>
    </row>
    <row r="8" spans="2:253" x14ac:dyDescent="0.35">
      <c r="B8" s="85">
        <f t="shared" si="0"/>
        <v>45830</v>
      </c>
      <c r="C8" s="67">
        <f>IFERROR(VLOOKUP($B8,RD[#All],C$2,0)/C$1,"")</f>
        <v>4.2541054451166813</v>
      </c>
      <c r="D8" s="67">
        <f>IFERROR(VLOOKUP($B8,RD[#All],D$2,0)/D$1,"")</f>
        <v>4.2458081244598098</v>
      </c>
      <c r="E8" s="67">
        <f>IFERROR(VLOOKUP($B8,RD[#All],E$2,0)/E$1,"")</f>
        <v>4.2288389513108608</v>
      </c>
      <c r="F8" s="67">
        <f>IFERROR(VLOOKUP($B8,RD[#All],F$2,0)/F$1,"")</f>
        <v>4.2479400749063672</v>
      </c>
      <c r="G8" s="67">
        <f>IFERROR(VLOOKUP($B8,RD[#All],G$2,0)/G$1,"")</f>
        <v>4.2212618841832326</v>
      </c>
      <c r="H8" s="67">
        <f>IFERROR(VLOOKUP($B8,RD[#All],H$2,0)/H$1,"")</f>
        <v>4.2734082397003741</v>
      </c>
      <c r="I8" s="67">
        <f>IFERROR(VLOOKUP($B8,RD[#All],I$2,0)/I$1,"")</f>
        <v>4.262172284644195</v>
      </c>
      <c r="J8" s="67">
        <f>IFERROR(VLOOKUP($B8,RD[#All],J$2,0)/J$1,"")</f>
        <v>4.2883895131086138</v>
      </c>
      <c r="K8" s="67">
        <f>IFERROR(VLOOKUP($B8,RD[#All],K$2,0)/K$1,"")</f>
        <v>4.2786516853932586</v>
      </c>
      <c r="L8" s="67">
        <f>IFERROR(VLOOKUP($B8,RD[#All],L$2,0)/L$1,"")</f>
        <v>4.2786516853932586</v>
      </c>
      <c r="M8" s="67">
        <f>IFERROR(VLOOKUP($B8,RD[#All],M$2,0)/M$1,"")</f>
        <v>4.2209737827715355</v>
      </c>
      <c r="N8" s="67">
        <f>IFERROR(VLOOKUP($B8,RD[#All],N$2,0)/N$1,"")</f>
        <v>4.2958801498127341</v>
      </c>
      <c r="O8" s="67">
        <f>IFERROR(VLOOKUP($B8,RD[#All],O$2,0)/O$1,"")</f>
        <v>4.1771535580524342</v>
      </c>
      <c r="P8" s="67">
        <f>IFERROR(VLOOKUP($B8,RD[#All],P$2,0)/P$1,"")</f>
        <v>4.2737487231869258</v>
      </c>
      <c r="Q8" s="67">
        <f>IFERROR(VLOOKUP($B8,RD[#All],Q$2,0)/Q$1,"")</f>
        <v>4.2808988764044944</v>
      </c>
      <c r="R8" s="67">
        <f>IFERROR(VLOOKUP($B8,RD[#All],R$2,0)/R$1,"")</f>
        <v>4.1198501872659179</v>
      </c>
      <c r="S8" s="67">
        <f>IFERROR(VLOOKUP($B8,RD[#All],S$2,0)/S$1,"")</f>
        <v>4.2471910112359552</v>
      </c>
      <c r="T8" s="67">
        <f>IFERROR(VLOOKUP($B8,RD[#All],T$2,0)/T$1,"")</f>
        <v>4.3164794007490634</v>
      </c>
      <c r="U8" s="67">
        <f>IFERROR(VLOOKUP($B8,RD[#All],U$2,0)/U$1,"")</f>
        <v>4.3076923076923075</v>
      </c>
      <c r="V8" s="67">
        <f>IFERROR(VLOOKUP($B8,RD[#All],V$2,0)/V$1,"")</f>
        <v>4.2558340535868622</v>
      </c>
      <c r="W8" s="67">
        <f>IFERROR(VLOOKUP($B8,RD[#All],W$2,0)/W$1,"")</f>
        <v>4.2434456928838955</v>
      </c>
      <c r="X8" s="67">
        <f>IFERROR(VLOOKUP($B8,RD[#All],X$2,0)/X$1,"")</f>
        <v>4.2509363295880149</v>
      </c>
      <c r="Y8" s="67">
        <f>IFERROR(VLOOKUP($B8,RD[#All],Y$2,0)/Y$1,"")</f>
        <v>4.2416594641313745</v>
      </c>
      <c r="Z8" s="67">
        <f>IFERROR(VLOOKUP($B8,RD[#All],Z$2,0)/Z$1,"")</f>
        <v>4.2613399916770707</v>
      </c>
      <c r="AA8" s="67">
        <f>IFERROR(VLOOKUP($B8,RD[#All],AA$2,0)/AA$1,"")</f>
        <v>4.2558340535868622</v>
      </c>
      <c r="AB8" s="67">
        <f>IFERROR(VLOOKUP($B8,RD[#All],AB$2,0)/AB$1,"")</f>
        <v>4.2834917891097666</v>
      </c>
      <c r="AC8" s="67">
        <f>IFERROR(VLOOKUP($B8,RD[#All],AC$2,0)/AC$1,"")</f>
        <v>4.2651685393258427</v>
      </c>
      <c r="AD8" s="67">
        <f>IFERROR(VLOOKUP($B8,RD[#All],AD$2,0)/AD$1,"")</f>
        <v>4.277985851019559</v>
      </c>
      <c r="AE8" s="67">
        <f>IFERROR(VLOOKUP($B8,RD[#All],AE$2,0)/AE$1,"")</f>
        <v>4.3212650853100287</v>
      </c>
      <c r="AF8" s="67">
        <f>IFERROR(VLOOKUP($B8,RD[#All],AF$2,0)/AF$1,"")</f>
        <v>4.1248439450686645</v>
      </c>
      <c r="AG8" s="67">
        <f>IFERROR(VLOOKUP($B8,RD[#All],AG$2,0)/AG$1,"")</f>
        <v>4.1797752808988768</v>
      </c>
      <c r="AH8" s="67">
        <f>IFERROR(VLOOKUP($B8,RD[#All],AH$2,0)/AH$1,"")</f>
        <v>3.9883478984602578</v>
      </c>
      <c r="AI8" s="67">
        <f>IFERROR(VLOOKUP($B8,RD[#All],AI$2,0)/AI$1,"")</f>
        <v>4.2845911949685531</v>
      </c>
      <c r="AJ8" s="67">
        <f>IFERROR(VLOOKUP($B8,RD[#All],AJ$2,0)/AJ$1,"")</f>
        <v>4.1231505006725451</v>
      </c>
      <c r="AK8" s="67">
        <f>IFERROR(VLOOKUP($B8,RD[#All],AK$2,0)/AK$1,"")</f>
        <v>4.3101123595505619</v>
      </c>
      <c r="AL8" s="67">
        <f>IFERROR(VLOOKUP($B8,RD[#All],AL$2,0)/AL$1,"")</f>
        <v>4.2823686851789899</v>
      </c>
      <c r="AM8" s="67">
        <f>IFERROR(VLOOKUP($B8,RD[#All],AM$2,0)/AM$1,"")</f>
        <v>4.3228464419475658</v>
      </c>
      <c r="AN8" s="67">
        <f>IFERROR(VLOOKUP($B8,RD[#All],AN$2,0)/AN$1,"")</f>
        <v>4.2539325842696627</v>
      </c>
      <c r="AO8" s="67">
        <f>IFERROR(VLOOKUP($B8,RD[#All],AO$2,0)/AO$1,"")</f>
        <v>4.3112359550561798</v>
      </c>
      <c r="AP8" s="67">
        <f>IFERROR(VLOOKUP($B8,RD[#All],AP$2,0)/AP$1,"")</f>
        <v>4.2958801498127341</v>
      </c>
      <c r="AQ8" s="67">
        <f>IFERROR(VLOOKUP($B8,RD[#All],AQ$2,0)/AQ$1,"")</f>
        <v>4.2359550561797752</v>
      </c>
      <c r="AR8" s="67">
        <f>IFERROR(VLOOKUP($B8,RD[#All],AR$2,0)/AR$1,"")</f>
        <v>4.2531835205992508</v>
      </c>
      <c r="AS8" s="67">
        <f>IFERROR(VLOOKUP($B8,RD[#All],AS$2,0)/AS$1,"")</f>
        <v>4.2471910112359552</v>
      </c>
      <c r="AT8" s="67">
        <f>IFERROR(VLOOKUP($B8,RD[#All],AT$2,0)/AT$1,"")</f>
        <v>4.1985018726591763</v>
      </c>
      <c r="AU8" s="67">
        <f>IFERROR(VLOOKUP($B8,RD[#All],AU$2,0)/AU$1,"")</f>
        <v>4.2996254681647939</v>
      </c>
      <c r="AV8" s="67">
        <f>IFERROR(VLOOKUP($B8,RD[#All],AV$2,0)/AV$1,"")</f>
        <v>4.2284644194756558</v>
      </c>
      <c r="AW8" s="67">
        <f>IFERROR(VLOOKUP($B8,RD[#All],AW$2,0)/AW$1,"")</f>
        <v>4.1521175453759724</v>
      </c>
      <c r="AX8" s="67">
        <f>IFERROR(VLOOKUP($B8,RD[#All],AX$2,0)/AX$1,"")</f>
        <v>4.2734082397003741</v>
      </c>
      <c r="AY8" s="67">
        <f>IFERROR(VLOOKUP($B8,RD[#All],AY$2,0)/AY$1,"")</f>
        <v>4.1930786516853935</v>
      </c>
      <c r="AZ8" s="67">
        <f>IFERROR(VLOOKUP($B8,RD[#All],AZ$2,0)/AZ$1,"")</f>
        <v>3.967280898876405</v>
      </c>
      <c r="BA8" s="67">
        <f>IFERROR(VLOOKUP($B8,RD[#All],BA$2,0)/BA$1,"")</f>
        <v>4.3146067415730336</v>
      </c>
      <c r="BB8" s="67">
        <f>IFERROR(VLOOKUP($B8,RD[#All],BB$2,0)/BB$1,"")</f>
        <v>4.308988764044944</v>
      </c>
      <c r="BC8" s="67">
        <f>IFERROR(VLOOKUP($B8,RD[#All],BC$2,0)/BC$1,"")</f>
        <v>4.3312526009155219</v>
      </c>
      <c r="BD8" s="67">
        <f>IFERROR(VLOOKUP($B8,RD[#All],BD$2,0)/BD$1,"")</f>
        <v>4.2946317103620473</v>
      </c>
      <c r="BE8" s="67">
        <f>IFERROR(VLOOKUP($B8,RD[#All],BE$2,0)/BE$1,"")</f>
        <v>4.2713915298184961</v>
      </c>
      <c r="BF8" s="67">
        <f>IFERROR(VLOOKUP($B8,RD[#All],BF$2,0)/BF$1,"")</f>
        <v>4.2546816479400746</v>
      </c>
      <c r="BG8" s="67">
        <f>IFERROR(VLOOKUP($B8,RD[#All],BG$2,0)/BG$1,"")</f>
        <v>4.2313774448605912</v>
      </c>
      <c r="BH8" s="67">
        <f>IFERROR(VLOOKUP($B8,RD[#All],BH$2,0)/BH$1,"")</f>
        <v>4.2397003745318349</v>
      </c>
      <c r="BI8" s="67">
        <f>IFERROR(VLOOKUP($B8,RD[#All],BI$2,0)/BI$1,"")</f>
        <v>4.2280482729920932</v>
      </c>
      <c r="BJ8" s="67">
        <f>IFERROR(VLOOKUP($B8,RD[#All],BJ$2,0)/BJ$1,"")</f>
        <v>4.2946317103620473</v>
      </c>
      <c r="BK8" s="67">
        <f>IFERROR(VLOOKUP($B8,RD[#All],BK$2,0)/BK$1,"")</f>
        <v>4.262172284644195</v>
      </c>
      <c r="BL8" s="67">
        <f>IFERROR(VLOOKUP($B8,RD[#All],BL$2,0)/BL$1,"")</f>
        <v>4.3158246905319508</v>
      </c>
      <c r="BM8" s="67">
        <f>IFERROR(VLOOKUP($B8,RD[#All],BM$2,0)/BM$1,"")</f>
        <v>4.2962546816479401</v>
      </c>
      <c r="BN8" s="67">
        <f>IFERROR(VLOOKUP($B8,RD[#All],BN$2,0)/BN$1,"")</f>
        <v>4.3887147335423196</v>
      </c>
      <c r="BO8" s="67">
        <f>IFERROR(VLOOKUP($B8,RD[#All],BO$2,0)/BO$1,"")</f>
        <v>4.248919619706137</v>
      </c>
      <c r="BP8" s="67">
        <f>IFERROR(VLOOKUP($B8,RD[#All],BP$2,0)/BP$1,"")</f>
        <v>4.2558340535868622</v>
      </c>
      <c r="BQ8" s="67">
        <f>IFERROR(VLOOKUP($B8,RD[#All],BQ$2,0)/BQ$1,"")</f>
        <v>4.3080380293863438</v>
      </c>
      <c r="BR8" s="67">
        <f>IFERROR(VLOOKUP($B8,RD[#All],BR$2,0)/BR$1,"")</f>
        <v>4.2015557476231633</v>
      </c>
      <c r="BS8" s="67">
        <f>IFERROR(VLOOKUP($B8,RD[#All],BS$2,0)/BS$1,"")</f>
        <v>4.2397003745318349</v>
      </c>
      <c r="BT8" s="67">
        <f>IFERROR(VLOOKUP($B8,RD[#All],BT$2,0)/BT$1,"")</f>
        <v>4.2550561797752806</v>
      </c>
      <c r="BU8" s="67">
        <f>IFERROR(VLOOKUP($B8,RD[#All],BU$2,0)/BU$1,"")</f>
        <v>4.2659176029962547</v>
      </c>
      <c r="BV8" s="67">
        <f>IFERROR(VLOOKUP($B8,RD[#All],BV$2,0)/BV$1,"")</f>
        <v>4.2471910112359552</v>
      </c>
      <c r="BW8" s="67">
        <f>IFERROR(VLOOKUP($B8,RD[#All],BW$2,0)/BW$1,"")</f>
        <v>4.1985018726591763</v>
      </c>
      <c r="BX8" s="67">
        <f>IFERROR(VLOOKUP($B8,RD[#All],BX$2,0)/BX$1,"")</f>
        <v>4.2887640449438198</v>
      </c>
      <c r="BY8" s="67">
        <f>IFERROR(VLOOKUP($B8,RD[#All],BY$2,0)/BY$1,"")</f>
        <v>4.2280482729920932</v>
      </c>
      <c r="BZ8" s="67">
        <f>IFERROR(VLOOKUP($B8,RD[#All],BZ$2,0)/BZ$1,"")</f>
        <v>4.2679983354140658</v>
      </c>
      <c r="CA8" s="67">
        <f>IFERROR(VLOOKUP($B8,RD[#All],CA$2,0)/CA$1,"")</f>
        <v>4.2756554307116099</v>
      </c>
      <c r="CB8" s="67">
        <f>IFERROR(VLOOKUP($B8,RD[#All],CB$2,0)/CB$1,"")</f>
        <v>4.2898876404494386</v>
      </c>
      <c r="CC8" s="67">
        <f>IFERROR(VLOOKUP($B8,RD[#All],CC$2,0)/CC$1,"")</f>
        <v>4.2797752808988765</v>
      </c>
      <c r="CD8" s="67">
        <f>IFERROR(VLOOKUP($B8,RD[#All],CD$2,0)/CD$1,"")</f>
        <v>4.3273984442523767</v>
      </c>
      <c r="CE8" s="67">
        <f>IFERROR(VLOOKUP($B8,RD[#All],CE$2,0)/CE$1,"")</f>
        <v>4.2359550561797752</v>
      </c>
      <c r="CF8" s="67">
        <f>IFERROR(VLOOKUP($B8,RD[#All],CF$2,0)/CF$1,"")</f>
        <v>4.2288389513108608</v>
      </c>
      <c r="CG8" s="67">
        <f>IFERROR(VLOOKUP($B8,RD[#All],CG$2,0)/CG$1,"")</f>
        <v>4.2524344569288397</v>
      </c>
      <c r="CH8" s="67">
        <f>IFERROR(VLOOKUP($B8,RD[#All],CH$2,0)/CH$1,"")</f>
        <v>4.3056179775280894</v>
      </c>
      <c r="CI8" s="67">
        <f>IFERROR(VLOOKUP($B8,RD[#All],CI$2,0)/CI$1,"")</f>
        <v>4.3108614232209739</v>
      </c>
      <c r="CJ8" s="67">
        <f>IFERROR(VLOOKUP($B8,RD[#All],CJ$2,0)/CJ$1,"")</f>
        <v>4.2925093632958795</v>
      </c>
      <c r="CK8" s="67">
        <f>IFERROR(VLOOKUP($B8,RD[#All],CK$2,0)/CK$1,"")</f>
        <v>4.2838951310861422</v>
      </c>
      <c r="CL8" s="67">
        <f>IFERROR(VLOOKUP($B8,RD[#All],CL$2,0)/CL$1,"")</f>
        <v>4.2835205992509362</v>
      </c>
      <c r="CM8" s="67">
        <f>IFERROR(VLOOKUP($B8,RD[#All],CM$2,0)/CM$1,"")</f>
        <v>4.2093632958801503</v>
      </c>
      <c r="CN8" s="67">
        <f>IFERROR(VLOOKUP($B8,RD[#All],CN$2,0)/CN$1,"")</f>
        <v>4.1767790262172291</v>
      </c>
      <c r="CO8" s="67">
        <f>IFERROR(VLOOKUP($B8,RD[#All],CO$2,0)/CO$1,"")</f>
        <v>4.2056629213483152</v>
      </c>
      <c r="CP8" s="67">
        <f>IFERROR(VLOOKUP($B8,RD[#All],CP$2,0)/CP$1,"")</f>
        <v>4.1452031114952463</v>
      </c>
      <c r="CQ8" s="67">
        <f>IFERROR(VLOOKUP($B8,RD[#All],CQ$2,0)/CQ$1,"")</f>
        <v>4.2359550561797752</v>
      </c>
      <c r="CR8" s="67">
        <f>IFERROR(VLOOKUP($B8,RD[#All],CR$2,0)/CR$1,"")</f>
        <v>4.2220973782771534</v>
      </c>
      <c r="CS8" s="67">
        <f>IFERROR(VLOOKUP($B8,RD[#All],CS$2,0)/CS$1,"")</f>
        <v>4.241032043279235</v>
      </c>
      <c r="CT8" s="67">
        <f>IFERROR(VLOOKUP($B8,RD[#All],CT$2,0)/CT$1,"")</f>
        <v>4.2659176029962547</v>
      </c>
      <c r="CU8" s="67">
        <f>IFERROR(VLOOKUP($B8,RD[#All],CU$2,0)/CU$1,"")</f>
        <v>4.2400749063670409</v>
      </c>
      <c r="CV8" s="67">
        <f>IFERROR(VLOOKUP($B8,RD[#All],CV$2,0)/CV$1,"")</f>
        <v>4.2209737827715355</v>
      </c>
      <c r="CW8" s="67">
        <f>IFERROR(VLOOKUP($B8,RD[#All],CW$2,0)/CW$1,"")</f>
        <v>4.2925093632958795</v>
      </c>
      <c r="CX8" s="67">
        <f>IFERROR(VLOOKUP($B8,RD[#All],CX$2,0)/CX$1,"")</f>
        <v>4.2816479400749063</v>
      </c>
      <c r="CY8" s="67">
        <f>IFERROR(VLOOKUP($B8,RD[#All],CY$2,0)/CY$1,"")</f>
        <v>4.2509363295880149</v>
      </c>
      <c r="CZ8" s="67">
        <f>IFERROR(VLOOKUP($B8,RD[#All],CZ$2,0)/CZ$1,"")</f>
        <v>4.2823970037453183</v>
      </c>
      <c r="DA8" s="67">
        <f>IFERROR(VLOOKUP($B8,RD[#All],DA$2,0)/DA$1,"")</f>
        <v>4.2471910112359552</v>
      </c>
      <c r="DB8" s="67">
        <f>IFERROR(VLOOKUP($B8,RD[#All],DB$2,0)/DB$1,"")</f>
        <v>4.2011235955056181</v>
      </c>
      <c r="DC8" s="67">
        <f>IFERROR(VLOOKUP($B8,RD[#All],DC$2,0)/DC$1,"")</f>
        <v>4.2686641697877654</v>
      </c>
      <c r="DD8" s="67">
        <f>IFERROR(VLOOKUP($B8,RD[#All],DD$2,0)/DD$1,"")</f>
        <v>4.2528089887640448</v>
      </c>
      <c r="DE8" s="67">
        <f>IFERROR(VLOOKUP($B8,RD[#All],DE$2,0)/DE$1,"")</f>
        <v>4.0682480233042027</v>
      </c>
      <c r="DF8" s="67">
        <f>IFERROR(VLOOKUP($B8,RD[#All],DF$2,0)/DF$1,"")</f>
        <v>4.2392104382736697</v>
      </c>
      <c r="DG8" s="67">
        <f>IFERROR(VLOOKUP($B8,RD[#All],DG$2,0)/DG$1,"")</f>
        <v>4.2943820224719094</v>
      </c>
      <c r="DH8" s="67">
        <f>IFERROR(VLOOKUP($B8,RD[#All],DH$2,0)/DH$1,"")</f>
        <v>4.2247191011235952</v>
      </c>
      <c r="DI8" s="67">
        <f>IFERROR(VLOOKUP($B8,RD[#All],DI$2,0)/DI$1,"")</f>
        <v>4.2243733794295597</v>
      </c>
      <c r="DJ8" s="67">
        <f>IFERROR(VLOOKUP($B8,RD[#All],DJ$2,0)/DJ$1,"")</f>
        <v>3.9757994814174591</v>
      </c>
      <c r="DK8" s="67">
        <f>IFERROR(VLOOKUP($B8,RD[#All],DK$2,0)/DK$1,"")</f>
        <v>4.223387432376196</v>
      </c>
      <c r="DL8" s="67">
        <f>IFERROR(VLOOKUP($B8,RD[#All],DL$2,0)/DL$1,"")</f>
        <v>4.2520183104452771</v>
      </c>
      <c r="DM8" s="67">
        <f>IFERROR(VLOOKUP($B8,RD[#All],DM$2,0)/DM$1,"")</f>
        <v>4.3026217228464416</v>
      </c>
      <c r="DN8" s="67">
        <f>IFERROR(VLOOKUP($B8,RD[#All],DN$2,0)/DN$1,"")</f>
        <v>4.274531835205992</v>
      </c>
      <c r="DO8" s="67">
        <f>IFERROR(VLOOKUP($B8,RD[#All],DO$2,0)/DO$1,"")</f>
        <v>4.1284710605553698</v>
      </c>
      <c r="DP8" s="67">
        <f>IFERROR(VLOOKUP($B8,RD[#All],DP$2,0)/DP$1,"")</f>
        <v>4.1558052434456929</v>
      </c>
      <c r="DQ8" s="67">
        <f>IFERROR(VLOOKUP($B8,RD[#All],DQ$2,0)/DQ$1,"")</f>
        <v>4.1861007074490226</v>
      </c>
      <c r="DR8" s="67">
        <f>IFERROR(VLOOKUP($B8,RD[#All],DR$2,0)/DR$1,"")</f>
        <v>4.2029962546816479</v>
      </c>
      <c r="DS8" s="67">
        <f>IFERROR(VLOOKUP($B8,RD[#All],DS$2,0)/DS$1,"")</f>
        <v>4.2902621722846446</v>
      </c>
      <c r="DT8" s="67">
        <f>IFERROR(VLOOKUP($B8,RD[#All],DT$2,0)/DT$1,"")</f>
        <v>3.9497295047856849</v>
      </c>
      <c r="DU8" s="67">
        <f>IFERROR(VLOOKUP($B8,RD[#All],DU$2,0)/DU$1,"")</f>
        <v>3.866500208073242</v>
      </c>
      <c r="DV8" s="67">
        <f>IFERROR(VLOOKUP($B8,RD[#All],DV$2,0)/DV$1,"")</f>
        <v>4.2441947565543074</v>
      </c>
      <c r="DW8" s="67">
        <f>IFERROR(VLOOKUP($B8,RD[#All],DW$2,0)/DW$1,"")</f>
        <v>4.2808988764044944</v>
      </c>
      <c r="DX8" s="67">
        <f>IFERROR(VLOOKUP($B8,RD[#All],DX$2,0)/DX$1,"")</f>
        <v>4.2450270495214308</v>
      </c>
      <c r="DY8" s="67">
        <f>IFERROR(VLOOKUP($B8,RD[#All],DY$2,0)/DY$1,"")</f>
        <v>4.2801498127340825</v>
      </c>
      <c r="DZ8" s="67">
        <f>IFERROR(VLOOKUP($B8,RD[#All],DZ$2,0)/DZ$1,"")</f>
        <v>4.2692883895131093</v>
      </c>
      <c r="EA8" s="67">
        <f>IFERROR(VLOOKUP($B8,RD[#All],EA$2,0)/EA$1,"")</f>
        <v>4.1315022888056596</v>
      </c>
      <c r="EB8" s="67">
        <f>IFERROR(VLOOKUP($B8,RD[#All],EB$2,0)/EB$1,"")</f>
        <v>4.2120682480233045</v>
      </c>
      <c r="EC8" s="67">
        <f>IFERROR(VLOOKUP($B8,RD[#All],EC$2,0)/EC$1,"")</f>
        <v>4.2506482281763178</v>
      </c>
      <c r="ED8" s="67">
        <f>IFERROR(VLOOKUP($B8,RD[#All],ED$2,0)/ED$1,"")</f>
        <v>4.1521175453759724</v>
      </c>
      <c r="EE8" s="67">
        <f>IFERROR(VLOOKUP($B8,RD[#All],EE$2,0)/EE$1,"")</f>
        <v>4.2910976663785654</v>
      </c>
      <c r="EF8" s="67">
        <f>IFERROR(VLOOKUP($B8,RD[#All],EF$2,0)/EF$1,"")</f>
        <v>4.2941777323799792</v>
      </c>
      <c r="EG8" s="67">
        <f>IFERROR(VLOOKUP($B8,RD[#All],EG$2,0)/EG$1,"")</f>
        <v>4.2622377622377625</v>
      </c>
      <c r="EH8" s="67">
        <f>IFERROR(VLOOKUP($B8,RD[#All],EH$2,0)/EH$1,"")</f>
        <v>4.3041958041958042</v>
      </c>
      <c r="EI8" s="67">
        <f>IFERROR(VLOOKUP($B8,RD[#All],EI$2,0)/EI$1,"")</f>
        <v>4.3041958041958042</v>
      </c>
      <c r="EJ8" s="67">
        <f>IFERROR(VLOOKUP($B8,RD[#All],EJ$2,0)/EJ$1,"")</f>
        <v>4.27972027972028</v>
      </c>
      <c r="EK8" s="67">
        <f>IFERROR(VLOOKUP($B8,RD[#All],EK$2,0)/EK$1,"")</f>
        <v>4.2426966292134836</v>
      </c>
      <c r="EL8" s="67">
        <f>IFERROR(VLOOKUP($B8,RD[#All],EL$2,0)/EL$1,"")</f>
        <v>4.1235955056179776</v>
      </c>
      <c r="EM8" s="67">
        <f>IFERROR(VLOOKUP($B8,RD[#All],EM$2,0)/EM$1,"")</f>
        <v>4.2648228176318064</v>
      </c>
      <c r="EN8" s="67">
        <f>IFERROR(VLOOKUP($B8,RD[#All],EN$2,0)/EN$1,"")</f>
        <v>4.1956784788245463</v>
      </c>
      <c r="EO8" s="67">
        <f>IFERROR(VLOOKUP($B8,RD[#All],EO$2,0)/EO$1,"")</f>
        <v>4.2397003745318349</v>
      </c>
      <c r="EP8" s="67">
        <f>IFERROR(VLOOKUP($B8,RD[#All],EP$2,0)/EP$1,"")</f>
        <v>4.2662057044079518</v>
      </c>
      <c r="EQ8" s="67">
        <f>IFERROR(VLOOKUP($B8,RD[#All],EQ$2,0)/EQ$1,"")</f>
        <v>4.2546816479400746</v>
      </c>
      <c r="ER8" s="67">
        <f>IFERROR(VLOOKUP($B8,RD[#All],ER$2,0)/ER$1,"")</f>
        <v>3.971305099394987</v>
      </c>
      <c r="ES8" s="67">
        <f>IFERROR(VLOOKUP($B8,RD[#All],ES$2,0)/ES$1,"")</f>
        <v>4.1985018726591763</v>
      </c>
      <c r="ET8" s="67">
        <f>IFERROR(VLOOKUP($B8,RD[#All],ET$2,0)/ET$1,"")</f>
        <v>4.2533197139938714</v>
      </c>
      <c r="EU8" s="67">
        <f>IFERROR(VLOOKUP($B8,RD[#All],EU$2,0)/EU$1,"")</f>
        <v>4.274157303370786</v>
      </c>
      <c r="EV8" s="67">
        <f>IFERROR(VLOOKUP($B8,RD[#All],EV$2,0)/EV$1,"")</f>
        <v>4.2599827139152984</v>
      </c>
      <c r="EW8" s="67">
        <f>IFERROR(VLOOKUP($B8,RD[#All],EW$2,0)/EW$1,"")</f>
        <v>4.2627484874675883</v>
      </c>
      <c r="EX8" s="67">
        <f>IFERROR(VLOOKUP($B8,RD[#All],EX$2,0)/EX$1,"")</f>
        <v>4.2970037453183521</v>
      </c>
      <c r="EY8" s="67">
        <f>IFERROR(VLOOKUP($B8,RD[#All],EY$2,0)/EY$1,"")</f>
        <v>4.2873075322513525</v>
      </c>
      <c r="EZ8" s="67">
        <f>IFERROR(VLOOKUP($B8,RD[#All],EZ$2,0)/EZ$1,"")</f>
        <v>4.2475655430711603</v>
      </c>
      <c r="FA8" s="67">
        <f>IFERROR(VLOOKUP($B8,RD[#All],FA$2,0)/FA$1,"")</f>
        <v>4.250561797752809</v>
      </c>
      <c r="FB8" s="67">
        <f>IFERROR(VLOOKUP($B8,RD[#All],FB$2,0)/FB$1,"")</f>
        <v>4.2277153558052429</v>
      </c>
      <c r="FC8" s="67">
        <f>IFERROR(VLOOKUP($B8,RD[#All],FC$2,0)/FC$1,"")</f>
        <v>4.2513108614232209</v>
      </c>
      <c r="FD8" s="67">
        <f>IFERROR(VLOOKUP($B8,RD[#All],FD$2,0)/FD$1,"")</f>
        <v>4.2790262172284645</v>
      </c>
      <c r="FE8" s="67">
        <f>IFERROR(VLOOKUP($B8,RD[#All],FE$2,0)/FE$1,"")</f>
        <v>4.2791666666666668</v>
      </c>
      <c r="FF8" s="67">
        <f>IFERROR(VLOOKUP($B8,RD[#All],FF$2,0)/FF$1,"")</f>
        <v>4.290909090909091</v>
      </c>
      <c r="FG8" s="67">
        <f>IFERROR(VLOOKUP($B8,RD[#All],FG$2,0)/FG$1,"")</f>
        <v>4.2457912457912457</v>
      </c>
      <c r="FH8" s="67">
        <f>IFERROR(VLOOKUP($B8,RD[#All],FH$2,0)/FH$1,"")</f>
        <v>4.2121212121212119</v>
      </c>
      <c r="FI8" s="67">
        <f>IFERROR(VLOOKUP($B8,RD[#All],FI$2,0)/FI$1,"")</f>
        <v>4.2212121212121216</v>
      </c>
      <c r="FJ8" s="67">
        <f>IFERROR(VLOOKUP($B8,RD[#All],FJ$2,0)/FJ$1,"")</f>
        <v>4.2508417508417509</v>
      </c>
      <c r="FK8" s="67">
        <f>IFERROR(VLOOKUP($B8,RD[#All],FK$2,0)/FK$1,"")</f>
        <v>4.2121212121212119</v>
      </c>
      <c r="FL8" s="67">
        <f>IFERROR(VLOOKUP($B8,RD[#All],FL$2,0)/FL$1,"")</f>
        <v>4.3138181818181813</v>
      </c>
      <c r="FM8" s="67">
        <f>IFERROR(VLOOKUP($B8,RD[#All],FM$2,0)/FM$1,"")</f>
        <v>4.2189393939393938</v>
      </c>
      <c r="FN8" s="67">
        <f>IFERROR(VLOOKUP($B8,RD[#All],FN$2,0)/FN$1,"")</f>
        <v>4.2188552188552189</v>
      </c>
      <c r="FO8" s="67">
        <f>IFERROR(VLOOKUP($B8,RD[#All],FO$2,0)/FO$1,"")</f>
        <v>4.1742424242424239</v>
      </c>
      <c r="FP8" s="67">
        <f>IFERROR(VLOOKUP($B8,RD[#All],FP$2,0)/FP$1,"")</f>
        <v>4.1920000000000002</v>
      </c>
      <c r="FQ8" s="67">
        <f>IFERROR(VLOOKUP($B8,RD[#All],FQ$2,0)/FQ$1,"")</f>
        <v>4.1876363636363632</v>
      </c>
      <c r="FR8" s="67">
        <f>IFERROR(VLOOKUP($B8,RD[#All],FR$2,0)/FR$1,"")</f>
        <v>4.2014545454545456</v>
      </c>
      <c r="FS8" s="67">
        <f>IFERROR(VLOOKUP($B8,RD[#All],FS$2,0)/FS$1,"")</f>
        <v>4.262626262626263</v>
      </c>
      <c r="FT8" s="67">
        <f>IFERROR(VLOOKUP($B8,RD[#All],FT$2,0)/FT$1,"")</f>
        <v>4.1894545454545451</v>
      </c>
      <c r="FU8" s="67">
        <f>IFERROR(VLOOKUP($B8,RD[#All],FU$2,0)/FU$1,"")</f>
        <v>4.269360269360269</v>
      </c>
      <c r="FV8" s="67">
        <f>IFERROR(VLOOKUP($B8,RD[#All],FV$2,0)/FV$1,"")</f>
        <v>4.1704545454545459</v>
      </c>
      <c r="FW8" s="67">
        <f>IFERROR(VLOOKUP($B8,RD[#All],FW$2,0)/FW$1,"")</f>
        <v>4.2412878787878787</v>
      </c>
      <c r="FX8" s="67">
        <f>IFERROR(VLOOKUP($B8,RD[#All],FX$2,0)/FX$1,"")</f>
        <v>4.2696969696969695</v>
      </c>
      <c r="FY8" s="67">
        <f>IFERROR(VLOOKUP($B8,RD[#All],FY$2,0)/FY$1,"")</f>
        <v>4.3097643097643097</v>
      </c>
      <c r="FZ8" s="67">
        <f>IFERROR(VLOOKUP($B8,RD[#All],FZ$2,0)/FZ$1,"")</f>
        <v>4.3090909090909086</v>
      </c>
      <c r="GA8" s="67">
        <f>IFERROR(VLOOKUP($B8,RD[#All],GA$2,0)/GA$1,"")</f>
        <v>4.1902097902097903</v>
      </c>
      <c r="GB8" s="67">
        <f>IFERROR(VLOOKUP($B8,RD[#All],GB$2,0)/GB$1,"")</f>
        <v>4.2060606060606061</v>
      </c>
      <c r="GC8" s="67">
        <f>IFERROR(VLOOKUP($B8,RD[#All],GC$2,0)/GC$1,"")</f>
        <v>4.2784511784511787</v>
      </c>
      <c r="GD8" s="67">
        <f>IFERROR(VLOOKUP($B8,RD[#All],GD$2,0)/GD$1,"")</f>
        <v>4.290909090909091</v>
      </c>
      <c r="GE8" s="67">
        <f>IFERROR(VLOOKUP($B8,RD[#All],GE$2,0)/GE$1,"")</f>
        <v>4.2779720279720284</v>
      </c>
      <c r="GF8" s="67">
        <f>IFERROR(VLOOKUP($B8,RD[#All],GF$2,0)/GF$1,"")</f>
        <v>4.2811447811447811</v>
      </c>
      <c r="GG8" s="67">
        <f>IFERROR(VLOOKUP($B8,RD[#All],GG$2,0)/GG$1,"")</f>
        <v>4.2181818181818178</v>
      </c>
      <c r="GH8" s="67">
        <f>IFERROR(VLOOKUP($B8,RD[#All],GH$2,0)/GH$1,"")</f>
        <v>4.2545454545454549</v>
      </c>
      <c r="GI8" s="67">
        <f>IFERROR(VLOOKUP($B8,RD[#All],GI$2,0)/GI$1,"")</f>
        <v>4.276727272727272</v>
      </c>
      <c r="GJ8" s="67">
        <f>IFERROR(VLOOKUP($B8,RD[#All],GJ$2,0)/GJ$1,"")</f>
        <v>3.9930069930069929</v>
      </c>
      <c r="GK8" s="67">
        <f>IFERROR(VLOOKUP($B8,RD[#All],GK$2,0)/GK$1,"")</f>
        <v>4.1287878787878789</v>
      </c>
      <c r="GL8" s="67">
        <f>IFERROR(VLOOKUP($B8,RD[#All],GL$2,0)/GL$1,"")</f>
        <v>4.208333333333333</v>
      </c>
      <c r="GM8" s="67">
        <f>IFERROR(VLOOKUP($B8,RD[#All],GM$2,0)/GM$1,"")</f>
        <v>4.2537878787878789</v>
      </c>
      <c r="GN8" s="67">
        <f>IFERROR(VLOOKUP($B8,RD[#All],GN$2,0)/GN$1,"")</f>
        <v>4.1704545454545459</v>
      </c>
      <c r="GO8" s="67">
        <f>IFERROR(VLOOKUP($B8,RD[#All],GO$2,0)/GO$1,"")</f>
        <v>4.1522727272727273</v>
      </c>
      <c r="GP8" s="67">
        <f>IFERROR(VLOOKUP($B8,RD[#All],GP$2,0)/GP$1,"")</f>
        <v>4.2321969696969699</v>
      </c>
      <c r="GQ8" s="67">
        <f>IFERROR(VLOOKUP($B8,RD[#All],GQ$2,0)/GQ$1,"")</f>
        <v>4.2518181818181819</v>
      </c>
      <c r="GR8" s="67">
        <f>IFERROR(VLOOKUP($B8,RD[#All],GR$2,0)/GR$1,"")</f>
        <v>4.2587121212121213</v>
      </c>
      <c r="GS8" s="67" t="str">
        <f>IFERROR(VLOOKUP($B8,RD[#All],GS$2,0)/GS$1,"")</f>
        <v/>
      </c>
      <c r="GT8" s="67" t="str">
        <f>IFERROR(VLOOKUP($B8,RD[#All],GT$2,0)/GT$1,"")</f>
        <v/>
      </c>
      <c r="GU8" s="67">
        <f>IFERROR(VLOOKUP($B8,RD[#All],GU$2,0)/GU$1,"")</f>
        <v>3.9665889665889669</v>
      </c>
      <c r="GV8" s="67">
        <f>IFERROR(VLOOKUP($B8,RD[#All],GV$2,0)/GV$1,"")</f>
        <v>4.208037825059102</v>
      </c>
      <c r="GW8" s="67">
        <f>IFERROR(VLOOKUP($B8,RD[#All],GW$2,0)/GW$1,"")</f>
        <v>4.2165558019216549</v>
      </c>
      <c r="GX8" s="67" t="str">
        <f>IFERROR(VLOOKUP($B8,RD[#All],GX$2,0)/GX$1,"")</f>
        <v/>
      </c>
      <c r="GY8" s="67">
        <f>IFERROR(VLOOKUP($B8,RD[#All],GY$2,0)/GY$1,"")</f>
        <v>4.1431989063568002</v>
      </c>
      <c r="GZ8" s="67">
        <f>IFERROR(VLOOKUP($B8,RD[#All],GZ$2,0)/GZ$1,"")</f>
        <v>4.1985018726591763</v>
      </c>
      <c r="HA8" s="67">
        <f>IFERROR(VLOOKUP($B8,RD[#All],HA$2,0)/HA$1,"")</f>
        <v>4.1558052434456929</v>
      </c>
      <c r="HB8" s="67">
        <f>IFERROR(VLOOKUP($B8,RD[#All],HB$2,0)/HB$1,"")</f>
        <v>4.2011235955056181</v>
      </c>
      <c r="HC8" s="67">
        <f>IFERROR(VLOOKUP($B8,RD[#All],HC$2,0)/HC$1,"")</f>
        <v>4.1647940074906371</v>
      </c>
      <c r="HD8" s="67">
        <f>IFERROR(VLOOKUP($B8,RD[#All],HD$2,0)/HD$1,"")</f>
        <v>4.142696629213483</v>
      </c>
      <c r="HE8" s="67">
        <f>IFERROR(VLOOKUP($B8,RD[#All],HE$2,0)/HE$1,"")</f>
        <v>4.2044943820224718</v>
      </c>
      <c r="HF8" s="67">
        <f>IFERROR(VLOOKUP($B8,RD[#All],HF$2,0)/HF$1,"")</f>
        <v>4.2</v>
      </c>
      <c r="HG8" s="67">
        <f>IFERROR(VLOOKUP($B8,RD[#All],HG$2,0)/HG$1,"")</f>
        <v>4.2288389513108608</v>
      </c>
      <c r="HH8" s="67">
        <f>IFERROR(VLOOKUP($B8,RD[#All],HH$2,0)/HH$1,"")</f>
        <v>4.1928838951310858</v>
      </c>
      <c r="HI8" s="67">
        <f>IFERROR(VLOOKUP($B8,RD[#All],HI$2,0)/HI$1,"")</f>
        <v>4.2265917602996259</v>
      </c>
      <c r="HJ8" s="67">
        <f>IFERROR(VLOOKUP($B8,RD[#All],HJ$2,0)/HJ$1,"")</f>
        <v>4.155056179775281</v>
      </c>
      <c r="HK8" s="67">
        <f>IFERROR(VLOOKUP($B8,RD[#All],HK$2,0)/HK$1,"")</f>
        <v>4.2270495214315442</v>
      </c>
      <c r="HL8" s="67">
        <f>IFERROR(VLOOKUP($B8,RD[#All],HL$2,0)/HL$1,"")</f>
        <v>4.3222638368705786</v>
      </c>
      <c r="HM8" s="67">
        <f>IFERROR(VLOOKUP($B8,RD[#All],HM$2,0)/HM$1,"")</f>
        <v>4.3439319301388268</v>
      </c>
      <c r="HN8" s="67">
        <f>IFERROR(VLOOKUP($B8,RD[#All],HN$2,0)/HN$1,"")</f>
        <v>4.2991491267353332</v>
      </c>
      <c r="HO8" s="67">
        <f>IFERROR(VLOOKUP($B8,RD[#All],HO$2,0)/HO$1,"")</f>
        <v>4.3521421107628004</v>
      </c>
      <c r="HP8" s="67">
        <f>IFERROR(VLOOKUP($B8,RD[#All],HP$2,0)/HP$1,"")</f>
        <v>4.3134796238244517</v>
      </c>
      <c r="HQ8" s="67">
        <f>IFERROR(VLOOKUP($B8,RD[#All],HQ$2,0)/HQ$1,"")</f>
        <v>4.191919191919192</v>
      </c>
      <c r="HR8" s="67">
        <f>IFERROR(VLOOKUP($B8,RD[#All],HR$2,0)/HR$1,"")</f>
        <v>4.1747289407839867</v>
      </c>
      <c r="HS8" s="67">
        <f>IFERROR(VLOOKUP($B8,RD[#All],HS$2,0)/HS$1,"")</f>
        <v>4.1341123595505618</v>
      </c>
      <c r="HT8" s="67">
        <f>IFERROR(VLOOKUP($B8,RD[#All],HT$2,0)/HT$1,"")</f>
        <v>4.1607990012484395</v>
      </c>
      <c r="HU8" s="67">
        <f>IFERROR(VLOOKUP($B8,RD[#All],HU$2,0)/HU$1,"")</f>
        <v>4.1431287813310291</v>
      </c>
      <c r="HV8" s="67">
        <f>IFERROR(VLOOKUP($B8,RD[#All],HV$2,0)/HV$1,"")</f>
        <v>4.1821953327571304</v>
      </c>
      <c r="HW8" s="67">
        <f>IFERROR(VLOOKUP($B8,RD[#All],HW$2,0)/HW$1,"")</f>
        <v>4.1546067415730334</v>
      </c>
      <c r="HX8" s="67">
        <f>IFERROR(VLOOKUP($B8,RD[#All],HX$2,0)/HX$1,"")</f>
        <v>4.1901469317199656</v>
      </c>
      <c r="HY8" s="67">
        <f>IFERROR(VLOOKUP($B8,RD[#All],HY$2,0)/HY$1,"")</f>
        <v>4.139492301290054</v>
      </c>
      <c r="HZ8" s="67">
        <f>IFERROR(VLOOKUP($B8,RD[#All],HZ$2,0)/HZ$1,"")</f>
        <v>4.1599667082813152</v>
      </c>
      <c r="IA8" s="67">
        <f>IFERROR(VLOOKUP($B8,RD[#All],IA$2,0)/IA$1,"")</f>
        <v>4.2777777777777777</v>
      </c>
      <c r="IB8" s="67">
        <f>IFERROR(VLOOKUP($B8,RD[#All],IB$2,0)/IB$1,"")</f>
        <v>4.1681096681096683</v>
      </c>
      <c r="IC8" s="67">
        <f>IFERROR(VLOOKUP($B8,RD[#All],IC$2,0)/IC$1,"")</f>
        <v>4.2863247863247862</v>
      </c>
      <c r="ID8" s="67">
        <f>IFERROR(VLOOKUP($B8,RD[#All],ID$2,0)/ID$1,"")</f>
        <v>4.2312008978675646</v>
      </c>
      <c r="IE8" s="67">
        <f>IFERROR(VLOOKUP($B8,RD[#All],IE$2,0)/IE$1,"")</f>
        <v>4.2747474747474747</v>
      </c>
      <c r="IF8" s="67" t="str">
        <f>IFERROR(VLOOKUP($B8,RD[#All],IF$2,0)/IF$1,"")</f>
        <v/>
      </c>
      <c r="IG8" s="67">
        <f>IFERROR(VLOOKUP($B8,RD[#All],IG$2,0)/IG$1,"")</f>
        <v>4.2459666006227001</v>
      </c>
      <c r="IH8" s="67">
        <f>IFERROR(VLOOKUP($B8,RD[#All],IH$2,0)/IH$1,"")</f>
        <v>4.2598397770811562</v>
      </c>
      <c r="II8" s="67">
        <f>IFERROR(VLOOKUP($B8,RD[#All],II$2,0)/II$1,"")</f>
        <v>4.189054726368159</v>
      </c>
      <c r="IJ8" s="67">
        <f>IFERROR(VLOOKUP($B8,RD[#All],IJ$2,0)/IJ$1,"")</f>
        <v>4.1488963711185933</v>
      </c>
      <c r="IK8" s="67">
        <f>IFERROR(VLOOKUP($B8,RD[#All],IK$2,0)/IK$1,"")</f>
        <v>4.1608391608391608</v>
      </c>
      <c r="IL8" s="67" t="str">
        <f>IFERROR(VLOOKUP($B8,RD[#All],IL$2,0)/IL$1,"")</f>
        <v/>
      </c>
      <c r="IM8" s="67" t="str">
        <f>IFERROR(VLOOKUP($B8,RD[#All],IM$2,0)/IM$1,"")</f>
        <v/>
      </c>
      <c r="IN8" s="67">
        <f>IFERROR(VLOOKUP($B8,RD[#All],IN$2,0)/IN$1,"")</f>
        <v>4.3469174503657264</v>
      </c>
      <c r="IO8" s="67">
        <f>IFERROR(VLOOKUP($B8,RD[#All],IO$2,0)/IO$1,"")</f>
        <v>4.3142633228840124</v>
      </c>
      <c r="IP8" s="67">
        <f>IFERROR(VLOOKUP($B8,RD[#All],IP$2,0)/IP$1,"")</f>
        <v>4.7595252966895689</v>
      </c>
      <c r="IQ8" s="67">
        <f>IFERROR(VLOOKUP($B8,RD[#All],IQ$2,0)/IQ$1,"")</f>
        <v>4.1608391608391608</v>
      </c>
      <c r="IR8" s="67">
        <f>IFERROR(VLOOKUP($B8,RD[#All],IR$2,0)/IR$1,"")</f>
        <v>4.2744610281923716</v>
      </c>
      <c r="IS8" s="86">
        <f>IFERROR(AVERAGEIF(Inv_SY_B[[#This Row],[BLK1_INV1]:[BLK8_INV27]],"&gt;"&amp;0.1,Inv_SY_B[[#This Row],[BLK1_INV1]:[BLK8_INV27]]),"")</f>
        <v>4.2347242932931888</v>
      </c>
    </row>
    <row r="9" spans="2:253" x14ac:dyDescent="0.35">
      <c r="B9" s="85">
        <f t="shared" si="0"/>
        <v>45831</v>
      </c>
      <c r="C9" s="67">
        <f>IFERROR(VLOOKUP($B9,RD[#All],C$2,0)/C$1,"")</f>
        <v>3.6888504753673295</v>
      </c>
      <c r="D9" s="67">
        <f>IFERROR(VLOOKUP($B9,RD[#All],D$2,0)/D$1,"")</f>
        <v>3.6418323249783926</v>
      </c>
      <c r="E9" s="67">
        <f>IFERROR(VLOOKUP($B9,RD[#All],E$2,0)/E$1,"")</f>
        <v>3.6629213483146068</v>
      </c>
      <c r="F9" s="67">
        <f>IFERROR(VLOOKUP($B9,RD[#All],F$2,0)/F$1,"")</f>
        <v>3.6445692883895133</v>
      </c>
      <c r="G9" s="67">
        <f>IFERROR(VLOOKUP($B9,RD[#All],G$2,0)/G$1,"")</f>
        <v>3.6273120138288677</v>
      </c>
      <c r="H9" s="67">
        <f>IFERROR(VLOOKUP($B9,RD[#All],H$2,0)/H$1,"")</f>
        <v>3.6475655430711611</v>
      </c>
      <c r="I9" s="67">
        <f>IFERROR(VLOOKUP($B9,RD[#All],I$2,0)/I$1,"")</f>
        <v>3.642696629213483</v>
      </c>
      <c r="J9" s="67">
        <f>IFERROR(VLOOKUP($B9,RD[#All],J$2,0)/J$1,"")</f>
        <v>3.6445692883895133</v>
      </c>
      <c r="K9" s="67">
        <f>IFERROR(VLOOKUP($B9,RD[#All],K$2,0)/K$1,"")</f>
        <v>3.3495730337078653</v>
      </c>
      <c r="L9" s="67">
        <f>IFERROR(VLOOKUP($B9,RD[#All],L$2,0)/L$1,"")</f>
        <v>3.6426067415730339</v>
      </c>
      <c r="M9" s="67">
        <f>IFERROR(VLOOKUP($B9,RD[#All],M$2,0)/M$1,"")</f>
        <v>3.6741573033707864</v>
      </c>
      <c r="N9" s="67">
        <f>IFERROR(VLOOKUP($B9,RD[#All],N$2,0)/N$1,"")</f>
        <v>3.6936329588014982</v>
      </c>
      <c r="O9" s="67">
        <f>IFERROR(VLOOKUP($B9,RD[#All],O$2,0)/O$1,"")</f>
        <v>3.6745318352059928</v>
      </c>
      <c r="P9" s="67">
        <f>IFERROR(VLOOKUP($B9,RD[#All],P$2,0)/P$1,"")</f>
        <v>3.6404494382022472</v>
      </c>
      <c r="Q9" s="67">
        <f>IFERROR(VLOOKUP($B9,RD[#All],Q$2,0)/Q$1,"")</f>
        <v>3.6262172284644199</v>
      </c>
      <c r="R9" s="67">
        <f>IFERROR(VLOOKUP($B9,RD[#All],R$2,0)/R$1,"")</f>
        <v>3.6247191011235955</v>
      </c>
      <c r="S9" s="67">
        <f>IFERROR(VLOOKUP($B9,RD[#All],S$2,0)/S$1,"")</f>
        <v>3.6161048689138577</v>
      </c>
      <c r="T9" s="67">
        <f>IFERROR(VLOOKUP($B9,RD[#All],T$2,0)/T$1,"")</f>
        <v>3.7385767790262174</v>
      </c>
      <c r="U9" s="67">
        <f>IFERROR(VLOOKUP($B9,RD[#All],U$2,0)/U$1,"")</f>
        <v>3.6141745894554886</v>
      </c>
      <c r="V9" s="67">
        <f>IFERROR(VLOOKUP($B9,RD[#All],V$2,0)/V$1,"")</f>
        <v>3.6086430423509075</v>
      </c>
      <c r="W9" s="67">
        <f>IFERROR(VLOOKUP($B9,RD[#All],W$2,0)/W$1,"")</f>
        <v>3.6299625468164796</v>
      </c>
      <c r="X9" s="67">
        <f>IFERROR(VLOOKUP($B9,RD[#All],X$2,0)/X$1,"")</f>
        <v>3.6404494382022472</v>
      </c>
      <c r="Y9" s="67">
        <f>IFERROR(VLOOKUP($B9,RD[#All],Y$2,0)/Y$1,"")</f>
        <v>3.6165946413137422</v>
      </c>
      <c r="Z9" s="67">
        <f>IFERROR(VLOOKUP($B9,RD[#All],Z$2,0)/Z$1,"")</f>
        <v>3.6604244694132335</v>
      </c>
      <c r="AA9" s="67">
        <f>IFERROR(VLOOKUP($B9,RD[#All],AA$2,0)/AA$1,"")</f>
        <v>3.6563526361279166</v>
      </c>
      <c r="AB9" s="67">
        <f>IFERROR(VLOOKUP($B9,RD[#All],AB$2,0)/AB$1,"")</f>
        <v>3.624200518582541</v>
      </c>
      <c r="AC9" s="67">
        <f>IFERROR(VLOOKUP($B9,RD[#All],AC$2,0)/AC$1,"")</f>
        <v>3.6615384615384614</v>
      </c>
      <c r="AD9" s="67">
        <f>IFERROR(VLOOKUP($B9,RD[#All],AD$2,0)/AD$1,"")</f>
        <v>3.6224719101123593</v>
      </c>
      <c r="AE9" s="67">
        <f>IFERROR(VLOOKUP($B9,RD[#All],AE$2,0)/AE$1,"")</f>
        <v>3.6547648772367873</v>
      </c>
      <c r="AF9" s="67">
        <f>IFERROR(VLOOKUP($B9,RD[#All],AF$2,0)/AF$1,"")</f>
        <v>3.6327923429047027</v>
      </c>
      <c r="AG9" s="67">
        <f>IFERROR(VLOOKUP($B9,RD[#All],AG$2,0)/AG$1,"")</f>
        <v>3.6920516021639616</v>
      </c>
      <c r="AH9" s="67">
        <f>IFERROR(VLOOKUP($B9,RD[#All],AH$2,0)/AH$1,"")</f>
        <v>3.3624635871826882</v>
      </c>
      <c r="AI9" s="67">
        <f>IFERROR(VLOOKUP($B9,RD[#All],AI$2,0)/AI$1,"")</f>
        <v>3.6761006289308176</v>
      </c>
      <c r="AJ9" s="67">
        <f>IFERROR(VLOOKUP($B9,RD[#All],AJ$2,0)/AJ$1,"")</f>
        <v>3.6825586608877594</v>
      </c>
      <c r="AK9" s="67">
        <f>IFERROR(VLOOKUP($B9,RD[#All],AK$2,0)/AK$1,"")</f>
        <v>3.6344569288389512</v>
      </c>
      <c r="AL9" s="67">
        <f>IFERROR(VLOOKUP($B9,RD[#All],AL$2,0)/AL$1,"")</f>
        <v>3.5831381733021082</v>
      </c>
      <c r="AM9" s="67">
        <f>IFERROR(VLOOKUP($B9,RD[#All],AM$2,0)/AM$1,"")</f>
        <v>3.6580524344569292</v>
      </c>
      <c r="AN9" s="67">
        <f>IFERROR(VLOOKUP($B9,RD[#All],AN$2,0)/AN$1,"")</f>
        <v>3.7116104868913857</v>
      </c>
      <c r="AO9" s="67">
        <f>IFERROR(VLOOKUP($B9,RD[#All],AO$2,0)/AO$1,"")</f>
        <v>3.6749063670411988</v>
      </c>
      <c r="AP9" s="67">
        <f>IFERROR(VLOOKUP($B9,RD[#All],AP$2,0)/AP$1,"")</f>
        <v>3.6625468164794008</v>
      </c>
      <c r="AQ9" s="67">
        <f>IFERROR(VLOOKUP($B9,RD[#All],AQ$2,0)/AQ$1,"")</f>
        <v>3.6044943820224717</v>
      </c>
      <c r="AR9" s="67">
        <f>IFERROR(VLOOKUP($B9,RD[#All],AR$2,0)/AR$1,"")</f>
        <v>3.7074906367041196</v>
      </c>
      <c r="AS9" s="67">
        <f>IFERROR(VLOOKUP($B9,RD[#All],AS$2,0)/AS$1,"")</f>
        <v>3.7419475655430712</v>
      </c>
      <c r="AT9" s="67">
        <f>IFERROR(VLOOKUP($B9,RD[#All],AT$2,0)/AT$1,"")</f>
        <v>3.7250936329588016</v>
      </c>
      <c r="AU9" s="67">
        <f>IFERROR(VLOOKUP($B9,RD[#All],AU$2,0)/AU$1,"")</f>
        <v>3.6531835205992507</v>
      </c>
      <c r="AV9" s="67">
        <f>IFERROR(VLOOKUP($B9,RD[#All],AV$2,0)/AV$1,"")</f>
        <v>3.6681647940074904</v>
      </c>
      <c r="AW9" s="67">
        <f>IFERROR(VLOOKUP($B9,RD[#All],AW$2,0)/AW$1,"")</f>
        <v>3.2878133102852205</v>
      </c>
      <c r="AX9" s="67">
        <f>IFERROR(VLOOKUP($B9,RD[#All],AX$2,0)/AX$1,"")</f>
        <v>3.5921348314606742</v>
      </c>
      <c r="AY9" s="67">
        <f>IFERROR(VLOOKUP($B9,RD[#All],AY$2,0)/AY$1,"")</f>
        <v>3.6314606741573034</v>
      </c>
      <c r="AZ9" s="67">
        <f>IFERROR(VLOOKUP($B9,RD[#All],AZ$2,0)/AZ$1,"")</f>
        <v>3.2755056179775281</v>
      </c>
      <c r="BA9" s="67">
        <f>IFERROR(VLOOKUP($B9,RD[#All],BA$2,0)/BA$1,"")</f>
        <v>3.6314606741573034</v>
      </c>
      <c r="BB9" s="67">
        <f>IFERROR(VLOOKUP($B9,RD[#All],BB$2,0)/BB$1,"")</f>
        <v>3.6441947565543069</v>
      </c>
      <c r="BC9" s="67">
        <f>IFERROR(VLOOKUP($B9,RD[#All],BC$2,0)/BC$1,"")</f>
        <v>3.628797336662505</v>
      </c>
      <c r="BD9" s="67">
        <f>IFERROR(VLOOKUP($B9,RD[#All],BD$2,0)/BD$1,"")</f>
        <v>3.6334581772784023</v>
      </c>
      <c r="BE9" s="67">
        <f>IFERROR(VLOOKUP($B9,RD[#All],BE$2,0)/BE$1,"")</f>
        <v>3.575108038029386</v>
      </c>
      <c r="BF9" s="67">
        <f>IFERROR(VLOOKUP($B9,RD[#All],BF$2,0)/BF$1,"")</f>
        <v>3.6620890553474825</v>
      </c>
      <c r="BG9" s="67">
        <f>IFERROR(VLOOKUP($B9,RD[#All],BG$2,0)/BG$1,"")</f>
        <v>3.6604244694132335</v>
      </c>
      <c r="BH9" s="67">
        <f>IFERROR(VLOOKUP($B9,RD[#All],BH$2,0)/BH$1,"")</f>
        <v>3.6325842696629214</v>
      </c>
      <c r="BI9" s="67">
        <f>IFERROR(VLOOKUP($B9,RD[#All],BI$2,0)/BI$1,"")</f>
        <v>3.6201414898044115</v>
      </c>
      <c r="BJ9" s="67">
        <f>IFERROR(VLOOKUP($B9,RD[#All],BJ$2,0)/BJ$1,"")</f>
        <v>3.6767374115688725</v>
      </c>
      <c r="BK9" s="67">
        <f>IFERROR(VLOOKUP($B9,RD[#All],BK$2,0)/BK$1,"")</f>
        <v>3.6558052434456929</v>
      </c>
      <c r="BL9" s="67">
        <f>IFERROR(VLOOKUP($B9,RD[#All],BL$2,0)/BL$1,"")</f>
        <v>3.613248578119773</v>
      </c>
      <c r="BM9" s="67">
        <f>IFERROR(VLOOKUP($B9,RD[#All],BM$2,0)/BM$1,"")</f>
        <v>3.6456928838951308</v>
      </c>
      <c r="BN9" s="67">
        <f>IFERROR(VLOOKUP($B9,RD[#All],BN$2,0)/BN$1,"")</f>
        <v>3.7199582027168234</v>
      </c>
      <c r="BO9" s="67">
        <f>IFERROR(VLOOKUP($B9,RD[#All],BO$2,0)/BO$1,"")</f>
        <v>3.6380293863439928</v>
      </c>
      <c r="BP9" s="67">
        <f>IFERROR(VLOOKUP($B9,RD[#All],BP$2,0)/BP$1,"")</f>
        <v>3.6556611927398448</v>
      </c>
      <c r="BQ9" s="67">
        <f>IFERROR(VLOOKUP($B9,RD[#All],BQ$2,0)/BQ$1,"")</f>
        <v>3.6093344857389802</v>
      </c>
      <c r="BR9" s="67">
        <f>IFERROR(VLOOKUP($B9,RD[#All],BR$2,0)/BR$1,"")</f>
        <v>3.5889369057908382</v>
      </c>
      <c r="BS9" s="67">
        <f>IFERROR(VLOOKUP($B9,RD[#All],BS$2,0)/BS$1,"")</f>
        <v>3.6554307116104869</v>
      </c>
      <c r="BT9" s="67">
        <f>IFERROR(VLOOKUP($B9,RD[#All],BT$2,0)/BT$1,"")</f>
        <v>3.648314606741573</v>
      </c>
      <c r="BU9" s="67">
        <f>IFERROR(VLOOKUP($B9,RD[#All],BU$2,0)/BU$1,"")</f>
        <v>3.6531835205992507</v>
      </c>
      <c r="BV9" s="67">
        <f>IFERROR(VLOOKUP($B9,RD[#All],BV$2,0)/BV$1,"")</f>
        <v>3.6220973782771537</v>
      </c>
      <c r="BW9" s="67">
        <f>IFERROR(VLOOKUP($B9,RD[#All],BW$2,0)/BW$1,"")</f>
        <v>3.5992509363295881</v>
      </c>
      <c r="BX9" s="67">
        <f>IFERROR(VLOOKUP($B9,RD[#All],BX$2,0)/BX$1,"")</f>
        <v>3.5992509363295881</v>
      </c>
      <c r="BY9" s="67">
        <f>IFERROR(VLOOKUP($B9,RD[#All],BY$2,0)/BY$1,"")</f>
        <v>3.595505617977528</v>
      </c>
      <c r="BZ9" s="67">
        <f>IFERROR(VLOOKUP($B9,RD[#All],BZ$2,0)/BZ$1,"")</f>
        <v>3.6570952975447359</v>
      </c>
      <c r="CA9" s="67">
        <f>IFERROR(VLOOKUP($B9,RD[#All],CA$2,0)/CA$1,"")</f>
        <v>3.5888472742405328</v>
      </c>
      <c r="CB9" s="67">
        <f>IFERROR(VLOOKUP($B9,RD[#All],CB$2,0)/CB$1,"")</f>
        <v>3.6812734082397003</v>
      </c>
      <c r="CC9" s="67">
        <f>IFERROR(VLOOKUP($B9,RD[#All],CC$2,0)/CC$1,"")</f>
        <v>3.6441947565543069</v>
      </c>
      <c r="CD9" s="67">
        <f>IFERROR(VLOOKUP($B9,RD[#All],CD$2,0)/CD$1,"")</f>
        <v>3.7057908383751084</v>
      </c>
      <c r="CE9" s="67">
        <f>IFERROR(VLOOKUP($B9,RD[#All],CE$2,0)/CE$1,"")</f>
        <v>3.6726591760299625</v>
      </c>
      <c r="CF9" s="67">
        <f>IFERROR(VLOOKUP($B9,RD[#All],CF$2,0)/CF$1,"")</f>
        <v>3.6176029962546816</v>
      </c>
      <c r="CG9" s="67">
        <f>IFERROR(VLOOKUP($B9,RD[#All],CG$2,0)/CG$1,"")</f>
        <v>3.6479400749063671</v>
      </c>
      <c r="CH9" s="67">
        <f>IFERROR(VLOOKUP($B9,RD[#All],CH$2,0)/CH$1,"")</f>
        <v>3.7041198501872659</v>
      </c>
      <c r="CI9" s="67">
        <f>IFERROR(VLOOKUP($B9,RD[#All],CI$2,0)/CI$1,"")</f>
        <v>3.6352059925093632</v>
      </c>
      <c r="CJ9" s="67">
        <f>IFERROR(VLOOKUP($B9,RD[#All],CJ$2,0)/CJ$1,"")</f>
        <v>3.6445692883895133</v>
      </c>
      <c r="CK9" s="67">
        <f>IFERROR(VLOOKUP($B9,RD[#All],CK$2,0)/CK$1,"")</f>
        <v>3.6513108614232208</v>
      </c>
      <c r="CL9" s="67">
        <f>IFERROR(VLOOKUP($B9,RD[#All],CL$2,0)/CL$1,"")</f>
        <v>3.6284644194756552</v>
      </c>
      <c r="CM9" s="67">
        <f>IFERROR(VLOOKUP($B9,RD[#All],CM$2,0)/CM$1,"")</f>
        <v>3.5808988764044947</v>
      </c>
      <c r="CN9" s="67">
        <f>IFERROR(VLOOKUP($B9,RD[#All],CN$2,0)/CN$1,"")</f>
        <v>3.5419475655430714</v>
      </c>
      <c r="CO9" s="67">
        <f>IFERROR(VLOOKUP($B9,RD[#All],CO$2,0)/CO$1,"")</f>
        <v>3.5951460674157301</v>
      </c>
      <c r="CP9" s="67">
        <f>IFERROR(VLOOKUP($B9,RD[#All],CP$2,0)/CP$1,"")</f>
        <v>3.5159896283491787</v>
      </c>
      <c r="CQ9" s="67">
        <f>IFERROR(VLOOKUP($B9,RD[#All],CQ$2,0)/CQ$1,"")</f>
        <v>3.5767790262172285</v>
      </c>
      <c r="CR9" s="67">
        <f>IFERROR(VLOOKUP($B9,RD[#All],CR$2,0)/CR$1,"")</f>
        <v>3.5880149812734081</v>
      </c>
      <c r="CS9" s="67">
        <f>IFERROR(VLOOKUP($B9,RD[#All],CS$2,0)/CS$1,"")</f>
        <v>3.5655430711610485</v>
      </c>
      <c r="CT9" s="67">
        <f>IFERROR(VLOOKUP($B9,RD[#All],CT$2,0)/CT$1,"")</f>
        <v>3.5883895131086145</v>
      </c>
      <c r="CU9" s="67">
        <f>IFERROR(VLOOKUP($B9,RD[#All],CU$2,0)/CU$1,"")</f>
        <v>2.7902621722846441</v>
      </c>
      <c r="CV9" s="67">
        <f>IFERROR(VLOOKUP($B9,RD[#All],CV$2,0)/CV$1,"")</f>
        <v>3.6898876404494385</v>
      </c>
      <c r="CW9" s="67">
        <f>IFERROR(VLOOKUP($B9,RD[#All],CW$2,0)/CW$1,"")</f>
        <v>3.5805243445692883</v>
      </c>
      <c r="CX9" s="67">
        <f>IFERROR(VLOOKUP($B9,RD[#All],CX$2,0)/CX$1,"")</f>
        <v>3.595505617977528</v>
      </c>
      <c r="CY9" s="67">
        <f>IFERROR(VLOOKUP($B9,RD[#All],CY$2,0)/CY$1,"")</f>
        <v>3.6329588014981273</v>
      </c>
      <c r="CZ9" s="67">
        <f>IFERROR(VLOOKUP($B9,RD[#All],CZ$2,0)/CZ$1,"")</f>
        <v>3.5880149812734081</v>
      </c>
      <c r="DA9" s="67">
        <f>IFERROR(VLOOKUP($B9,RD[#All],DA$2,0)/DA$1,"")</f>
        <v>3.5617977528089888</v>
      </c>
      <c r="DB9" s="67">
        <f>IFERROR(VLOOKUP($B9,RD[#All],DB$2,0)/DB$1,"")</f>
        <v>3.5453183520599252</v>
      </c>
      <c r="DC9" s="67">
        <f>IFERROR(VLOOKUP($B9,RD[#All],DC$2,0)/DC$1,"")</f>
        <v>3.595505617977528</v>
      </c>
      <c r="DD9" s="67">
        <f>IFERROR(VLOOKUP($B9,RD[#All],DD$2,0)/DD$1,"")</f>
        <v>3.5617977528089888</v>
      </c>
      <c r="DE9" s="67">
        <f>IFERROR(VLOOKUP($B9,RD[#All],DE$2,0)/DE$1,"")</f>
        <v>3.595505617977528</v>
      </c>
      <c r="DF9" s="67">
        <f>IFERROR(VLOOKUP($B9,RD[#All],DF$2,0)/DF$1,"")</f>
        <v>3.6112412177985953</v>
      </c>
      <c r="DG9" s="67">
        <f>IFERROR(VLOOKUP($B9,RD[#All],DG$2,0)/DG$1,"")</f>
        <v>3.5617977528089888</v>
      </c>
      <c r="DH9" s="67">
        <f>IFERROR(VLOOKUP($B9,RD[#All],DH$2,0)/DH$1,"")</f>
        <v>3.5255930087390763</v>
      </c>
      <c r="DI9" s="67">
        <f>IFERROR(VLOOKUP($B9,RD[#All],DI$2,0)/DI$1,"")</f>
        <v>3.6134831460674159</v>
      </c>
      <c r="DJ9" s="67">
        <f>IFERROR(VLOOKUP($B9,RD[#All],DJ$2,0)/DJ$1,"")</f>
        <v>3.6397579948141745</v>
      </c>
      <c r="DK9" s="67">
        <f>IFERROR(VLOOKUP($B9,RD[#All],DK$2,0)/DK$1,"")</f>
        <v>3.5622138992925509</v>
      </c>
      <c r="DL9" s="67">
        <f>IFERROR(VLOOKUP($B9,RD[#All],DL$2,0)/DL$1,"")</f>
        <v>3.5322513524760715</v>
      </c>
      <c r="DM9" s="67">
        <f>IFERROR(VLOOKUP($B9,RD[#All],DM$2,0)/DM$1,"")</f>
        <v>3.5617977528089888</v>
      </c>
      <c r="DN9" s="67">
        <f>IFERROR(VLOOKUP($B9,RD[#All],DN$2,0)/DN$1,"")</f>
        <v>3.6104868913857677</v>
      </c>
      <c r="DO9" s="67">
        <f>IFERROR(VLOOKUP($B9,RD[#All],DO$2,0)/DO$1,"")</f>
        <v>3.2351957176313149</v>
      </c>
      <c r="DP9" s="67">
        <f>IFERROR(VLOOKUP($B9,RD[#All],DP$2,0)/DP$1,"")</f>
        <v>3.628797336662505</v>
      </c>
      <c r="DQ9" s="67">
        <f>IFERROR(VLOOKUP($B9,RD[#All],DQ$2,0)/DQ$1,"")</f>
        <v>3.5255930087390763</v>
      </c>
      <c r="DR9" s="67">
        <f>IFERROR(VLOOKUP($B9,RD[#All],DR$2,0)/DR$1,"")</f>
        <v>3.6535580524344571</v>
      </c>
      <c r="DS9" s="67">
        <f>IFERROR(VLOOKUP($B9,RD[#All],DS$2,0)/DS$1,"")</f>
        <v>3.5805243445692883</v>
      </c>
      <c r="DT9" s="67">
        <f>IFERROR(VLOOKUP($B9,RD[#All],DT$2,0)/DT$1,"")</f>
        <v>3.4610070744902202</v>
      </c>
      <c r="DU9" s="67">
        <f>IFERROR(VLOOKUP($B9,RD[#All],DU$2,0)/DU$1,"")</f>
        <v>3.3827715355805243</v>
      </c>
      <c r="DV9" s="67">
        <f>IFERROR(VLOOKUP($B9,RD[#All],DV$2,0)/DV$1,"")</f>
        <v>3.5617977528089888</v>
      </c>
      <c r="DW9" s="67">
        <f>IFERROR(VLOOKUP($B9,RD[#All],DW$2,0)/DW$1,"")</f>
        <v>3.6217228464419478</v>
      </c>
      <c r="DX9" s="67">
        <f>IFERROR(VLOOKUP($B9,RD[#All],DX$2,0)/DX$1,"")</f>
        <v>3.6254681647940075</v>
      </c>
      <c r="DY9" s="67">
        <f>IFERROR(VLOOKUP($B9,RD[#All],DY$2,0)/DY$1,"")</f>
        <v>3.5209737827715357</v>
      </c>
      <c r="DZ9" s="67">
        <f>IFERROR(VLOOKUP($B9,RD[#All],DZ$2,0)/DZ$1,"")</f>
        <v>3.6108614232209737</v>
      </c>
      <c r="EA9" s="67">
        <f>IFERROR(VLOOKUP($B9,RD[#All],EA$2,0)/EA$1,"")</f>
        <v>3.595505617977528</v>
      </c>
      <c r="EB9" s="67">
        <f>IFERROR(VLOOKUP($B9,RD[#All],EB$2,0)/EB$1,"")</f>
        <v>3.4823137744486061</v>
      </c>
      <c r="EC9" s="67">
        <f>IFERROR(VLOOKUP($B9,RD[#All],EC$2,0)/EC$1,"")</f>
        <v>3.5574762316335349</v>
      </c>
      <c r="ED9" s="67">
        <f>IFERROR(VLOOKUP($B9,RD[#All],ED$2,0)/ED$1,"")</f>
        <v>3.5239412273120139</v>
      </c>
      <c r="EE9" s="67">
        <f>IFERROR(VLOOKUP($B9,RD[#All],EE$2,0)/EE$1,"")</f>
        <v>3.6110630942091615</v>
      </c>
      <c r="EF9" s="67">
        <f>IFERROR(VLOOKUP($B9,RD[#All],EF$2,0)/EF$1,"")</f>
        <v>3.5137895812053115</v>
      </c>
      <c r="EG9" s="67">
        <f>IFERROR(VLOOKUP($B9,RD[#All],EG$2,0)/EG$1,"")</f>
        <v>3.5664335664335662</v>
      </c>
      <c r="EH9" s="67">
        <f>IFERROR(VLOOKUP($B9,RD[#All],EH$2,0)/EH$1,"")</f>
        <v>3.6038461538461539</v>
      </c>
      <c r="EI9" s="67">
        <f>IFERROR(VLOOKUP($B9,RD[#All],EI$2,0)/EI$1,"")</f>
        <v>3.040909090909091</v>
      </c>
      <c r="EJ9" s="67">
        <f>IFERROR(VLOOKUP($B9,RD[#All],EJ$2,0)/EJ$1,"")</f>
        <v>3.5979020979020979</v>
      </c>
      <c r="EK9" s="67">
        <f>IFERROR(VLOOKUP($B9,RD[#All],EK$2,0)/EK$1,"")</f>
        <v>3.559550561797753</v>
      </c>
      <c r="EL9" s="67">
        <f>IFERROR(VLOOKUP($B9,RD[#All],EL$2,0)/EL$1,"")</f>
        <v>3.4981273408239701</v>
      </c>
      <c r="EM9" s="67">
        <f>IFERROR(VLOOKUP($B9,RD[#All],EM$2,0)/EM$1,"")</f>
        <v>3.5941227312013826</v>
      </c>
      <c r="EN9" s="67">
        <f>IFERROR(VLOOKUP($B9,RD[#All],EN$2,0)/EN$1,"")</f>
        <v>3.5277441659464133</v>
      </c>
      <c r="EO9" s="67">
        <f>IFERROR(VLOOKUP($B9,RD[#All],EO$2,0)/EO$1,"")</f>
        <v>3.6044943820224717</v>
      </c>
      <c r="EP9" s="67">
        <f>IFERROR(VLOOKUP($B9,RD[#All],EP$2,0)/EP$1,"")</f>
        <v>3.6024200518582541</v>
      </c>
      <c r="EQ9" s="67">
        <f>IFERROR(VLOOKUP($B9,RD[#All],EQ$2,0)/EQ$1,"")</f>
        <v>3.5453183520599252</v>
      </c>
      <c r="ER9" s="67">
        <f>IFERROR(VLOOKUP($B9,RD[#All],ER$2,0)/ER$1,"")</f>
        <v>3.6093344857389802</v>
      </c>
      <c r="ES9" s="67">
        <f>IFERROR(VLOOKUP($B9,RD[#All],ES$2,0)/ES$1,"")</f>
        <v>3.6142322097378279</v>
      </c>
      <c r="ET9" s="67">
        <f>IFERROR(VLOOKUP($B9,RD[#All],ET$2,0)/ET$1,"")</f>
        <v>3.5791624106230846</v>
      </c>
      <c r="EU9" s="67">
        <f>IFERROR(VLOOKUP($B9,RD[#All],EU$2,0)/EU$1,"")</f>
        <v>3.6764044943820227</v>
      </c>
      <c r="EV9" s="67">
        <f>IFERROR(VLOOKUP($B9,RD[#All],EV$2,0)/EV$1,"")</f>
        <v>3.6667242869490058</v>
      </c>
      <c r="EW9" s="67">
        <f>IFERROR(VLOOKUP($B9,RD[#All],EW$2,0)/EW$1,"")</f>
        <v>3.6231633535004319</v>
      </c>
      <c r="EX9" s="67">
        <f>IFERROR(VLOOKUP($B9,RD[#All],EX$2,0)/EX$1,"")</f>
        <v>3.6374531835205994</v>
      </c>
      <c r="EY9" s="67">
        <f>IFERROR(VLOOKUP($B9,RD[#All],EY$2,0)/EY$1,"")</f>
        <v>3.598834789846026</v>
      </c>
      <c r="EZ9" s="67">
        <f>IFERROR(VLOOKUP($B9,RD[#All],EZ$2,0)/EZ$1,"")</f>
        <v>3.6044943820224717</v>
      </c>
      <c r="FA9" s="67">
        <f>IFERROR(VLOOKUP($B9,RD[#All],FA$2,0)/FA$1,"")</f>
        <v>3.6479400749063671</v>
      </c>
      <c r="FB9" s="67">
        <f>IFERROR(VLOOKUP($B9,RD[#All],FB$2,0)/FB$1,"")</f>
        <v>3.6037453183520602</v>
      </c>
      <c r="FC9" s="67">
        <f>IFERROR(VLOOKUP($B9,RD[#All],FC$2,0)/FC$1,"")</f>
        <v>3.6146067415730339</v>
      </c>
      <c r="FD9" s="67">
        <f>IFERROR(VLOOKUP($B9,RD[#All],FD$2,0)/FD$1,"")</f>
        <v>3.5692883895131087</v>
      </c>
      <c r="FE9" s="67">
        <f>IFERROR(VLOOKUP($B9,RD[#All],FE$2,0)/FE$1,"")</f>
        <v>3.6337121212121208</v>
      </c>
      <c r="FF9" s="67">
        <f>IFERROR(VLOOKUP($B9,RD[#All],FF$2,0)/FF$1,"")</f>
        <v>3.5950757575757577</v>
      </c>
      <c r="FG9" s="67">
        <f>IFERROR(VLOOKUP($B9,RD[#All],FG$2,0)/FG$1,"")</f>
        <v>3.6346801346801345</v>
      </c>
      <c r="FH9" s="67">
        <f>IFERROR(VLOOKUP($B9,RD[#All],FH$2,0)/FH$1,"")</f>
        <v>3.4882575757575758</v>
      </c>
      <c r="FI9" s="67">
        <f>IFERROR(VLOOKUP($B9,RD[#All],FI$2,0)/FI$1,"")</f>
        <v>3.3313131313131312</v>
      </c>
      <c r="FJ9" s="67">
        <f>IFERROR(VLOOKUP($B9,RD[#All],FJ$2,0)/FJ$1,"")</f>
        <v>3.3272727272727276</v>
      </c>
      <c r="FK9" s="67">
        <f>IFERROR(VLOOKUP($B9,RD[#All],FK$2,0)/FK$1,"")</f>
        <v>3.531986531986532</v>
      </c>
      <c r="FL9" s="67">
        <f>IFERROR(VLOOKUP($B9,RD[#All],FL$2,0)/FL$1,"")</f>
        <v>3.6145454545454547</v>
      </c>
      <c r="FM9" s="67">
        <f>IFERROR(VLOOKUP($B9,RD[#All],FM$2,0)/FM$1,"")</f>
        <v>3.5606060606060606</v>
      </c>
      <c r="FN9" s="67">
        <f>IFERROR(VLOOKUP($B9,RD[#All],FN$2,0)/FN$1,"")</f>
        <v>3.3420875420875422</v>
      </c>
      <c r="FO9" s="67">
        <f>IFERROR(VLOOKUP($B9,RD[#All],FO$2,0)/FO$1,"")</f>
        <v>3.5606060606060606</v>
      </c>
      <c r="FP9" s="67">
        <f>IFERROR(VLOOKUP($B9,RD[#All],FP$2,0)/FP$1,"")</f>
        <v>3.5098181818181819</v>
      </c>
      <c r="FQ9" s="67">
        <f>IFERROR(VLOOKUP($B9,RD[#All],FQ$2,0)/FQ$1,"")</f>
        <v>3.605818181818182</v>
      </c>
      <c r="FR9" s="67">
        <f>IFERROR(VLOOKUP($B9,RD[#All],FR$2,0)/FR$1,"")</f>
        <v>3.5221818181818181</v>
      </c>
      <c r="FS9" s="67">
        <f>IFERROR(VLOOKUP($B9,RD[#All],FS$2,0)/FS$1,"")</f>
        <v>3.5690235690235692</v>
      </c>
      <c r="FT9" s="67">
        <f>IFERROR(VLOOKUP($B9,RD[#All],FT$2,0)/FT$1,"")</f>
        <v>3.5636363636363635</v>
      </c>
      <c r="FU9" s="67">
        <f>IFERROR(VLOOKUP($B9,RD[#All],FU$2,0)/FU$1,"")</f>
        <v>3.6235690235690239</v>
      </c>
      <c r="FV9" s="67">
        <f>IFERROR(VLOOKUP($B9,RD[#All],FV$2,0)/FV$1,"")</f>
        <v>3.6140151515151517</v>
      </c>
      <c r="FW9" s="67">
        <f>IFERROR(VLOOKUP($B9,RD[#All],FW$2,0)/FW$1,"")</f>
        <v>3.5643939393939394</v>
      </c>
      <c r="FX9" s="67">
        <f>IFERROR(VLOOKUP($B9,RD[#All],FX$2,0)/FX$1,"")</f>
        <v>3.5768939393939392</v>
      </c>
      <c r="FY9" s="67">
        <f>IFERROR(VLOOKUP($B9,RD[#All],FY$2,0)/FY$1,"")</f>
        <v>3.574410774410774</v>
      </c>
      <c r="FZ9" s="67">
        <f>IFERROR(VLOOKUP($B9,RD[#All],FZ$2,0)/FZ$1,"")</f>
        <v>3.6022727272727271</v>
      </c>
      <c r="GA9" s="67">
        <f>IFERROR(VLOOKUP($B9,RD[#All],GA$2,0)/GA$1,"")</f>
        <v>3.5664335664335662</v>
      </c>
      <c r="GB9" s="67">
        <f>IFERROR(VLOOKUP($B9,RD[#All],GB$2,0)/GB$1,"")</f>
        <v>3.5050505050505052</v>
      </c>
      <c r="GC9" s="67">
        <f>IFERROR(VLOOKUP($B9,RD[#All],GC$2,0)/GC$1,"")</f>
        <v>3.606060606060606</v>
      </c>
      <c r="GD9" s="67">
        <f>IFERROR(VLOOKUP($B9,RD[#All],GD$2,0)/GD$1,"")</f>
        <v>3.6</v>
      </c>
      <c r="GE9" s="67">
        <f>IFERROR(VLOOKUP($B9,RD[#All],GE$2,0)/GE$1,"")</f>
        <v>3.5821678321678321</v>
      </c>
      <c r="GF9" s="67">
        <f>IFERROR(VLOOKUP($B9,RD[#All],GF$2,0)/GF$1,"")</f>
        <v>3.6117845117845118</v>
      </c>
      <c r="GG9" s="67">
        <f>IFERROR(VLOOKUP($B9,RD[#All],GG$2,0)/GG$1,"")</f>
        <v>3.5309090909090908</v>
      </c>
      <c r="GH9" s="67">
        <f>IFERROR(VLOOKUP($B9,RD[#All],GH$2,0)/GH$1,"")</f>
        <v>3.6032727272727274</v>
      </c>
      <c r="GI9" s="67">
        <f>IFERROR(VLOOKUP($B9,RD[#All],GI$2,0)/GI$1,"")</f>
        <v>3.3454545454545452</v>
      </c>
      <c r="GJ9" s="67">
        <f>IFERROR(VLOOKUP($B9,RD[#All],GJ$2,0)/GJ$1,"")</f>
        <v>3.5314685314685317</v>
      </c>
      <c r="GK9" s="67">
        <f>IFERROR(VLOOKUP($B9,RD[#All],GK$2,0)/GK$1,"")</f>
        <v>3.5988636363636366</v>
      </c>
      <c r="GL9" s="67">
        <f>IFERROR(VLOOKUP($B9,RD[#All],GL$2,0)/GL$1,"")</f>
        <v>3.5446969696969695</v>
      </c>
      <c r="GM9" s="67">
        <f>IFERROR(VLOOKUP($B9,RD[#All],GM$2,0)/GM$1,"")</f>
        <v>3.5643939393939394</v>
      </c>
      <c r="GN9" s="67">
        <f>IFERROR(VLOOKUP($B9,RD[#All],GN$2,0)/GN$1,"")</f>
        <v>3.5670454545454549</v>
      </c>
      <c r="GO9" s="67">
        <f>IFERROR(VLOOKUP($B9,RD[#All],GO$2,0)/GO$1,"")</f>
        <v>3.6234848484848485</v>
      </c>
      <c r="GP9" s="67">
        <f>IFERROR(VLOOKUP($B9,RD[#All],GP$2,0)/GP$1,"")</f>
        <v>3.5265151515151514</v>
      </c>
      <c r="GQ9" s="67">
        <f>IFERROR(VLOOKUP($B9,RD[#All],GQ$2,0)/GQ$1,"")</f>
        <v>3.5454545454545454</v>
      </c>
      <c r="GR9" s="67">
        <f>IFERROR(VLOOKUP($B9,RD[#All],GR$2,0)/GR$1,"")</f>
        <v>3.5265151515151514</v>
      </c>
      <c r="GS9" s="67" t="str">
        <f>IFERROR(VLOOKUP($B9,RD[#All],GS$2,0)/GS$1,"")</f>
        <v/>
      </c>
      <c r="GT9" s="67" t="str">
        <f>IFERROR(VLOOKUP($B9,RD[#All],GT$2,0)/GT$1,"")</f>
        <v/>
      </c>
      <c r="GU9" s="67">
        <f>IFERROR(VLOOKUP($B9,RD[#All],GU$2,0)/GU$1,"")</f>
        <v>3.3411033411033415</v>
      </c>
      <c r="GV9" s="67">
        <f>IFERROR(VLOOKUP($B9,RD[#All],GV$2,0)/GV$1,"")</f>
        <v>3.235618597320725</v>
      </c>
      <c r="GW9" s="67">
        <f>IFERROR(VLOOKUP($B9,RD[#All],GW$2,0)/GW$1,"")</f>
        <v>3.524020694752402</v>
      </c>
      <c r="GX9" s="67" t="str">
        <f>IFERROR(VLOOKUP($B9,RD[#All],GX$2,0)/GX$1,"")</f>
        <v/>
      </c>
      <c r="GY9" s="67">
        <f>IFERROR(VLOOKUP($B9,RD[#All],GY$2,0)/GY$1,"")</f>
        <v>3.6408065618591929</v>
      </c>
      <c r="GZ9" s="67">
        <f>IFERROR(VLOOKUP($B9,RD[#All],GZ$2,0)/GZ$1,"")</f>
        <v>3.5337078651685392</v>
      </c>
      <c r="HA9" s="67">
        <f>IFERROR(VLOOKUP($B9,RD[#All],HA$2,0)/HA$1,"")</f>
        <v>3.3756554307116104</v>
      </c>
      <c r="HB9" s="67">
        <f>IFERROR(VLOOKUP($B9,RD[#All],HB$2,0)/HB$1,"")</f>
        <v>3.5254681647940074</v>
      </c>
      <c r="HC9" s="67">
        <f>IFERROR(VLOOKUP($B9,RD[#All],HC$2,0)/HC$1,"")</f>
        <v>3.5940074906367041</v>
      </c>
      <c r="HD9" s="67">
        <f>IFERROR(VLOOKUP($B9,RD[#All],HD$2,0)/HD$1,"")</f>
        <v>3.6247191011235955</v>
      </c>
      <c r="HE9" s="67">
        <f>IFERROR(VLOOKUP($B9,RD[#All],HE$2,0)/HE$1,"")</f>
        <v>3.6591760299625467</v>
      </c>
      <c r="HF9" s="67">
        <f>IFERROR(VLOOKUP($B9,RD[#All],HF$2,0)/HF$1,"")</f>
        <v>3.6558052434456929</v>
      </c>
      <c r="HG9" s="67">
        <f>IFERROR(VLOOKUP($B9,RD[#All],HG$2,0)/HG$1,"")</f>
        <v>3.5243445692883895</v>
      </c>
      <c r="HH9" s="67">
        <f>IFERROR(VLOOKUP($B9,RD[#All],HH$2,0)/HH$1,"")</f>
        <v>3.648314606741573</v>
      </c>
      <c r="HI9" s="67">
        <f>IFERROR(VLOOKUP($B9,RD[#All],HI$2,0)/HI$1,"")</f>
        <v>3.6614232209737829</v>
      </c>
      <c r="HJ9" s="67">
        <f>IFERROR(VLOOKUP($B9,RD[#All],HJ$2,0)/HJ$1,"")</f>
        <v>3.5243445692883895</v>
      </c>
      <c r="HK9" s="67">
        <f>IFERROR(VLOOKUP($B9,RD[#All],HK$2,0)/HK$1,"")</f>
        <v>3.595505617977528</v>
      </c>
      <c r="HL9" s="67">
        <f>IFERROR(VLOOKUP($B9,RD[#All],HL$2,0)/HL$1,"")</f>
        <v>3.6620890553474825</v>
      </c>
      <c r="HM9" s="67">
        <f>IFERROR(VLOOKUP($B9,RD[#All],HM$2,0)/HM$1,"")</f>
        <v>3.7169726824899239</v>
      </c>
      <c r="HN9" s="67">
        <f>IFERROR(VLOOKUP($B9,RD[#All],HN$2,0)/HN$1,"")</f>
        <v>3.6677115987460813</v>
      </c>
      <c r="HO9" s="67">
        <f>IFERROR(VLOOKUP($B9,RD[#All],HO$2,0)/HO$1,"")</f>
        <v>3.6468129571577848</v>
      </c>
      <c r="HP9" s="67">
        <f>IFERROR(VLOOKUP($B9,RD[#All],HP$2,0)/HP$1,"")</f>
        <v>3.7053291536050157</v>
      </c>
      <c r="HQ9" s="67">
        <f>IFERROR(VLOOKUP($B9,RD[#All],HQ$2,0)/HQ$1,"")</f>
        <v>3.5642135642135639</v>
      </c>
      <c r="HR9" s="67">
        <f>IFERROR(VLOOKUP($B9,RD[#All],HR$2,0)/HR$1,"")</f>
        <v>3.6163469557964971</v>
      </c>
      <c r="HS9" s="67">
        <f>IFERROR(VLOOKUP($B9,RD[#All],HS$2,0)/HS$1,"")</f>
        <v>3.7123595505617977</v>
      </c>
      <c r="HT9" s="67">
        <f>IFERROR(VLOOKUP($B9,RD[#All],HT$2,0)/HT$1,"")</f>
        <v>3.6657511444028295</v>
      </c>
      <c r="HU9" s="67">
        <f>IFERROR(VLOOKUP($B9,RD[#All],HU$2,0)/HU$1,"")</f>
        <v>3.6352636127917028</v>
      </c>
      <c r="HV9" s="67">
        <f>IFERROR(VLOOKUP($B9,RD[#All],HV$2,0)/HV$1,"")</f>
        <v>3.6812445980985307</v>
      </c>
      <c r="HW9" s="67">
        <f>IFERROR(VLOOKUP($B9,RD[#All],HW$2,0)/HW$1,"")</f>
        <v>3.7130786516853935</v>
      </c>
      <c r="HX9" s="67">
        <f>IFERROR(VLOOKUP($B9,RD[#All],HX$2,0)/HX$1,"")</f>
        <v>3.7082108902333619</v>
      </c>
      <c r="HY9" s="67">
        <f>IFERROR(VLOOKUP($B9,RD[#All],HY$2,0)/HY$1,"")</f>
        <v>3.6977111943404082</v>
      </c>
      <c r="HZ9" s="67">
        <f>IFERROR(VLOOKUP($B9,RD[#All],HZ$2,0)/HZ$1,"")</f>
        <v>3.637453183520599</v>
      </c>
      <c r="IA9" s="67">
        <f>IFERROR(VLOOKUP($B9,RD[#All],IA$2,0)/IA$1,"")</f>
        <v>3.6581196581196584</v>
      </c>
      <c r="IB9" s="67">
        <f>IFERROR(VLOOKUP($B9,RD[#All],IB$2,0)/IB$1,"")</f>
        <v>3.5389610389610393</v>
      </c>
      <c r="IC9" s="67">
        <f>IFERROR(VLOOKUP($B9,RD[#All],IC$2,0)/IC$1,"")</f>
        <v>3.612665112665113</v>
      </c>
      <c r="ID9" s="67">
        <f>IFERROR(VLOOKUP($B9,RD[#All],ID$2,0)/ID$1,"")</f>
        <v>3.522633744855967</v>
      </c>
      <c r="IE9" s="67">
        <f>IFERROR(VLOOKUP($B9,RD[#All],IE$2,0)/IE$1,"")</f>
        <v>3.541818181818182</v>
      </c>
      <c r="IF9" s="67" t="str">
        <f>IFERROR(VLOOKUP($B9,RD[#All],IF$2,0)/IF$1,"")</f>
        <v/>
      </c>
      <c r="IG9" s="67">
        <f>IFERROR(VLOOKUP($B9,RD[#All],IG$2,0)/IG$1,"")</f>
        <v>3.6824228700820831</v>
      </c>
      <c r="IH9" s="67">
        <f>IFERROR(VLOOKUP($B9,RD[#All],IH$2,0)/IH$1,"")</f>
        <v>3.5527690700104491</v>
      </c>
      <c r="II9" s="67">
        <f>IFERROR(VLOOKUP($B9,RD[#All],II$2,0)/II$1,"")</f>
        <v>3.7014925373134329</v>
      </c>
      <c r="IJ9" s="67">
        <f>IFERROR(VLOOKUP($B9,RD[#All],IJ$2,0)/IJ$1,"")</f>
        <v>3.4942012719790494</v>
      </c>
      <c r="IK9" s="67">
        <f>IFERROR(VLOOKUP($B9,RD[#All],IK$2,0)/IK$1,"")</f>
        <v>3.5042735042735047</v>
      </c>
      <c r="IL9" s="67" t="str">
        <f>IFERROR(VLOOKUP($B9,RD[#All],IL$2,0)/IL$1,"")</f>
        <v/>
      </c>
      <c r="IM9" s="67" t="str">
        <f>IFERROR(VLOOKUP($B9,RD[#All],IM$2,0)/IM$1,"")</f>
        <v/>
      </c>
      <c r="IN9" s="67">
        <f>IFERROR(VLOOKUP($B9,RD[#All],IN$2,0)/IN$1,"")</f>
        <v>3.9414838035527691</v>
      </c>
      <c r="IO9" s="67">
        <f>IFERROR(VLOOKUP($B9,RD[#All],IO$2,0)/IO$1,"")</f>
        <v>3.7225705329153609</v>
      </c>
      <c r="IP9" s="67">
        <f>IFERROR(VLOOKUP($B9,RD[#All],IP$2,0)/IP$1,"")</f>
        <v>4.0141578180303972</v>
      </c>
      <c r="IQ9" s="67">
        <f>IFERROR(VLOOKUP($B9,RD[#All],IQ$2,0)/IQ$1,"")</f>
        <v>3.4887334887334891</v>
      </c>
      <c r="IR9" s="67">
        <f>IFERROR(VLOOKUP($B9,RD[#All],IR$2,0)/IR$1,"")</f>
        <v>3.5704809286898844</v>
      </c>
      <c r="IS9" s="86">
        <f>IFERROR(AVERAGEIF(Inv_SY_B[[#This Row],[BLK1_INV1]:[BLK8_INV27]],"&gt;"&amp;0.1,Inv_SY_B[[#This Row],[BLK1_INV1]:[BLK8_INV27]]),"")</f>
        <v>3.5936454539818881</v>
      </c>
    </row>
    <row r="10" spans="2:253" x14ac:dyDescent="0.35">
      <c r="B10" s="85">
        <f t="shared" si="0"/>
        <v>45832</v>
      </c>
      <c r="C10" s="67">
        <f>IFERROR(VLOOKUP($B10,RD[#All],C$2,0)/C$1,"")</f>
        <v>4.892653414001729</v>
      </c>
      <c r="D10" s="67">
        <f>IFERROR(VLOOKUP($B10,RD[#All],D$2,0)/D$1,"")</f>
        <v>5.0136560069144345</v>
      </c>
      <c r="E10" s="67">
        <f>IFERROR(VLOOKUP($B10,RD[#All],E$2,0)/E$1,"")</f>
        <v>5.0404494382022467</v>
      </c>
      <c r="F10" s="67">
        <f>IFERROR(VLOOKUP($B10,RD[#All],F$2,0)/F$1,"")</f>
        <v>4.9700374531835205</v>
      </c>
      <c r="G10" s="67">
        <f>IFERROR(VLOOKUP($B10,RD[#All],G$2,0)/G$1,"")</f>
        <v>4.9649092480553154</v>
      </c>
      <c r="H10" s="67">
        <f>IFERROR(VLOOKUP($B10,RD[#All],H$2,0)/H$1,"")</f>
        <v>5.0123595505617979</v>
      </c>
      <c r="I10" s="67">
        <f>IFERROR(VLOOKUP($B10,RD[#All],I$2,0)/I$1,"")</f>
        <v>5.0101123595505621</v>
      </c>
      <c r="J10" s="67">
        <f>IFERROR(VLOOKUP($B10,RD[#All],J$2,0)/J$1,"")</f>
        <v>5.0344569288389511</v>
      </c>
      <c r="K10" s="67">
        <f>IFERROR(VLOOKUP($B10,RD[#All],K$2,0)/K$1,"")</f>
        <v>5.0013483146067417</v>
      </c>
      <c r="L10" s="67">
        <f>IFERROR(VLOOKUP($B10,RD[#All],L$2,0)/L$1,"")</f>
        <v>5.0333483146067417</v>
      </c>
      <c r="M10" s="67">
        <f>IFERROR(VLOOKUP($B10,RD[#All],M$2,0)/M$1,"")</f>
        <v>5.0973782771535578</v>
      </c>
      <c r="N10" s="67">
        <f>IFERROR(VLOOKUP($B10,RD[#All],N$2,0)/N$1,"")</f>
        <v>5.0861423220973787</v>
      </c>
      <c r="O10" s="67">
        <f>IFERROR(VLOOKUP($B10,RD[#All],O$2,0)/O$1,"")</f>
        <v>4.8202247191011232</v>
      </c>
      <c r="P10" s="67">
        <f>IFERROR(VLOOKUP($B10,RD[#All],P$2,0)/P$1,"")</f>
        <v>5.1718079673135851</v>
      </c>
      <c r="Q10" s="67">
        <f>IFERROR(VLOOKUP($B10,RD[#All],Q$2,0)/Q$1,"")</f>
        <v>5.0239700374531839</v>
      </c>
      <c r="R10" s="67">
        <f>IFERROR(VLOOKUP($B10,RD[#All],R$2,0)/R$1,"")</f>
        <v>5.0209737827715353</v>
      </c>
      <c r="S10" s="67">
        <f>IFERROR(VLOOKUP($B10,RD[#All],S$2,0)/S$1,"")</f>
        <v>4.9801498127340826</v>
      </c>
      <c r="T10" s="67">
        <f>IFERROR(VLOOKUP($B10,RD[#All],T$2,0)/T$1,"")</f>
        <v>4.9689138576779026</v>
      </c>
      <c r="U10" s="67">
        <f>IFERROR(VLOOKUP($B10,RD[#All],U$2,0)/U$1,"")</f>
        <v>4.9787381158167676</v>
      </c>
      <c r="V10" s="67">
        <f>IFERROR(VLOOKUP($B10,RD[#All],V$2,0)/V$1,"")</f>
        <v>4.9777009507346586</v>
      </c>
      <c r="W10" s="67">
        <f>IFERROR(VLOOKUP($B10,RD[#All],W$2,0)/W$1,"")</f>
        <v>5.0288389513108616</v>
      </c>
      <c r="X10" s="67">
        <f>IFERROR(VLOOKUP($B10,RD[#All],X$2,0)/X$1,"")</f>
        <v>5.0520599250936336</v>
      </c>
      <c r="Y10" s="67">
        <f>IFERROR(VLOOKUP($B10,RD[#All],Y$2,0)/Y$1,"")</f>
        <v>4.9147796024200519</v>
      </c>
      <c r="Z10" s="67">
        <f>IFERROR(VLOOKUP($B10,RD[#All],Z$2,0)/Z$1,"")</f>
        <v>5.0490220557636283</v>
      </c>
      <c r="AA10" s="67">
        <f>IFERROR(VLOOKUP($B10,RD[#All],AA$2,0)/AA$1,"")</f>
        <v>5.0585998271391528</v>
      </c>
      <c r="AB10" s="67">
        <f>IFERROR(VLOOKUP($B10,RD[#All],AB$2,0)/AB$1,"")</f>
        <v>5.0143474503025072</v>
      </c>
      <c r="AC10" s="67">
        <f>IFERROR(VLOOKUP($B10,RD[#All],AC$2,0)/AC$1,"")</f>
        <v>4.8715643906655144</v>
      </c>
      <c r="AD10" s="67">
        <f>IFERROR(VLOOKUP($B10,RD[#All],AD$2,0)/AD$1,"")</f>
        <v>4.9711194340407827</v>
      </c>
      <c r="AE10" s="67">
        <f>IFERROR(VLOOKUP($B10,RD[#All],AE$2,0)/AE$1,"")</f>
        <v>5.0253849354972955</v>
      </c>
      <c r="AF10" s="67">
        <f>IFERROR(VLOOKUP($B10,RD[#All],AF$2,0)/AF$1,"")</f>
        <v>4.8439450686641701</v>
      </c>
      <c r="AG10" s="67">
        <f>IFERROR(VLOOKUP($B10,RD[#All],AG$2,0)/AG$1,"")</f>
        <v>4.8456096545984186</v>
      </c>
      <c r="AH10" s="67">
        <f>IFERROR(VLOOKUP($B10,RD[#All],AH$2,0)/AH$1,"")</f>
        <v>4.8309612983770283</v>
      </c>
      <c r="AI10" s="67">
        <f>IFERROR(VLOOKUP($B10,RD[#All],AI$2,0)/AI$1,"")</f>
        <v>4.9449685534591197</v>
      </c>
      <c r="AJ10" s="67">
        <f>IFERROR(VLOOKUP($B10,RD[#All],AJ$2,0)/AJ$1,"")</f>
        <v>5.0775668808847705</v>
      </c>
      <c r="AK10" s="67">
        <f>IFERROR(VLOOKUP($B10,RD[#All],AK$2,0)/AK$1,"")</f>
        <v>4.9104868913857675</v>
      </c>
      <c r="AL10" s="67">
        <f>IFERROR(VLOOKUP($B10,RD[#All],AL$2,0)/AL$1,"")</f>
        <v>4.9454667112746744</v>
      </c>
      <c r="AM10" s="67">
        <f>IFERROR(VLOOKUP($B10,RD[#All],AM$2,0)/AM$1,"")</f>
        <v>4.8067415730337082</v>
      </c>
      <c r="AN10" s="67">
        <f>IFERROR(VLOOKUP($B10,RD[#All],AN$2,0)/AN$1,"")</f>
        <v>4.8397003745318354</v>
      </c>
      <c r="AO10" s="67">
        <f>IFERROR(VLOOKUP($B10,RD[#All],AO$2,0)/AO$1,"")</f>
        <v>4.9325842696629216</v>
      </c>
      <c r="AP10" s="67">
        <f>IFERROR(VLOOKUP($B10,RD[#All],AP$2,0)/AP$1,"")</f>
        <v>4.9797752808988758</v>
      </c>
      <c r="AQ10" s="67">
        <f>IFERROR(VLOOKUP($B10,RD[#All],AQ$2,0)/AQ$1,"")</f>
        <v>4.8955056179775278</v>
      </c>
      <c r="AR10" s="67">
        <f>IFERROR(VLOOKUP($B10,RD[#All],AR$2,0)/AR$1,"")</f>
        <v>4.8782771535580522</v>
      </c>
      <c r="AS10" s="67">
        <f>IFERROR(VLOOKUP($B10,RD[#All],AS$2,0)/AS$1,"")</f>
        <v>4.9666666666666659</v>
      </c>
      <c r="AT10" s="67">
        <f>IFERROR(VLOOKUP($B10,RD[#All],AT$2,0)/AT$1,"")</f>
        <v>4.9322097378277157</v>
      </c>
      <c r="AU10" s="67">
        <f>IFERROR(VLOOKUP($B10,RD[#All],AU$2,0)/AU$1,"")</f>
        <v>5.000374531835206</v>
      </c>
      <c r="AV10" s="67">
        <f>IFERROR(VLOOKUP($B10,RD[#All],AV$2,0)/AV$1,"")</f>
        <v>5.0220973782771541</v>
      </c>
      <c r="AW10" s="67">
        <f>IFERROR(VLOOKUP($B10,RD[#All],AW$2,0)/AW$1,"")</f>
        <v>4.8708729472774417</v>
      </c>
      <c r="AX10" s="67">
        <f>IFERROR(VLOOKUP($B10,RD[#All],AX$2,0)/AX$1,"")</f>
        <v>4.9224719101123595</v>
      </c>
      <c r="AY10" s="67">
        <f>IFERROR(VLOOKUP($B10,RD[#All],AY$2,0)/AY$1,"")</f>
        <v>4.9377078651685391</v>
      </c>
      <c r="AZ10" s="67">
        <f>IFERROR(VLOOKUP($B10,RD[#All],AZ$2,0)/AZ$1,"")</f>
        <v>4.8719101123595507</v>
      </c>
      <c r="BA10" s="67">
        <f>IFERROR(VLOOKUP($B10,RD[#All],BA$2,0)/BA$1,"")</f>
        <v>4.9883895131086149</v>
      </c>
      <c r="BB10" s="67">
        <f>IFERROR(VLOOKUP($B10,RD[#All],BB$2,0)/BB$1,"")</f>
        <v>4.9831460674157304</v>
      </c>
      <c r="BC10" s="67">
        <f>IFERROR(VLOOKUP($B10,RD[#All],BC$2,0)/BC$1,"")</f>
        <v>5.0580108198085725</v>
      </c>
      <c r="BD10" s="67">
        <f>IFERROR(VLOOKUP($B10,RD[#All],BD$2,0)/BD$1,"")</f>
        <v>4.991094465251769</v>
      </c>
      <c r="BE10" s="67">
        <f>IFERROR(VLOOKUP($B10,RD[#All],BE$2,0)/BE$1,"")</f>
        <v>4.9140881590319792</v>
      </c>
      <c r="BF10" s="67">
        <f>IFERROR(VLOOKUP($B10,RD[#All],BF$2,0)/BF$1,"")</f>
        <v>5.0070744902205577</v>
      </c>
      <c r="BG10" s="67">
        <f>IFERROR(VLOOKUP($B10,RD[#All],BG$2,0)/BG$1,"")</f>
        <v>4.9994173949230127</v>
      </c>
      <c r="BH10" s="67">
        <f>IFERROR(VLOOKUP($B10,RD[#All],BH$2,0)/BH$1,"")</f>
        <v>5.0082397003745323</v>
      </c>
      <c r="BI10" s="67">
        <f>IFERROR(VLOOKUP($B10,RD[#All],BI$2,0)/BI$1,"")</f>
        <v>4.937494798168955</v>
      </c>
      <c r="BJ10" s="67">
        <f>IFERROR(VLOOKUP($B10,RD[#All],BJ$2,0)/BJ$1,"")</f>
        <v>5.0054099042863092</v>
      </c>
      <c r="BK10" s="67">
        <f>IFERROR(VLOOKUP($B10,RD[#All],BK$2,0)/BK$1,"")</f>
        <v>4.9932584269662925</v>
      </c>
      <c r="BL10" s="67">
        <f>IFERROR(VLOOKUP($B10,RD[#All],BL$2,0)/BL$1,"")</f>
        <v>5.0334560053529609</v>
      </c>
      <c r="BM10" s="67">
        <f>IFERROR(VLOOKUP($B10,RD[#All],BM$2,0)/BM$1,"")</f>
        <v>4.9801498127340826</v>
      </c>
      <c r="BN10" s="67">
        <f>IFERROR(VLOOKUP($B10,RD[#All],BN$2,0)/BN$1,"")</f>
        <v>5.3889237199582025</v>
      </c>
      <c r="BO10" s="67">
        <f>IFERROR(VLOOKUP($B10,RD[#All],BO$2,0)/BO$1,"")</f>
        <v>5.0236819360414859</v>
      </c>
      <c r="BP10" s="67">
        <f>IFERROR(VLOOKUP($B10,RD[#All],BP$2,0)/BP$1,"")</f>
        <v>4.9787381158167676</v>
      </c>
      <c r="BQ10" s="67">
        <f>IFERROR(VLOOKUP($B10,RD[#All],BQ$2,0)/BQ$1,"")</f>
        <v>5.0202247191011233</v>
      </c>
      <c r="BR10" s="67">
        <f>IFERROR(VLOOKUP($B10,RD[#All],BR$2,0)/BR$1,"")</f>
        <v>4.8618841832324975</v>
      </c>
      <c r="BS10" s="67">
        <f>IFERROR(VLOOKUP($B10,RD[#All],BS$2,0)/BS$1,"")</f>
        <v>4.9741573033707862</v>
      </c>
      <c r="BT10" s="67">
        <f>IFERROR(VLOOKUP($B10,RD[#All],BT$2,0)/BT$1,"")</f>
        <v>4.9651685393258429</v>
      </c>
      <c r="BU10" s="67">
        <f>IFERROR(VLOOKUP($B10,RD[#All],BU$2,0)/BU$1,"")</f>
        <v>4.9700374531835205</v>
      </c>
      <c r="BV10" s="67">
        <f>IFERROR(VLOOKUP($B10,RD[#All],BV$2,0)/BV$1,"")</f>
        <v>4.9337078651685395</v>
      </c>
      <c r="BW10" s="67">
        <f>IFERROR(VLOOKUP($B10,RD[#All],BW$2,0)/BW$1,"")</f>
        <v>5.0610486891385769</v>
      </c>
      <c r="BX10" s="67">
        <f>IFERROR(VLOOKUP($B10,RD[#All],BX$2,0)/BX$1,"")</f>
        <v>4.951685393258427</v>
      </c>
      <c r="BY10" s="67">
        <f>IFERROR(VLOOKUP($B10,RD[#All],BY$2,0)/BY$1,"")</f>
        <v>4.9661256762380361</v>
      </c>
      <c r="BZ10" s="67">
        <f>IFERROR(VLOOKUP($B10,RD[#All],BZ$2,0)/BZ$1,"")</f>
        <v>4.861256762380358</v>
      </c>
      <c r="CA10" s="67">
        <f>IFERROR(VLOOKUP($B10,RD[#All],CA$2,0)/CA$1,"")</f>
        <v>4.9934248855597172</v>
      </c>
      <c r="CB10" s="67">
        <f>IFERROR(VLOOKUP($B10,RD[#All],CB$2,0)/CB$1,"")</f>
        <v>4.9775280898876408</v>
      </c>
      <c r="CC10" s="67">
        <f>IFERROR(VLOOKUP($B10,RD[#All],CC$2,0)/CC$1,"")</f>
        <v>4.9382022471910112</v>
      </c>
      <c r="CD10" s="67">
        <f>IFERROR(VLOOKUP($B10,RD[#All],CD$2,0)/CD$1,"")</f>
        <v>5.0008643042350904</v>
      </c>
      <c r="CE10" s="67">
        <f>IFERROR(VLOOKUP($B10,RD[#All],CE$2,0)/CE$1,"")</f>
        <v>5.0280898876404496</v>
      </c>
      <c r="CF10" s="67">
        <f>IFERROR(VLOOKUP($B10,RD[#All],CF$2,0)/CF$1,"")</f>
        <v>5.0438202247191013</v>
      </c>
      <c r="CG10" s="67">
        <f>IFERROR(VLOOKUP($B10,RD[#All],CG$2,0)/CG$1,"")</f>
        <v>4.9726591760299623</v>
      </c>
      <c r="CH10" s="67">
        <f>IFERROR(VLOOKUP($B10,RD[#All],CH$2,0)/CH$1,"")</f>
        <v>5.0213483146067421</v>
      </c>
      <c r="CI10" s="67">
        <f>IFERROR(VLOOKUP($B10,RD[#All],CI$2,0)/CI$1,"")</f>
        <v>4.9797752808988758</v>
      </c>
      <c r="CJ10" s="67">
        <f>IFERROR(VLOOKUP($B10,RD[#All],CJ$2,0)/CJ$1,"")</f>
        <v>4.9992509363295881</v>
      </c>
      <c r="CK10" s="67">
        <f>IFERROR(VLOOKUP($B10,RD[#All],CK$2,0)/CK$1,"")</f>
        <v>4.9876404494382021</v>
      </c>
      <c r="CL10" s="67">
        <f>IFERROR(VLOOKUP($B10,RD[#All],CL$2,0)/CL$1,"")</f>
        <v>4.9808988764044946</v>
      </c>
      <c r="CM10" s="67">
        <f>IFERROR(VLOOKUP($B10,RD[#All],CM$2,0)/CM$1,"")</f>
        <v>4.8756554307116104</v>
      </c>
      <c r="CN10" s="67">
        <f>IFERROR(VLOOKUP($B10,RD[#All],CN$2,0)/CN$1,"")</f>
        <v>4.845692883895131</v>
      </c>
      <c r="CO10" s="67">
        <f>IFERROR(VLOOKUP($B10,RD[#All],CO$2,0)/CO$1,"")</f>
        <v>4.8629213483146065</v>
      </c>
      <c r="CP10" s="67">
        <f>IFERROR(VLOOKUP($B10,RD[#All],CP$2,0)/CP$1,"")</f>
        <v>4.8442523768366463</v>
      </c>
      <c r="CQ10" s="67">
        <f>IFERROR(VLOOKUP($B10,RD[#All],CQ$2,0)/CQ$1,"")</f>
        <v>5.0494382022471909</v>
      </c>
      <c r="CR10" s="67">
        <f>IFERROR(VLOOKUP($B10,RD[#All],CR$2,0)/CR$1,"")</f>
        <v>4.8715355805243448</v>
      </c>
      <c r="CS10" s="67">
        <f>IFERROR(VLOOKUP($B10,RD[#All],CS$2,0)/CS$1,"")</f>
        <v>4.9384935497295048</v>
      </c>
      <c r="CT10" s="67">
        <f>IFERROR(VLOOKUP($B10,RD[#All],CT$2,0)/CT$1,"")</f>
        <v>4.9089887640449437</v>
      </c>
      <c r="CU10" s="67">
        <f>IFERROR(VLOOKUP($B10,RD[#All],CU$2,0)/CU$1,"")</f>
        <v>4.8239700374531838</v>
      </c>
      <c r="CV10" s="67">
        <f>IFERROR(VLOOKUP($B10,RD[#All],CV$2,0)/CV$1,"")</f>
        <v>5.048314606741573</v>
      </c>
      <c r="CW10" s="67">
        <f>IFERROR(VLOOKUP($B10,RD[#All],CW$2,0)/CW$1,"")</f>
        <v>4.9273408239700371</v>
      </c>
      <c r="CX10" s="67">
        <f>IFERROR(VLOOKUP($B10,RD[#All],CX$2,0)/CX$1,"")</f>
        <v>4.999625468164794</v>
      </c>
      <c r="CY10" s="67">
        <f>IFERROR(VLOOKUP($B10,RD[#All],CY$2,0)/CY$1,"")</f>
        <v>5.1026217228464423</v>
      </c>
      <c r="CZ10" s="67">
        <f>IFERROR(VLOOKUP($B10,RD[#All],CZ$2,0)/CZ$1,"")</f>
        <v>4.9573033707865166</v>
      </c>
      <c r="DA10" s="67">
        <f>IFERROR(VLOOKUP($B10,RD[#All],DA$2,0)/DA$1,"")</f>
        <v>4.9913857677902627</v>
      </c>
      <c r="DB10" s="67">
        <f>IFERROR(VLOOKUP($B10,RD[#All],DB$2,0)/DB$1,"")</f>
        <v>4.9067415730337078</v>
      </c>
      <c r="DC10" s="67">
        <f>IFERROR(VLOOKUP($B10,RD[#All],DC$2,0)/DC$1,"")</f>
        <v>4.9987515605493131</v>
      </c>
      <c r="DD10" s="67">
        <f>IFERROR(VLOOKUP($B10,RD[#All],DD$2,0)/DD$1,"")</f>
        <v>4.8595505617977528</v>
      </c>
      <c r="DE10" s="67">
        <f>IFERROR(VLOOKUP($B10,RD[#All],DE$2,0)/DE$1,"")</f>
        <v>5.1156054931335824</v>
      </c>
      <c r="DF10" s="67">
        <f>IFERROR(VLOOKUP($B10,RD[#All],DF$2,0)/DF$1,"")</f>
        <v>2.4974907995985283</v>
      </c>
      <c r="DG10" s="67">
        <f>IFERROR(VLOOKUP($B10,RD[#All],DG$2,0)/DG$1,"")</f>
        <v>5.0382022471910117</v>
      </c>
      <c r="DH10" s="67">
        <f>IFERROR(VLOOKUP($B10,RD[#All],DH$2,0)/DH$1,"")</f>
        <v>4.9774448605909276</v>
      </c>
      <c r="DI10" s="67">
        <f>IFERROR(VLOOKUP($B10,RD[#All],DI$2,0)/DI$1,"")</f>
        <v>5.0030769230769234</v>
      </c>
      <c r="DJ10" s="67">
        <f>IFERROR(VLOOKUP($B10,RD[#All],DJ$2,0)/DJ$1,"")</f>
        <v>4.9614520311149519</v>
      </c>
      <c r="DK10" s="67">
        <f>IFERROR(VLOOKUP($B10,RD[#All],DK$2,0)/DK$1,"")</f>
        <v>4.9607990012484393</v>
      </c>
      <c r="DL10" s="67">
        <f>IFERROR(VLOOKUP($B10,RD[#All],DL$2,0)/DL$1,"")</f>
        <v>4.9970869746150646</v>
      </c>
      <c r="DM10" s="67">
        <f>IFERROR(VLOOKUP($B10,RD[#All],DM$2,0)/DM$1,"")</f>
        <v>5.0490636704119849</v>
      </c>
      <c r="DN10" s="67">
        <f>IFERROR(VLOOKUP($B10,RD[#All],DN$2,0)/DN$1,"")</f>
        <v>5.0314606741573034</v>
      </c>
      <c r="DO10" s="67">
        <f>IFERROR(VLOOKUP($B10,RD[#All],DO$2,0)/DO$1,"")</f>
        <v>4.8394111743057886</v>
      </c>
      <c r="DP10" s="67">
        <f>IFERROR(VLOOKUP($B10,RD[#All],DP$2,0)/DP$1,"")</f>
        <v>4.9478152309612984</v>
      </c>
      <c r="DQ10" s="67">
        <f>IFERROR(VLOOKUP($B10,RD[#All],DQ$2,0)/DQ$1,"")</f>
        <v>4.9538077403245939</v>
      </c>
      <c r="DR10" s="67">
        <f>IFERROR(VLOOKUP($B10,RD[#All],DR$2,0)/DR$1,"")</f>
        <v>4.9981273408239701</v>
      </c>
      <c r="DS10" s="67">
        <f>IFERROR(VLOOKUP($B10,RD[#All],DS$2,0)/DS$1,"")</f>
        <v>5.0662921348314605</v>
      </c>
      <c r="DT10" s="67">
        <f>IFERROR(VLOOKUP($B10,RD[#All],DT$2,0)/DT$1,"")</f>
        <v>4.7527257594673324</v>
      </c>
      <c r="DU10" s="67">
        <f>IFERROR(VLOOKUP($B10,RD[#All],DU$2,0)/DU$1,"")</f>
        <v>4.6463587182688313</v>
      </c>
      <c r="DV10" s="67">
        <f>IFERROR(VLOOKUP($B10,RD[#All],DV$2,0)/DV$1,"")</f>
        <v>5.0108614232209741</v>
      </c>
      <c r="DW10" s="67">
        <f>IFERROR(VLOOKUP($B10,RD[#All],DW$2,0)/DW$1,"")</f>
        <v>4.9033707865168541</v>
      </c>
      <c r="DX10" s="67">
        <f>IFERROR(VLOOKUP($B10,RD[#All],DX$2,0)/DX$1,"")</f>
        <v>4.9235122763212651</v>
      </c>
      <c r="DY10" s="67">
        <f>IFERROR(VLOOKUP($B10,RD[#All],DY$2,0)/DY$1,"")</f>
        <v>4.9116104868913864</v>
      </c>
      <c r="DZ10" s="67">
        <f>IFERROR(VLOOKUP($B10,RD[#All],DZ$2,0)/DZ$1,"")</f>
        <v>4.8404494382022474</v>
      </c>
      <c r="EA10" s="67">
        <f>IFERROR(VLOOKUP($B10,RD[#All],EA$2,0)/EA$1,"")</f>
        <v>4.9454848106533502</v>
      </c>
      <c r="EB10" s="67">
        <f>IFERROR(VLOOKUP($B10,RD[#All],EB$2,0)/EB$1,"")</f>
        <v>4.9012068248023306</v>
      </c>
      <c r="EC10" s="67">
        <f>IFERROR(VLOOKUP($B10,RD[#All],EC$2,0)/EC$1,"")</f>
        <v>4.875021607605877</v>
      </c>
      <c r="ED10" s="67">
        <f>IFERROR(VLOOKUP($B10,RD[#All],ED$2,0)/ED$1,"")</f>
        <v>4.807951598962835</v>
      </c>
      <c r="EE10" s="67">
        <f>IFERROR(VLOOKUP($B10,RD[#All],EE$2,0)/EE$1,"")</f>
        <v>4.8943820224719099</v>
      </c>
      <c r="EF10" s="67">
        <f>IFERROR(VLOOKUP($B10,RD[#All],EF$2,0)/EF$1,"")</f>
        <v>4.9074565883554646</v>
      </c>
      <c r="EG10" s="67">
        <f>IFERROR(VLOOKUP($B10,RD[#All],EG$2,0)/EG$1,"")</f>
        <v>5.0440559440559438</v>
      </c>
      <c r="EH10" s="67">
        <f>IFERROR(VLOOKUP($B10,RD[#All],EH$2,0)/EH$1,"")</f>
        <v>4.813986013986014</v>
      </c>
      <c r="EI10" s="67">
        <f>IFERROR(VLOOKUP($B10,RD[#All],EI$2,0)/EI$1,"")</f>
        <v>4.9755244755244759</v>
      </c>
      <c r="EJ10" s="67">
        <f>IFERROR(VLOOKUP($B10,RD[#All],EJ$2,0)/EJ$1,"")</f>
        <v>5.0195804195804197</v>
      </c>
      <c r="EK10" s="67">
        <f>IFERROR(VLOOKUP($B10,RD[#All],EK$2,0)/EK$1,"")</f>
        <v>4.9715056179775283</v>
      </c>
      <c r="EL10" s="67">
        <f>IFERROR(VLOOKUP($B10,RD[#All],EL$2,0)/EL$1,"")</f>
        <v>4.9400749063670411</v>
      </c>
      <c r="EM10" s="67">
        <f>IFERROR(VLOOKUP($B10,RD[#All],EM$2,0)/EM$1,"")</f>
        <v>4.8753673292999133</v>
      </c>
      <c r="EN10" s="67">
        <f>IFERROR(VLOOKUP($B10,RD[#All],EN$2,0)/EN$1,"")</f>
        <v>4.8477095937770098</v>
      </c>
      <c r="EO10" s="67">
        <f>IFERROR(VLOOKUP($B10,RD[#All],EO$2,0)/EO$1,"")</f>
        <v>4.9258426966292133</v>
      </c>
      <c r="EP10" s="67">
        <f>IFERROR(VLOOKUP($B10,RD[#All],EP$2,0)/EP$1,"")</f>
        <v>4.9825410544511666</v>
      </c>
      <c r="EQ10" s="67">
        <f>IFERROR(VLOOKUP($B10,RD[#All],EQ$2,0)/EQ$1,"")</f>
        <v>4.8071161048689142</v>
      </c>
      <c r="ER10" s="67">
        <f>IFERROR(VLOOKUP($B10,RD[#All],ER$2,0)/ER$1,"")</f>
        <v>4.8971477960242007</v>
      </c>
      <c r="ES10" s="67">
        <f>IFERROR(VLOOKUP($B10,RD[#All],ES$2,0)/ES$1,"")</f>
        <v>4.8385767790262175</v>
      </c>
      <c r="ET10" s="67">
        <f>IFERROR(VLOOKUP($B10,RD[#All],ET$2,0)/ET$1,"")</f>
        <v>4.9397344228804902</v>
      </c>
      <c r="EU10" s="67">
        <f>IFERROR(VLOOKUP($B10,RD[#All],EU$2,0)/EU$1,"")</f>
        <v>4.8885047536732928</v>
      </c>
      <c r="EV10" s="67">
        <f>IFERROR(VLOOKUP($B10,RD[#All],EV$2,0)/EV$1,"")</f>
        <v>4.8739844425237679</v>
      </c>
      <c r="EW10" s="67">
        <f>IFERROR(VLOOKUP($B10,RD[#All],EW$2,0)/EW$1,"")</f>
        <v>4.9804667242869485</v>
      </c>
      <c r="EX10" s="67">
        <f>IFERROR(VLOOKUP($B10,RD[#All],EX$2,0)/EX$1,"")</f>
        <v>4.9194756554307117</v>
      </c>
      <c r="EY10" s="67">
        <f>IFERROR(VLOOKUP($B10,RD[#All],EY$2,0)/EY$1,"")</f>
        <v>4.9238451935081144</v>
      </c>
      <c r="EZ10" s="67">
        <f>IFERROR(VLOOKUP($B10,RD[#All],EZ$2,0)/EZ$1,"")</f>
        <v>4.9153558052434461</v>
      </c>
      <c r="FA10" s="67">
        <f>IFERROR(VLOOKUP($B10,RD[#All],FA$2,0)/FA$1,"")</f>
        <v>4.8277153558052435</v>
      </c>
      <c r="FB10" s="67">
        <f>IFERROR(VLOOKUP($B10,RD[#All],FB$2,0)/FB$1,"")</f>
        <v>4.8355805243445689</v>
      </c>
      <c r="FC10" s="67">
        <f>IFERROR(VLOOKUP($B10,RD[#All],FC$2,0)/FC$1,"")</f>
        <v>4.8037453183520595</v>
      </c>
      <c r="FD10" s="67">
        <f>IFERROR(VLOOKUP($B10,RD[#All],FD$2,0)/FD$1,"")</f>
        <v>4.8816479400749069</v>
      </c>
      <c r="FE10" s="67">
        <f>IFERROR(VLOOKUP($B10,RD[#All],FE$2,0)/FE$1,"")</f>
        <v>5.0268939393939389</v>
      </c>
      <c r="FF10" s="67">
        <f>IFERROR(VLOOKUP($B10,RD[#All],FF$2,0)/FF$1,"")</f>
        <v>4.9359848484848481</v>
      </c>
      <c r="FG10" s="67">
        <f>IFERROR(VLOOKUP($B10,RD[#All],FG$2,0)/FG$1,"")</f>
        <v>4.9794612794612796</v>
      </c>
      <c r="FH10" s="67">
        <f>IFERROR(VLOOKUP($B10,RD[#All],FH$2,0)/FH$1,"")</f>
        <v>4.8564393939393939</v>
      </c>
      <c r="FI10" s="67">
        <f>IFERROR(VLOOKUP($B10,RD[#All],FI$2,0)/FI$1,"")</f>
        <v>4.8686868686868685</v>
      </c>
      <c r="FJ10" s="67">
        <f>IFERROR(VLOOKUP($B10,RD[#All],FJ$2,0)/FJ$1,"")</f>
        <v>4.872727272727273</v>
      </c>
      <c r="FK10" s="67">
        <f>IFERROR(VLOOKUP($B10,RD[#All],FK$2,0)/FK$1,"")</f>
        <v>4.8956228956228953</v>
      </c>
      <c r="FL10" s="67">
        <f>IFERROR(VLOOKUP($B10,RD[#All],FL$2,0)/FL$1,"")</f>
        <v>4.9650909090909092</v>
      </c>
      <c r="FM10" s="67">
        <f>IFERROR(VLOOKUP($B10,RD[#All],FM$2,0)/FM$1,"")</f>
        <v>4.896590909090909</v>
      </c>
      <c r="FN10" s="67">
        <f>IFERROR(VLOOKUP($B10,RD[#All],FN$2,0)/FN$1,"")</f>
        <v>4.9067340067340064</v>
      </c>
      <c r="FO10" s="67">
        <f>IFERROR(VLOOKUP($B10,RD[#All],FO$2,0)/FO$1,"")</f>
        <v>4.8787878787878789</v>
      </c>
      <c r="FP10" s="67">
        <f>IFERROR(VLOOKUP($B10,RD[#All],FP$2,0)/FP$1,"")</f>
        <v>4.8243636363636364</v>
      </c>
      <c r="FQ10" s="67">
        <f>IFERROR(VLOOKUP($B10,RD[#All],FQ$2,0)/FQ$1,"")</f>
        <v>4.9719999999999995</v>
      </c>
      <c r="FR10" s="67">
        <f>IFERROR(VLOOKUP($B10,RD[#All],FR$2,0)/FR$1,"")</f>
        <v>4.8636363636363633</v>
      </c>
      <c r="FS10" s="67">
        <f>IFERROR(VLOOKUP($B10,RD[#All],FS$2,0)/FS$1,"")</f>
        <v>4.8619528619528616</v>
      </c>
      <c r="FT10" s="67">
        <f>IFERROR(VLOOKUP($B10,RD[#All],FT$2,0)/FT$1,"")</f>
        <v>4.9836363636363634</v>
      </c>
      <c r="FU10" s="67">
        <f>IFERROR(VLOOKUP($B10,RD[#All],FU$2,0)/FU$1,"")</f>
        <v>4.9841750841750843</v>
      </c>
      <c r="FV10" s="67">
        <f>IFERROR(VLOOKUP($B10,RD[#All],FV$2,0)/FV$1,"")</f>
        <v>4.958333333333333</v>
      </c>
      <c r="FW10" s="67">
        <f>IFERROR(VLOOKUP($B10,RD[#All],FW$2,0)/FW$1,"")</f>
        <v>4.9681818181818178</v>
      </c>
      <c r="FX10" s="67">
        <f>IFERROR(VLOOKUP($B10,RD[#All],FX$2,0)/FX$1,"")</f>
        <v>4.877272727272727</v>
      </c>
      <c r="FY10" s="67">
        <f>IFERROR(VLOOKUP($B10,RD[#All],FY$2,0)/FY$1,"")</f>
        <v>4.9013468013468016</v>
      </c>
      <c r="FZ10" s="67">
        <f>IFERROR(VLOOKUP($B10,RD[#All],FZ$2,0)/FZ$1,"")</f>
        <v>5.0575757575757576</v>
      </c>
      <c r="GA10" s="67">
        <f>IFERROR(VLOOKUP($B10,RD[#All],GA$2,0)/GA$1,"")</f>
        <v>4.8569930069930063</v>
      </c>
      <c r="GB10" s="67">
        <f>IFERROR(VLOOKUP($B10,RD[#All],GB$2,0)/GB$1,"")</f>
        <v>4.8925925925925924</v>
      </c>
      <c r="GC10" s="67">
        <f>IFERROR(VLOOKUP($B10,RD[#All],GC$2,0)/GC$1,"")</f>
        <v>4.8518518518518521</v>
      </c>
      <c r="GD10" s="67">
        <f>IFERROR(VLOOKUP($B10,RD[#All],GD$2,0)/GD$1,"")</f>
        <v>5.163636363636364</v>
      </c>
      <c r="GE10" s="67">
        <f>IFERROR(VLOOKUP($B10,RD[#All],GE$2,0)/GE$1,"")</f>
        <v>5.0034965034965033</v>
      </c>
      <c r="GF10" s="67">
        <f>IFERROR(VLOOKUP($B10,RD[#All],GF$2,0)/GF$1,"")</f>
        <v>4.9656565656565652</v>
      </c>
      <c r="GG10" s="67">
        <f>IFERROR(VLOOKUP($B10,RD[#All],GG$2,0)/GG$1,"")</f>
        <v>4.9872727272727273</v>
      </c>
      <c r="GH10" s="67">
        <f>IFERROR(VLOOKUP($B10,RD[#All],GH$2,0)/GH$1,"")</f>
        <v>4.9090909090909092</v>
      </c>
      <c r="GI10" s="67">
        <f>IFERROR(VLOOKUP($B10,RD[#All],GI$2,0)/GI$1,"")</f>
        <v>4.8501818181818184</v>
      </c>
      <c r="GJ10" s="67">
        <f>IFERROR(VLOOKUP($B10,RD[#All],GJ$2,0)/GJ$1,"")</f>
        <v>4.93006993006993</v>
      </c>
      <c r="GK10" s="67">
        <f>IFERROR(VLOOKUP($B10,RD[#All],GK$2,0)/GK$1,"")</f>
        <v>4.9935606060606057</v>
      </c>
      <c r="GL10" s="67">
        <f>IFERROR(VLOOKUP($B10,RD[#All],GL$2,0)/GL$1,"")</f>
        <v>4.9587121212121206</v>
      </c>
      <c r="GM10" s="67">
        <f>IFERROR(VLOOKUP($B10,RD[#All],GM$2,0)/GM$1,"")</f>
        <v>4.8409090909090908</v>
      </c>
      <c r="GN10" s="67">
        <f>IFERROR(VLOOKUP($B10,RD[#All],GN$2,0)/GN$1,"")</f>
        <v>4.9321969696969692</v>
      </c>
      <c r="GO10" s="67">
        <f>IFERROR(VLOOKUP($B10,RD[#All],GO$2,0)/GO$1,"")</f>
        <v>4.9693181818181822</v>
      </c>
      <c r="GP10" s="67">
        <f>IFERROR(VLOOKUP($B10,RD[#All],GP$2,0)/GP$1,"")</f>
        <v>4.852651515151515</v>
      </c>
      <c r="GQ10" s="67">
        <f>IFERROR(VLOOKUP($B10,RD[#All],GQ$2,0)/GQ$1,"")</f>
        <v>5.0145454545454546</v>
      </c>
      <c r="GR10" s="67">
        <f>IFERROR(VLOOKUP($B10,RD[#All],GR$2,0)/GR$1,"")</f>
        <v>4.8863636363636367</v>
      </c>
      <c r="GS10" s="67" t="str">
        <f>IFERROR(VLOOKUP($B10,RD[#All],GS$2,0)/GS$1,"")</f>
        <v/>
      </c>
      <c r="GT10" s="67" t="str">
        <f>IFERROR(VLOOKUP($B10,RD[#All],GT$2,0)/GT$1,"")</f>
        <v/>
      </c>
      <c r="GU10" s="67">
        <f>IFERROR(VLOOKUP($B10,RD[#All],GU$2,0)/GU$1,"")</f>
        <v>4.5687645687645695</v>
      </c>
      <c r="GV10" s="67">
        <f>IFERROR(VLOOKUP($B10,RD[#All],GV$2,0)/GV$1,"")</f>
        <v>4.8384554767533494</v>
      </c>
      <c r="GW10" s="67">
        <f>IFERROR(VLOOKUP($B10,RD[#All],GW$2,0)/GW$1,"")</f>
        <v>4.8484848484848477</v>
      </c>
      <c r="GX10" s="67" t="str">
        <f>IFERROR(VLOOKUP($B10,RD[#All],GX$2,0)/GX$1,"")</f>
        <v/>
      </c>
      <c r="GY10" s="67">
        <f>IFERROR(VLOOKUP($B10,RD[#All],GY$2,0)/GY$1,"")</f>
        <v>4.8920027341079972</v>
      </c>
      <c r="GZ10" s="67">
        <f>IFERROR(VLOOKUP($B10,RD[#All],GZ$2,0)/GZ$1,"")</f>
        <v>4.8580524344569289</v>
      </c>
      <c r="HA10" s="67">
        <f>IFERROR(VLOOKUP($B10,RD[#All],HA$2,0)/HA$1,"")</f>
        <v>4.8831460674157299</v>
      </c>
      <c r="HB10" s="67">
        <f>IFERROR(VLOOKUP($B10,RD[#All],HB$2,0)/HB$1,"")</f>
        <v>4.8823970037453179</v>
      </c>
      <c r="HC10" s="67">
        <f>IFERROR(VLOOKUP($B10,RD[#All],HC$2,0)/HC$1,"")</f>
        <v>4.964794007490636</v>
      </c>
      <c r="HD10" s="67">
        <f>IFERROR(VLOOKUP($B10,RD[#All],HD$2,0)/HD$1,"")</f>
        <v>4.9726591760299623</v>
      </c>
      <c r="HE10" s="67">
        <f>IFERROR(VLOOKUP($B10,RD[#All],HE$2,0)/HE$1,"")</f>
        <v>5.0033707865168546</v>
      </c>
      <c r="HF10" s="67">
        <f>IFERROR(VLOOKUP($B10,RD[#All],HF$2,0)/HF$1,"")</f>
        <v>5.0041198501872657</v>
      </c>
      <c r="HG10" s="67">
        <f>IFERROR(VLOOKUP($B10,RD[#All],HG$2,0)/HG$1,"")</f>
        <v>4.9955056179775283</v>
      </c>
      <c r="HH10" s="67">
        <f>IFERROR(VLOOKUP($B10,RD[#All],HH$2,0)/HH$1,"")</f>
        <v>4.8280898876404494</v>
      </c>
      <c r="HI10" s="67">
        <f>IFERROR(VLOOKUP($B10,RD[#All],HI$2,0)/HI$1,"")</f>
        <v>4.963295880149813</v>
      </c>
      <c r="HJ10" s="67">
        <f>IFERROR(VLOOKUP($B10,RD[#All],HJ$2,0)/HJ$1,"")</f>
        <v>5</v>
      </c>
      <c r="HK10" s="67">
        <f>IFERROR(VLOOKUP($B10,RD[#All],HK$2,0)/HK$1,"")</f>
        <v>4.9614648356221389</v>
      </c>
      <c r="HL10" s="67">
        <f>IFERROR(VLOOKUP($B10,RD[#All],HL$2,0)/HL$1,"")</f>
        <v>4.9857677902621722</v>
      </c>
      <c r="HM10" s="67">
        <f>IFERROR(VLOOKUP($B10,RD[#All],HM$2,0)/HM$1,"")</f>
        <v>5.1231527093596059</v>
      </c>
      <c r="HN10" s="67">
        <f>IFERROR(VLOOKUP($B10,RD[#All],HN$2,0)/HN$1,"")</f>
        <v>4.9305866547245856</v>
      </c>
      <c r="HO10" s="67">
        <f>IFERROR(VLOOKUP($B10,RD[#All],HO$2,0)/HO$1,"")</f>
        <v>4.9320794148380358</v>
      </c>
      <c r="HP10" s="67">
        <f>IFERROR(VLOOKUP($B10,RD[#All],HP$2,0)/HP$1,"")</f>
        <v>5.0219435736677118</v>
      </c>
      <c r="HQ10" s="67">
        <f>IFERROR(VLOOKUP($B10,RD[#All],HQ$2,0)/HQ$1,"")</f>
        <v>4.9264069264069263</v>
      </c>
      <c r="HR10" s="67">
        <f>IFERROR(VLOOKUP($B10,RD[#All],HR$2,0)/HR$1,"")</f>
        <v>4.8594662218515428</v>
      </c>
      <c r="HS10" s="67">
        <f>IFERROR(VLOOKUP($B10,RD[#All],HS$2,0)/HS$1,"")</f>
        <v>4.9761797752808992</v>
      </c>
      <c r="HT10" s="67">
        <f>IFERROR(VLOOKUP($B10,RD[#All],HT$2,0)/HT$1,"")</f>
        <v>4.9847690387016232</v>
      </c>
      <c r="HU10" s="67">
        <f>IFERROR(VLOOKUP($B10,RD[#All],HU$2,0)/HU$1,"")</f>
        <v>4.9386343993085564</v>
      </c>
      <c r="HV10" s="67">
        <f>IFERROR(VLOOKUP($B10,RD[#All],HV$2,0)/HV$1,"")</f>
        <v>4.9220397579948143</v>
      </c>
      <c r="HW10" s="67">
        <f>IFERROR(VLOOKUP($B10,RD[#All],HW$2,0)/HW$1,"")</f>
        <v>5.0175280898876409</v>
      </c>
      <c r="HX10" s="67">
        <f>IFERROR(VLOOKUP($B10,RD[#All],HX$2,0)/HX$1,"")</f>
        <v>4.9628349178910973</v>
      </c>
      <c r="HY10" s="67">
        <f>IFERROR(VLOOKUP($B10,RD[#All],HY$2,0)/HY$1,"")</f>
        <v>4.9598002496878904</v>
      </c>
      <c r="HZ10" s="67">
        <f>IFERROR(VLOOKUP($B10,RD[#All],HZ$2,0)/HZ$1,"")</f>
        <v>4.9148564294631711</v>
      </c>
      <c r="IA10" s="67">
        <f>IFERROR(VLOOKUP($B10,RD[#All],IA$2,0)/IA$1,"")</f>
        <v>4.8368298368298372</v>
      </c>
      <c r="IB10" s="67">
        <f>IFERROR(VLOOKUP($B10,RD[#All],IB$2,0)/IB$1,"")</f>
        <v>4.8308080808080804</v>
      </c>
      <c r="IC10" s="67">
        <f>IFERROR(VLOOKUP($B10,RD[#All],IC$2,0)/IC$1,"")</f>
        <v>4.8271173271173273</v>
      </c>
      <c r="ID10" s="67">
        <f>IFERROR(VLOOKUP($B10,RD[#All],ID$2,0)/ID$1,"")</f>
        <v>4.9502431724653944</v>
      </c>
      <c r="IE10" s="67">
        <f>IFERROR(VLOOKUP($B10,RD[#All],IE$2,0)/IE$1,"")</f>
        <v>4.9660606060606058</v>
      </c>
      <c r="IF10" s="67" t="str">
        <f>IFERROR(VLOOKUP($B10,RD[#All],IF$2,0)/IF$1,"")</f>
        <v/>
      </c>
      <c r="IG10" s="67">
        <f>IFERROR(VLOOKUP($B10,RD[#All],IG$2,0)/IG$1,"")</f>
        <v>5.0976507217662039</v>
      </c>
      <c r="IH10" s="67">
        <f>IFERROR(VLOOKUP($B10,RD[#All],IH$2,0)/IH$1,"")</f>
        <v>4.8805294322535699</v>
      </c>
      <c r="II10" s="67">
        <f>IFERROR(VLOOKUP($B10,RD[#All],II$2,0)/II$1,"")</f>
        <v>5.2189054726368163</v>
      </c>
      <c r="IJ10" s="67">
        <f>IFERROR(VLOOKUP($B10,RD[#All],IJ$2,0)/IJ$1,"")</f>
        <v>4.8671904227459777</v>
      </c>
      <c r="IK10" s="67">
        <f>IFERROR(VLOOKUP($B10,RD[#All],IK$2,0)/IK$1,"")</f>
        <v>4.8310023310023311</v>
      </c>
      <c r="IL10" s="67" t="str">
        <f>IFERROR(VLOOKUP($B10,RD[#All],IL$2,0)/IL$1,"")</f>
        <v/>
      </c>
      <c r="IM10" s="67" t="str">
        <f>IFERROR(VLOOKUP($B10,RD[#All],IM$2,0)/IM$1,"")</f>
        <v/>
      </c>
      <c r="IN10" s="67">
        <f>IFERROR(VLOOKUP($B10,RD[#All],IN$2,0)/IN$1,"")</f>
        <v>5.4378265412748172</v>
      </c>
      <c r="IO10" s="67">
        <f>IFERROR(VLOOKUP($B10,RD[#All],IO$2,0)/IO$1,"")</f>
        <v>5.0047021943573675</v>
      </c>
      <c r="IP10" s="67">
        <f>IFERROR(VLOOKUP($B10,RD[#All],IP$2,0)/IP$1,"")</f>
        <v>5.4174474286904015</v>
      </c>
      <c r="IQ10" s="67">
        <f>IFERROR(VLOOKUP($B10,RD[#All],IQ$2,0)/IQ$1,"")</f>
        <v>4.8302253302253302</v>
      </c>
      <c r="IR10" s="67">
        <f>IFERROR(VLOOKUP($B10,RD[#All],IR$2,0)/IR$1,"")</f>
        <v>4.8859867330016584</v>
      </c>
      <c r="IS10" s="86">
        <f>IFERROR(AVERAGEIF(Inv_SY_B[[#This Row],[BLK1_INV1]:[BLK8_INV27]],"&gt;"&amp;0.1,Inv_SY_B[[#This Row],[BLK1_INV1]:[BLK8_INV27]]),"")</f>
        <v>4.9404580265863896</v>
      </c>
    </row>
    <row r="11" spans="2:253" x14ac:dyDescent="0.35">
      <c r="B11" s="85">
        <f t="shared" si="0"/>
        <v>45833</v>
      </c>
      <c r="C11" s="67">
        <f>IFERROR(VLOOKUP($B11,RD[#All],C$2,0)/C$1,"")</f>
        <v>4.8356093344857394</v>
      </c>
      <c r="D11" s="67">
        <f>IFERROR(VLOOKUP($B11,RD[#All],D$2,0)/D$1,"")</f>
        <v>4.8442523768366463</v>
      </c>
      <c r="E11" s="67">
        <f>IFERROR(VLOOKUP($B11,RD[#All],E$2,0)/E$1,"")</f>
        <v>4.9666666666666659</v>
      </c>
      <c r="F11" s="67">
        <f>IFERROR(VLOOKUP($B11,RD[#All],F$2,0)/F$1,"")</f>
        <v>4.9621722846441951</v>
      </c>
      <c r="G11" s="67">
        <f>IFERROR(VLOOKUP($B11,RD[#All],G$2,0)/G$1,"")</f>
        <v>4.9158167675021609</v>
      </c>
      <c r="H11" s="67">
        <f>IFERROR(VLOOKUP($B11,RD[#All],H$2,0)/H$1,"")</f>
        <v>4.9378277153558052</v>
      </c>
      <c r="I11" s="67">
        <f>IFERROR(VLOOKUP($B11,RD[#All],I$2,0)/I$1,"")</f>
        <v>4.9539325842696629</v>
      </c>
      <c r="J11" s="67">
        <f>IFERROR(VLOOKUP($B11,RD[#All],J$2,0)/J$1,"")</f>
        <v>4.8734082397003746</v>
      </c>
      <c r="K11" s="67">
        <f>IFERROR(VLOOKUP($B11,RD[#All],K$2,0)/K$1,"")</f>
        <v>4.9111011235955058</v>
      </c>
      <c r="L11" s="67">
        <f>IFERROR(VLOOKUP($B11,RD[#All],L$2,0)/L$1,"")</f>
        <v>4.9218876404494383</v>
      </c>
      <c r="M11" s="67">
        <f>IFERROR(VLOOKUP($B11,RD[#All],M$2,0)/M$1,"")</f>
        <v>4.9142322097378273</v>
      </c>
      <c r="N11" s="67">
        <f>IFERROR(VLOOKUP($B11,RD[#All],N$2,0)/N$1,"")</f>
        <v>4.904868913857678</v>
      </c>
      <c r="O11" s="67">
        <f>IFERROR(VLOOKUP($B11,RD[#All],O$2,0)/O$1,"")</f>
        <v>4.7344569288389513</v>
      </c>
      <c r="P11" s="67">
        <f>IFERROR(VLOOKUP($B11,RD[#All],P$2,0)/P$1,"")</f>
        <v>4.8629213483146065</v>
      </c>
      <c r="Q11" s="67">
        <f>IFERROR(VLOOKUP($B11,RD[#All],Q$2,0)/Q$1,"")</f>
        <v>4.9322097378277157</v>
      </c>
      <c r="R11" s="67">
        <f>IFERROR(VLOOKUP($B11,RD[#All],R$2,0)/R$1,"")</f>
        <v>4.9269662921348312</v>
      </c>
      <c r="S11" s="67">
        <f>IFERROR(VLOOKUP($B11,RD[#All],S$2,0)/S$1,"")</f>
        <v>4.9063670411985019</v>
      </c>
      <c r="T11" s="67">
        <f>IFERROR(VLOOKUP($B11,RD[#All],T$2,0)/T$1,"")</f>
        <v>4.8846441947565546</v>
      </c>
      <c r="U11" s="67">
        <f>IFERROR(VLOOKUP($B11,RD[#All],U$2,0)/U$1,"")</f>
        <v>4.8739844425237679</v>
      </c>
      <c r="V11" s="67">
        <f>IFERROR(VLOOKUP($B11,RD[#All],V$2,0)/V$1,"")</f>
        <v>4.8961106309420916</v>
      </c>
      <c r="W11" s="67">
        <f>IFERROR(VLOOKUP($B11,RD[#All],W$2,0)/W$1,"")</f>
        <v>4.9483146067415733</v>
      </c>
      <c r="X11" s="67">
        <f>IFERROR(VLOOKUP($B11,RD[#All],X$2,0)/X$1,"")</f>
        <v>4.9501872659176032</v>
      </c>
      <c r="Y11" s="67">
        <f>IFERROR(VLOOKUP($B11,RD[#All],Y$2,0)/Y$1,"")</f>
        <v>4.8352636127917021</v>
      </c>
      <c r="Z11" s="67">
        <f>IFERROR(VLOOKUP($B11,RD[#All],Z$2,0)/Z$1,"")</f>
        <v>4.9548064918851438</v>
      </c>
      <c r="AA11" s="67">
        <f>IFERROR(VLOOKUP($B11,RD[#All],AA$2,0)/AA$1,"")</f>
        <v>4.9649092480553154</v>
      </c>
      <c r="AB11" s="67">
        <f>IFERROR(VLOOKUP($B11,RD[#All],AB$2,0)/AB$1,"")</f>
        <v>4.9044079515989623</v>
      </c>
      <c r="AC11" s="67">
        <f>IFERROR(VLOOKUP($B11,RD[#All],AC$2,0)/AC$1,"")</f>
        <v>4.7401901469317194</v>
      </c>
      <c r="AD11" s="67">
        <f>IFERROR(VLOOKUP($B11,RD[#All],AD$2,0)/AD$1,"")</f>
        <v>4.8769038701622973</v>
      </c>
      <c r="AE11" s="67">
        <f>IFERROR(VLOOKUP($B11,RD[#All],AE$2,0)/AE$1,"")</f>
        <v>4.900540990428631</v>
      </c>
      <c r="AF11" s="67">
        <f>IFERROR(VLOOKUP($B11,RD[#All],AF$2,0)/AF$1,"")</f>
        <v>4.7314190595089469</v>
      </c>
      <c r="AG11" s="67">
        <f>IFERROR(VLOOKUP($B11,RD[#All],AG$2,0)/AG$1,"")</f>
        <v>4.7457344985434871</v>
      </c>
      <c r="AH11" s="67">
        <f>IFERROR(VLOOKUP($B11,RD[#All],AH$2,0)/AH$1,"")</f>
        <v>4.7191011235955056</v>
      </c>
      <c r="AI11" s="67">
        <f>IFERROR(VLOOKUP($B11,RD[#All],AI$2,0)/AI$1,"")</f>
        <v>4.9339622641509431</v>
      </c>
      <c r="AJ11" s="67">
        <f>IFERROR(VLOOKUP($B11,RD[#All],AJ$2,0)/AJ$1,"")</f>
        <v>4.8515916903302942</v>
      </c>
      <c r="AK11" s="67">
        <f>IFERROR(VLOOKUP($B11,RD[#All],AK$2,0)/AK$1,"")</f>
        <v>4.8602996254681647</v>
      </c>
      <c r="AL11" s="67">
        <f>IFERROR(VLOOKUP($B11,RD[#All],AL$2,0)/AL$1,"")</f>
        <v>4.8952827032452326</v>
      </c>
      <c r="AM11" s="67">
        <f>IFERROR(VLOOKUP($B11,RD[#All],AM$2,0)/AM$1,"")</f>
        <v>4.904494382022472</v>
      </c>
      <c r="AN11" s="67">
        <f>IFERROR(VLOOKUP($B11,RD[#All],AN$2,0)/AN$1,"")</f>
        <v>4.7992509363295888</v>
      </c>
      <c r="AO11" s="67">
        <f>IFERROR(VLOOKUP($B11,RD[#All],AO$2,0)/AO$1,"")</f>
        <v>4.8801498127340821</v>
      </c>
      <c r="AP11" s="67">
        <f>IFERROR(VLOOKUP($B11,RD[#All],AP$2,0)/AP$1,"")</f>
        <v>4.9614232209737832</v>
      </c>
      <c r="AQ11" s="67">
        <f>IFERROR(VLOOKUP($B11,RD[#All],AQ$2,0)/AQ$1,"")</f>
        <v>4.845318352059925</v>
      </c>
      <c r="AR11" s="67">
        <f>IFERROR(VLOOKUP($B11,RD[#All],AR$2,0)/AR$1,"")</f>
        <v>4.8014981273408237</v>
      </c>
      <c r="AS11" s="67">
        <f>IFERROR(VLOOKUP($B11,RD[#All],AS$2,0)/AS$1,"")</f>
        <v>4.893258426966292</v>
      </c>
      <c r="AT11" s="67">
        <f>IFERROR(VLOOKUP($B11,RD[#All],AT$2,0)/AT$1,"")</f>
        <v>4.8528089887640453</v>
      </c>
      <c r="AU11" s="67">
        <f>IFERROR(VLOOKUP($B11,RD[#All],AU$2,0)/AU$1,"")</f>
        <v>4.9310861423220969</v>
      </c>
      <c r="AV11" s="67">
        <f>IFERROR(VLOOKUP($B11,RD[#All],AV$2,0)/AV$1,"")</f>
        <v>4.9363295880149813</v>
      </c>
      <c r="AW11" s="67">
        <f>IFERROR(VLOOKUP($B11,RD[#All],AW$2,0)/AW$1,"")</f>
        <v>4.8798617113223859</v>
      </c>
      <c r="AX11" s="67">
        <f>IFERROR(VLOOKUP($B11,RD[#All],AX$2,0)/AX$1,"")</f>
        <v>4.8707865168539328</v>
      </c>
      <c r="AY11" s="67">
        <f>IFERROR(VLOOKUP($B11,RD[#All],AY$2,0)/AY$1,"")</f>
        <v>4.8762247191011241</v>
      </c>
      <c r="AZ11" s="67">
        <f>IFERROR(VLOOKUP($B11,RD[#All],AZ$2,0)/AZ$1,"")</f>
        <v>4.7226966292134831</v>
      </c>
      <c r="BA11" s="67">
        <f>IFERROR(VLOOKUP($B11,RD[#All],BA$2,0)/BA$1,"")</f>
        <v>4.9183520599250938</v>
      </c>
      <c r="BB11" s="67">
        <f>IFERROR(VLOOKUP($B11,RD[#All],BB$2,0)/BB$1,"")</f>
        <v>4.9101123595505616</v>
      </c>
      <c r="BC11" s="67">
        <f>IFERROR(VLOOKUP($B11,RD[#All],BC$2,0)/BC$1,"")</f>
        <v>4.892883895131086</v>
      </c>
      <c r="BD11" s="67">
        <f>IFERROR(VLOOKUP($B11,RD[#All],BD$2,0)/BD$1,"")</f>
        <v>4.920183104452768</v>
      </c>
      <c r="BE11" s="67">
        <f>IFERROR(VLOOKUP($B11,RD[#All],BE$2,0)/BE$1,"")</f>
        <v>4.7975799481417463</v>
      </c>
      <c r="BF11" s="67">
        <f>IFERROR(VLOOKUP($B11,RD[#All],BF$2,0)/BF$1,"")</f>
        <v>4.8845609654598423</v>
      </c>
      <c r="BG11" s="67">
        <f>IFERROR(VLOOKUP($B11,RD[#All],BG$2,0)/BG$1,"")</f>
        <v>4.8742405326674989</v>
      </c>
      <c r="BH11" s="67">
        <f>IFERROR(VLOOKUP($B11,RD[#All],BH$2,0)/BH$1,"")</f>
        <v>4.8677902621722851</v>
      </c>
      <c r="BI11" s="67">
        <f>IFERROR(VLOOKUP($B11,RD[#All],BI$2,0)/BI$1,"")</f>
        <v>4.8922180607573864</v>
      </c>
      <c r="BJ11" s="67">
        <f>IFERROR(VLOOKUP($B11,RD[#All],BJ$2,0)/BJ$1,"")</f>
        <v>4.8759051186017475</v>
      </c>
      <c r="BK11" s="67">
        <f>IFERROR(VLOOKUP($B11,RD[#All],BK$2,0)/BK$1,"")</f>
        <v>4.9449438202247187</v>
      </c>
      <c r="BL11" s="67">
        <f>IFERROR(VLOOKUP($B11,RD[#All],BL$2,0)/BL$1,"")</f>
        <v>4.8905988624958185</v>
      </c>
      <c r="BM11" s="67">
        <f>IFERROR(VLOOKUP($B11,RD[#All],BM$2,0)/BM$1,"")</f>
        <v>4.9202247191011237</v>
      </c>
      <c r="BN11" s="67">
        <f>IFERROR(VLOOKUP($B11,RD[#All],BN$2,0)/BN$1,"")</f>
        <v>5.2610240334378267</v>
      </c>
      <c r="BO11" s="67">
        <f>IFERROR(VLOOKUP($B11,RD[#All],BO$2,0)/BO$1,"")</f>
        <v>4.9414001728608472</v>
      </c>
      <c r="BP11" s="67">
        <f>IFERROR(VLOOKUP($B11,RD[#All],BP$2,0)/BP$1,"")</f>
        <v>4.8992221261884179</v>
      </c>
      <c r="BQ11" s="67">
        <f>IFERROR(VLOOKUP($B11,RD[#All],BQ$2,0)/BQ$1,"")</f>
        <v>4.958686257562662</v>
      </c>
      <c r="BR11" s="67">
        <f>IFERROR(VLOOKUP($B11,RD[#All],BR$2,0)/BR$1,"")</f>
        <v>4.8121002592912712</v>
      </c>
      <c r="BS11" s="67">
        <f>IFERROR(VLOOKUP($B11,RD[#All],BS$2,0)/BS$1,"")</f>
        <v>4.915730337078652</v>
      </c>
      <c r="BT11" s="67">
        <f>IFERROR(VLOOKUP($B11,RD[#All],BT$2,0)/BT$1,"")</f>
        <v>4.8962546816479398</v>
      </c>
      <c r="BU11" s="67">
        <f>IFERROR(VLOOKUP($B11,RD[#All],BU$2,0)/BU$1,"")</f>
        <v>4.915730337078652</v>
      </c>
      <c r="BV11" s="67">
        <f>IFERROR(VLOOKUP($B11,RD[#All],BV$2,0)/BV$1,"")</f>
        <v>4.8677902621722851</v>
      </c>
      <c r="BW11" s="67">
        <f>IFERROR(VLOOKUP($B11,RD[#All],BW$2,0)/BW$1,"")</f>
        <v>4.940449438202247</v>
      </c>
      <c r="BX11" s="67">
        <f>IFERROR(VLOOKUP($B11,RD[#All],BX$2,0)/BX$1,"")</f>
        <v>4.916479400749064</v>
      </c>
      <c r="BY11" s="67">
        <f>IFERROR(VLOOKUP($B11,RD[#All],BY$2,0)/BY$1,"")</f>
        <v>4.9538077403245939</v>
      </c>
      <c r="BZ11" s="67">
        <f>IFERROR(VLOOKUP($B11,RD[#All],BZ$2,0)/BZ$1,"")</f>
        <v>4.8516021639617142</v>
      </c>
      <c r="CA11" s="67">
        <f>IFERROR(VLOOKUP($B11,RD[#All],CA$2,0)/CA$1,"")</f>
        <v>4.96046608406159</v>
      </c>
      <c r="CB11" s="67">
        <f>IFERROR(VLOOKUP($B11,RD[#All],CB$2,0)/CB$1,"")</f>
        <v>4.9232209737827715</v>
      </c>
      <c r="CC11" s="67">
        <f>IFERROR(VLOOKUP($B11,RD[#All],CC$2,0)/CC$1,"")</f>
        <v>4.8715355805243448</v>
      </c>
      <c r="CD11" s="67">
        <f>IFERROR(VLOOKUP($B11,RD[#All],CD$2,0)/CD$1,"")</f>
        <v>4.9611063094209165</v>
      </c>
      <c r="CE11" s="67">
        <f>IFERROR(VLOOKUP($B11,RD[#All],CE$2,0)/CE$1,"")</f>
        <v>4.9475655430711614</v>
      </c>
      <c r="CF11" s="67">
        <f>IFERROR(VLOOKUP($B11,RD[#All],CF$2,0)/CF$1,"")</f>
        <v>4.8726591760299627</v>
      </c>
      <c r="CG11" s="67">
        <f>IFERROR(VLOOKUP($B11,RD[#All],CG$2,0)/CG$1,"")</f>
        <v>4.8906367041198502</v>
      </c>
      <c r="CH11" s="67">
        <f>IFERROR(VLOOKUP($B11,RD[#All],CH$2,0)/CH$1,"")</f>
        <v>4.951685393258427</v>
      </c>
      <c r="CI11" s="67">
        <f>IFERROR(VLOOKUP($B11,RD[#All],CI$2,0)/CI$1,"")</f>
        <v>4.8823970037453179</v>
      </c>
      <c r="CJ11" s="67">
        <f>IFERROR(VLOOKUP($B11,RD[#All],CJ$2,0)/CJ$1,"")</f>
        <v>4.9063670411985019</v>
      </c>
      <c r="CK11" s="67">
        <f>IFERROR(VLOOKUP($B11,RD[#All],CK$2,0)/CK$1,"")</f>
        <v>4.8996254681647944</v>
      </c>
      <c r="CL11" s="67">
        <f>IFERROR(VLOOKUP($B11,RD[#All],CL$2,0)/CL$1,"")</f>
        <v>4.8895131086142323</v>
      </c>
      <c r="CM11" s="67">
        <f>IFERROR(VLOOKUP($B11,RD[#All],CM$2,0)/CM$1,"")</f>
        <v>4.785767790262172</v>
      </c>
      <c r="CN11" s="67">
        <f>IFERROR(VLOOKUP($B11,RD[#All],CN$2,0)/CN$1,"")</f>
        <v>4.7468164794007492</v>
      </c>
      <c r="CO11" s="67">
        <f>IFERROR(VLOOKUP($B11,RD[#All],CO$2,0)/CO$1,"")</f>
        <v>4.8068314606741573</v>
      </c>
      <c r="CP11" s="67">
        <f>IFERROR(VLOOKUP($B11,RD[#All],CP$2,0)/CP$1,"")</f>
        <v>4.7588591184096805</v>
      </c>
      <c r="CQ11" s="67">
        <f>IFERROR(VLOOKUP($B11,RD[#All],CQ$2,0)/CQ$1,"")</f>
        <v>4.9816479400749056</v>
      </c>
      <c r="CR11" s="67">
        <f>IFERROR(VLOOKUP($B11,RD[#All],CR$2,0)/CR$1,"")</f>
        <v>4.8355805243445689</v>
      </c>
      <c r="CS11" s="67">
        <f>IFERROR(VLOOKUP($B11,RD[#All],CS$2,0)/CS$1,"")</f>
        <v>4.8848938826466917</v>
      </c>
      <c r="CT11" s="67">
        <f>IFERROR(VLOOKUP($B11,RD[#All],CT$2,0)/CT$1,"")</f>
        <v>4.8666666666666671</v>
      </c>
      <c r="CU11" s="67">
        <f>IFERROR(VLOOKUP($B11,RD[#All],CU$2,0)/CU$1,"")</f>
        <v>4.8812734082397</v>
      </c>
      <c r="CV11" s="67">
        <f>IFERROR(VLOOKUP($B11,RD[#All],CV$2,0)/CV$1,"")</f>
        <v>4.9685393258426966</v>
      </c>
      <c r="CW11" s="67">
        <f>IFERROR(VLOOKUP($B11,RD[#All],CW$2,0)/CW$1,"")</f>
        <v>4.9078651685393258</v>
      </c>
      <c r="CX11" s="67">
        <f>IFERROR(VLOOKUP($B11,RD[#All],CX$2,0)/CX$1,"")</f>
        <v>4.9355805243445694</v>
      </c>
      <c r="CY11" s="67">
        <f>IFERROR(VLOOKUP($B11,RD[#All],CY$2,0)/CY$1,"")</f>
        <v>4.9479400749063664</v>
      </c>
      <c r="CZ11" s="67">
        <f>IFERROR(VLOOKUP($B11,RD[#All],CZ$2,0)/CZ$1,"")</f>
        <v>4.879775280898877</v>
      </c>
      <c r="DA11" s="67">
        <f>IFERROR(VLOOKUP($B11,RD[#All],DA$2,0)/DA$1,"")</f>
        <v>4.9254681647940073</v>
      </c>
      <c r="DB11" s="67">
        <f>IFERROR(VLOOKUP($B11,RD[#All],DB$2,0)/DB$1,"")</f>
        <v>4.8734082397003746</v>
      </c>
      <c r="DC11" s="67">
        <f>IFERROR(VLOOKUP($B11,RD[#All],DC$2,0)/DC$1,"")</f>
        <v>4.9444860590928013</v>
      </c>
      <c r="DD11" s="67">
        <f>IFERROR(VLOOKUP($B11,RD[#All],DD$2,0)/DD$1,"")</f>
        <v>4.8318352059925092</v>
      </c>
      <c r="DE11" s="67">
        <f>IFERROR(VLOOKUP($B11,RD[#All],DE$2,0)/DE$1,"")</f>
        <v>4.9614648356221389</v>
      </c>
      <c r="DF11" s="67">
        <f>IFERROR(VLOOKUP($B11,RD[#All],DF$2,0)/DF$1,"")</f>
        <v>4.7313482770157247</v>
      </c>
      <c r="DG11" s="67">
        <f>IFERROR(VLOOKUP($B11,RD[#All],DG$2,0)/DG$1,"")</f>
        <v>4.9029962546816472</v>
      </c>
      <c r="DH11" s="67">
        <f>IFERROR(VLOOKUP($B11,RD[#All],DH$2,0)/DH$1,"")</f>
        <v>4.8878901373283394</v>
      </c>
      <c r="DI11" s="67">
        <f>IFERROR(VLOOKUP($B11,RD[#All],DI$2,0)/DI$1,"")</f>
        <v>4.9140881590319792</v>
      </c>
      <c r="DJ11" s="67">
        <f>IFERROR(VLOOKUP($B11,RD[#All],DJ$2,0)/DJ$1,"")</f>
        <v>4.9109766637856529</v>
      </c>
      <c r="DK11" s="67">
        <f>IFERROR(VLOOKUP($B11,RD[#All],DK$2,0)/DK$1,"")</f>
        <v>4.8476071577195166</v>
      </c>
      <c r="DL11" s="67">
        <f>IFERROR(VLOOKUP($B11,RD[#All],DL$2,0)/DL$1,"")</f>
        <v>4.8812317935913443</v>
      </c>
      <c r="DM11" s="67">
        <f>IFERROR(VLOOKUP($B11,RD[#All],DM$2,0)/DM$1,"")</f>
        <v>4.9595505617977533</v>
      </c>
      <c r="DN11" s="67">
        <f>IFERROR(VLOOKUP($B11,RD[#All],DN$2,0)/DN$1,"")</f>
        <v>4.7460674157303373</v>
      </c>
      <c r="DO11" s="67">
        <f>IFERROR(VLOOKUP($B11,RD[#All],DO$2,0)/DO$1,"")</f>
        <v>4.7460689193710275</v>
      </c>
      <c r="DP11" s="67">
        <f>IFERROR(VLOOKUP($B11,RD[#All],DP$2,0)/DP$1,"")</f>
        <v>4.8532667498959636</v>
      </c>
      <c r="DQ11" s="67">
        <f>IFERROR(VLOOKUP($B11,RD[#All],DQ$2,0)/DQ$1,"")</f>
        <v>4.8832292967124422</v>
      </c>
      <c r="DR11" s="67">
        <f>IFERROR(VLOOKUP($B11,RD[#All],DR$2,0)/DR$1,"")</f>
        <v>4.9310861423220969</v>
      </c>
      <c r="DS11" s="67">
        <f>IFERROR(VLOOKUP($B11,RD[#All],DS$2,0)/DS$1,"")</f>
        <v>4.940449438202247</v>
      </c>
      <c r="DT11" s="67">
        <f>IFERROR(VLOOKUP($B11,RD[#All],DT$2,0)/DT$1,"")</f>
        <v>4.6794839783603823</v>
      </c>
      <c r="DU11" s="67">
        <f>IFERROR(VLOOKUP($B11,RD[#All],DU$2,0)/DU$1,"")</f>
        <v>4.5546400332917187</v>
      </c>
      <c r="DV11" s="67">
        <f>IFERROR(VLOOKUP($B11,RD[#All],DV$2,0)/DV$1,"")</f>
        <v>4.9310861423220969</v>
      </c>
      <c r="DW11" s="67">
        <f>IFERROR(VLOOKUP($B11,RD[#All],DW$2,0)/DW$1,"")</f>
        <v>4.8322097378277151</v>
      </c>
      <c r="DX11" s="67">
        <f>IFERROR(VLOOKUP($B11,RD[#All],DX$2,0)/DX$1,"")</f>
        <v>4.8842280482729921</v>
      </c>
      <c r="DY11" s="67">
        <f>IFERROR(VLOOKUP($B11,RD[#All],DY$2,0)/DY$1,"")</f>
        <v>4.8322097378277151</v>
      </c>
      <c r="DZ11" s="67">
        <f>IFERROR(VLOOKUP($B11,RD[#All],DZ$2,0)/DZ$1,"")</f>
        <v>4.8438202247191011</v>
      </c>
      <c r="EA11" s="67">
        <f>IFERROR(VLOOKUP($B11,RD[#All],EA$2,0)/EA$1,"")</f>
        <v>4.7067831876820643</v>
      </c>
      <c r="EB11" s="67">
        <f>IFERROR(VLOOKUP($B11,RD[#All],EB$2,0)/EB$1,"")</f>
        <v>4.8209737827715351</v>
      </c>
      <c r="EC11" s="67">
        <f>IFERROR(VLOOKUP($B11,RD[#All],EC$2,0)/EC$1,"")</f>
        <v>4.8473638720829726</v>
      </c>
      <c r="ED11" s="67">
        <f>IFERROR(VLOOKUP($B11,RD[#All],ED$2,0)/ED$1,"")</f>
        <v>4.8034572169403633</v>
      </c>
      <c r="EE11" s="67">
        <f>IFERROR(VLOOKUP($B11,RD[#All],EE$2,0)/EE$1,"")</f>
        <v>4.8231633535004317</v>
      </c>
      <c r="EF11" s="67">
        <f>IFERROR(VLOOKUP($B11,RD[#All],EF$2,0)/EF$1,"")</f>
        <v>4.9164453524004088</v>
      </c>
      <c r="EG11" s="67">
        <f>IFERROR(VLOOKUP($B11,RD[#All],EG$2,0)/EG$1,"")</f>
        <v>4.8989510489510488</v>
      </c>
      <c r="EH11" s="67">
        <f>IFERROR(VLOOKUP($B11,RD[#All],EH$2,0)/EH$1,"")</f>
        <v>4.8048951048951052</v>
      </c>
      <c r="EI11" s="67">
        <f>IFERROR(VLOOKUP($B11,RD[#All],EI$2,0)/EI$1,"")</f>
        <v>4.8604895104895105</v>
      </c>
      <c r="EJ11" s="67">
        <f>IFERROR(VLOOKUP($B11,RD[#All],EJ$2,0)/EJ$1,"")</f>
        <v>4.941258741258741</v>
      </c>
      <c r="EK11" s="67">
        <f>IFERROR(VLOOKUP($B11,RD[#All],EK$2,0)/EK$1,"")</f>
        <v>4.8693932584269657</v>
      </c>
      <c r="EL11" s="67">
        <f>IFERROR(VLOOKUP($B11,RD[#All],EL$2,0)/EL$1,"")</f>
        <v>4.7647940074906368</v>
      </c>
      <c r="EM11" s="67">
        <f>IFERROR(VLOOKUP($B11,RD[#All],EM$2,0)/EM$1,"")</f>
        <v>4.7771823681936043</v>
      </c>
      <c r="EN11" s="67">
        <f>IFERROR(VLOOKUP($B11,RD[#All],EN$2,0)/EN$1,"")</f>
        <v>4.7426101987899738</v>
      </c>
      <c r="EO11" s="67">
        <f>IFERROR(VLOOKUP($B11,RD[#All],EO$2,0)/EO$1,"")</f>
        <v>4.8812734082397</v>
      </c>
      <c r="EP11" s="67">
        <f>IFERROR(VLOOKUP($B11,RD[#All],EP$2,0)/EP$1,"")</f>
        <v>4.84390665514261</v>
      </c>
      <c r="EQ11" s="67">
        <f>IFERROR(VLOOKUP($B11,RD[#All],EQ$2,0)/EQ$1,"")</f>
        <v>4.7359550561797752</v>
      </c>
      <c r="ER11" s="67">
        <f>IFERROR(VLOOKUP($B11,RD[#All],ER$2,0)/ER$1,"")</f>
        <v>4.8152117545375974</v>
      </c>
      <c r="ES11" s="67">
        <f>IFERROR(VLOOKUP($B11,RD[#All],ES$2,0)/ES$1,"")</f>
        <v>4.7970037453183521</v>
      </c>
      <c r="ET11" s="67">
        <f>IFERROR(VLOOKUP($B11,RD[#All],ET$2,0)/ET$1,"")</f>
        <v>4.8935648621041885</v>
      </c>
      <c r="EU11" s="67">
        <f>IFERROR(VLOOKUP($B11,RD[#All],EU$2,0)/EU$1,"")</f>
        <v>4.849783923941227</v>
      </c>
      <c r="EV11" s="67">
        <f>IFERROR(VLOOKUP($B11,RD[#All],EV$2,0)/EV$1,"")</f>
        <v>4.8912705272255836</v>
      </c>
      <c r="EW11" s="67">
        <f>IFERROR(VLOOKUP($B11,RD[#All],EW$2,0)/EW$1,"")</f>
        <v>4.84390665514261</v>
      </c>
      <c r="EX11" s="67">
        <f>IFERROR(VLOOKUP($B11,RD[#All],EX$2,0)/EX$1,"")</f>
        <v>4.8621722846441946</v>
      </c>
      <c r="EY11" s="67">
        <f>IFERROR(VLOOKUP($B11,RD[#All],EY$2,0)/EY$1,"")</f>
        <v>4.9488139825218473</v>
      </c>
      <c r="EZ11" s="67">
        <f>IFERROR(VLOOKUP($B11,RD[#All],EZ$2,0)/EZ$1,"")</f>
        <v>4.8655430711610483</v>
      </c>
      <c r="FA11" s="67">
        <f>IFERROR(VLOOKUP($B11,RD[#All],FA$2,0)/FA$1,"")</f>
        <v>4.7760299625468168</v>
      </c>
      <c r="FB11" s="67">
        <f>IFERROR(VLOOKUP($B11,RD[#All],FB$2,0)/FB$1,"")</f>
        <v>4.7670411985018726</v>
      </c>
      <c r="FC11" s="67">
        <f>IFERROR(VLOOKUP($B11,RD[#All],FC$2,0)/FC$1,"")</f>
        <v>4.7670411985018726</v>
      </c>
      <c r="FD11" s="67">
        <f>IFERROR(VLOOKUP($B11,RD[#All],FD$2,0)/FD$1,"")</f>
        <v>4.8647940074906373</v>
      </c>
      <c r="FE11" s="67">
        <f>IFERROR(VLOOKUP($B11,RD[#All],FE$2,0)/FE$1,"")</f>
        <v>4.8321969696969695</v>
      </c>
      <c r="FF11" s="67">
        <f>IFERROR(VLOOKUP($B11,RD[#All],FF$2,0)/FF$1,"")</f>
        <v>4.7409090909090903</v>
      </c>
      <c r="FG11" s="67">
        <f>IFERROR(VLOOKUP($B11,RD[#All],FG$2,0)/FG$1,"")</f>
        <v>4.7639730639730642</v>
      </c>
      <c r="FH11" s="67">
        <f>IFERROR(VLOOKUP($B11,RD[#All],FH$2,0)/FH$1,"")</f>
        <v>4.752272727272727</v>
      </c>
      <c r="FI11" s="67">
        <f>IFERROR(VLOOKUP($B11,RD[#All],FI$2,0)/FI$1,"")</f>
        <v>4.7407407407407405</v>
      </c>
      <c r="FJ11" s="67">
        <f>IFERROR(VLOOKUP($B11,RD[#All],FJ$2,0)/FJ$1,"")</f>
        <v>4.7104377104377102</v>
      </c>
      <c r="FK11" s="67">
        <f>IFERROR(VLOOKUP($B11,RD[#All],FK$2,0)/FK$1,"")</f>
        <v>4.8558922558922557</v>
      </c>
      <c r="FL11" s="67">
        <f>IFERROR(VLOOKUP($B11,RD[#All],FL$2,0)/FL$1,"")</f>
        <v>4.7901818181818179</v>
      </c>
      <c r="FM11" s="67">
        <f>IFERROR(VLOOKUP($B11,RD[#All],FM$2,0)/FM$1,"")</f>
        <v>4.7393939393939393</v>
      </c>
      <c r="FN11" s="67">
        <f>IFERROR(VLOOKUP($B11,RD[#All],FN$2,0)/FN$1,"")</f>
        <v>4.8198653198653201</v>
      </c>
      <c r="FO11" s="67">
        <f>IFERROR(VLOOKUP($B11,RD[#All],FO$2,0)/FO$1,"")</f>
        <v>4.7897727272727275</v>
      </c>
      <c r="FP11" s="67">
        <f>IFERROR(VLOOKUP($B11,RD[#All],FP$2,0)/FP$1,"")</f>
        <v>4.7763636363636364</v>
      </c>
      <c r="FQ11" s="67">
        <f>IFERROR(VLOOKUP($B11,RD[#All],FQ$2,0)/FQ$1,"")</f>
        <v>4.7912727272727267</v>
      </c>
      <c r="FR11" s="67">
        <f>IFERROR(VLOOKUP($B11,RD[#All],FR$2,0)/FR$1,"")</f>
        <v>4.7745818181818178</v>
      </c>
      <c r="FS11" s="67">
        <f>IFERROR(VLOOKUP($B11,RD[#All],FS$2,0)/FS$1,"")</f>
        <v>4.7622895622895625</v>
      </c>
      <c r="FT11" s="67">
        <f>IFERROR(VLOOKUP($B11,RD[#All],FT$2,0)/FT$1,"")</f>
        <v>4.8414545454545461</v>
      </c>
      <c r="FU11" s="67">
        <f>IFERROR(VLOOKUP($B11,RD[#All],FU$2,0)/FU$1,"")</f>
        <v>4.7750841750841753</v>
      </c>
      <c r="FV11" s="67">
        <f>IFERROR(VLOOKUP($B11,RD[#All],FV$2,0)/FV$1,"")</f>
        <v>4.7795454545454543</v>
      </c>
      <c r="FW11" s="67">
        <f>IFERROR(VLOOKUP($B11,RD[#All],FW$2,0)/FW$1,"")</f>
        <v>4.8250000000000002</v>
      </c>
      <c r="FX11" s="67">
        <f>IFERROR(VLOOKUP($B11,RD[#All],FX$2,0)/FX$1,"")</f>
        <v>4.8087121212121211</v>
      </c>
      <c r="FY11" s="67">
        <f>IFERROR(VLOOKUP($B11,RD[#All],FY$2,0)/FY$1,"")</f>
        <v>4.7528619528619522</v>
      </c>
      <c r="FZ11" s="67">
        <f>IFERROR(VLOOKUP($B11,RD[#All],FZ$2,0)/FZ$1,"")</f>
        <v>4.8662878787878787</v>
      </c>
      <c r="GA11" s="67">
        <f>IFERROR(VLOOKUP($B11,RD[#All],GA$2,0)/GA$1,"")</f>
        <v>4.7524475524475527</v>
      </c>
      <c r="GB11" s="67">
        <f>IFERROR(VLOOKUP($B11,RD[#All],GB$2,0)/GB$1,"")</f>
        <v>4.7252525252525253</v>
      </c>
      <c r="GC11" s="67">
        <f>IFERROR(VLOOKUP($B11,RD[#All],GC$2,0)/GC$1,"")</f>
        <v>4.8569023569023573</v>
      </c>
      <c r="GD11" s="67">
        <f>IFERROR(VLOOKUP($B11,RD[#All],GD$2,0)/GD$1,"")</f>
        <v>4.9534545454545453</v>
      </c>
      <c r="GE11" s="67">
        <f>IFERROR(VLOOKUP($B11,RD[#All],GE$2,0)/GE$1,"")</f>
        <v>4.8136363636363635</v>
      </c>
      <c r="GF11" s="67">
        <f>IFERROR(VLOOKUP($B11,RD[#All],GF$2,0)/GF$1,"")</f>
        <v>4.7771043771043766</v>
      </c>
      <c r="GG11" s="67">
        <f>IFERROR(VLOOKUP($B11,RD[#All],GG$2,0)/GG$1,"")</f>
        <v>4.8498181818181818</v>
      </c>
      <c r="GH11" s="67">
        <f>IFERROR(VLOOKUP($B11,RD[#All],GH$2,0)/GH$1,"")</f>
        <v>4.8378181818181822</v>
      </c>
      <c r="GI11" s="67">
        <f>IFERROR(VLOOKUP($B11,RD[#All],GI$2,0)/GI$1,"")</f>
        <v>4.8145454545454545</v>
      </c>
      <c r="GJ11" s="67">
        <f>IFERROR(VLOOKUP($B11,RD[#All],GJ$2,0)/GJ$1,"")</f>
        <v>4.7398601398601397</v>
      </c>
      <c r="GK11" s="67">
        <f>IFERROR(VLOOKUP($B11,RD[#All],GK$2,0)/GK$1,"")</f>
        <v>4.8458333333333332</v>
      </c>
      <c r="GL11" s="67">
        <f>IFERROR(VLOOKUP($B11,RD[#All],GL$2,0)/GL$1,"")</f>
        <v>4.7412878787878787</v>
      </c>
      <c r="GM11" s="67">
        <f>IFERROR(VLOOKUP($B11,RD[#All],GM$2,0)/GM$1,"")</f>
        <v>4.7897727272727275</v>
      </c>
      <c r="GN11" s="67">
        <f>IFERROR(VLOOKUP($B11,RD[#All],GN$2,0)/GN$1,"")</f>
        <v>4.7878787878787881</v>
      </c>
      <c r="GO11" s="67">
        <f>IFERROR(VLOOKUP($B11,RD[#All],GO$2,0)/GO$1,"")</f>
        <v>4.9026515151515149</v>
      </c>
      <c r="GP11" s="67">
        <f>IFERROR(VLOOKUP($B11,RD[#All],GP$2,0)/GP$1,"")</f>
        <v>4.8026515151515152</v>
      </c>
      <c r="GQ11" s="67">
        <f>IFERROR(VLOOKUP($B11,RD[#All],GQ$2,0)/GQ$1,"")</f>
        <v>4.8690909090909091</v>
      </c>
      <c r="GR11" s="67">
        <f>IFERROR(VLOOKUP($B11,RD[#All],GR$2,0)/GR$1,"")</f>
        <v>4.8863636363636367</v>
      </c>
      <c r="GS11" s="67" t="str">
        <f>IFERROR(VLOOKUP($B11,RD[#All],GS$2,0)/GS$1,"")</f>
        <v/>
      </c>
      <c r="GT11" s="67" t="str">
        <f>IFERROR(VLOOKUP($B11,RD[#All],GT$2,0)/GT$1,"")</f>
        <v/>
      </c>
      <c r="GU11" s="67">
        <f>IFERROR(VLOOKUP($B11,RD[#All],GU$2,0)/GU$1,"")</f>
        <v>4.5625485625485629</v>
      </c>
      <c r="GV11" s="67">
        <f>IFERROR(VLOOKUP($B11,RD[#All],GV$2,0)/GV$1,"")</f>
        <v>4.7386393485684266</v>
      </c>
      <c r="GW11" s="67">
        <f>IFERROR(VLOOKUP($B11,RD[#All],GW$2,0)/GW$1,"")</f>
        <v>4.8130081300813004</v>
      </c>
      <c r="GX11" s="67" t="str">
        <f>IFERROR(VLOOKUP($B11,RD[#All],GX$2,0)/GX$1,"")</f>
        <v/>
      </c>
      <c r="GY11" s="67">
        <f>IFERROR(VLOOKUP($B11,RD[#All],GY$2,0)/GY$1,"")</f>
        <v>4.845181134654819</v>
      </c>
      <c r="GZ11" s="67">
        <f>IFERROR(VLOOKUP($B11,RD[#All],GZ$2,0)/GZ$1,"")</f>
        <v>4.7644194756554308</v>
      </c>
      <c r="HA11" s="67">
        <f>IFERROR(VLOOKUP($B11,RD[#All],HA$2,0)/HA$1,"")</f>
        <v>4.8232209737827709</v>
      </c>
      <c r="HB11" s="67">
        <f>IFERROR(VLOOKUP($B11,RD[#All],HB$2,0)/HB$1,"")</f>
        <v>4.7606741573033702</v>
      </c>
      <c r="HC11" s="67">
        <f>IFERROR(VLOOKUP($B11,RD[#All],HC$2,0)/HC$1,"")</f>
        <v>4.8808988764044949</v>
      </c>
      <c r="HD11" s="67">
        <f>IFERROR(VLOOKUP($B11,RD[#All],HD$2,0)/HD$1,"")</f>
        <v>4.9029962546816472</v>
      </c>
      <c r="HE11" s="67">
        <f>IFERROR(VLOOKUP($B11,RD[#All],HE$2,0)/HE$1,"")</f>
        <v>4.9475655430711614</v>
      </c>
      <c r="HF11" s="67">
        <f>IFERROR(VLOOKUP($B11,RD[#All],HF$2,0)/HF$1,"")</f>
        <v>4.9543071161048688</v>
      </c>
      <c r="HG11" s="67">
        <f>IFERROR(VLOOKUP($B11,RD[#All],HG$2,0)/HG$1,"")</f>
        <v>4.8318352059925092</v>
      </c>
      <c r="HH11" s="67">
        <f>IFERROR(VLOOKUP($B11,RD[#All],HH$2,0)/HH$1,"")</f>
        <v>4.762172284644195</v>
      </c>
      <c r="HI11" s="67">
        <f>IFERROR(VLOOKUP($B11,RD[#All],HI$2,0)/HI$1,"")</f>
        <v>4.9344569288389515</v>
      </c>
      <c r="HJ11" s="67">
        <f>IFERROR(VLOOKUP($B11,RD[#All],HJ$2,0)/HJ$1,"")</f>
        <v>4.8314606741573032</v>
      </c>
      <c r="HK11" s="67">
        <f>IFERROR(VLOOKUP($B11,RD[#All],HK$2,0)/HK$1,"")</f>
        <v>4.9351643778610077</v>
      </c>
      <c r="HL11" s="67">
        <f>IFERROR(VLOOKUP($B11,RD[#All],HL$2,0)/HL$1,"")</f>
        <v>5.0496878901373279</v>
      </c>
      <c r="HM11" s="67">
        <f>IFERROR(VLOOKUP($B11,RD[#All],HM$2,0)/HM$1,"")</f>
        <v>5.1679355127630986</v>
      </c>
      <c r="HN11" s="67">
        <f>IFERROR(VLOOKUP($B11,RD[#All],HN$2,0)/HN$1,"")</f>
        <v>5.0291088222122706</v>
      </c>
      <c r="HO11" s="67">
        <f>IFERROR(VLOOKUP($B11,RD[#All],HO$2,0)/HO$1,"")</f>
        <v>5.0522466039707421</v>
      </c>
      <c r="HP11" s="67">
        <f>IFERROR(VLOOKUP($B11,RD[#All],HP$2,0)/HP$1,"")</f>
        <v>4.9467084639498431</v>
      </c>
      <c r="HQ11" s="67">
        <f>IFERROR(VLOOKUP($B11,RD[#All],HQ$2,0)/HQ$1,"")</f>
        <v>4.8100048100048101</v>
      </c>
      <c r="HR11" s="67">
        <f>IFERROR(VLOOKUP($B11,RD[#All],HR$2,0)/HR$1,"")</f>
        <v>4.7631359466221852</v>
      </c>
      <c r="HS11" s="67">
        <f>IFERROR(VLOOKUP($B11,RD[#All],HS$2,0)/HS$1,"")</f>
        <v>4.912898876404495</v>
      </c>
      <c r="HT11" s="67">
        <f>IFERROR(VLOOKUP($B11,RD[#All],HT$2,0)/HT$1,"")</f>
        <v>4.8705784436121515</v>
      </c>
      <c r="HU11" s="67">
        <f>IFERROR(VLOOKUP($B11,RD[#All],HU$2,0)/HU$1,"")</f>
        <v>4.7917026793431292</v>
      </c>
      <c r="HV11" s="67">
        <f>IFERROR(VLOOKUP($B11,RD[#All],HV$2,0)/HV$1,"")</f>
        <v>4.7934312878133101</v>
      </c>
      <c r="HW11" s="67">
        <f>IFERROR(VLOOKUP($B11,RD[#All],HW$2,0)/HW$1,"")</f>
        <v>4.9420224719101125</v>
      </c>
      <c r="HX11" s="67">
        <f>IFERROR(VLOOKUP($B11,RD[#All],HX$2,0)/HX$1,"")</f>
        <v>4.8210890233362145</v>
      </c>
      <c r="HY11" s="67">
        <f>IFERROR(VLOOKUP($B11,RD[#All],HY$2,0)/HY$1,"")</f>
        <v>4.8632542655014568</v>
      </c>
      <c r="HZ11" s="67">
        <f>IFERROR(VLOOKUP($B11,RD[#All],HZ$2,0)/HZ$1,"")</f>
        <v>4.765376612567624</v>
      </c>
      <c r="IA11" s="67">
        <f>IFERROR(VLOOKUP($B11,RD[#All],IA$2,0)/IA$1,"")</f>
        <v>4.7552447552447559</v>
      </c>
      <c r="IB11" s="67">
        <f>IFERROR(VLOOKUP($B11,RD[#All],IB$2,0)/IB$1,"")</f>
        <v>4.7662337662337668</v>
      </c>
      <c r="IC11" s="67">
        <f>IFERROR(VLOOKUP($B11,RD[#All],IC$2,0)/IC$1,"")</f>
        <v>4.7435897435897436</v>
      </c>
      <c r="ID11" s="67">
        <f>IFERROR(VLOOKUP($B11,RD[#All],ID$2,0)/ID$1,"")</f>
        <v>4.7437336326225212</v>
      </c>
      <c r="IE11" s="67">
        <f>IFERROR(VLOOKUP($B11,RD[#All],IE$2,0)/IE$1,"")</f>
        <v>4.8666666666666663</v>
      </c>
      <c r="IF11" s="67" t="str">
        <f>IFERROR(VLOOKUP($B11,RD[#All],IF$2,0)/IF$1,"")</f>
        <v/>
      </c>
      <c r="IG11" s="67">
        <f>IFERROR(VLOOKUP($B11,RD[#All],IG$2,0)/IG$1,"")</f>
        <v>5.0636852533257857</v>
      </c>
      <c r="IH11" s="67">
        <f>IFERROR(VLOOKUP($B11,RD[#All],IH$2,0)/IH$1,"")</f>
        <v>4.7638453500522466</v>
      </c>
      <c r="II11" s="67">
        <f>IFERROR(VLOOKUP($B11,RD[#All],II$2,0)/II$1,"")</f>
        <v>5.0049751243781095</v>
      </c>
      <c r="IJ11" s="67">
        <f>IFERROR(VLOOKUP($B11,RD[#All],IJ$2,0)/IJ$1,"")</f>
        <v>4.7759072203516642</v>
      </c>
      <c r="IK11" s="67">
        <f>IFERROR(VLOOKUP($B11,RD[#All],IK$2,0)/IK$1,"")</f>
        <v>4.7808857808857805</v>
      </c>
      <c r="IL11" s="67" t="str">
        <f>IFERROR(VLOOKUP($B11,RD[#All],IL$2,0)/IL$1,"")</f>
        <v/>
      </c>
      <c r="IM11" s="67" t="str">
        <f>IFERROR(VLOOKUP($B11,RD[#All],IM$2,0)/IM$1,"")</f>
        <v/>
      </c>
      <c r="IN11" s="67">
        <f>IFERROR(VLOOKUP($B11,RD[#All],IN$2,0)/IN$1,"")</f>
        <v>5.2723092998955075</v>
      </c>
      <c r="IO11" s="67">
        <f>IFERROR(VLOOKUP($B11,RD[#All],IO$2,0)/IO$1,"")</f>
        <v>4.9177115987460818</v>
      </c>
      <c r="IP11" s="67">
        <f>IFERROR(VLOOKUP($B11,RD[#All],IP$2,0)/IP$1,"")</f>
        <v>5.4674161982094525</v>
      </c>
      <c r="IQ11" s="67">
        <f>IFERROR(VLOOKUP($B11,RD[#All],IQ$2,0)/IQ$1,"")</f>
        <v>4.7882672882672885</v>
      </c>
      <c r="IR11" s="67">
        <f>IFERROR(VLOOKUP($B11,RD[#All],IR$2,0)/IR$1,"")</f>
        <v>4.9361525704809281</v>
      </c>
      <c r="IS11" s="86">
        <f>IFERROR(AVERAGEIF(Inv_SY_B[[#This Row],[BLK1_INV1]:[BLK8_INV27]],"&gt;"&amp;0.1,Inv_SY_B[[#This Row],[BLK1_INV1]:[BLK8_INV27]]),"")</f>
        <v>4.8626220553502302</v>
      </c>
    </row>
    <row r="12" spans="2:253" x14ac:dyDescent="0.35">
      <c r="B12" s="85">
        <f t="shared" si="0"/>
        <v>45834</v>
      </c>
      <c r="C12" s="67">
        <f>IFERROR(VLOOKUP($B12,RD[#All],C$2,0)/C$1,"")</f>
        <v>4.8885047536732928</v>
      </c>
      <c r="D12" s="67">
        <f>IFERROR(VLOOKUP($B12,RD[#All],D$2,0)/D$1,"")</f>
        <v>4.9199654278305962</v>
      </c>
      <c r="E12" s="67">
        <f>IFERROR(VLOOKUP($B12,RD[#All],E$2,0)/E$1,"")</f>
        <v>5.0157303370786517</v>
      </c>
      <c r="F12" s="67">
        <f>IFERROR(VLOOKUP($B12,RD[#All],F$2,0)/F$1,"")</f>
        <v>5.0033707865168546</v>
      </c>
      <c r="G12" s="67">
        <f>IFERROR(VLOOKUP($B12,RD[#All],G$2,0)/G$1,"")</f>
        <v>4.9351771823681938</v>
      </c>
      <c r="H12" s="67">
        <f>IFERROR(VLOOKUP($B12,RD[#All],H$2,0)/H$1,"")</f>
        <v>4.9741573033707862</v>
      </c>
      <c r="I12" s="67">
        <f>IFERROR(VLOOKUP($B12,RD[#All],I$2,0)/I$1,"")</f>
        <v>4.9449438202247187</v>
      </c>
      <c r="J12" s="67">
        <f>IFERROR(VLOOKUP($B12,RD[#All],J$2,0)/J$1,"")</f>
        <v>4.964794007490636</v>
      </c>
      <c r="K12" s="67">
        <f>IFERROR(VLOOKUP($B12,RD[#All],K$2,0)/K$1,"")</f>
        <v>4.9229662921348316</v>
      </c>
      <c r="L12" s="67">
        <f>IFERROR(VLOOKUP($B12,RD[#All],L$2,0)/L$1,"")</f>
        <v>4.9395056179775283</v>
      </c>
      <c r="M12" s="67">
        <f>IFERROR(VLOOKUP($B12,RD[#All],M$2,0)/M$1,"")</f>
        <v>5.0059925093632955</v>
      </c>
      <c r="N12" s="67">
        <f>IFERROR(VLOOKUP($B12,RD[#All],N$2,0)/N$1,"")</f>
        <v>4.9726591760299623</v>
      </c>
      <c r="O12" s="67">
        <f>IFERROR(VLOOKUP($B12,RD[#All],O$2,0)/O$1,"")</f>
        <v>4.8303370786516853</v>
      </c>
      <c r="P12" s="67">
        <f>IFERROR(VLOOKUP($B12,RD[#All],P$2,0)/P$1,"")</f>
        <v>4.9519918283963227</v>
      </c>
      <c r="Q12" s="67">
        <f>IFERROR(VLOOKUP($B12,RD[#All],Q$2,0)/Q$1,"")</f>
        <v>4.8996254681647944</v>
      </c>
      <c r="R12" s="67">
        <f>IFERROR(VLOOKUP($B12,RD[#All],R$2,0)/R$1,"")</f>
        <v>4.8921348314606741</v>
      </c>
      <c r="S12" s="67">
        <f>IFERROR(VLOOKUP($B12,RD[#All],S$2,0)/S$1,"")</f>
        <v>4.8610486891385767</v>
      </c>
      <c r="T12" s="67">
        <f>IFERROR(VLOOKUP($B12,RD[#All],T$2,0)/T$1,"")</f>
        <v>4.8385767790262175</v>
      </c>
      <c r="U12" s="67">
        <f>IFERROR(VLOOKUP($B12,RD[#All],U$2,0)/U$1,"")</f>
        <v>4.8318063958513395</v>
      </c>
      <c r="V12" s="67">
        <f>IFERROR(VLOOKUP($B12,RD[#All],V$2,0)/V$1,"")</f>
        <v>4.8470181503889371</v>
      </c>
      <c r="W12" s="67">
        <f>IFERROR(VLOOKUP($B12,RD[#All],W$2,0)/W$1,"")</f>
        <v>4.9063670411985019</v>
      </c>
      <c r="X12" s="67">
        <f>IFERROR(VLOOKUP($B12,RD[#All],X$2,0)/X$1,"")</f>
        <v>4.9161048689138571</v>
      </c>
      <c r="Y12" s="67">
        <f>IFERROR(VLOOKUP($B12,RD[#All],Y$2,0)/Y$1,"")</f>
        <v>4.7965427830596372</v>
      </c>
      <c r="Z12" s="67">
        <f>IFERROR(VLOOKUP($B12,RD[#All],Z$2,0)/Z$1,"")</f>
        <v>4.9002080732417816</v>
      </c>
      <c r="AA12" s="67">
        <f>IFERROR(VLOOKUP($B12,RD[#All],AA$2,0)/AA$1,"")</f>
        <v>4.9019878997407087</v>
      </c>
      <c r="AB12" s="67">
        <f>IFERROR(VLOOKUP($B12,RD[#All],AB$2,0)/AB$1,"")</f>
        <v>4.8445980985306827</v>
      </c>
      <c r="AC12" s="67">
        <f>IFERROR(VLOOKUP($B12,RD[#All],AC$2,0)/AC$1,"")</f>
        <v>4.735004321521175</v>
      </c>
      <c r="AD12" s="67">
        <f>IFERROR(VLOOKUP($B12,RD[#All],AD$2,0)/AD$1,"")</f>
        <v>4.8079900124843951</v>
      </c>
      <c r="AE12" s="67">
        <f>IFERROR(VLOOKUP($B12,RD[#All],AE$2,0)/AE$1,"")</f>
        <v>4.8399500624219725</v>
      </c>
      <c r="AF12" s="67">
        <f>IFERROR(VLOOKUP($B12,RD[#All],AF$2,0)/AF$1,"")</f>
        <v>4.8079900124843951</v>
      </c>
      <c r="AG12" s="67">
        <f>IFERROR(VLOOKUP($B12,RD[#All],AG$2,0)/AG$1,"")</f>
        <v>4.7387432376196426</v>
      </c>
      <c r="AH12" s="67">
        <f>IFERROR(VLOOKUP($B12,RD[#All],AH$2,0)/AH$1,"")</f>
        <v>4.7766957969205155</v>
      </c>
      <c r="AI12" s="67">
        <f>IFERROR(VLOOKUP($B12,RD[#All],AI$2,0)/AI$1,"")</f>
        <v>4.9033018867924527</v>
      </c>
      <c r="AJ12" s="67">
        <f>IFERROR(VLOOKUP($B12,RD[#All],AJ$2,0)/AJ$1,"")</f>
        <v>5.0052309071887606</v>
      </c>
      <c r="AK12" s="67">
        <f>IFERROR(VLOOKUP($B12,RD[#All],AK$2,0)/AK$1,"")</f>
        <v>4.834456928838951</v>
      </c>
      <c r="AL12" s="67">
        <f>IFERROR(VLOOKUP($B12,RD[#All],AL$2,0)/AL$1,"")</f>
        <v>4.8598193375710936</v>
      </c>
      <c r="AM12" s="67">
        <f>IFERROR(VLOOKUP($B12,RD[#All],AM$2,0)/AM$1,"")</f>
        <v>4.8692883895131081</v>
      </c>
      <c r="AN12" s="67">
        <f>IFERROR(VLOOKUP($B12,RD[#All],AN$2,0)/AN$1,"")</f>
        <v>4.7625468164794</v>
      </c>
      <c r="AO12" s="67">
        <f>IFERROR(VLOOKUP($B12,RD[#All],AO$2,0)/AO$1,"")</f>
        <v>4.8374531835205987</v>
      </c>
      <c r="AP12" s="67">
        <f>IFERROR(VLOOKUP($B12,RD[#All],AP$2,0)/AP$1,"")</f>
        <v>4.9243445692883894</v>
      </c>
      <c r="AQ12" s="67">
        <f>IFERROR(VLOOKUP($B12,RD[#All],AQ$2,0)/AQ$1,"")</f>
        <v>4.8138576779026216</v>
      </c>
      <c r="AR12" s="67">
        <f>IFERROR(VLOOKUP($B12,RD[#All],AR$2,0)/AR$1,"")</f>
        <v>4.7689138576779024</v>
      </c>
      <c r="AS12" s="67">
        <f>IFERROR(VLOOKUP($B12,RD[#All],AS$2,0)/AS$1,"")</f>
        <v>4.845692883895131</v>
      </c>
      <c r="AT12" s="67">
        <f>IFERROR(VLOOKUP($B12,RD[#All],AT$2,0)/AT$1,"")</f>
        <v>4.8056179775280894</v>
      </c>
      <c r="AU12" s="67">
        <f>IFERROR(VLOOKUP($B12,RD[#All],AU$2,0)/AU$1,"")</f>
        <v>4.8992509363295875</v>
      </c>
      <c r="AV12" s="67">
        <f>IFERROR(VLOOKUP($B12,RD[#All],AV$2,0)/AV$1,"")</f>
        <v>4.9254681647940073</v>
      </c>
      <c r="AW12" s="67">
        <f>IFERROR(VLOOKUP($B12,RD[#All],AW$2,0)/AW$1,"")</f>
        <v>4.89161624891962</v>
      </c>
      <c r="AX12" s="67">
        <f>IFERROR(VLOOKUP($B12,RD[#All],AX$2,0)/AX$1,"")</f>
        <v>4.8411985018726584</v>
      </c>
      <c r="AY12" s="67">
        <f>IFERROR(VLOOKUP($B12,RD[#All],AY$2,0)/AY$1,"")</f>
        <v>4.9139775280898874</v>
      </c>
      <c r="AZ12" s="67">
        <f>IFERROR(VLOOKUP($B12,RD[#All],AZ$2,0)/AZ$1,"")</f>
        <v>4.7507415730337081</v>
      </c>
      <c r="BA12" s="67">
        <f>IFERROR(VLOOKUP($B12,RD[#All],BA$2,0)/BA$1,"")</f>
        <v>4.9453183520599255</v>
      </c>
      <c r="BB12" s="67">
        <f>IFERROR(VLOOKUP($B12,RD[#All],BB$2,0)/BB$1,"")</f>
        <v>4.9340823970037455</v>
      </c>
      <c r="BC12" s="67">
        <f>IFERROR(VLOOKUP($B12,RD[#All],BC$2,0)/BC$1,"")</f>
        <v>4.8998751560549314</v>
      </c>
      <c r="BD12" s="67">
        <f>IFERROR(VLOOKUP($B12,RD[#All],BD$2,0)/BD$1,"")</f>
        <v>4.9215147732001663</v>
      </c>
      <c r="BE12" s="67">
        <f>IFERROR(VLOOKUP($B12,RD[#All],BE$2,0)/BE$1,"")</f>
        <v>4.7664649956784793</v>
      </c>
      <c r="BF12" s="67">
        <f>IFERROR(VLOOKUP($B12,RD[#All],BF$2,0)/BF$1,"")</f>
        <v>4.8978776529338326</v>
      </c>
      <c r="BG12" s="67">
        <f>IFERROR(VLOOKUP($B12,RD[#All],BG$2,0)/BG$1,"")</f>
        <v>4.8585934248855605</v>
      </c>
      <c r="BH12" s="67">
        <f>IFERROR(VLOOKUP($B12,RD[#All],BH$2,0)/BH$1,"")</f>
        <v>4.9314606741573037</v>
      </c>
      <c r="BI12" s="67">
        <f>IFERROR(VLOOKUP($B12,RD[#All],BI$2,0)/BI$1,"")</f>
        <v>4.8555971702039118</v>
      </c>
      <c r="BJ12" s="67">
        <f>IFERROR(VLOOKUP($B12,RD[#All],BJ$2,0)/BJ$1,"")</f>
        <v>4.9071993341656261</v>
      </c>
      <c r="BK12" s="67">
        <f>IFERROR(VLOOKUP($B12,RD[#All],BK$2,0)/BK$1,"")</f>
        <v>4.9067415730337078</v>
      </c>
      <c r="BL12" s="67">
        <f>IFERROR(VLOOKUP($B12,RD[#All],BL$2,0)/BL$1,"")</f>
        <v>4.9511542321846775</v>
      </c>
      <c r="BM12" s="67">
        <f>IFERROR(VLOOKUP($B12,RD[#All],BM$2,0)/BM$1,"")</f>
        <v>4.8970037453183517</v>
      </c>
      <c r="BN12" s="67">
        <f>IFERROR(VLOOKUP($B12,RD[#All],BN$2,0)/BN$1,"")</f>
        <v>5.3007314524555902</v>
      </c>
      <c r="BO12" s="67">
        <f>IFERROR(VLOOKUP($B12,RD[#All],BO$2,0)/BO$1,"")</f>
        <v>4.927571305099395</v>
      </c>
      <c r="BP12" s="67">
        <f>IFERROR(VLOOKUP($B12,RD[#All],BP$2,0)/BP$1,"")</f>
        <v>4.8791702679343123</v>
      </c>
      <c r="BQ12" s="67">
        <f>IFERROR(VLOOKUP($B12,RD[#All],BQ$2,0)/BQ$1,"")</f>
        <v>4.9427830596369926</v>
      </c>
      <c r="BR12" s="67">
        <f>IFERROR(VLOOKUP($B12,RD[#All],BR$2,0)/BR$1,"")</f>
        <v>4.8262748487467588</v>
      </c>
      <c r="BS12" s="67">
        <f>IFERROR(VLOOKUP($B12,RD[#All],BS$2,0)/BS$1,"")</f>
        <v>4.9093632958801496</v>
      </c>
      <c r="BT12" s="67">
        <f>IFERROR(VLOOKUP($B12,RD[#All],BT$2,0)/BT$1,"")</f>
        <v>4.8827715355805248</v>
      </c>
      <c r="BU12" s="67">
        <f>IFERROR(VLOOKUP($B12,RD[#All],BU$2,0)/BU$1,"")</f>
        <v>4.9198501872659168</v>
      </c>
      <c r="BV12" s="67">
        <f>IFERROR(VLOOKUP($B12,RD[#All],BV$2,0)/BV$1,"")</f>
        <v>4.8805243445692881</v>
      </c>
      <c r="BW12" s="67">
        <f>IFERROR(VLOOKUP($B12,RD[#All],BW$2,0)/BW$1,"")</f>
        <v>4.8775280898876403</v>
      </c>
      <c r="BX12" s="67">
        <f>IFERROR(VLOOKUP($B12,RD[#All],BX$2,0)/BX$1,"")</f>
        <v>4.8730337078651678</v>
      </c>
      <c r="BY12" s="67">
        <f>IFERROR(VLOOKUP($B12,RD[#All],BY$2,0)/BY$1,"")</f>
        <v>4.8496046608406163</v>
      </c>
      <c r="BZ12" s="67">
        <f>IFERROR(VLOOKUP($B12,RD[#All],BZ$2,0)/BZ$1,"")</f>
        <v>4.7720349563046192</v>
      </c>
      <c r="CA12" s="67">
        <f>IFERROR(VLOOKUP($B12,RD[#All],CA$2,0)/CA$1,"")</f>
        <v>4.8952143154390351</v>
      </c>
      <c r="CB12" s="67">
        <f>IFERROR(VLOOKUP($B12,RD[#All],CB$2,0)/CB$1,"")</f>
        <v>4.8730337078651678</v>
      </c>
      <c r="CC12" s="67">
        <f>IFERROR(VLOOKUP($B12,RD[#All],CC$2,0)/CC$1,"")</f>
        <v>4.833707865168539</v>
      </c>
      <c r="CD12" s="67">
        <f>IFERROR(VLOOKUP($B12,RD[#All],CD$2,0)/CD$1,"")</f>
        <v>4.8867761452031111</v>
      </c>
      <c r="CE12" s="67">
        <f>IFERROR(VLOOKUP($B12,RD[#All],CE$2,0)/CE$1,"")</f>
        <v>4.9056179775280899</v>
      </c>
      <c r="CF12" s="67">
        <f>IFERROR(VLOOKUP($B12,RD[#All],CF$2,0)/CF$1,"")</f>
        <v>4.9265917602996261</v>
      </c>
      <c r="CG12" s="67">
        <f>IFERROR(VLOOKUP($B12,RD[#All],CG$2,0)/CG$1,"")</f>
        <v>4.8734082397003746</v>
      </c>
      <c r="CH12" s="67">
        <f>IFERROR(VLOOKUP($B12,RD[#All],CH$2,0)/CH$1,"")</f>
        <v>4.9247191011235962</v>
      </c>
      <c r="CI12" s="67">
        <f>IFERROR(VLOOKUP($B12,RD[#All],CI$2,0)/CI$1,"")</f>
        <v>4.8591760299625468</v>
      </c>
      <c r="CJ12" s="67">
        <f>IFERROR(VLOOKUP($B12,RD[#All],CJ$2,0)/CJ$1,"")</f>
        <v>4.8955056179775278</v>
      </c>
      <c r="CK12" s="67">
        <f>IFERROR(VLOOKUP($B12,RD[#All],CK$2,0)/CK$1,"")</f>
        <v>4.9033707865168541</v>
      </c>
      <c r="CL12" s="67">
        <f>IFERROR(VLOOKUP($B12,RD[#All],CL$2,0)/CL$1,"")</f>
        <v>4.905243445692884</v>
      </c>
      <c r="CM12" s="67">
        <f>IFERROR(VLOOKUP($B12,RD[#All],CM$2,0)/CM$1,"")</f>
        <v>4.7955056179775282</v>
      </c>
      <c r="CN12" s="67">
        <f>IFERROR(VLOOKUP($B12,RD[#All],CN$2,0)/CN$1,"")</f>
        <v>4.7677902621722845</v>
      </c>
      <c r="CO12" s="67">
        <f>IFERROR(VLOOKUP($B12,RD[#All],CO$2,0)/CO$1,"")</f>
        <v>4.8269662921348315</v>
      </c>
      <c r="CP12" s="67">
        <f>IFERROR(VLOOKUP($B12,RD[#All],CP$2,0)/CP$1,"")</f>
        <v>4.7764909248055316</v>
      </c>
      <c r="CQ12" s="67">
        <f>IFERROR(VLOOKUP($B12,RD[#All],CQ$2,0)/CQ$1,"")</f>
        <v>4.9674157303370787</v>
      </c>
      <c r="CR12" s="67">
        <f>IFERROR(VLOOKUP($B12,RD[#All],CR$2,0)/CR$1,"")</f>
        <v>4.9194756554307117</v>
      </c>
      <c r="CS12" s="67">
        <f>IFERROR(VLOOKUP($B12,RD[#All],CS$2,0)/CS$1,"")</f>
        <v>4.8592592592592592</v>
      </c>
      <c r="CT12" s="67">
        <f>IFERROR(VLOOKUP($B12,RD[#All],CT$2,0)/CT$1,"")</f>
        <v>4.832958801498128</v>
      </c>
      <c r="CU12" s="67">
        <f>IFERROR(VLOOKUP($B12,RD[#All],CU$2,0)/CU$1,"")</f>
        <v>4.8228464419475658</v>
      </c>
      <c r="CV12" s="67">
        <f>IFERROR(VLOOKUP($B12,RD[#All],CV$2,0)/CV$1,"")</f>
        <v>4.9464419475655435</v>
      </c>
      <c r="CW12" s="67">
        <f>IFERROR(VLOOKUP($B12,RD[#All],CW$2,0)/CW$1,"")</f>
        <v>4.8520599250936334</v>
      </c>
      <c r="CX12" s="67">
        <f>IFERROR(VLOOKUP($B12,RD[#All],CX$2,0)/CX$1,"")</f>
        <v>4.8985018726591765</v>
      </c>
      <c r="CY12" s="67">
        <f>IFERROR(VLOOKUP($B12,RD[#All],CY$2,0)/CY$1,"")</f>
        <v>4.9108614232209735</v>
      </c>
      <c r="CZ12" s="67">
        <f>IFERROR(VLOOKUP($B12,RD[#All],CZ$2,0)/CZ$1,"")</f>
        <v>4.8303370786516853</v>
      </c>
      <c r="DA12" s="67">
        <f>IFERROR(VLOOKUP($B12,RD[#All],DA$2,0)/DA$1,"")</f>
        <v>4.8794007490636702</v>
      </c>
      <c r="DB12" s="67">
        <f>IFERROR(VLOOKUP($B12,RD[#All],DB$2,0)/DB$1,"")</f>
        <v>4.8191011235955061</v>
      </c>
      <c r="DC12" s="67">
        <f>IFERROR(VLOOKUP($B12,RD[#All],DC$2,0)/DC$1,"")</f>
        <v>4.841614648356221</v>
      </c>
      <c r="DD12" s="67">
        <f>IFERROR(VLOOKUP($B12,RD[#All],DD$2,0)/DD$1,"")</f>
        <v>4.5749063670411987</v>
      </c>
      <c r="DE12" s="67">
        <f>IFERROR(VLOOKUP($B12,RD[#All],DE$2,0)/DE$1,"")</f>
        <v>4.9704535996670831</v>
      </c>
      <c r="DF12" s="67">
        <f>IFERROR(VLOOKUP($B12,RD[#All],DF$2,0)/DF$1,"")</f>
        <v>4.8026095684175312</v>
      </c>
      <c r="DG12" s="67">
        <f>IFERROR(VLOOKUP($B12,RD[#All],DG$2,0)/DG$1,"")</f>
        <v>4.9209737827715356</v>
      </c>
      <c r="DH12" s="67">
        <f>IFERROR(VLOOKUP($B12,RD[#All],DH$2,0)/DH$1,"")</f>
        <v>4.8446109030378697</v>
      </c>
      <c r="DI12" s="67">
        <f>IFERROR(VLOOKUP($B12,RD[#All],DI$2,0)/DI$1,"")</f>
        <v>4.8515125324114088</v>
      </c>
      <c r="DJ12" s="67">
        <f>IFERROR(VLOOKUP($B12,RD[#All],DJ$2,0)/DJ$1,"")</f>
        <v>4.896456352636128</v>
      </c>
      <c r="DK12" s="67">
        <f>IFERROR(VLOOKUP($B12,RD[#All],DK$2,0)/DK$1,"")</f>
        <v>4.8649188514357053</v>
      </c>
      <c r="DL12" s="67">
        <f>IFERROR(VLOOKUP($B12,RD[#All],DL$2,0)/DL$1,"")</f>
        <v>4.8855597170203913</v>
      </c>
      <c r="DM12" s="67">
        <f>IFERROR(VLOOKUP($B12,RD[#All],DM$2,0)/DM$1,"")</f>
        <v>4.9367041198501873</v>
      </c>
      <c r="DN12" s="67">
        <f>IFERROR(VLOOKUP($B12,RD[#All],DN$2,0)/DN$1,"")</f>
        <v>4.7606741573033702</v>
      </c>
      <c r="DO12" s="67">
        <f>IFERROR(VLOOKUP($B12,RD[#All],DO$2,0)/DO$1,"")</f>
        <v>4.8019404483104715</v>
      </c>
      <c r="DP12" s="67">
        <f>IFERROR(VLOOKUP($B12,RD[#All],DP$2,0)/DP$1,"")</f>
        <v>4.7647107781939244</v>
      </c>
      <c r="DQ12" s="67">
        <f>IFERROR(VLOOKUP($B12,RD[#All],DQ$2,0)/DQ$1,"")</f>
        <v>4.8086558468580947</v>
      </c>
      <c r="DR12" s="67">
        <f>IFERROR(VLOOKUP($B12,RD[#All],DR$2,0)/DR$1,"")</f>
        <v>4.9071161048689138</v>
      </c>
      <c r="DS12" s="67">
        <f>IFERROR(VLOOKUP($B12,RD[#All],DS$2,0)/DS$1,"")</f>
        <v>4.9677902621722847</v>
      </c>
      <c r="DT12" s="67">
        <f>IFERROR(VLOOKUP($B12,RD[#All],DT$2,0)/DT$1,"")</f>
        <v>4.6641697877652932</v>
      </c>
      <c r="DU12" s="67">
        <f>IFERROR(VLOOKUP($B12,RD[#All],DU$2,0)/DU$1,"")</f>
        <v>4.5057012068248028</v>
      </c>
      <c r="DV12" s="67">
        <f>IFERROR(VLOOKUP($B12,RD[#All],DV$2,0)/DV$1,"")</f>
        <v>4.8865168539325845</v>
      </c>
      <c r="DW12" s="67">
        <f>IFERROR(VLOOKUP($B12,RD[#All],DW$2,0)/DW$1,"")</f>
        <v>4.9029962546816472</v>
      </c>
      <c r="DX12" s="67">
        <f>IFERROR(VLOOKUP($B12,RD[#All],DX$2,0)/DX$1,"")</f>
        <v>4.8865584685809402</v>
      </c>
      <c r="DY12" s="67">
        <f>IFERROR(VLOOKUP($B12,RD[#All],DY$2,0)/DY$1,"")</f>
        <v>4.8299625468164793</v>
      </c>
      <c r="DZ12" s="67">
        <f>IFERROR(VLOOKUP($B12,RD[#All],DZ$2,0)/DZ$1,"")</f>
        <v>4.8254681647940076</v>
      </c>
      <c r="EA12" s="67">
        <f>IFERROR(VLOOKUP($B12,RD[#All],EA$2,0)/EA$1,"")</f>
        <v>4.7643778610070742</v>
      </c>
      <c r="EB12" s="67">
        <f>IFERROR(VLOOKUP($B12,RD[#All],EB$2,0)/EB$1,"")</f>
        <v>4.8216396171452347</v>
      </c>
      <c r="EC12" s="67">
        <f>IFERROR(VLOOKUP($B12,RD[#All],EC$2,0)/EC$1,"")</f>
        <v>4.8107173725151258</v>
      </c>
      <c r="ED12" s="67">
        <f>IFERROR(VLOOKUP($B12,RD[#All],ED$2,0)/ED$1,"")</f>
        <v>4.8114088159031985</v>
      </c>
      <c r="EE12" s="67">
        <f>IFERROR(VLOOKUP($B12,RD[#All],EE$2,0)/EE$1,"")</f>
        <v>4.8276577355229042</v>
      </c>
      <c r="EF12" s="67">
        <f>IFERROR(VLOOKUP($B12,RD[#All],EF$2,0)/EF$1,"")</f>
        <v>4.9127681307456594</v>
      </c>
      <c r="EG12" s="67">
        <f>IFERROR(VLOOKUP($B12,RD[#All],EG$2,0)/EG$1,"")</f>
        <v>4.8569930069930063</v>
      </c>
      <c r="EH12" s="67">
        <f>IFERROR(VLOOKUP($B12,RD[#All],EH$2,0)/EH$1,"")</f>
        <v>4.8013986013986019</v>
      </c>
      <c r="EI12" s="67">
        <f>IFERROR(VLOOKUP($B12,RD[#All],EI$2,0)/EI$1,"")</f>
        <v>4.8888111888111894</v>
      </c>
      <c r="EJ12" s="67">
        <f>IFERROR(VLOOKUP($B12,RD[#All],EJ$2,0)/EJ$1,"")</f>
        <v>4.8993006993006993</v>
      </c>
      <c r="EK12" s="67">
        <f>IFERROR(VLOOKUP($B12,RD[#All],EK$2,0)/EK$1,"")</f>
        <v>4.8582471910112357</v>
      </c>
      <c r="EL12" s="67">
        <f>IFERROR(VLOOKUP($B12,RD[#All],EL$2,0)/EL$1,"")</f>
        <v>4.8696629213483149</v>
      </c>
      <c r="EM12" s="67">
        <f>IFERROR(VLOOKUP($B12,RD[#All],EM$2,0)/EM$1,"")</f>
        <v>4.7965427830596372</v>
      </c>
      <c r="EN12" s="67">
        <f>IFERROR(VLOOKUP($B12,RD[#All],EN$2,0)/EN$1,"")</f>
        <v>4.7747623163353499</v>
      </c>
      <c r="EO12" s="67">
        <f>IFERROR(VLOOKUP($B12,RD[#All],EO$2,0)/EO$1,"")</f>
        <v>4.9003745318352063</v>
      </c>
      <c r="EP12" s="67">
        <f>IFERROR(VLOOKUP($B12,RD[#All],EP$2,0)/EP$1,"")</f>
        <v>4.9286084701815032</v>
      </c>
      <c r="EQ12" s="67">
        <f>IFERROR(VLOOKUP($B12,RD[#All],EQ$2,0)/EQ$1,"")</f>
        <v>4.7632958801498129</v>
      </c>
      <c r="ER12" s="67">
        <f>IFERROR(VLOOKUP($B12,RD[#All],ER$2,0)/ER$1,"")</f>
        <v>4.828349178910976</v>
      </c>
      <c r="ES12" s="67">
        <f>IFERROR(VLOOKUP($B12,RD[#All],ES$2,0)/ES$1,"")</f>
        <v>4.7966292134831461</v>
      </c>
      <c r="ET12" s="67">
        <f>IFERROR(VLOOKUP($B12,RD[#All],ET$2,0)/ET$1,"")</f>
        <v>4.8813074565883561</v>
      </c>
      <c r="EU12" s="67">
        <f>IFERROR(VLOOKUP($B12,RD[#All],EU$2,0)/EU$1,"")</f>
        <v>4.786516853932584</v>
      </c>
      <c r="EV12" s="67">
        <f>IFERROR(VLOOKUP($B12,RD[#All],EV$2,0)/EV$1,"")</f>
        <v>4.8532411408815905</v>
      </c>
      <c r="EW12" s="67">
        <f>IFERROR(VLOOKUP($B12,RD[#All],EW$2,0)/EW$1,"")</f>
        <v>4.8764044943820224</v>
      </c>
      <c r="EX12" s="67">
        <f>IFERROR(VLOOKUP($B12,RD[#All],EX$2,0)/EX$1,"")</f>
        <v>4.8131086142322097</v>
      </c>
      <c r="EY12" s="67">
        <f>IFERROR(VLOOKUP($B12,RD[#All],EY$2,0)/EY$1,"")</f>
        <v>4.9125260091552221</v>
      </c>
      <c r="EZ12" s="67">
        <f>IFERROR(VLOOKUP($B12,RD[#All],EZ$2,0)/EZ$1,"")</f>
        <v>4.8310861423220981</v>
      </c>
      <c r="FA12" s="67">
        <f>IFERROR(VLOOKUP($B12,RD[#All],FA$2,0)/FA$1,"")</f>
        <v>4.7513108614232209</v>
      </c>
      <c r="FB12" s="67">
        <f>IFERROR(VLOOKUP($B12,RD[#All],FB$2,0)/FB$1,"")</f>
        <v>4.7868913857677899</v>
      </c>
      <c r="FC12" s="67">
        <f>IFERROR(VLOOKUP($B12,RD[#All],FC$2,0)/FC$1,"")</f>
        <v>4.7449438202247194</v>
      </c>
      <c r="FD12" s="67">
        <f>IFERROR(VLOOKUP($B12,RD[#All],FD$2,0)/FD$1,"")</f>
        <v>4.8318352059925092</v>
      </c>
      <c r="FE12" s="67">
        <f>IFERROR(VLOOKUP($B12,RD[#All],FE$2,0)/FE$1,"")</f>
        <v>4.8848484848484848</v>
      </c>
      <c r="FF12" s="67">
        <f>IFERROR(VLOOKUP($B12,RD[#All],FF$2,0)/FF$1,"")</f>
        <v>4.814772727272727</v>
      </c>
      <c r="FG12" s="67">
        <f>IFERROR(VLOOKUP($B12,RD[#All],FG$2,0)/FG$1,"")</f>
        <v>4.818518518518518</v>
      </c>
      <c r="FH12" s="67">
        <f>IFERROR(VLOOKUP($B12,RD[#All],FH$2,0)/FH$1,"")</f>
        <v>4.7943181818181824</v>
      </c>
      <c r="FI12" s="67">
        <f>IFERROR(VLOOKUP($B12,RD[#All],FI$2,0)/FI$1,"")</f>
        <v>4.7848484848484842</v>
      </c>
      <c r="FJ12" s="67">
        <f>IFERROR(VLOOKUP($B12,RD[#All],FJ$2,0)/FJ$1,"")</f>
        <v>4.8289562289562289</v>
      </c>
      <c r="FK12" s="67">
        <f>IFERROR(VLOOKUP($B12,RD[#All],FK$2,0)/FK$1,"")</f>
        <v>4.8454545454545448</v>
      </c>
      <c r="FL12" s="67">
        <f>IFERROR(VLOOKUP($B12,RD[#All],FL$2,0)/FL$1,"")</f>
        <v>4.8039999999999994</v>
      </c>
      <c r="FM12" s="67">
        <f>IFERROR(VLOOKUP($B12,RD[#All],FM$2,0)/FM$1,"")</f>
        <v>4.7935606060606064</v>
      </c>
      <c r="FN12" s="67">
        <f>IFERROR(VLOOKUP($B12,RD[#All],FN$2,0)/FN$1,"")</f>
        <v>4.8858585858585855</v>
      </c>
      <c r="FO12" s="67">
        <f>IFERROR(VLOOKUP($B12,RD[#All],FO$2,0)/FO$1,"")</f>
        <v>4.8484848484848486</v>
      </c>
      <c r="FP12" s="67">
        <f>IFERROR(VLOOKUP($B12,RD[#All],FP$2,0)/FP$1,"")</f>
        <v>4.9272727272727277</v>
      </c>
      <c r="FQ12" s="67">
        <f>IFERROR(VLOOKUP($B12,RD[#All],FQ$2,0)/FQ$1,"")</f>
        <v>4.8836363636363638</v>
      </c>
      <c r="FR12" s="67">
        <f>IFERROR(VLOOKUP($B12,RD[#All],FR$2,0)/FR$1,"")</f>
        <v>4.8414545454545461</v>
      </c>
      <c r="FS12" s="67">
        <f>IFERROR(VLOOKUP($B12,RD[#All],FS$2,0)/FS$1,"")</f>
        <v>4.786531986531986</v>
      </c>
      <c r="FT12" s="67">
        <f>IFERROR(VLOOKUP($B12,RD[#All],FT$2,0)/FT$1,"")</f>
        <v>4.8767272727272726</v>
      </c>
      <c r="FU12" s="67">
        <f>IFERROR(VLOOKUP($B12,RD[#All],FU$2,0)/FU$1,"")</f>
        <v>4.7845117845117846</v>
      </c>
      <c r="FV12" s="67">
        <f>IFERROR(VLOOKUP($B12,RD[#All],FV$2,0)/FV$1,"")</f>
        <v>4.814772727272727</v>
      </c>
      <c r="FW12" s="67">
        <f>IFERROR(VLOOKUP($B12,RD[#All],FW$2,0)/FW$1,"")</f>
        <v>4.8174242424242424</v>
      </c>
      <c r="FX12" s="67">
        <f>IFERROR(VLOOKUP($B12,RD[#All],FX$2,0)/FX$1,"")</f>
        <v>4.8901515151515156</v>
      </c>
      <c r="FY12" s="67">
        <f>IFERROR(VLOOKUP($B12,RD[#All],FY$2,0)/FY$1,"")</f>
        <v>4.818518518518518</v>
      </c>
      <c r="FZ12" s="67">
        <f>IFERROR(VLOOKUP($B12,RD[#All],FZ$2,0)/FZ$1,"")</f>
        <v>4.9280303030303028</v>
      </c>
      <c r="GA12" s="67">
        <f>IFERROR(VLOOKUP($B12,RD[#All],GA$2,0)/GA$1,"")</f>
        <v>4.8409090909090908</v>
      </c>
      <c r="GB12" s="67">
        <f>IFERROR(VLOOKUP($B12,RD[#All],GB$2,0)/GB$1,"")</f>
        <v>4.7861952861952863</v>
      </c>
      <c r="GC12" s="67">
        <f>IFERROR(VLOOKUP($B12,RD[#All],GC$2,0)/GC$1,"")</f>
        <v>4.7491582491582491</v>
      </c>
      <c r="GD12" s="67">
        <f>IFERROR(VLOOKUP($B12,RD[#All],GD$2,0)/GD$1,"")</f>
        <v>4.9858181818181819</v>
      </c>
      <c r="GE12" s="67">
        <f>IFERROR(VLOOKUP($B12,RD[#All],GE$2,0)/GE$1,"")</f>
        <v>4.888461538461538</v>
      </c>
      <c r="GF12" s="67">
        <f>IFERROR(VLOOKUP($B12,RD[#All],GF$2,0)/GF$1,"")</f>
        <v>4.8306397306397306</v>
      </c>
      <c r="GG12" s="67">
        <f>IFERROR(VLOOKUP($B12,RD[#All],GG$2,0)/GG$1,"")</f>
        <v>4.8872727272727277</v>
      </c>
      <c r="GH12" s="67">
        <f>IFERROR(VLOOKUP($B12,RD[#All],GH$2,0)/GH$1,"")</f>
        <v>4.8876363636363633</v>
      </c>
      <c r="GI12" s="67">
        <f>IFERROR(VLOOKUP($B12,RD[#All],GI$2,0)/GI$1,"")</f>
        <v>4.8705454545454545</v>
      </c>
      <c r="GJ12" s="67">
        <f>IFERROR(VLOOKUP($B12,RD[#All],GJ$2,0)/GJ$1,"")</f>
        <v>4.7940559440559438</v>
      </c>
      <c r="GK12" s="67">
        <f>IFERROR(VLOOKUP($B12,RD[#All],GK$2,0)/GK$1,"")</f>
        <v>4.8931818181818176</v>
      </c>
      <c r="GL12" s="67">
        <f>IFERROR(VLOOKUP($B12,RD[#All],GL$2,0)/GL$1,"")</f>
        <v>4.8689393939393941</v>
      </c>
      <c r="GM12" s="67">
        <f>IFERROR(VLOOKUP($B12,RD[#All],GM$2,0)/GM$1,"")</f>
        <v>4.8715909090909086</v>
      </c>
      <c r="GN12" s="67">
        <f>IFERROR(VLOOKUP($B12,RD[#All],GN$2,0)/GN$1,"")</f>
        <v>4.8844696969696972</v>
      </c>
      <c r="GO12" s="67">
        <f>IFERROR(VLOOKUP($B12,RD[#All],GO$2,0)/GO$1,"")</f>
        <v>4.8863636363636367</v>
      </c>
      <c r="GP12" s="67">
        <f>IFERROR(VLOOKUP($B12,RD[#All],GP$2,0)/GP$1,"")</f>
        <v>4.8409090909090908</v>
      </c>
      <c r="GQ12" s="67">
        <f>IFERROR(VLOOKUP($B12,RD[#All],GQ$2,0)/GQ$1,"")</f>
        <v>4.8636363636363633</v>
      </c>
      <c r="GR12" s="67">
        <f>IFERROR(VLOOKUP($B12,RD[#All],GR$2,0)/GR$1,"")</f>
        <v>4.9284090909090903</v>
      </c>
      <c r="GS12" s="67" t="str">
        <f>IFERROR(VLOOKUP($B12,RD[#All],GS$2,0)/GS$1,"")</f>
        <v/>
      </c>
      <c r="GT12" s="67" t="str">
        <f>IFERROR(VLOOKUP($B12,RD[#All],GT$2,0)/GT$1,"")</f>
        <v/>
      </c>
      <c r="GU12" s="67">
        <f>IFERROR(VLOOKUP($B12,RD[#All],GU$2,0)/GU$1,"")</f>
        <v>4.5881895881895884</v>
      </c>
      <c r="GV12" s="67">
        <f>IFERROR(VLOOKUP($B12,RD[#All],GV$2,0)/GV$1,"")</f>
        <v>4.8106120304701872</v>
      </c>
      <c r="GW12" s="67">
        <f>IFERROR(VLOOKUP($B12,RD[#All],GW$2,0)/GW$1,"")</f>
        <v>4.8141167775314111</v>
      </c>
      <c r="GX12" s="67" t="str">
        <f>IFERROR(VLOOKUP($B12,RD[#All],GX$2,0)/GX$1,"")</f>
        <v/>
      </c>
      <c r="GY12" s="67">
        <f>IFERROR(VLOOKUP($B12,RD[#All],GY$2,0)/GY$1,"")</f>
        <v>4.9306220095693778</v>
      </c>
      <c r="GZ12" s="67">
        <f>IFERROR(VLOOKUP($B12,RD[#All],GZ$2,0)/GZ$1,"")</f>
        <v>4.8161048689138584</v>
      </c>
      <c r="HA12" s="67">
        <f>IFERROR(VLOOKUP($B12,RD[#All],HA$2,0)/HA$1,"")</f>
        <v>4.8367041198501877</v>
      </c>
      <c r="HB12" s="67">
        <f>IFERROR(VLOOKUP($B12,RD[#All],HB$2,0)/HB$1,"")</f>
        <v>4.8</v>
      </c>
      <c r="HC12" s="67">
        <f>IFERROR(VLOOKUP($B12,RD[#All],HC$2,0)/HC$1,"")</f>
        <v>4.8726591760299627</v>
      </c>
      <c r="HD12" s="67">
        <f>IFERROR(VLOOKUP($B12,RD[#All],HD$2,0)/HD$1,"")</f>
        <v>4.8531835205992504</v>
      </c>
      <c r="HE12" s="67">
        <f>IFERROR(VLOOKUP($B12,RD[#All],HE$2,0)/HE$1,"")</f>
        <v>4.9853932584269662</v>
      </c>
      <c r="HF12" s="67">
        <f>IFERROR(VLOOKUP($B12,RD[#All],HF$2,0)/HF$1,"")</f>
        <v>4.9554307116104868</v>
      </c>
      <c r="HG12" s="67">
        <f>IFERROR(VLOOKUP($B12,RD[#All],HG$2,0)/HG$1,"")</f>
        <v>4.8730337078651678</v>
      </c>
      <c r="HH12" s="67">
        <f>IFERROR(VLOOKUP($B12,RD[#All],HH$2,0)/HH$1,"")</f>
        <v>4.8314606741573032</v>
      </c>
      <c r="HI12" s="67">
        <f>IFERROR(VLOOKUP($B12,RD[#All],HI$2,0)/HI$1,"")</f>
        <v>4.9138576779026213</v>
      </c>
      <c r="HJ12" s="67">
        <f>IFERROR(VLOOKUP($B12,RD[#All],HJ$2,0)/HJ$1,"")</f>
        <v>4.9621722846441951</v>
      </c>
      <c r="HK12" s="67">
        <f>IFERROR(VLOOKUP($B12,RD[#All],HK$2,0)/HK$1,"")</f>
        <v>4.9381606325426546</v>
      </c>
      <c r="HL12" s="67">
        <f>IFERROR(VLOOKUP($B12,RD[#All],HL$2,0)/HL$1,"")</f>
        <v>5.0500208073241781</v>
      </c>
      <c r="HM12" s="67">
        <f>IFERROR(VLOOKUP($B12,RD[#All],HM$2,0)/HM$1,"")</f>
        <v>5.154500671742051</v>
      </c>
      <c r="HN12" s="67">
        <f>IFERROR(VLOOKUP($B12,RD[#All],HN$2,0)/HN$1,"")</f>
        <v>5.0765785938199723</v>
      </c>
      <c r="HO12" s="67">
        <f>IFERROR(VLOOKUP($B12,RD[#All],HO$2,0)/HO$1,"")</f>
        <v>5.0914315569487982</v>
      </c>
      <c r="HP12" s="67">
        <f>IFERROR(VLOOKUP($B12,RD[#All],HP$2,0)/HP$1,"")</f>
        <v>5.0094043887147333</v>
      </c>
      <c r="HQ12" s="67">
        <f>IFERROR(VLOOKUP($B12,RD[#All],HQ$2,0)/HQ$1,"")</f>
        <v>4.8066378066378066</v>
      </c>
      <c r="HR12" s="67">
        <f>IFERROR(VLOOKUP($B12,RD[#All],HR$2,0)/HR$1,"")</f>
        <v>4.9040867389491236</v>
      </c>
      <c r="HS12" s="67">
        <f>IFERROR(VLOOKUP($B12,RD[#All],HS$2,0)/HS$1,"")</f>
        <v>4.9315955056179774</v>
      </c>
      <c r="HT12" s="67">
        <f>IFERROR(VLOOKUP($B12,RD[#All],HT$2,0)/HT$1,"")</f>
        <v>4.9161880982105703</v>
      </c>
      <c r="HU12" s="67">
        <f>IFERROR(VLOOKUP($B12,RD[#All],HU$2,0)/HU$1,"")</f>
        <v>4.8781331028522041</v>
      </c>
      <c r="HV12" s="67">
        <f>IFERROR(VLOOKUP($B12,RD[#All],HV$2,0)/HV$1,"")</f>
        <v>4.8729472774416598</v>
      </c>
      <c r="HW12" s="67">
        <f>IFERROR(VLOOKUP($B12,RD[#All],HW$2,0)/HW$1,"")</f>
        <v>4.9297977528089882</v>
      </c>
      <c r="HX12" s="67">
        <f>IFERROR(VLOOKUP($B12,RD[#All],HX$2,0)/HX$1,"")</f>
        <v>4.9151253241140882</v>
      </c>
      <c r="HY12" s="67">
        <f>IFERROR(VLOOKUP($B12,RD[#All],HY$2,0)/HY$1,"")</f>
        <v>4.984436121514773</v>
      </c>
      <c r="HZ12" s="67">
        <f>IFERROR(VLOOKUP($B12,RD[#All],HZ$2,0)/HZ$1,"")</f>
        <v>4.9265085310029129</v>
      </c>
      <c r="IA12" s="67">
        <f>IFERROR(VLOOKUP($B12,RD[#All],IA$2,0)/IA$1,"")</f>
        <v>4.822066822066823</v>
      </c>
      <c r="IB12" s="67">
        <f>IFERROR(VLOOKUP($B12,RD[#All],IB$2,0)/IB$1,"")</f>
        <v>4.8618326118326118</v>
      </c>
      <c r="IC12" s="67">
        <f>IFERROR(VLOOKUP($B12,RD[#All],IC$2,0)/IC$1,"")</f>
        <v>4.7933177933177937</v>
      </c>
      <c r="ID12" s="67">
        <f>IFERROR(VLOOKUP($B12,RD[#All],ID$2,0)/ID$1,"")</f>
        <v>4.8252899364010471</v>
      </c>
      <c r="IE12" s="67">
        <f>IFERROR(VLOOKUP($B12,RD[#All],IE$2,0)/IE$1,"")</f>
        <v>4.8117171717171718</v>
      </c>
      <c r="IF12" s="67" t="str">
        <f>IFERROR(VLOOKUP($B12,RD[#All],IF$2,0)/IF$1,"")</f>
        <v/>
      </c>
      <c r="IG12" s="67">
        <f>IFERROR(VLOOKUP($B12,RD[#All],IG$2,0)/IG$1,"")</f>
        <v>5.0976507217662039</v>
      </c>
      <c r="IH12" s="67">
        <f>IFERROR(VLOOKUP($B12,RD[#All],IH$2,0)/IH$1,"")</f>
        <v>4.7948450017415531</v>
      </c>
      <c r="II12" s="67">
        <f>IFERROR(VLOOKUP($B12,RD[#All],II$2,0)/II$1,"")</f>
        <v>5.1064676616915428</v>
      </c>
      <c r="IJ12" s="67">
        <f>IFERROR(VLOOKUP($B12,RD[#All],IJ$2,0)/IJ$1,"")</f>
        <v>4.7729143284698834</v>
      </c>
      <c r="IK12" s="67">
        <f>IFERROR(VLOOKUP($B12,RD[#All],IK$2,0)/IK$1,"")</f>
        <v>4.7882672882672885</v>
      </c>
      <c r="IL12" s="67" t="str">
        <f>IFERROR(VLOOKUP($B12,RD[#All],IL$2,0)/IL$1,"")</f>
        <v/>
      </c>
      <c r="IM12" s="67" t="str">
        <f>IFERROR(VLOOKUP($B12,RD[#All],IM$2,0)/IM$1,"")</f>
        <v/>
      </c>
      <c r="IN12" s="67">
        <f>IFERROR(VLOOKUP($B12,RD[#All],IN$2,0)/IN$1,"")</f>
        <v>5.2706374085684429</v>
      </c>
      <c r="IO12" s="67">
        <f>IFERROR(VLOOKUP($B12,RD[#All],IO$2,0)/IO$1,"")</f>
        <v>5.0101880877742948</v>
      </c>
      <c r="IP12" s="67">
        <f>IFERROR(VLOOKUP($B12,RD[#All],IP$2,0)/IP$1,"")</f>
        <v>5.5011451176348114</v>
      </c>
      <c r="IQ12" s="67">
        <f>IFERROR(VLOOKUP($B12,RD[#All],IQ$2,0)/IQ$1,"")</f>
        <v>4.7622377622377625</v>
      </c>
      <c r="IR12" s="67">
        <f>IFERROR(VLOOKUP($B12,RD[#All],IR$2,0)/IR$1,"")</f>
        <v>5.0004145936981752</v>
      </c>
      <c r="IS12" s="86">
        <f>IFERROR(AVERAGEIF(Inv_SY_B[[#This Row],[BLK1_INV1]:[BLK8_INV27]],"&gt;"&amp;0.1,Inv_SY_B[[#This Row],[BLK1_INV1]:[BLK8_INV27]]),"")</f>
        <v>4.8729587856892715</v>
      </c>
    </row>
    <row r="13" spans="2:253" x14ac:dyDescent="0.35">
      <c r="B13" s="85">
        <f t="shared" si="0"/>
        <v>45835</v>
      </c>
      <c r="C13" s="67">
        <f>IFERROR(VLOOKUP($B13,RD[#All],C$2,0)/C$1,"")</f>
        <v>4.4542783059636992</v>
      </c>
      <c r="D13" s="67">
        <f>IFERROR(VLOOKUP($B13,RD[#All],D$2,0)/D$1,"")</f>
        <v>4.4636127917026789</v>
      </c>
      <c r="E13" s="67">
        <f>IFERROR(VLOOKUP($B13,RD[#All],E$2,0)/E$1,"")</f>
        <v>4.4569288389513106</v>
      </c>
      <c r="F13" s="67">
        <f>IFERROR(VLOOKUP($B13,RD[#All],F$2,0)/F$1,"")</f>
        <v>4.4981273408239701</v>
      </c>
      <c r="G13" s="67">
        <f>IFERROR(VLOOKUP($B13,RD[#All],G$2,0)/G$1,"")</f>
        <v>4.4943820224719104</v>
      </c>
      <c r="H13" s="67">
        <f>IFERROR(VLOOKUP($B13,RD[#All],H$2,0)/H$1,"")</f>
        <v>4.4850187265917603</v>
      </c>
      <c r="I13" s="67">
        <f>IFERROR(VLOOKUP($B13,RD[#All],I$2,0)/I$1,"")</f>
        <v>4.4254681647940073</v>
      </c>
      <c r="J13" s="67">
        <f>IFERROR(VLOOKUP($B13,RD[#All],J$2,0)/J$1,"")</f>
        <v>4.4872659176029961</v>
      </c>
      <c r="K13" s="67">
        <f>IFERROR(VLOOKUP($B13,RD[#All],K$2,0)/K$1,"")</f>
        <v>4.3221573033707861</v>
      </c>
      <c r="L13" s="67">
        <f>IFERROR(VLOOKUP($B13,RD[#All],L$2,0)/L$1,"")</f>
        <v>4.3505617977528086</v>
      </c>
      <c r="M13" s="67">
        <f>IFERROR(VLOOKUP($B13,RD[#All],M$2,0)/M$1,"")</f>
        <v>4.4573033707865166</v>
      </c>
      <c r="N13" s="67">
        <f>IFERROR(VLOOKUP($B13,RD[#All],N$2,0)/N$1,"")</f>
        <v>4.4895131086142328</v>
      </c>
      <c r="O13" s="67">
        <f>IFERROR(VLOOKUP($B13,RD[#All],O$2,0)/O$1,"")</f>
        <v>4.2872659176029968</v>
      </c>
      <c r="P13" s="67">
        <f>IFERROR(VLOOKUP($B13,RD[#All],P$2,0)/P$1,"")</f>
        <v>4.3309499489274774</v>
      </c>
      <c r="Q13" s="67">
        <f>IFERROR(VLOOKUP($B13,RD[#All],Q$2,0)/Q$1,"")</f>
        <v>4.4441947565543067</v>
      </c>
      <c r="R13" s="67">
        <f>IFERROR(VLOOKUP($B13,RD[#All],R$2,0)/R$1,"")</f>
        <v>4.4610486891385763</v>
      </c>
      <c r="S13" s="67">
        <f>IFERROR(VLOOKUP($B13,RD[#All],S$2,0)/S$1,"")</f>
        <v>4.4232209737827715</v>
      </c>
      <c r="T13" s="67">
        <f>IFERROR(VLOOKUP($B13,RD[#All],T$2,0)/T$1,"")</f>
        <v>4.4176029962546819</v>
      </c>
      <c r="U13" s="67">
        <f>IFERROR(VLOOKUP($B13,RD[#All],U$2,0)/U$1,"")</f>
        <v>4.3270527225583404</v>
      </c>
      <c r="V13" s="67">
        <f>IFERROR(VLOOKUP($B13,RD[#All],V$2,0)/V$1,"")</f>
        <v>4.3356957649092474</v>
      </c>
      <c r="W13" s="67">
        <f>IFERROR(VLOOKUP($B13,RD[#All],W$2,0)/W$1,"")</f>
        <v>4.3730337078651678</v>
      </c>
      <c r="X13" s="67">
        <f>IFERROR(VLOOKUP($B13,RD[#All],X$2,0)/X$1,"")</f>
        <v>4.3887640449438203</v>
      </c>
      <c r="Y13" s="67">
        <f>IFERROR(VLOOKUP($B13,RD[#All],Y$2,0)/Y$1,"")</f>
        <v>4.3488331892826277</v>
      </c>
      <c r="Z13" s="67">
        <f>IFERROR(VLOOKUP($B13,RD[#All],Z$2,0)/Z$1,"")</f>
        <v>4.3315855181023721</v>
      </c>
      <c r="AA13" s="67">
        <f>IFERROR(VLOOKUP($B13,RD[#All],AA$2,0)/AA$1,"")</f>
        <v>4.383059636992221</v>
      </c>
      <c r="AB13" s="67">
        <f>IFERROR(VLOOKUP($B13,RD[#All],AB$2,0)/AB$1,"")</f>
        <v>4.3754537597234222</v>
      </c>
      <c r="AC13" s="67">
        <f>IFERROR(VLOOKUP($B13,RD[#All],AC$2,0)/AC$1,"")</f>
        <v>4.2229904926534143</v>
      </c>
      <c r="AD13" s="67">
        <f>IFERROR(VLOOKUP($B13,RD[#All],AD$2,0)/AD$1,"")</f>
        <v>4.4038285476487724</v>
      </c>
      <c r="AE13" s="67">
        <f>IFERROR(VLOOKUP($B13,RD[#All],AE$2,0)/AE$1,"")</f>
        <v>4.3865168539325836</v>
      </c>
      <c r="AF13" s="67">
        <f>IFERROR(VLOOKUP($B13,RD[#All],AF$2,0)/AF$1,"")</f>
        <v>4.2277153558052438</v>
      </c>
      <c r="AG13" s="67">
        <f>IFERROR(VLOOKUP($B13,RD[#All],AG$2,0)/AG$1,"")</f>
        <v>4.2130669995838534</v>
      </c>
      <c r="AH13" s="67">
        <f>IFERROR(VLOOKUP($B13,RD[#All],AH$2,0)/AH$1,"")</f>
        <v>4.2516853932584269</v>
      </c>
      <c r="AI13" s="67">
        <f>IFERROR(VLOOKUP($B13,RD[#All],AI$2,0)/AI$1,"")</f>
        <v>4.3333333333333339</v>
      </c>
      <c r="AJ13" s="67">
        <f>IFERROR(VLOOKUP($B13,RD[#All],AJ$2,0)/AJ$1,"")</f>
        <v>4.3539082349424598</v>
      </c>
      <c r="AK13" s="67">
        <f>IFERROR(VLOOKUP($B13,RD[#All],AK$2,0)/AK$1,"")</f>
        <v>4.2801498127340825</v>
      </c>
      <c r="AL13" s="67">
        <f>IFERROR(VLOOKUP($B13,RD[#All],AL$2,0)/AL$1,"")</f>
        <v>4.2673134827701578</v>
      </c>
      <c r="AM13" s="67">
        <f>IFERROR(VLOOKUP($B13,RD[#All],AM$2,0)/AM$1,"")</f>
        <v>4.3131086142322097</v>
      </c>
      <c r="AN13" s="67">
        <f>IFERROR(VLOOKUP($B13,RD[#All],AN$2,0)/AN$1,"")</f>
        <v>4.2322097378277155</v>
      </c>
      <c r="AO13" s="67">
        <f>IFERROR(VLOOKUP($B13,RD[#All],AO$2,0)/AO$1,"")</f>
        <v>4.3029962546816485</v>
      </c>
      <c r="AP13" s="67">
        <f>IFERROR(VLOOKUP($B13,RD[#All],AP$2,0)/AP$1,"")</f>
        <v>4.3921348314606741</v>
      </c>
      <c r="AQ13" s="67">
        <f>IFERROR(VLOOKUP($B13,RD[#All],AQ$2,0)/AQ$1,"")</f>
        <v>4.2719101123595502</v>
      </c>
      <c r="AR13" s="67">
        <f>IFERROR(VLOOKUP($B13,RD[#All],AR$2,0)/AR$1,"")</f>
        <v>4.2438202247191006</v>
      </c>
      <c r="AS13" s="67">
        <f>IFERROR(VLOOKUP($B13,RD[#All],AS$2,0)/AS$1,"")</f>
        <v>4.308988764044944</v>
      </c>
      <c r="AT13" s="67">
        <f>IFERROR(VLOOKUP($B13,RD[#All],AT$2,0)/AT$1,"")</f>
        <v>4.2707865168539323</v>
      </c>
      <c r="AU13" s="67">
        <f>IFERROR(VLOOKUP($B13,RD[#All],AU$2,0)/AU$1,"")</f>
        <v>4.3681647940074901</v>
      </c>
      <c r="AV13" s="67">
        <f>IFERROR(VLOOKUP($B13,RD[#All],AV$2,0)/AV$1,"")</f>
        <v>4.3842696629213478</v>
      </c>
      <c r="AW13" s="67">
        <f>IFERROR(VLOOKUP($B13,RD[#All],AW$2,0)/AW$1,"")</f>
        <v>4.1901469317199656</v>
      </c>
      <c r="AX13" s="67">
        <f>IFERROR(VLOOKUP($B13,RD[#All],AX$2,0)/AX$1,"")</f>
        <v>4.3307116104868912</v>
      </c>
      <c r="AY13" s="67">
        <f>IFERROR(VLOOKUP($B13,RD[#All],AY$2,0)/AY$1,"")</f>
        <v>4.3865168539325845</v>
      </c>
      <c r="AZ13" s="67">
        <f>IFERROR(VLOOKUP($B13,RD[#All],AZ$2,0)/AZ$1,"")</f>
        <v>4.1988314606741568</v>
      </c>
      <c r="BA13" s="67">
        <f>IFERROR(VLOOKUP($B13,RD[#All],BA$2,0)/BA$1,"")</f>
        <v>4.3861423220973776</v>
      </c>
      <c r="BB13" s="67">
        <f>IFERROR(VLOOKUP($B13,RD[#All],BB$2,0)/BB$1,"")</f>
        <v>4.393258426966292</v>
      </c>
      <c r="BC13" s="67">
        <f>IFERROR(VLOOKUP($B13,RD[#All],BC$2,0)/BC$1,"")</f>
        <v>4.3315855181023721</v>
      </c>
      <c r="BD13" s="67">
        <f>IFERROR(VLOOKUP($B13,RD[#All],BD$2,0)/BD$1,"")</f>
        <v>4.3735330836454436</v>
      </c>
      <c r="BE13" s="67">
        <f>IFERROR(VLOOKUP($B13,RD[#All],BE$2,0)/BE$1,"")</f>
        <v>4.1901469317199656</v>
      </c>
      <c r="BF13" s="67">
        <f>IFERROR(VLOOKUP($B13,RD[#All],BF$2,0)/BF$1,"")</f>
        <v>4.3319184352892224</v>
      </c>
      <c r="BG13" s="67">
        <f>IFERROR(VLOOKUP($B13,RD[#All],BG$2,0)/BG$1,"")</f>
        <v>4.368539325842697</v>
      </c>
      <c r="BH13" s="67">
        <f>IFERROR(VLOOKUP($B13,RD[#All],BH$2,0)/BH$1,"")</f>
        <v>4.415730337078652</v>
      </c>
      <c r="BI13" s="67">
        <f>IFERROR(VLOOKUP($B13,RD[#All],BI$2,0)/BI$1,"")</f>
        <v>4.3239284228048271</v>
      </c>
      <c r="BJ13" s="67">
        <f>IFERROR(VLOOKUP($B13,RD[#All],BJ$2,0)/BJ$1,"")</f>
        <v>4.3465667915106119</v>
      </c>
      <c r="BK13" s="67">
        <f>IFERROR(VLOOKUP($B13,RD[#All],BK$2,0)/BK$1,"")</f>
        <v>4.3722846441947567</v>
      </c>
      <c r="BL13" s="67">
        <f>IFERROR(VLOOKUP($B13,RD[#All],BL$2,0)/BL$1,"")</f>
        <v>4.3874205419872876</v>
      </c>
      <c r="BM13" s="67">
        <f>IFERROR(VLOOKUP($B13,RD[#All],BM$2,0)/BM$1,"")</f>
        <v>4.3430711610486892</v>
      </c>
      <c r="BN13" s="67">
        <f>IFERROR(VLOOKUP($B13,RD[#All],BN$2,0)/BN$1,"")</f>
        <v>4.6039707419017768</v>
      </c>
      <c r="BO13" s="67">
        <f>IFERROR(VLOOKUP($B13,RD[#All],BO$2,0)/BO$1,"")</f>
        <v>4.3526361279170267</v>
      </c>
      <c r="BP13" s="67">
        <f>IFERROR(VLOOKUP($B13,RD[#All],BP$2,0)/BP$1,"")</f>
        <v>4.3761452031114949</v>
      </c>
      <c r="BQ13" s="67">
        <f>IFERROR(VLOOKUP($B13,RD[#All],BQ$2,0)/BQ$1,"")</f>
        <v>4.3968885047536732</v>
      </c>
      <c r="BR13" s="67">
        <f>IFERROR(VLOOKUP($B13,RD[#All],BR$2,0)/BR$1,"")</f>
        <v>4.3263612791702686</v>
      </c>
      <c r="BS13" s="67">
        <f>IFERROR(VLOOKUP($B13,RD[#All],BS$2,0)/BS$1,"")</f>
        <v>4.3164794007490634</v>
      </c>
      <c r="BT13" s="67">
        <f>IFERROR(VLOOKUP($B13,RD[#All],BT$2,0)/BT$1,"")</f>
        <v>4.3243445692883888</v>
      </c>
      <c r="BU13" s="67">
        <f>IFERROR(VLOOKUP($B13,RD[#All],BU$2,0)/BU$1,"")</f>
        <v>4.3516853932584274</v>
      </c>
      <c r="BV13" s="67">
        <f>IFERROR(VLOOKUP($B13,RD[#All],BV$2,0)/BV$1,"")</f>
        <v>4.3883895131086144</v>
      </c>
      <c r="BW13" s="67">
        <f>IFERROR(VLOOKUP($B13,RD[#All],BW$2,0)/BW$1,"")</f>
        <v>4.3659176029962552</v>
      </c>
      <c r="BX13" s="67">
        <f>IFERROR(VLOOKUP($B13,RD[#All],BX$2,0)/BX$1,"")</f>
        <v>4.3558052434456931</v>
      </c>
      <c r="BY13" s="67">
        <f>IFERROR(VLOOKUP($B13,RD[#All],BY$2,0)/BY$1,"")</f>
        <v>4.3435705368289641</v>
      </c>
      <c r="BZ13" s="67">
        <f>IFERROR(VLOOKUP($B13,RD[#All],BZ$2,0)/BZ$1,"")</f>
        <v>4.2849771119434035</v>
      </c>
      <c r="CA13" s="67">
        <f>IFERROR(VLOOKUP($B13,RD[#All],CA$2,0)/CA$1,"")</f>
        <v>4.3272575946733252</v>
      </c>
      <c r="CB13" s="67">
        <f>IFERROR(VLOOKUP($B13,RD[#All],CB$2,0)/CB$1,"")</f>
        <v>4.3850187265917597</v>
      </c>
      <c r="CC13" s="67">
        <f>IFERROR(VLOOKUP($B13,RD[#All],CC$2,0)/CC$1,"")</f>
        <v>4.3741573033707866</v>
      </c>
      <c r="CD13" s="67">
        <f>IFERROR(VLOOKUP($B13,RD[#All],CD$2,0)/CD$1,"")</f>
        <v>4.3657735522904062</v>
      </c>
      <c r="CE13" s="67">
        <f>IFERROR(VLOOKUP($B13,RD[#All],CE$2,0)/CE$1,"")</f>
        <v>4.3576779026217229</v>
      </c>
      <c r="CF13" s="67">
        <f>IFERROR(VLOOKUP($B13,RD[#All],CF$2,0)/CF$1,"")</f>
        <v>4.3355805243445689</v>
      </c>
      <c r="CG13" s="67">
        <f>IFERROR(VLOOKUP($B13,RD[#All],CG$2,0)/CG$1,"")</f>
        <v>4.3812734082397</v>
      </c>
      <c r="CH13" s="67">
        <f>IFERROR(VLOOKUP($B13,RD[#All],CH$2,0)/CH$1,"")</f>
        <v>4.3940074906367039</v>
      </c>
      <c r="CI13" s="67">
        <f>IFERROR(VLOOKUP($B13,RD[#All],CI$2,0)/CI$1,"")</f>
        <v>4.3794007490636702</v>
      </c>
      <c r="CJ13" s="67">
        <f>IFERROR(VLOOKUP($B13,RD[#All],CJ$2,0)/CJ$1,"")</f>
        <v>4.3400749063670414</v>
      </c>
      <c r="CK13" s="67">
        <f>IFERROR(VLOOKUP($B13,RD[#All],CK$2,0)/CK$1,"")</f>
        <v>4.3400749063670414</v>
      </c>
      <c r="CL13" s="67">
        <f>IFERROR(VLOOKUP($B13,RD[#All],CL$2,0)/CL$1,"")</f>
        <v>4.3220973782771539</v>
      </c>
      <c r="CM13" s="67">
        <f>IFERROR(VLOOKUP($B13,RD[#All],CM$2,0)/CM$1,"")</f>
        <v>4.3250936329588017</v>
      </c>
      <c r="CN13" s="67">
        <f>IFERROR(VLOOKUP($B13,RD[#All],CN$2,0)/CN$1,"")</f>
        <v>4.2805243445692884</v>
      </c>
      <c r="CO13" s="67">
        <f>IFERROR(VLOOKUP($B13,RD[#All],CO$2,0)/CO$1,"")</f>
        <v>4.3016629213483153</v>
      </c>
      <c r="CP13" s="67">
        <f>IFERROR(VLOOKUP($B13,RD[#All],CP$2,0)/CP$1,"")</f>
        <v>4.2385479688850474</v>
      </c>
      <c r="CQ13" s="67">
        <f>IFERROR(VLOOKUP($B13,RD[#All],CQ$2,0)/CQ$1,"")</f>
        <v>4.3707865168539328</v>
      </c>
      <c r="CR13" s="67">
        <f>IFERROR(VLOOKUP($B13,RD[#All],CR$2,0)/CR$1,"")</f>
        <v>4.3655430711610483</v>
      </c>
      <c r="CS13" s="67">
        <f>IFERROR(VLOOKUP($B13,RD[#All],CS$2,0)/CS$1,"")</f>
        <v>4.3831876820640865</v>
      </c>
      <c r="CT13" s="67">
        <f>IFERROR(VLOOKUP($B13,RD[#All],CT$2,0)/CT$1,"")</f>
        <v>4.3857677902621726</v>
      </c>
      <c r="CU13" s="67">
        <f>IFERROR(VLOOKUP($B13,RD[#All],CU$2,0)/CU$1,"")</f>
        <v>2.8640449438202249</v>
      </c>
      <c r="CV13" s="67">
        <f>IFERROR(VLOOKUP($B13,RD[#All],CV$2,0)/CV$1,"")</f>
        <v>4.3917602996254681</v>
      </c>
      <c r="CW13" s="67">
        <f>IFERROR(VLOOKUP($B13,RD[#All],CW$2,0)/CW$1,"")</f>
        <v>4.3831460674157299</v>
      </c>
      <c r="CX13" s="67">
        <f>IFERROR(VLOOKUP($B13,RD[#All],CX$2,0)/CX$1,"")</f>
        <v>4.3737827715355806</v>
      </c>
      <c r="CY13" s="67">
        <f>IFERROR(VLOOKUP($B13,RD[#All],CY$2,0)/CY$1,"")</f>
        <v>4.3539325842696632</v>
      </c>
      <c r="CZ13" s="67">
        <f>IFERROR(VLOOKUP($B13,RD[#All],CZ$2,0)/CZ$1,"")</f>
        <v>4.393632958801498</v>
      </c>
      <c r="DA13" s="67">
        <f>IFERROR(VLOOKUP($B13,RD[#All],DA$2,0)/DA$1,"")</f>
        <v>4.4239700374531834</v>
      </c>
      <c r="DB13" s="67">
        <f>IFERROR(VLOOKUP($B13,RD[#All],DB$2,0)/DB$1,"")</f>
        <v>4.2235955056179781</v>
      </c>
      <c r="DC13" s="67">
        <f>IFERROR(VLOOKUP($B13,RD[#All],DC$2,0)/DC$1,"")</f>
        <v>4.3452351227632127</v>
      </c>
      <c r="DD13" s="67">
        <f>IFERROR(VLOOKUP($B13,RD[#All],DD$2,0)/DD$1,"")</f>
        <v>4.4149812734082392</v>
      </c>
      <c r="DE13" s="67">
        <f>IFERROR(VLOOKUP($B13,RD[#All],DE$2,0)/DE$1,"")</f>
        <v>4.3771951727007909</v>
      </c>
      <c r="DF13" s="67">
        <f>IFERROR(VLOOKUP($B13,RD[#All],DF$2,0)/DF$1,"")</f>
        <v>4.2080963532954163</v>
      </c>
      <c r="DG13" s="67">
        <f>IFERROR(VLOOKUP($B13,RD[#All],DG$2,0)/DG$1,"")</f>
        <v>4.3887640449438203</v>
      </c>
      <c r="DH13" s="67">
        <f>IFERROR(VLOOKUP($B13,RD[#All],DH$2,0)/DH$1,"")</f>
        <v>4.3828547648772371</v>
      </c>
      <c r="DI13" s="67">
        <f>IFERROR(VLOOKUP($B13,RD[#All],DI$2,0)/DI$1,"")</f>
        <v>4.4006914433880731</v>
      </c>
      <c r="DJ13" s="67">
        <f>IFERROR(VLOOKUP($B13,RD[#All],DJ$2,0)/DJ$1,"")</f>
        <v>4.351944684528954</v>
      </c>
      <c r="DK13" s="67">
        <f>IFERROR(VLOOKUP($B13,RD[#All],DK$2,0)/DK$1,"")</f>
        <v>4.3472326258843115</v>
      </c>
      <c r="DL13" s="67">
        <f>IFERROR(VLOOKUP($B13,RD[#All],DL$2,0)/DL$1,"")</f>
        <v>4.3971702039117764</v>
      </c>
      <c r="DM13" s="67">
        <f>IFERROR(VLOOKUP($B13,RD[#All],DM$2,0)/DM$1,"")</f>
        <v>4.3153558052434455</v>
      </c>
      <c r="DN13" s="67">
        <f>IFERROR(VLOOKUP($B13,RD[#All],DN$2,0)/DN$1,"")</f>
        <v>4.2059925093632957</v>
      </c>
      <c r="DO13" s="67">
        <f>IFERROR(VLOOKUP($B13,RD[#All],DO$2,0)/DO$1,"")</f>
        <v>4.195717631314821</v>
      </c>
      <c r="DP13" s="67">
        <f>IFERROR(VLOOKUP($B13,RD[#All],DP$2,0)/DP$1,"")</f>
        <v>4.2466916354556803</v>
      </c>
      <c r="DQ13" s="67">
        <f>IFERROR(VLOOKUP($B13,RD[#All],DQ$2,0)/DQ$1,"")</f>
        <v>4.2679983354140658</v>
      </c>
      <c r="DR13" s="67">
        <f>IFERROR(VLOOKUP($B13,RD[#All],DR$2,0)/DR$1,"")</f>
        <v>4.4029962546816472</v>
      </c>
      <c r="DS13" s="67">
        <f>IFERROR(VLOOKUP($B13,RD[#All],DS$2,0)/DS$1,"")</f>
        <v>4.4486891385767793</v>
      </c>
      <c r="DT13" s="67">
        <f>IFERROR(VLOOKUP($B13,RD[#All],DT$2,0)/DT$1,"")</f>
        <v>4.1155222638368709</v>
      </c>
      <c r="DU13" s="67">
        <f>IFERROR(VLOOKUP($B13,RD[#All],DU$2,0)/DU$1,"")</f>
        <v>4.0865584685809404</v>
      </c>
      <c r="DV13" s="67">
        <f>IFERROR(VLOOKUP($B13,RD[#All],DV$2,0)/DV$1,"")</f>
        <v>4.3235955056179778</v>
      </c>
      <c r="DW13" s="67">
        <f>IFERROR(VLOOKUP($B13,RD[#All],DW$2,0)/DW$1,"")</f>
        <v>4.3591760299625468</v>
      </c>
      <c r="DX13" s="67">
        <f>IFERROR(VLOOKUP($B13,RD[#All],DX$2,0)/DX$1,"")</f>
        <v>4.2546816479400746</v>
      </c>
      <c r="DY13" s="67">
        <f>IFERROR(VLOOKUP($B13,RD[#All],DY$2,0)/DY$1,"")</f>
        <v>4.3220973782771539</v>
      </c>
      <c r="DZ13" s="67">
        <f>IFERROR(VLOOKUP($B13,RD[#All],DZ$2,0)/DZ$1,"")</f>
        <v>4.2734082397003741</v>
      </c>
      <c r="EA13" s="67">
        <f>IFERROR(VLOOKUP($B13,RD[#All],EA$2,0)/EA$1,"")</f>
        <v>4.2183936745734494</v>
      </c>
      <c r="EB13" s="67">
        <f>IFERROR(VLOOKUP($B13,RD[#All],EB$2,0)/EB$1,"")</f>
        <v>4.2247191011235952</v>
      </c>
      <c r="EC13" s="67">
        <f>IFERROR(VLOOKUP($B13,RD[#All],EC$2,0)/EC$1,"")</f>
        <v>4.2115816767502166</v>
      </c>
      <c r="ED13" s="67">
        <f>IFERROR(VLOOKUP($B13,RD[#All],ED$2,0)/ED$1,"")</f>
        <v>4.2554883318928267</v>
      </c>
      <c r="EE13" s="67">
        <f>IFERROR(VLOOKUP($B13,RD[#All],EE$2,0)/EE$1,"")</f>
        <v>4.2655142610198791</v>
      </c>
      <c r="EF13" s="67">
        <f>IFERROR(VLOOKUP($B13,RD[#All],EF$2,0)/EF$1,"")</f>
        <v>4.3374872318692539</v>
      </c>
      <c r="EG13" s="67">
        <f>IFERROR(VLOOKUP($B13,RD[#All],EG$2,0)/EG$1,"")</f>
        <v>4.3013986013986019</v>
      </c>
      <c r="EH13" s="67">
        <f>IFERROR(VLOOKUP($B13,RD[#All],EH$2,0)/EH$1,"")</f>
        <v>4.2377622377622375</v>
      </c>
      <c r="EI13" s="67">
        <f>IFERROR(VLOOKUP($B13,RD[#All],EI$2,0)/EI$1,"")</f>
        <v>4.285664335664336</v>
      </c>
      <c r="EJ13" s="67">
        <f>IFERROR(VLOOKUP($B13,RD[#All],EJ$2,0)/EJ$1,"")</f>
        <v>4.2657342657342658</v>
      </c>
      <c r="EK13" s="67">
        <f>IFERROR(VLOOKUP($B13,RD[#All],EK$2,0)/EK$1,"")</f>
        <v>4.2416179775280902</v>
      </c>
      <c r="EL13" s="67">
        <f>IFERROR(VLOOKUP($B13,RD[#All],EL$2,0)/EL$1,"")</f>
        <v>4.2238951310861426</v>
      </c>
      <c r="EM13" s="67">
        <f>IFERROR(VLOOKUP($B13,RD[#All],EM$2,0)/EM$1,"")</f>
        <v>4.2610198789974074</v>
      </c>
      <c r="EN13" s="67">
        <f>IFERROR(VLOOKUP($B13,RD[#All],EN$2,0)/EN$1,"")</f>
        <v>4.2216076058772689</v>
      </c>
      <c r="EO13" s="67">
        <f>IFERROR(VLOOKUP($B13,RD[#All],EO$2,0)/EO$1,"")</f>
        <v>4.2265917602996259</v>
      </c>
      <c r="EP13" s="67">
        <f>IFERROR(VLOOKUP($B13,RD[#All],EP$2,0)/EP$1,"")</f>
        <v>4.2544511668107168</v>
      </c>
      <c r="EQ13" s="67">
        <f>IFERROR(VLOOKUP($B13,RD[#All],EQ$2,0)/EQ$1,"")</f>
        <v>4.2363295880149812</v>
      </c>
      <c r="ER13" s="67">
        <f>IFERROR(VLOOKUP($B13,RD[#All],ER$2,0)/ER$1,"")</f>
        <v>4.2561797752808985</v>
      </c>
      <c r="ES13" s="67">
        <f>IFERROR(VLOOKUP($B13,RD[#All],ES$2,0)/ES$1,"")</f>
        <v>4.2363295880149812</v>
      </c>
      <c r="ET13" s="67">
        <f>IFERROR(VLOOKUP($B13,RD[#All],ET$2,0)/ET$1,"")</f>
        <v>4.227170582226762</v>
      </c>
      <c r="EU13" s="67">
        <f>IFERROR(VLOOKUP($B13,RD[#All],EU$2,0)/EU$1,"")</f>
        <v>4.2575626620570439</v>
      </c>
      <c r="EV13" s="67">
        <f>IFERROR(VLOOKUP($B13,RD[#All],EV$2,0)/EV$1,"")</f>
        <v>4.2198789974070872</v>
      </c>
      <c r="EW13" s="67">
        <f>IFERROR(VLOOKUP($B13,RD[#All],EW$2,0)/EW$1,"")</f>
        <v>4.2392394122731201</v>
      </c>
      <c r="EX13" s="67">
        <f>IFERROR(VLOOKUP($B13,RD[#All],EX$2,0)/EX$1,"")</f>
        <v>4.2063670411985017</v>
      </c>
      <c r="EY13" s="67">
        <f>IFERROR(VLOOKUP($B13,RD[#All],EY$2,0)/EY$1,"")</f>
        <v>4.2709945900957136</v>
      </c>
      <c r="EZ13" s="67">
        <f>IFERROR(VLOOKUP($B13,RD[#All],EZ$2,0)/EZ$1,"")</f>
        <v>4.2127340823970032</v>
      </c>
      <c r="FA13" s="67">
        <f>IFERROR(VLOOKUP($B13,RD[#All],FA$2,0)/FA$1,"")</f>
        <v>4.2363295880149812</v>
      </c>
      <c r="FB13" s="67">
        <f>IFERROR(VLOOKUP($B13,RD[#All],FB$2,0)/FB$1,"")</f>
        <v>4.2138576779026211</v>
      </c>
      <c r="FC13" s="67">
        <f>IFERROR(VLOOKUP($B13,RD[#All],FC$2,0)/FC$1,"")</f>
        <v>4.2902621722846446</v>
      </c>
      <c r="FD13" s="67">
        <f>IFERROR(VLOOKUP($B13,RD[#All],FD$2,0)/FD$1,"")</f>
        <v>4.2715355805243442</v>
      </c>
      <c r="FE13" s="67">
        <f>IFERROR(VLOOKUP($B13,RD[#All],FE$2,0)/FE$1,"")</f>
        <v>4.3215909090909097</v>
      </c>
      <c r="FF13" s="67">
        <f>IFERROR(VLOOKUP($B13,RD[#All],FF$2,0)/FF$1,"")</f>
        <v>4.2401515151515152</v>
      </c>
      <c r="FG13" s="67">
        <f>IFERROR(VLOOKUP($B13,RD[#All],FG$2,0)/FG$1,"")</f>
        <v>4.2525252525252526</v>
      </c>
      <c r="FH13" s="67">
        <f>IFERROR(VLOOKUP($B13,RD[#All],FH$2,0)/FH$1,"")</f>
        <v>4.2856060606060611</v>
      </c>
      <c r="FI13" s="67">
        <f>IFERROR(VLOOKUP($B13,RD[#All],FI$2,0)/FI$1,"")</f>
        <v>4.2185185185185192</v>
      </c>
      <c r="FJ13" s="67">
        <f>IFERROR(VLOOKUP($B13,RD[#All],FJ$2,0)/FJ$1,"")</f>
        <v>4.2249158249158247</v>
      </c>
      <c r="FK13" s="67">
        <f>IFERROR(VLOOKUP($B13,RD[#All],FK$2,0)/FK$1,"")</f>
        <v>4.3144781144781144</v>
      </c>
      <c r="FL13" s="67">
        <f>IFERROR(VLOOKUP($B13,RD[#All],FL$2,0)/FL$1,"")</f>
        <v>4.276727272727272</v>
      </c>
      <c r="FM13" s="67">
        <f>IFERROR(VLOOKUP($B13,RD[#All],FM$2,0)/FM$1,"")</f>
        <v>4.2787878787878784</v>
      </c>
      <c r="FN13" s="67">
        <f>IFERROR(VLOOKUP($B13,RD[#All],FN$2,0)/FN$1,"")</f>
        <v>4.2</v>
      </c>
      <c r="FO13" s="67">
        <f>IFERROR(VLOOKUP($B13,RD[#All],FO$2,0)/FO$1,"")</f>
        <v>4.2928030303030305</v>
      </c>
      <c r="FP13" s="67">
        <f>IFERROR(VLOOKUP($B13,RD[#All],FP$2,0)/FP$1,"")</f>
        <v>4.263272727272728</v>
      </c>
      <c r="FQ13" s="67">
        <f>IFERROR(VLOOKUP($B13,RD[#All],FQ$2,0)/FQ$1,"")</f>
        <v>4.2694545454545452</v>
      </c>
      <c r="FR13" s="67">
        <f>IFERROR(VLOOKUP($B13,RD[#All],FR$2,0)/FR$1,"")</f>
        <v>4.2043636363636363</v>
      </c>
      <c r="FS13" s="67">
        <f>IFERROR(VLOOKUP($B13,RD[#All],FS$2,0)/FS$1,"")</f>
        <v>4.2531986531986536</v>
      </c>
      <c r="FT13" s="67">
        <f>IFERROR(VLOOKUP($B13,RD[#All],FT$2,0)/FT$1,"")</f>
        <v>4.3003636363636364</v>
      </c>
      <c r="FU13" s="67">
        <f>IFERROR(VLOOKUP($B13,RD[#All],FU$2,0)/FU$1,"")</f>
        <v>4.222558922558922</v>
      </c>
      <c r="FV13" s="67">
        <f>IFERROR(VLOOKUP($B13,RD[#All],FV$2,0)/FV$1,"")</f>
        <v>4.2518939393939394</v>
      </c>
      <c r="FW13" s="67">
        <f>IFERROR(VLOOKUP($B13,RD[#All],FW$2,0)/FW$1,"")</f>
        <v>4.2931818181818189</v>
      </c>
      <c r="FX13" s="67">
        <f>IFERROR(VLOOKUP($B13,RD[#All],FX$2,0)/FX$1,"")</f>
        <v>4.2465909090909086</v>
      </c>
      <c r="FY13" s="67">
        <f>IFERROR(VLOOKUP($B13,RD[#All],FY$2,0)/FY$1,"")</f>
        <v>4.2138047138047137</v>
      </c>
      <c r="FZ13" s="67">
        <f>IFERROR(VLOOKUP($B13,RD[#All],FZ$2,0)/FZ$1,"")</f>
        <v>4.3189393939393943</v>
      </c>
      <c r="GA13" s="67">
        <f>IFERROR(VLOOKUP($B13,RD[#All],GA$2,0)/GA$1,"")</f>
        <v>4.2377622377622375</v>
      </c>
      <c r="GB13" s="67">
        <f>IFERROR(VLOOKUP($B13,RD[#All],GB$2,0)/GB$1,"")</f>
        <v>4.222558922558922</v>
      </c>
      <c r="GC13" s="67">
        <f>IFERROR(VLOOKUP($B13,RD[#All],GC$2,0)/GC$1,"")</f>
        <v>4.2575757575757578</v>
      </c>
      <c r="GD13" s="67">
        <f>IFERROR(VLOOKUP($B13,RD[#All],GD$2,0)/GD$1,"")</f>
        <v>4.4210909090909087</v>
      </c>
      <c r="GE13" s="67">
        <f>IFERROR(VLOOKUP($B13,RD[#All],GE$2,0)/GE$1,"")</f>
        <v>4.2891608391608393</v>
      </c>
      <c r="GF13" s="67">
        <f>IFERROR(VLOOKUP($B13,RD[#All],GF$2,0)/GF$1,"")</f>
        <v>4.2673400673400677</v>
      </c>
      <c r="GG13" s="67">
        <f>IFERROR(VLOOKUP($B13,RD[#All],GG$2,0)/GG$1,"")</f>
        <v>4.3010909090909086</v>
      </c>
      <c r="GH13" s="67">
        <f>IFERROR(VLOOKUP($B13,RD[#All],GH$2,0)/GH$1,"")</f>
        <v>4.303272727272728</v>
      </c>
      <c r="GI13" s="67">
        <f>IFERROR(VLOOKUP($B13,RD[#All],GI$2,0)/GI$1,"")</f>
        <v>4.3560000000000008</v>
      </c>
      <c r="GJ13" s="67">
        <f>IFERROR(VLOOKUP($B13,RD[#All],GJ$2,0)/GJ$1,"")</f>
        <v>4.2307692307692308</v>
      </c>
      <c r="GK13" s="67">
        <f>IFERROR(VLOOKUP($B13,RD[#All],GK$2,0)/GK$1,"")</f>
        <v>4.2882575757575756</v>
      </c>
      <c r="GL13" s="67">
        <f>IFERROR(VLOOKUP($B13,RD[#All],GL$2,0)/GL$1,"")</f>
        <v>4.3022727272727268</v>
      </c>
      <c r="GM13" s="67">
        <f>IFERROR(VLOOKUP($B13,RD[#All],GM$2,0)/GM$1,"")</f>
        <v>4.2465909090909086</v>
      </c>
      <c r="GN13" s="67">
        <f>IFERROR(VLOOKUP($B13,RD[#All],GN$2,0)/GN$1,"")</f>
        <v>4.311742424242424</v>
      </c>
      <c r="GO13" s="67">
        <f>IFERROR(VLOOKUP($B13,RD[#All],GO$2,0)/GO$1,"")</f>
        <v>4.2844696969696967</v>
      </c>
      <c r="GP13" s="67">
        <f>IFERROR(VLOOKUP($B13,RD[#All],GP$2,0)/GP$1,"")</f>
        <v>4.2162878787878784</v>
      </c>
      <c r="GQ13" s="67">
        <f>IFERROR(VLOOKUP($B13,RD[#All],GQ$2,0)/GQ$1,"")</f>
        <v>4.3459090909090907</v>
      </c>
      <c r="GR13" s="67">
        <f>IFERROR(VLOOKUP($B13,RD[#All],GR$2,0)/GR$1,"")</f>
        <v>4.2579545454545453</v>
      </c>
      <c r="GS13" s="67" t="str">
        <f>IFERROR(VLOOKUP($B13,RD[#All],GS$2,0)/GS$1,"")</f>
        <v/>
      </c>
      <c r="GT13" s="67" t="str">
        <f>IFERROR(VLOOKUP($B13,RD[#All],GT$2,0)/GT$1,"")</f>
        <v/>
      </c>
      <c r="GU13" s="67">
        <f>IFERROR(VLOOKUP($B13,RD[#All],GU$2,0)/GU$1,"")</f>
        <v>3.8850038850038855E-4</v>
      </c>
      <c r="GV13" s="67">
        <f>IFERROR(VLOOKUP($B13,RD[#All],GV$2,0)/GV$1,"")</f>
        <v>4.237982663514579</v>
      </c>
      <c r="GW13" s="67">
        <f>IFERROR(VLOOKUP($B13,RD[#All],GW$2,0)/GW$1,"")</f>
        <v>4.2457501847745753</v>
      </c>
      <c r="GX13" s="67" t="str">
        <f>IFERROR(VLOOKUP($B13,RD[#All],GX$2,0)/GX$1,"")</f>
        <v/>
      </c>
      <c r="GY13" s="67">
        <f>IFERROR(VLOOKUP($B13,RD[#All],GY$2,0)/GY$1,"")</f>
        <v>4.36807928913192</v>
      </c>
      <c r="GZ13" s="67">
        <f>IFERROR(VLOOKUP($B13,RD[#All],GZ$2,0)/GZ$1,"")</f>
        <v>4.3404494382022474</v>
      </c>
      <c r="HA13" s="67">
        <f>IFERROR(VLOOKUP($B13,RD[#All],HA$2,0)/HA$1,"")</f>
        <v>4.3861423220973776</v>
      </c>
      <c r="HB13" s="67">
        <f>IFERROR(VLOOKUP($B13,RD[#All],HB$2,0)/HB$1,"")</f>
        <v>4.2258426966292131</v>
      </c>
      <c r="HC13" s="67">
        <f>IFERROR(VLOOKUP($B13,RD[#All],HC$2,0)/HC$1,"")</f>
        <v>4.3861423220973776</v>
      </c>
      <c r="HD13" s="67">
        <f>IFERROR(VLOOKUP($B13,RD[#All],HD$2,0)/HD$1,"")</f>
        <v>4.345692883895131</v>
      </c>
      <c r="HE13" s="67">
        <f>IFERROR(VLOOKUP($B13,RD[#All],HE$2,0)/HE$1,"")</f>
        <v>4.3734082397003746</v>
      </c>
      <c r="HF13" s="67">
        <f>IFERROR(VLOOKUP($B13,RD[#All],HF$2,0)/HF$1,"")</f>
        <v>4.3999999999999995</v>
      </c>
      <c r="HG13" s="67">
        <f>IFERROR(VLOOKUP($B13,RD[#All],HG$2,0)/HG$1,"")</f>
        <v>4.3250936329588017</v>
      </c>
      <c r="HH13" s="67">
        <f>IFERROR(VLOOKUP($B13,RD[#All],HH$2,0)/HH$1,"")</f>
        <v>4.238951310861423</v>
      </c>
      <c r="HI13" s="67">
        <f>IFERROR(VLOOKUP($B13,RD[#All],HI$2,0)/HI$1,"")</f>
        <v>4.3116104868913858</v>
      </c>
      <c r="HJ13" s="67">
        <f>IFERROR(VLOOKUP($B13,RD[#All],HJ$2,0)/HJ$1,"")</f>
        <v>4.3310861423220981</v>
      </c>
      <c r="HK13" s="67">
        <f>IFERROR(VLOOKUP($B13,RD[#All],HK$2,0)/HK$1,"")</f>
        <v>4.4018310445276736</v>
      </c>
      <c r="HL13" s="67">
        <f>IFERROR(VLOOKUP($B13,RD[#All],HL$2,0)/HL$1,"")</f>
        <v>4.4963795255930084</v>
      </c>
      <c r="HM13" s="67">
        <f>IFERROR(VLOOKUP($B13,RD[#All],HM$2,0)/HM$1,"")</f>
        <v>4.5862068965517233</v>
      </c>
      <c r="HN13" s="67">
        <f>IFERROR(VLOOKUP($B13,RD[#All],HN$2,0)/HN$1,"")</f>
        <v>4.5678459471562913</v>
      </c>
      <c r="HO13" s="67">
        <f>IFERROR(VLOOKUP($B13,RD[#All],HO$2,0)/HO$1,"")</f>
        <v>4.5517241379310347</v>
      </c>
      <c r="HP13" s="67">
        <f>IFERROR(VLOOKUP($B13,RD[#All],HP$2,0)/HP$1,"")</f>
        <v>4.3962382445141071</v>
      </c>
      <c r="HQ13" s="67">
        <f>IFERROR(VLOOKUP($B13,RD[#All],HQ$2,0)/HQ$1,"")</f>
        <v>4.265031265031265</v>
      </c>
      <c r="HR13" s="67">
        <f>IFERROR(VLOOKUP($B13,RD[#All],HR$2,0)/HR$1,"")</f>
        <v>4.3423686405337776</v>
      </c>
      <c r="HS13" s="67">
        <f>IFERROR(VLOOKUP($B13,RD[#All],HS$2,0)/HS$1,"")</f>
        <v>4.4889887640449437</v>
      </c>
      <c r="HT13" s="67">
        <f>IFERROR(VLOOKUP($B13,RD[#All],HT$2,0)/HT$1,"")</f>
        <v>4.4154806491885141</v>
      </c>
      <c r="HU13" s="67">
        <f>IFERROR(VLOOKUP($B13,RD[#All],HU$2,0)/HU$1,"")</f>
        <v>4.3630077787381154</v>
      </c>
      <c r="HV13" s="67">
        <f>IFERROR(VLOOKUP($B13,RD[#All],HV$2,0)/HV$1,"")</f>
        <v>4.3834053586862582</v>
      </c>
      <c r="HW13" s="67">
        <f>IFERROR(VLOOKUP($B13,RD[#All],HW$2,0)/HW$1,"")</f>
        <v>4.5141573033707862</v>
      </c>
      <c r="HX13" s="67">
        <f>IFERROR(VLOOKUP($B13,RD[#All],HX$2,0)/HX$1,"")</f>
        <v>4.4425237683664651</v>
      </c>
      <c r="HY13" s="67">
        <f>IFERROR(VLOOKUP($B13,RD[#All],HY$2,0)/HY$1,"")</f>
        <v>4.3955056179775278</v>
      </c>
      <c r="HZ13" s="67">
        <f>IFERROR(VLOOKUP($B13,RD[#All],HZ$2,0)/HZ$1,"")</f>
        <v>4.3245942571785267</v>
      </c>
      <c r="IA13" s="67">
        <f>IFERROR(VLOOKUP($B13,RD[#All],IA$2,0)/IA$1,"")</f>
        <v>4.2389277389277389</v>
      </c>
      <c r="IB13" s="67">
        <f>IFERROR(VLOOKUP($B13,RD[#All],IB$2,0)/IB$1,"")</f>
        <v>4.2828282828282829</v>
      </c>
      <c r="IC13" s="67">
        <f>IFERROR(VLOOKUP($B13,RD[#All],IC$2,0)/IC$1,"")</f>
        <v>4.2773892773892781</v>
      </c>
      <c r="ID13" s="67">
        <f>IFERROR(VLOOKUP($B13,RD[#All],ID$2,0)/ID$1,"")</f>
        <v>4.2704826038159371</v>
      </c>
      <c r="IE13" s="67">
        <f>IFERROR(VLOOKUP($B13,RD[#All],IE$2,0)/IE$1,"")</f>
        <v>4.2492929292929293</v>
      </c>
      <c r="IF13" s="67" t="str">
        <f>IFERROR(VLOOKUP($B13,RD[#All],IF$2,0)/IF$1,"")</f>
        <v/>
      </c>
      <c r="IG13" s="67">
        <f>IFERROR(VLOOKUP($B13,RD[#All],IG$2,0)/IG$1,"")</f>
        <v>4.5895839230116051</v>
      </c>
      <c r="IH13" s="67">
        <f>IFERROR(VLOOKUP($B13,RD[#All],IH$2,0)/IH$1,"")</f>
        <v>4.2532218739115288</v>
      </c>
      <c r="II13" s="67">
        <f>IFERROR(VLOOKUP($B13,RD[#All],II$2,0)/II$1,"")</f>
        <v>4.3363184079601993</v>
      </c>
      <c r="IJ13" s="67">
        <f>IFERROR(VLOOKUP($B13,RD[#All],IJ$2,0)/IJ$1,"")</f>
        <v>4.2353161242050126</v>
      </c>
      <c r="IK13" s="67">
        <f>IFERROR(VLOOKUP($B13,RD[#All],IK$2,0)/IK$1,"")</f>
        <v>4.2408702408702412</v>
      </c>
      <c r="IL13" s="67" t="str">
        <f>IFERROR(VLOOKUP($B13,RD[#All],IL$2,0)/IL$1,"")</f>
        <v/>
      </c>
      <c r="IM13" s="67" t="str">
        <f>IFERROR(VLOOKUP($B13,RD[#All],IM$2,0)/IM$1,"")</f>
        <v/>
      </c>
      <c r="IN13" s="67">
        <f>IFERROR(VLOOKUP($B13,RD[#All],IN$2,0)/IN$1,"")</f>
        <v>4.6858934169278994</v>
      </c>
      <c r="IO13" s="67">
        <f>IFERROR(VLOOKUP($B13,RD[#All],IO$2,0)/IO$1,"")</f>
        <v>4.4772727272727275</v>
      </c>
      <c r="IP13" s="67">
        <f>IFERROR(VLOOKUP($B13,RD[#All],IP$2,0)/IP$1,"")</f>
        <v>4.9206745783885069</v>
      </c>
      <c r="IQ13" s="67">
        <f>IFERROR(VLOOKUP($B13,RD[#All],IQ$2,0)/IQ$1,"")</f>
        <v>4.3550893550893557</v>
      </c>
      <c r="IR13" s="67">
        <f>IFERROR(VLOOKUP($B13,RD[#All],IR$2,0)/IR$1,"")</f>
        <v>4.3743781094527359</v>
      </c>
      <c r="IS13" s="86">
        <f>IFERROR(AVERAGEIF(Inv_SY_B[[#This Row],[BLK1_INV1]:[BLK8_INV27]],"&gt;"&amp;0.1,Inv_SY_B[[#This Row],[BLK1_INV1]:[BLK8_INV27]]),"")</f>
        <v>4.3225165951522158</v>
      </c>
    </row>
    <row r="14" spans="2:253" x14ac:dyDescent="0.35">
      <c r="B14" s="85">
        <f t="shared" si="0"/>
        <v>45836</v>
      </c>
      <c r="C14" s="67">
        <f>IFERROR(VLOOKUP($B14,RD[#All],C$2,0)/C$1,"")</f>
        <v>3.6273120138288677</v>
      </c>
      <c r="D14" s="67">
        <f>IFERROR(VLOOKUP($B14,RD[#All],D$2,0)/D$1,"")</f>
        <v>3.6968020743301642</v>
      </c>
      <c r="E14" s="67">
        <f>IFERROR(VLOOKUP($B14,RD[#All],E$2,0)/E$1,"")</f>
        <v>3.5996254681647941</v>
      </c>
      <c r="F14" s="67">
        <f>IFERROR(VLOOKUP($B14,RD[#All],F$2,0)/F$1,"")</f>
        <v>3.6093632958801498</v>
      </c>
      <c r="G14" s="67">
        <f>IFERROR(VLOOKUP($B14,RD[#All],G$2,0)/G$1,"")</f>
        <v>3.6923076923076925</v>
      </c>
      <c r="H14" s="67">
        <f>IFERROR(VLOOKUP($B14,RD[#All],H$2,0)/H$1,"")</f>
        <v>3.6853932584269664</v>
      </c>
      <c r="I14" s="67">
        <f>IFERROR(VLOOKUP($B14,RD[#All],I$2,0)/I$1,"")</f>
        <v>3.7101123595505618</v>
      </c>
      <c r="J14" s="67">
        <f>IFERROR(VLOOKUP($B14,RD[#All],J$2,0)/J$1,"")</f>
        <v>3.7101123595505618</v>
      </c>
      <c r="K14" s="67">
        <f>IFERROR(VLOOKUP($B14,RD[#All],K$2,0)/K$1,"")</f>
        <v>3.6641797752808989</v>
      </c>
      <c r="L14" s="67">
        <f>IFERROR(VLOOKUP($B14,RD[#All],L$2,0)/L$1,"")</f>
        <v>3.6825168539325843</v>
      </c>
      <c r="M14" s="67">
        <f>IFERROR(VLOOKUP($B14,RD[#All],M$2,0)/M$1,"")</f>
        <v>3.6284644194756552</v>
      </c>
      <c r="N14" s="67">
        <f>IFERROR(VLOOKUP($B14,RD[#All],N$2,0)/N$1,"")</f>
        <v>3.7374531835205991</v>
      </c>
      <c r="O14" s="67">
        <f>IFERROR(VLOOKUP($B14,RD[#All],O$2,0)/O$1,"")</f>
        <v>3.5183520599250935</v>
      </c>
      <c r="P14" s="67">
        <f>IFERROR(VLOOKUP($B14,RD[#All],P$2,0)/P$1,"")</f>
        <v>3.5877425944841677</v>
      </c>
      <c r="Q14" s="67">
        <f>IFERROR(VLOOKUP($B14,RD[#All],Q$2,0)/Q$1,"")</f>
        <v>3.6827715355805242</v>
      </c>
      <c r="R14" s="67">
        <f>IFERROR(VLOOKUP($B14,RD[#All],R$2,0)/R$1,"")</f>
        <v>3.648314606741573</v>
      </c>
      <c r="S14" s="67">
        <f>IFERROR(VLOOKUP($B14,RD[#All],S$2,0)/S$1,"")</f>
        <v>3.6617977528089889</v>
      </c>
      <c r="T14" s="67">
        <f>IFERROR(VLOOKUP($B14,RD[#All],T$2,0)/T$1,"")</f>
        <v>3.6561797752808989</v>
      </c>
      <c r="U14" s="67">
        <f>IFERROR(VLOOKUP($B14,RD[#All],U$2,0)/U$1,"")</f>
        <v>3.6383751080380295</v>
      </c>
      <c r="V14" s="67">
        <f>IFERROR(VLOOKUP($B14,RD[#All],V$2,0)/V$1,"")</f>
        <v>3.6497839239412273</v>
      </c>
      <c r="W14" s="67">
        <f>IFERROR(VLOOKUP($B14,RD[#All],W$2,0)/W$1,"")</f>
        <v>3.5621722846441948</v>
      </c>
      <c r="X14" s="67">
        <f>IFERROR(VLOOKUP($B14,RD[#All],X$2,0)/X$1,"")</f>
        <v>3.594756554307116</v>
      </c>
      <c r="Y14" s="67">
        <f>IFERROR(VLOOKUP($B14,RD[#All],Y$2,0)/Y$1,"")</f>
        <v>3.5481417458945548</v>
      </c>
      <c r="Z14" s="67">
        <f>IFERROR(VLOOKUP($B14,RD[#All],Z$2,0)/Z$1,"")</f>
        <v>3.6417811069496464</v>
      </c>
      <c r="AA14" s="67">
        <f>IFERROR(VLOOKUP($B14,RD[#All],AA$2,0)/AA$1,"")</f>
        <v>3.5768366464995673</v>
      </c>
      <c r="AB14" s="67">
        <f>IFERROR(VLOOKUP($B14,RD[#All],AB$2,0)/AB$1,"")</f>
        <v>3.6248919619706137</v>
      </c>
      <c r="AC14" s="67">
        <f>IFERROR(VLOOKUP($B14,RD[#All],AC$2,0)/AC$1,"")</f>
        <v>3.5028522039757997</v>
      </c>
      <c r="AD14" s="67">
        <f>IFERROR(VLOOKUP($B14,RD[#All],AD$2,0)/AD$1,"")</f>
        <v>3.5592176446109027</v>
      </c>
      <c r="AE14" s="67">
        <f>IFERROR(VLOOKUP($B14,RD[#All],AE$2,0)/AE$1,"")</f>
        <v>3.5918435289221811</v>
      </c>
      <c r="AF14" s="67">
        <f>IFERROR(VLOOKUP($B14,RD[#All],AF$2,0)/AF$1,"")</f>
        <v>3.5395755305867667</v>
      </c>
      <c r="AG14" s="67">
        <f>IFERROR(VLOOKUP($B14,RD[#All],AG$2,0)/AG$1,"")</f>
        <v>3.5658759883478983</v>
      </c>
      <c r="AH14" s="67">
        <f>IFERROR(VLOOKUP($B14,RD[#All],AH$2,0)/AH$1,"")</f>
        <v>3.499625468164794</v>
      </c>
      <c r="AI14" s="67">
        <f>IFERROR(VLOOKUP($B14,RD[#All],AI$2,0)/AI$1,"")</f>
        <v>3.545990566037736</v>
      </c>
      <c r="AJ14" s="67">
        <f>IFERROR(VLOOKUP($B14,RD[#All],AJ$2,0)/AJ$1,"")</f>
        <v>3.5904946943655656</v>
      </c>
      <c r="AK14" s="67">
        <f>IFERROR(VLOOKUP($B14,RD[#All],AK$2,0)/AK$1,"")</f>
        <v>3.6374531835205994</v>
      </c>
      <c r="AL14" s="67">
        <f>IFERROR(VLOOKUP($B14,RD[#All],AL$2,0)/AL$1,"")</f>
        <v>3.5128805620608903</v>
      </c>
      <c r="AM14" s="67">
        <f>IFERROR(VLOOKUP($B14,RD[#All],AM$2,0)/AM$1,"")</f>
        <v>3.6374531835205994</v>
      </c>
      <c r="AN14" s="67">
        <f>IFERROR(VLOOKUP($B14,RD[#All],AN$2,0)/AN$1,"")</f>
        <v>3.6179775280898876</v>
      </c>
      <c r="AO14" s="67">
        <f>IFERROR(VLOOKUP($B14,RD[#All],AO$2,0)/AO$1,"")</f>
        <v>3.262172284644195</v>
      </c>
      <c r="AP14" s="67">
        <f>IFERROR(VLOOKUP($B14,RD[#All],AP$2,0)/AP$1,"")</f>
        <v>3.6498127340823969</v>
      </c>
      <c r="AQ14" s="67">
        <f>IFERROR(VLOOKUP($B14,RD[#All],AQ$2,0)/AQ$1,"")</f>
        <v>3.6554307116104869</v>
      </c>
      <c r="AR14" s="67">
        <f>IFERROR(VLOOKUP($B14,RD[#All],AR$2,0)/AR$1,"")</f>
        <v>3.642696629213483</v>
      </c>
      <c r="AS14" s="67">
        <f>IFERROR(VLOOKUP($B14,RD[#All],AS$2,0)/AS$1,"")</f>
        <v>3.6374531835205994</v>
      </c>
      <c r="AT14" s="67">
        <f>IFERROR(VLOOKUP($B14,RD[#All],AT$2,0)/AT$1,"")</f>
        <v>3.6164794007490637</v>
      </c>
      <c r="AU14" s="67">
        <f>IFERROR(VLOOKUP($B14,RD[#All],AU$2,0)/AU$1,"")</f>
        <v>3.6</v>
      </c>
      <c r="AV14" s="67">
        <f>IFERROR(VLOOKUP($B14,RD[#All],AV$2,0)/AV$1,"")</f>
        <v>3.583520599250936</v>
      </c>
      <c r="AW14" s="67">
        <f>IFERROR(VLOOKUP($B14,RD[#All],AW$2,0)/AW$1,"")</f>
        <v>3.5609334485738979</v>
      </c>
      <c r="AX14" s="67">
        <f>IFERROR(VLOOKUP($B14,RD[#All],AX$2,0)/AX$1,"")</f>
        <v>3.6247191011235955</v>
      </c>
      <c r="AY14" s="67">
        <f>IFERROR(VLOOKUP($B14,RD[#All],AY$2,0)/AY$1,"")</f>
        <v>3.5839999999999996</v>
      </c>
      <c r="AZ14" s="67">
        <f>IFERROR(VLOOKUP($B14,RD[#All],AZ$2,0)/AZ$1,"")</f>
        <v>3.4980674157303371</v>
      </c>
      <c r="BA14" s="67">
        <f>IFERROR(VLOOKUP($B14,RD[#All],BA$2,0)/BA$1,"")</f>
        <v>3.6374531835205994</v>
      </c>
      <c r="BB14" s="67">
        <f>IFERROR(VLOOKUP($B14,RD[#All],BB$2,0)/BB$1,"")</f>
        <v>3.6509363295880148</v>
      </c>
      <c r="BC14" s="67">
        <f>IFERROR(VLOOKUP($B14,RD[#All],BC$2,0)/BC$1,"")</f>
        <v>3.6394506866416982</v>
      </c>
      <c r="BD14" s="67">
        <f>IFERROR(VLOOKUP($B14,RD[#All],BD$2,0)/BD$1,"")</f>
        <v>3.6577611319184355</v>
      </c>
      <c r="BE14" s="67">
        <f>IFERROR(VLOOKUP($B14,RD[#All],BE$2,0)/BE$1,"")</f>
        <v>3.536732929991357</v>
      </c>
      <c r="BF14" s="67">
        <f>IFERROR(VLOOKUP($B14,RD[#All],BF$2,0)/BF$1,"")</f>
        <v>3.6624219725343319</v>
      </c>
      <c r="BG14" s="67">
        <f>IFERROR(VLOOKUP($B14,RD[#All],BG$2,0)/BG$1,"")</f>
        <v>3.6740740740740736</v>
      </c>
      <c r="BH14" s="67">
        <f>IFERROR(VLOOKUP($B14,RD[#All],BH$2,0)/BH$1,"")</f>
        <v>3.2666666666666671</v>
      </c>
      <c r="BI14" s="67">
        <f>IFERROR(VLOOKUP($B14,RD[#All],BI$2,0)/BI$1,"")</f>
        <v>3.5845193508114859</v>
      </c>
      <c r="BJ14" s="67">
        <f>IFERROR(VLOOKUP($B14,RD[#All],BJ$2,0)/BJ$1,"")</f>
        <v>3.6327923429047027</v>
      </c>
      <c r="BK14" s="67">
        <f>IFERROR(VLOOKUP($B14,RD[#All],BK$2,0)/BK$1,"")</f>
        <v>3.714232209737828</v>
      </c>
      <c r="BL14" s="67">
        <f>IFERROR(VLOOKUP($B14,RD[#All],BL$2,0)/BL$1,"")</f>
        <v>3.5296085647373707</v>
      </c>
      <c r="BM14" s="67">
        <f>IFERROR(VLOOKUP($B14,RD[#All],BM$2,0)/BM$1,"")</f>
        <v>3.6913857677902624</v>
      </c>
      <c r="BN14" s="67">
        <f>IFERROR(VLOOKUP($B14,RD[#All],BN$2,0)/BN$1,"")</f>
        <v>3.7701149425287355</v>
      </c>
      <c r="BO14" s="67">
        <f>IFERROR(VLOOKUP($B14,RD[#All],BO$2,0)/BO$1,"")</f>
        <v>3.6663785652549699</v>
      </c>
      <c r="BP14" s="67">
        <f>IFERROR(VLOOKUP($B14,RD[#All],BP$2,0)/BP$1,"")</f>
        <v>3.5996542783059637</v>
      </c>
      <c r="BQ14" s="67">
        <f>IFERROR(VLOOKUP($B14,RD[#All],BQ$2,0)/BQ$1,"")</f>
        <v>3.6515125324114091</v>
      </c>
      <c r="BR14" s="67">
        <f>IFERROR(VLOOKUP($B14,RD[#All],BR$2,0)/BR$1,"")</f>
        <v>3.6044943820224717</v>
      </c>
      <c r="BS14" s="67">
        <f>IFERROR(VLOOKUP($B14,RD[#All],BS$2,0)/BS$1,"")</f>
        <v>3.6464419475655432</v>
      </c>
      <c r="BT14" s="67">
        <f>IFERROR(VLOOKUP($B14,RD[#All],BT$2,0)/BT$1,"")</f>
        <v>3.6093632958801498</v>
      </c>
      <c r="BU14" s="67">
        <f>IFERROR(VLOOKUP($B14,RD[#All],BU$2,0)/BU$1,"")</f>
        <v>3.6217228464419478</v>
      </c>
      <c r="BV14" s="67">
        <f>IFERROR(VLOOKUP($B14,RD[#All],BV$2,0)/BV$1,"")</f>
        <v>3.6745318352059928</v>
      </c>
      <c r="BW14" s="67">
        <f>IFERROR(VLOOKUP($B14,RD[#All],BW$2,0)/BW$1,"")</f>
        <v>3.6307116104868915</v>
      </c>
      <c r="BX14" s="67">
        <f>IFERROR(VLOOKUP($B14,RD[#All],BX$2,0)/BX$1,"")</f>
        <v>3.5794007490636708</v>
      </c>
      <c r="BY14" s="67">
        <f>IFERROR(VLOOKUP($B14,RD[#All],BY$2,0)/BY$1,"")</f>
        <v>3.5712026633374951</v>
      </c>
      <c r="BZ14" s="67">
        <f>IFERROR(VLOOKUP($B14,RD[#All],BZ$2,0)/BZ$1,"")</f>
        <v>3.5991677070328754</v>
      </c>
      <c r="CA14" s="67">
        <f>IFERROR(VLOOKUP($B14,RD[#All],CA$2,0)/CA$1,"")</f>
        <v>3.6311277569704536</v>
      </c>
      <c r="CB14" s="67">
        <f>IFERROR(VLOOKUP($B14,RD[#All],CB$2,0)/CB$1,"")</f>
        <v>3.6322097378277154</v>
      </c>
      <c r="CC14" s="67">
        <f>IFERROR(VLOOKUP($B14,RD[#All],CC$2,0)/CC$1,"")</f>
        <v>3.6453183520599248</v>
      </c>
      <c r="CD14" s="67">
        <f>IFERROR(VLOOKUP($B14,RD[#All],CD$2,0)/CD$1,"")</f>
        <v>3.6681071737251512</v>
      </c>
      <c r="CE14" s="67">
        <f>IFERROR(VLOOKUP($B14,RD[#All],CE$2,0)/CE$1,"")</f>
        <v>3.5872659176029962</v>
      </c>
      <c r="CF14" s="67">
        <f>IFERROR(VLOOKUP($B14,RD[#All],CF$2,0)/CF$1,"")</f>
        <v>3.6374531835205994</v>
      </c>
      <c r="CG14" s="67">
        <f>IFERROR(VLOOKUP($B14,RD[#All],CG$2,0)/CG$1,"")</f>
        <v>3.6674157303370789</v>
      </c>
      <c r="CH14" s="67">
        <f>IFERROR(VLOOKUP($B14,RD[#All],CH$2,0)/CH$1,"")</f>
        <v>3.6213483146067413</v>
      </c>
      <c r="CI14" s="67">
        <f>IFERROR(VLOOKUP($B14,RD[#All],CI$2,0)/CI$1,"")</f>
        <v>3.6711610486891386</v>
      </c>
      <c r="CJ14" s="67">
        <f>IFERROR(VLOOKUP($B14,RD[#All],CJ$2,0)/CJ$1,"")</f>
        <v>3.6187265917603</v>
      </c>
      <c r="CK14" s="67">
        <f>IFERROR(VLOOKUP($B14,RD[#All],CK$2,0)/CK$1,"")</f>
        <v>3.5812734082397006</v>
      </c>
      <c r="CL14" s="67">
        <f>IFERROR(VLOOKUP($B14,RD[#All],CL$2,0)/CL$1,"")</f>
        <v>3.6640449438202247</v>
      </c>
      <c r="CM14" s="67">
        <f>IFERROR(VLOOKUP($B14,RD[#All],CM$2,0)/CM$1,"")</f>
        <v>3.6344569288389512</v>
      </c>
      <c r="CN14" s="67">
        <f>IFERROR(VLOOKUP($B14,RD[#All],CN$2,0)/CN$1,"")</f>
        <v>3.5850187265917604</v>
      </c>
      <c r="CO14" s="67">
        <f>IFERROR(VLOOKUP($B14,RD[#All],CO$2,0)/CO$1,"")</f>
        <v>3.5847191011235955</v>
      </c>
      <c r="CP14" s="67">
        <f>IFERROR(VLOOKUP($B14,RD[#All],CP$2,0)/CP$1,"")</f>
        <v>3.5215211754537599</v>
      </c>
      <c r="CQ14" s="67">
        <f>IFERROR(VLOOKUP($B14,RD[#All],CQ$2,0)/CQ$1,"")</f>
        <v>3.6</v>
      </c>
      <c r="CR14" s="67">
        <f>IFERROR(VLOOKUP($B14,RD[#All],CR$2,0)/CR$1,"")</f>
        <v>3.1985018726591758</v>
      </c>
      <c r="CS14" s="67">
        <f>IFERROR(VLOOKUP($B14,RD[#All],CS$2,0)/CS$1,"")</f>
        <v>3.6647523928422805</v>
      </c>
      <c r="CT14" s="67">
        <f>IFERROR(VLOOKUP($B14,RD[#All],CT$2,0)/CT$1,"")</f>
        <v>3.6505617977528093</v>
      </c>
      <c r="CU14" s="67">
        <f>IFERROR(VLOOKUP($B14,RD[#All],CU$2,0)/CU$1,"")</f>
        <v>0</v>
      </c>
      <c r="CV14" s="67">
        <f>IFERROR(VLOOKUP($B14,RD[#All],CV$2,0)/CV$1,"")</f>
        <v>3.6408239700374532</v>
      </c>
      <c r="CW14" s="67">
        <f>IFERROR(VLOOKUP($B14,RD[#All],CW$2,0)/CW$1,"")</f>
        <v>3.5880149812734081</v>
      </c>
      <c r="CX14" s="67">
        <f>IFERROR(VLOOKUP($B14,RD[#All],CX$2,0)/CX$1,"")</f>
        <v>3.5737827715355808</v>
      </c>
      <c r="CY14" s="67">
        <f>IFERROR(VLOOKUP($B14,RD[#All],CY$2,0)/CY$1,"")</f>
        <v>3.612734082397004</v>
      </c>
      <c r="CZ14" s="67">
        <f>IFERROR(VLOOKUP($B14,RD[#All],CZ$2,0)/CZ$1,"")</f>
        <v>3.5640449438202246</v>
      </c>
      <c r="DA14" s="67">
        <f>IFERROR(VLOOKUP($B14,RD[#All],DA$2,0)/DA$1,"")</f>
        <v>3.5932584269662922</v>
      </c>
      <c r="DB14" s="67">
        <f>IFERROR(VLOOKUP($B14,RD[#All],DB$2,0)/DB$1,"")</f>
        <v>3.5591760299625466</v>
      </c>
      <c r="DC14" s="67">
        <f>IFERROR(VLOOKUP($B14,RD[#All],DC$2,0)/DC$1,"")</f>
        <v>3.5655430711610485</v>
      </c>
      <c r="DD14" s="67">
        <f>IFERROR(VLOOKUP($B14,RD[#All],DD$2,0)/DD$1,"")</f>
        <v>3.6217228464419478</v>
      </c>
      <c r="DE14" s="67">
        <f>IFERROR(VLOOKUP($B14,RD[#All],DE$2,0)/DE$1,"")</f>
        <v>3.6078235538909698</v>
      </c>
      <c r="DF14" s="67">
        <f>IFERROR(VLOOKUP($B14,RD[#All],DF$2,0)/DF$1,"")</f>
        <v>3.517229842756775</v>
      </c>
      <c r="DG14" s="67">
        <f>IFERROR(VLOOKUP($B14,RD[#All],DG$2,0)/DG$1,"")</f>
        <v>3.5202247191011233</v>
      </c>
      <c r="DH14" s="67">
        <f>IFERROR(VLOOKUP($B14,RD[#All],DH$2,0)/DH$1,"")</f>
        <v>3.6787349146899708</v>
      </c>
      <c r="DI14" s="67">
        <f>IFERROR(VLOOKUP($B14,RD[#All],DI$2,0)/DI$1,"")</f>
        <v>3.567847882454624</v>
      </c>
      <c r="DJ14" s="67">
        <f>IFERROR(VLOOKUP($B14,RD[#All],DJ$2,0)/DJ$1,"")</f>
        <v>3.5235955056179775</v>
      </c>
      <c r="DK14" s="67">
        <f>IFERROR(VLOOKUP($B14,RD[#All],DK$2,0)/DK$1,"")</f>
        <v>3.521930919683729</v>
      </c>
      <c r="DL14" s="67">
        <f>IFERROR(VLOOKUP($B14,RD[#All],DL$2,0)/DL$1,"")</f>
        <v>3.5672076570952975</v>
      </c>
      <c r="DM14" s="67">
        <f>IFERROR(VLOOKUP($B14,RD[#All],DM$2,0)/DM$1,"")</f>
        <v>3.6213483146067413</v>
      </c>
      <c r="DN14" s="67">
        <f>IFERROR(VLOOKUP($B14,RD[#All],DN$2,0)/DN$1,"")</f>
        <v>3.5808988764044947</v>
      </c>
      <c r="DO14" s="67">
        <f>IFERROR(VLOOKUP($B14,RD[#All],DO$2,0)/DO$1,"")</f>
        <v>3.5503512880562065</v>
      </c>
      <c r="DP14" s="67">
        <f>IFERROR(VLOOKUP($B14,RD[#All],DP$2,0)/DP$1,"")</f>
        <v>3.5089471493965876</v>
      </c>
      <c r="DQ14" s="67">
        <f>IFERROR(VLOOKUP($B14,RD[#All],DQ$2,0)/DQ$1,"")</f>
        <v>3.5618809821057016</v>
      </c>
      <c r="DR14" s="67">
        <f>IFERROR(VLOOKUP($B14,RD[#All],DR$2,0)/DR$1,"")</f>
        <v>3.5737827715355808</v>
      </c>
      <c r="DS14" s="67">
        <f>IFERROR(VLOOKUP($B14,RD[#All],DS$2,0)/DS$1,"")</f>
        <v>3.6224719101123597</v>
      </c>
      <c r="DT14" s="67">
        <f>IFERROR(VLOOKUP($B14,RD[#All],DT$2,0)/DT$1,"")</f>
        <v>3.3258426966292136</v>
      </c>
      <c r="DU14" s="67">
        <f>IFERROR(VLOOKUP($B14,RD[#All],DU$2,0)/DU$1,"")</f>
        <v>3.3458177278401999</v>
      </c>
      <c r="DV14" s="67">
        <f>IFERROR(VLOOKUP($B14,RD[#All],DV$2,0)/DV$1,"")</f>
        <v>3.5805243445692883</v>
      </c>
      <c r="DW14" s="67">
        <f>IFERROR(VLOOKUP($B14,RD[#All],DW$2,0)/DW$1,"")</f>
        <v>3.5243445692883895</v>
      </c>
      <c r="DX14" s="67">
        <f>IFERROR(VLOOKUP($B14,RD[#All],DX$2,0)/DX$1,"")</f>
        <v>3.5255930087390763</v>
      </c>
      <c r="DY14" s="67">
        <f>IFERROR(VLOOKUP($B14,RD[#All],DY$2,0)/DY$1,"")</f>
        <v>3.5805243445692883</v>
      </c>
      <c r="DZ14" s="67">
        <f>IFERROR(VLOOKUP($B14,RD[#All],DZ$2,0)/DZ$1,"")</f>
        <v>3.5430711610486894</v>
      </c>
      <c r="EA14" s="67">
        <f>IFERROR(VLOOKUP($B14,RD[#All],EA$2,0)/EA$1,"")</f>
        <v>3.628797336662505</v>
      </c>
      <c r="EB14" s="67">
        <f>IFERROR(VLOOKUP($B14,RD[#All],EB$2,0)/EB$1,"")</f>
        <v>3.5968372867249276</v>
      </c>
      <c r="EC14" s="67">
        <f>IFERROR(VLOOKUP($B14,RD[#All],EC$2,0)/EC$1,"")</f>
        <v>3.3089023336214347</v>
      </c>
      <c r="ED14" s="67">
        <f>IFERROR(VLOOKUP($B14,RD[#All],ED$2,0)/ED$1,"")</f>
        <v>3.620397579948142</v>
      </c>
      <c r="EE14" s="67">
        <f>IFERROR(VLOOKUP($B14,RD[#All],EE$2,0)/EE$1,"")</f>
        <v>3.6715643906655142</v>
      </c>
      <c r="EF14" s="67">
        <f>IFERROR(VLOOKUP($B14,RD[#All],EF$2,0)/EF$1,"")</f>
        <v>3.6976506639427988</v>
      </c>
      <c r="EG14" s="67">
        <f>IFERROR(VLOOKUP($B14,RD[#All],EG$2,0)/EG$1,"")</f>
        <v>3.7290209790209792</v>
      </c>
      <c r="EH14" s="67">
        <f>IFERROR(VLOOKUP($B14,RD[#All],EH$2,0)/EH$1,"")</f>
        <v>3.5646853146853146</v>
      </c>
      <c r="EI14" s="67">
        <f>IFERROR(VLOOKUP($B14,RD[#All],EI$2,0)/EI$1,"")</f>
        <v>3.7248251748251748</v>
      </c>
      <c r="EJ14" s="67">
        <f>IFERROR(VLOOKUP($B14,RD[#All],EJ$2,0)/EJ$1,"")</f>
        <v>3.7073426573426573</v>
      </c>
      <c r="EK14" s="67">
        <f>IFERROR(VLOOKUP($B14,RD[#All],EK$2,0)/EK$1,"")</f>
        <v>3.6915056179775281</v>
      </c>
      <c r="EL14" s="67">
        <f>IFERROR(VLOOKUP($B14,RD[#All],EL$2,0)/EL$1,"")</f>
        <v>3.2812734082397004</v>
      </c>
      <c r="EM14" s="67">
        <f>IFERROR(VLOOKUP($B14,RD[#All],EM$2,0)/EM$1,"")</f>
        <v>3.6283491789109767</v>
      </c>
      <c r="EN14" s="67">
        <f>IFERROR(VLOOKUP($B14,RD[#All],EN$2,0)/EN$1,"")</f>
        <v>3.5495246326707002</v>
      </c>
      <c r="EO14" s="67">
        <f>IFERROR(VLOOKUP($B14,RD[#All],EO$2,0)/EO$1,"")</f>
        <v>3.6704119850187267</v>
      </c>
      <c r="EP14" s="67">
        <f>IFERROR(VLOOKUP($B14,RD[#All],EP$2,0)/EP$1,"")</f>
        <v>3.7133967156439063</v>
      </c>
      <c r="EQ14" s="67">
        <f>IFERROR(VLOOKUP($B14,RD[#All],EQ$2,0)/EQ$1,"")</f>
        <v>3.5659176029962549</v>
      </c>
      <c r="ER14" s="67">
        <f>IFERROR(VLOOKUP($B14,RD[#All],ER$2,0)/ER$1,"")</f>
        <v>3.6380293863439928</v>
      </c>
      <c r="ES14" s="67">
        <f>IFERROR(VLOOKUP($B14,RD[#All],ES$2,0)/ES$1,"")</f>
        <v>3.6104868913857677</v>
      </c>
      <c r="ET14" s="67">
        <f>IFERROR(VLOOKUP($B14,RD[#All],ET$2,0)/ET$1,"")</f>
        <v>3.6902962206332997</v>
      </c>
      <c r="EU14" s="67">
        <f>IFERROR(VLOOKUP($B14,RD[#All],EU$2,0)/EU$1,"")</f>
        <v>3.6145203111495245</v>
      </c>
      <c r="EV14" s="67">
        <f>IFERROR(VLOOKUP($B14,RD[#All],EV$2,0)/EV$1,"")</f>
        <v>3.6556611927398448</v>
      </c>
      <c r="EW14" s="67">
        <f>IFERROR(VLOOKUP($B14,RD[#All],EW$2,0)/EW$1,"")</f>
        <v>3.6535868625756263</v>
      </c>
      <c r="EX14" s="67">
        <f>IFERROR(VLOOKUP($B14,RD[#All],EX$2,0)/EX$1,"")</f>
        <v>3.5872659176029962</v>
      </c>
      <c r="EY14" s="67">
        <f>IFERROR(VLOOKUP($B14,RD[#All],EY$2,0)/EY$1,"")</f>
        <v>3.5761964211402417</v>
      </c>
      <c r="EZ14" s="67">
        <f>IFERROR(VLOOKUP($B14,RD[#All],EZ$2,0)/EZ$1,"")</f>
        <v>3.553183520599251</v>
      </c>
      <c r="FA14" s="67">
        <f>IFERROR(VLOOKUP($B14,RD[#All],FA$2,0)/FA$1,"")</f>
        <v>3.5419475655430714</v>
      </c>
      <c r="FB14" s="67">
        <f>IFERROR(VLOOKUP($B14,RD[#All],FB$2,0)/FB$1,"")</f>
        <v>3.5580524344569286</v>
      </c>
      <c r="FC14" s="67">
        <f>IFERROR(VLOOKUP($B14,RD[#All],FC$2,0)/FC$1,"")</f>
        <v>3.6239700374531836</v>
      </c>
      <c r="FD14" s="67">
        <f>IFERROR(VLOOKUP($B14,RD[#All],FD$2,0)/FD$1,"")</f>
        <v>3.6985018726591758</v>
      </c>
      <c r="FE14" s="67">
        <f>IFERROR(VLOOKUP($B14,RD[#All],FE$2,0)/FE$1,"")</f>
        <v>3.6662878787878785</v>
      </c>
      <c r="FF14" s="67">
        <f>IFERROR(VLOOKUP($B14,RD[#All],FF$2,0)/FF$1,"")</f>
        <v>3.5625</v>
      </c>
      <c r="FG14" s="67">
        <f>IFERROR(VLOOKUP($B14,RD[#All],FG$2,0)/FG$1,"")</f>
        <v>3.6461279461279466</v>
      </c>
      <c r="FH14" s="67">
        <f>IFERROR(VLOOKUP($B14,RD[#All],FH$2,0)/FH$1,"")</f>
        <v>3.5151515151515151</v>
      </c>
      <c r="FI14" s="67">
        <f>IFERROR(VLOOKUP($B14,RD[#All],FI$2,0)/FI$1,"")</f>
        <v>3.5370370370370372</v>
      </c>
      <c r="FJ14" s="67">
        <f>IFERROR(VLOOKUP($B14,RD[#All],FJ$2,0)/FJ$1,"")</f>
        <v>3.5168350168350169</v>
      </c>
      <c r="FK14" s="67">
        <f>IFERROR(VLOOKUP($B14,RD[#All],FK$2,0)/FK$1,"")</f>
        <v>3.6393939393939396</v>
      </c>
      <c r="FL14" s="67">
        <f>IFERROR(VLOOKUP($B14,RD[#All],FL$2,0)/FL$1,"")</f>
        <v>3.5778181818181816</v>
      </c>
      <c r="FM14" s="67">
        <f>IFERROR(VLOOKUP($B14,RD[#All],FM$2,0)/FM$1,"")</f>
        <v>3.5712121212121208</v>
      </c>
      <c r="FN14" s="67">
        <f>IFERROR(VLOOKUP($B14,RD[#All],FN$2,0)/FN$1,"")</f>
        <v>3.5188552188552187</v>
      </c>
      <c r="FO14" s="67">
        <f>IFERROR(VLOOKUP($B14,RD[#All],FO$2,0)/FO$1,"")</f>
        <v>3.5390151515151516</v>
      </c>
      <c r="FP14" s="67">
        <f>IFERROR(VLOOKUP($B14,RD[#All],FP$2,0)/FP$1,"")</f>
        <v>3.4909090909090907</v>
      </c>
      <c r="FQ14" s="67">
        <f>IFERROR(VLOOKUP($B14,RD[#All],FQ$2,0)/FQ$1,"")</f>
        <v>3.5970909090909093</v>
      </c>
      <c r="FR14" s="67">
        <f>IFERROR(VLOOKUP($B14,RD[#All],FR$2,0)/FR$1,"")</f>
        <v>3.5250909090909088</v>
      </c>
      <c r="FS14" s="67">
        <f>IFERROR(VLOOKUP($B14,RD[#All],FS$2,0)/FS$1,"")</f>
        <v>3.5441077441077438</v>
      </c>
      <c r="FT14" s="67">
        <f>IFERROR(VLOOKUP($B14,RD[#All],FT$2,0)/FT$1,"")</f>
        <v>3.2480000000000002</v>
      </c>
      <c r="FU14" s="67">
        <f>IFERROR(VLOOKUP($B14,RD[#All],FU$2,0)/FU$1,"")</f>
        <v>3.5966329966329966</v>
      </c>
      <c r="FV14" s="67">
        <f>IFERROR(VLOOKUP($B14,RD[#All],FV$2,0)/FV$1,"")</f>
        <v>3.6333333333333333</v>
      </c>
      <c r="FW14" s="67">
        <f>IFERROR(VLOOKUP($B14,RD[#All],FW$2,0)/FW$1,"")</f>
        <v>3.6931818181818183</v>
      </c>
      <c r="FX14" s="67">
        <f>IFERROR(VLOOKUP($B14,RD[#All],FX$2,0)/FX$1,"")</f>
        <v>3.6545454545454543</v>
      </c>
      <c r="FY14" s="67">
        <f>IFERROR(VLOOKUP($B14,RD[#All],FY$2,0)/FY$1,"")</f>
        <v>3.6074074074074076</v>
      </c>
      <c r="FZ14" s="67">
        <f>IFERROR(VLOOKUP($B14,RD[#All],FZ$2,0)/FZ$1,"")</f>
        <v>3.6212121212121211</v>
      </c>
      <c r="GA14" s="67">
        <f>IFERROR(VLOOKUP($B14,RD[#All],GA$2,0)/GA$1,"")</f>
        <v>3.5384615384615383</v>
      </c>
      <c r="GB14" s="67">
        <f>IFERROR(VLOOKUP($B14,RD[#All],GB$2,0)/GB$1,"")</f>
        <v>3.5562289562289564</v>
      </c>
      <c r="GC14" s="67">
        <f>IFERROR(VLOOKUP($B14,RD[#All],GC$2,0)/GC$1,"")</f>
        <v>3.5360269360269361</v>
      </c>
      <c r="GD14" s="67">
        <f>IFERROR(VLOOKUP($B14,RD[#All],GD$2,0)/GD$1,"")</f>
        <v>3.6727272727272728</v>
      </c>
      <c r="GE14" s="67">
        <f>IFERROR(VLOOKUP($B14,RD[#All],GE$2,0)/GE$1,"")</f>
        <v>3.5702797202797205</v>
      </c>
      <c r="GF14" s="67">
        <f>IFERROR(VLOOKUP($B14,RD[#All],GF$2,0)/GF$1,"")</f>
        <v>3.6417508417508415</v>
      </c>
      <c r="GG14" s="67">
        <f>IFERROR(VLOOKUP($B14,RD[#All],GG$2,0)/GG$1,"")</f>
        <v>3.5563636363636362</v>
      </c>
      <c r="GH14" s="67">
        <f>IFERROR(VLOOKUP($B14,RD[#All],GH$2,0)/GH$1,"")</f>
        <v>3.6</v>
      </c>
      <c r="GI14" s="67">
        <f>IFERROR(VLOOKUP($B14,RD[#All],GI$2,0)/GI$1,"")</f>
        <v>3.5014545454545454</v>
      </c>
      <c r="GJ14" s="67">
        <f>IFERROR(VLOOKUP($B14,RD[#All],GJ$2,0)/GJ$1,"")</f>
        <v>3.2604895104895104</v>
      </c>
      <c r="GK14" s="67">
        <f>IFERROR(VLOOKUP($B14,RD[#All],GK$2,0)/GK$1,"")</f>
        <v>3.5810606060606061</v>
      </c>
      <c r="GL14" s="67">
        <f>IFERROR(VLOOKUP($B14,RD[#All],GL$2,0)/GL$1,"")</f>
        <v>3.663257575757576</v>
      </c>
      <c r="GM14" s="67">
        <f>IFERROR(VLOOKUP($B14,RD[#All],GM$2,0)/GM$1,"")</f>
        <v>3.6333333333333333</v>
      </c>
      <c r="GN14" s="67">
        <f>IFERROR(VLOOKUP($B14,RD[#All],GN$2,0)/GN$1,"")</f>
        <v>3.6799242424242422</v>
      </c>
      <c r="GO14" s="67">
        <f>IFERROR(VLOOKUP($B14,RD[#All],GO$2,0)/GO$1,"")</f>
        <v>3.6208333333333331</v>
      </c>
      <c r="GP14" s="67">
        <f>IFERROR(VLOOKUP($B14,RD[#All],GP$2,0)/GP$1,"")</f>
        <v>3.5795454545454546</v>
      </c>
      <c r="GQ14" s="67">
        <f>IFERROR(VLOOKUP($B14,RD[#All],GQ$2,0)/GQ$1,"")</f>
        <v>3.6159090909090907</v>
      </c>
      <c r="GR14" s="67">
        <f>IFERROR(VLOOKUP($B14,RD[#All],GR$2,0)/GR$1,"")</f>
        <v>3.5965909090909092</v>
      </c>
      <c r="GS14" s="67" t="str">
        <f>IFERROR(VLOOKUP($B14,RD[#All],GS$2,0)/GS$1,"")</f>
        <v/>
      </c>
      <c r="GT14" s="67" t="str">
        <f>IFERROR(VLOOKUP($B14,RD[#All],GT$2,0)/GT$1,"")</f>
        <v/>
      </c>
      <c r="GU14" s="67">
        <f>IFERROR(VLOOKUP($B14,RD[#All],GU$2,0)/GU$1,"")</f>
        <v>0</v>
      </c>
      <c r="GV14" s="67">
        <f>IFERROR(VLOOKUP($B14,RD[#All],GV$2,0)/GV$1,"")</f>
        <v>3.5786708694510114</v>
      </c>
      <c r="GW14" s="67">
        <f>IFERROR(VLOOKUP($B14,RD[#All],GW$2,0)/GW$1,"")</f>
        <v>3.5432372505543235</v>
      </c>
      <c r="GX14" s="67" t="str">
        <f>IFERROR(VLOOKUP($B14,RD[#All],GX$2,0)/GX$1,"")</f>
        <v/>
      </c>
      <c r="GY14" s="67">
        <f>IFERROR(VLOOKUP($B14,RD[#All],GY$2,0)/GY$1,"")</f>
        <v>3.5338345864661651</v>
      </c>
      <c r="GZ14" s="67">
        <f>IFERROR(VLOOKUP($B14,RD[#All],GZ$2,0)/GZ$1,"")</f>
        <v>3.6370786516853935</v>
      </c>
      <c r="HA14" s="67">
        <f>IFERROR(VLOOKUP($B14,RD[#All],HA$2,0)/HA$1,"")</f>
        <v>3.5805243445692883</v>
      </c>
      <c r="HB14" s="67">
        <f>IFERROR(VLOOKUP($B14,RD[#All],HB$2,0)/HB$1,"")</f>
        <v>3.5921348314606742</v>
      </c>
      <c r="HC14" s="67">
        <f>IFERROR(VLOOKUP($B14,RD[#All],HC$2,0)/HC$1,"")</f>
        <v>3.2127340823970036</v>
      </c>
      <c r="HD14" s="67">
        <f>IFERROR(VLOOKUP($B14,RD[#All],HD$2,0)/HD$1,"")</f>
        <v>3.6749063670411988</v>
      </c>
      <c r="HE14" s="67">
        <f>IFERROR(VLOOKUP($B14,RD[#All],HE$2,0)/HE$1,"")</f>
        <v>3.6191011235955055</v>
      </c>
      <c r="HF14" s="67">
        <f>IFERROR(VLOOKUP($B14,RD[#All],HF$2,0)/HF$1,"")</f>
        <v>3.648314606741573</v>
      </c>
      <c r="HG14" s="67">
        <f>IFERROR(VLOOKUP($B14,RD[#All],HG$2,0)/HG$1,"")</f>
        <v>3.5460674157303371</v>
      </c>
      <c r="HH14" s="67">
        <f>IFERROR(VLOOKUP($B14,RD[#All],HH$2,0)/HH$1,"")</f>
        <v>3.583520599250936</v>
      </c>
      <c r="HI14" s="67">
        <f>IFERROR(VLOOKUP($B14,RD[#All],HI$2,0)/HI$1,"")</f>
        <v>3.5516853932584267</v>
      </c>
      <c r="HJ14" s="67">
        <f>IFERROR(VLOOKUP($B14,RD[#All],HJ$2,0)/HJ$1,"")</f>
        <v>3.5543071161048689</v>
      </c>
      <c r="HK14" s="67">
        <f>IFERROR(VLOOKUP($B14,RD[#All],HK$2,0)/HK$1,"")</f>
        <v>3.537245110278818</v>
      </c>
      <c r="HL14" s="67">
        <f>IFERROR(VLOOKUP($B14,RD[#All],HL$2,0)/HL$1,"")</f>
        <v>3.8052434456928839</v>
      </c>
      <c r="HM14" s="67">
        <f>IFERROR(VLOOKUP($B14,RD[#All],HM$2,0)/HM$1,"")</f>
        <v>3.8110165696372591</v>
      </c>
      <c r="HN14" s="67">
        <f>IFERROR(VLOOKUP($B14,RD[#All],HN$2,0)/HN$1,"")</f>
        <v>3.7662337662337659</v>
      </c>
      <c r="HO14" s="67">
        <f>IFERROR(VLOOKUP($B14,RD[#All],HO$2,0)/HO$1,"")</f>
        <v>3.766980146290491</v>
      </c>
      <c r="HP14" s="67">
        <f>IFERROR(VLOOKUP($B14,RD[#All],HP$2,0)/HP$1,"")</f>
        <v>3.6990595611285269</v>
      </c>
      <c r="HQ14" s="67">
        <f>IFERROR(VLOOKUP($B14,RD[#All],HQ$2,0)/HQ$1,"")</f>
        <v>3.5675805675805679</v>
      </c>
      <c r="HR14" s="67">
        <f>IFERROR(VLOOKUP($B14,RD[#All],HR$2,0)/HR$1,"")</f>
        <v>3.5429524603836531</v>
      </c>
      <c r="HS14" s="67">
        <f>IFERROR(VLOOKUP($B14,RD[#All],HS$2,0)/HS$1,"")</f>
        <v>3.6185168539325843</v>
      </c>
      <c r="HT14" s="67">
        <f>IFERROR(VLOOKUP($B14,RD[#All],HT$2,0)/HT$1,"")</f>
        <v>3.5868497711194345</v>
      </c>
      <c r="HU14" s="67">
        <f>IFERROR(VLOOKUP($B14,RD[#All],HU$2,0)/HU$1,"")</f>
        <v>3.5073465859982713</v>
      </c>
      <c r="HV14" s="67">
        <f>IFERROR(VLOOKUP($B14,RD[#All],HV$2,0)/HV$1,"")</f>
        <v>3.5111495246326707</v>
      </c>
      <c r="HW14" s="67">
        <f>IFERROR(VLOOKUP($B14,RD[#All],HW$2,0)/HW$1,"")</f>
        <v>3.6728089887640452</v>
      </c>
      <c r="HX14" s="67">
        <f>IFERROR(VLOOKUP($B14,RD[#All],HX$2,0)/HX$1,"")</f>
        <v>3.5764909248055314</v>
      </c>
      <c r="HY14" s="67">
        <f>IFERROR(VLOOKUP($B14,RD[#All],HY$2,0)/HY$1,"")</f>
        <v>3.5562213899292554</v>
      </c>
      <c r="HZ14" s="67">
        <f>IFERROR(VLOOKUP($B14,RD[#All],HZ$2,0)/HZ$1,"")</f>
        <v>3.5891801914273822</v>
      </c>
      <c r="IA14" s="67">
        <f>IFERROR(VLOOKUP($B14,RD[#All],IA$2,0)/IA$1,"")</f>
        <v>3.6173271173271178</v>
      </c>
      <c r="IB14" s="67">
        <f>IFERROR(VLOOKUP($B14,RD[#All],IB$2,0)/IB$1,"")</f>
        <v>3.6515151515151518</v>
      </c>
      <c r="IC14" s="67">
        <f>IFERROR(VLOOKUP($B14,RD[#All],IC$2,0)/IC$1,"")</f>
        <v>3.5314685314685317</v>
      </c>
      <c r="ID14" s="67">
        <f>IFERROR(VLOOKUP($B14,RD[#All],ID$2,0)/ID$1,"")</f>
        <v>3.5488215488215489</v>
      </c>
      <c r="IE14" s="67">
        <f>IFERROR(VLOOKUP($B14,RD[#All],IE$2,0)/IE$1,"")</f>
        <v>3.5511111111111111</v>
      </c>
      <c r="IF14" s="67" t="str">
        <f>IFERROR(VLOOKUP($B14,RD[#All],IF$2,0)/IF$1,"")</f>
        <v/>
      </c>
      <c r="IG14" s="67">
        <f>IFERROR(VLOOKUP($B14,RD[#All],IG$2,0)/IG$1,"")</f>
        <v>3.8069629210302858</v>
      </c>
      <c r="IH14" s="67">
        <f>IFERROR(VLOOKUP($B14,RD[#All],IH$2,0)/IH$1,"")</f>
        <v>3.556252176941832</v>
      </c>
      <c r="II14" s="67">
        <f>IFERROR(VLOOKUP($B14,RD[#All],II$2,0)/II$1,"")</f>
        <v>3.6069651741293534</v>
      </c>
      <c r="IJ14" s="67">
        <f>IFERROR(VLOOKUP($B14,RD[#All],IJ$2,0)/IJ$1,"")</f>
        <v>3.4942012719790494</v>
      </c>
      <c r="IK14" s="67">
        <f>IFERROR(VLOOKUP($B14,RD[#All],IK$2,0)/IK$1,"")</f>
        <v>3.5431235431235435</v>
      </c>
      <c r="IL14" s="67" t="str">
        <f>IFERROR(VLOOKUP($B14,RD[#All],IL$2,0)/IL$1,"")</f>
        <v/>
      </c>
      <c r="IM14" s="67" t="str">
        <f>IFERROR(VLOOKUP($B14,RD[#All],IM$2,0)/IM$1,"")</f>
        <v/>
      </c>
      <c r="IN14" s="67">
        <f>IFERROR(VLOOKUP($B14,RD[#All],IN$2,0)/IN$1,"")</f>
        <v>3.7659352142110762</v>
      </c>
      <c r="IO14" s="67">
        <f>IFERROR(VLOOKUP($B14,RD[#All],IO$2,0)/IO$1,"")</f>
        <v>3.7460815047021945</v>
      </c>
      <c r="IP14" s="67">
        <f>IFERROR(VLOOKUP($B14,RD[#All],IP$2,0)/IP$1,"")</f>
        <v>4.072454715802623</v>
      </c>
      <c r="IQ14" s="67">
        <f>IFERROR(VLOOKUP($B14,RD[#All],IQ$2,0)/IQ$1,"")</f>
        <v>3.5264180264180269</v>
      </c>
      <c r="IR14" s="67">
        <f>IFERROR(VLOOKUP($B14,RD[#All],IR$2,0)/IR$1,"")</f>
        <v>3.6111111111111112</v>
      </c>
      <c r="IS14" s="86">
        <f>IFERROR(AVERAGEIF(Inv_SY_B[[#This Row],[BLK1_INV1]:[BLK8_INV27]],"&gt;"&amp;0.1,Inv_SY_B[[#This Row],[BLK1_INV1]:[BLK8_INV27]]),"")</f>
        <v>3.5976622152658533</v>
      </c>
    </row>
    <row r="15" spans="2:253" x14ac:dyDescent="0.35">
      <c r="B15" s="85">
        <f t="shared" si="0"/>
        <v>45837</v>
      </c>
      <c r="C15" s="67">
        <f>IFERROR(VLOOKUP($B15,RD[#All],C$2,0)/C$1,"")</f>
        <v>3.1564390665514259</v>
      </c>
      <c r="D15" s="67">
        <f>IFERROR(VLOOKUP($B15,RD[#All],D$2,0)/D$1,"")</f>
        <v>3.2221261884183234</v>
      </c>
      <c r="E15" s="67">
        <f>IFERROR(VLOOKUP($B15,RD[#All],E$2,0)/E$1,"")</f>
        <v>3.2284644194756553</v>
      </c>
      <c r="F15" s="67">
        <f>IFERROR(VLOOKUP($B15,RD[#All],F$2,0)/F$1,"")</f>
        <v>3.2172284644194757</v>
      </c>
      <c r="G15" s="67">
        <f>IFERROR(VLOOKUP($B15,RD[#All],G$2,0)/G$1,"")</f>
        <v>3.2082973206568712</v>
      </c>
      <c r="H15" s="67">
        <f>IFERROR(VLOOKUP($B15,RD[#All],H$2,0)/H$1,"")</f>
        <v>3.2097378277153559</v>
      </c>
      <c r="I15" s="67">
        <f>IFERROR(VLOOKUP($B15,RD[#All],I$2,0)/I$1,"")</f>
        <v>3.2247191011235956</v>
      </c>
      <c r="J15" s="67">
        <f>IFERROR(VLOOKUP($B15,RD[#All],J$2,0)/J$1,"")</f>
        <v>3.2359550561797752</v>
      </c>
      <c r="K15" s="67">
        <f>IFERROR(VLOOKUP($B15,RD[#All],K$2,0)/K$1,"")</f>
        <v>3.2071910112359552</v>
      </c>
      <c r="L15" s="67">
        <f>IFERROR(VLOOKUP($B15,RD[#All],L$2,0)/L$1,"")</f>
        <v>3.2215730337078652</v>
      </c>
      <c r="M15" s="67">
        <f>IFERROR(VLOOKUP($B15,RD[#All],M$2,0)/M$1,"")</f>
        <v>3.2059925093632957</v>
      </c>
      <c r="N15" s="67">
        <f>IFERROR(VLOOKUP($B15,RD[#All],N$2,0)/N$1,"")</f>
        <v>3.1453183520599248</v>
      </c>
      <c r="O15" s="67">
        <f>IFERROR(VLOOKUP($B15,RD[#All],O$2,0)/O$1,"")</f>
        <v>3.1423220973782771</v>
      </c>
      <c r="P15" s="67">
        <f>IFERROR(VLOOKUP($B15,RD[#All],P$2,0)/P$1,"")</f>
        <v>3.2972420837589378</v>
      </c>
      <c r="Q15" s="67">
        <f>IFERROR(VLOOKUP($B15,RD[#All],Q$2,0)/Q$1,"")</f>
        <v>3.2172284644194757</v>
      </c>
      <c r="R15" s="67">
        <f>IFERROR(VLOOKUP($B15,RD[#All],R$2,0)/R$1,"")</f>
        <v>3.1880149812734082</v>
      </c>
      <c r="S15" s="67">
        <f>IFERROR(VLOOKUP($B15,RD[#All],S$2,0)/S$1,"")</f>
        <v>3.191011235955056</v>
      </c>
      <c r="T15" s="67">
        <f>IFERROR(VLOOKUP($B15,RD[#All],T$2,0)/T$1,"")</f>
        <v>3.1872659176029963</v>
      </c>
      <c r="U15" s="67">
        <f>IFERROR(VLOOKUP($B15,RD[#All],U$2,0)/U$1,"")</f>
        <v>3.1979256698357821</v>
      </c>
      <c r="V15" s="67">
        <f>IFERROR(VLOOKUP($B15,RD[#All],V$2,0)/V$1,"")</f>
        <v>3.2082973206568712</v>
      </c>
      <c r="W15" s="67">
        <f>IFERROR(VLOOKUP($B15,RD[#All],W$2,0)/W$1,"")</f>
        <v>3.1797752808988764</v>
      </c>
      <c r="X15" s="67">
        <f>IFERROR(VLOOKUP($B15,RD[#All],X$2,0)/X$1,"")</f>
        <v>3.2284644194756553</v>
      </c>
      <c r="Y15" s="67">
        <f>IFERROR(VLOOKUP($B15,RD[#All],Y$2,0)/Y$1,"")</f>
        <v>3.1391529818496111</v>
      </c>
      <c r="Z15" s="67">
        <f>IFERROR(VLOOKUP($B15,RD[#All],Z$2,0)/Z$1,"")</f>
        <v>3.225967540574282</v>
      </c>
      <c r="AA15" s="67">
        <f>IFERROR(VLOOKUP($B15,RD[#All],AA$2,0)/AA$1,"")</f>
        <v>3.1149524632670702</v>
      </c>
      <c r="AB15" s="67">
        <f>IFERROR(VLOOKUP($B15,RD[#All],AB$2,0)/AB$1,"")</f>
        <v>3.2117545375972343</v>
      </c>
      <c r="AC15" s="67">
        <f>IFERROR(VLOOKUP($B15,RD[#All],AC$2,0)/AC$1,"")</f>
        <v>3.1184096802074328</v>
      </c>
      <c r="AD15" s="67">
        <f>IFERROR(VLOOKUP($B15,RD[#All],AD$2,0)/AD$1,"")</f>
        <v>3.1893466500208074</v>
      </c>
      <c r="AE15" s="67">
        <f>IFERROR(VLOOKUP($B15,RD[#All],AE$2,0)/AE$1,"")</f>
        <v>3.2159800249687889</v>
      </c>
      <c r="AF15" s="67">
        <f>IFERROR(VLOOKUP($B15,RD[#All],AF$2,0)/AF$1,"")</f>
        <v>3.1434040782355392</v>
      </c>
      <c r="AG15" s="67">
        <f>IFERROR(VLOOKUP($B15,RD[#All],AG$2,0)/AG$1,"")</f>
        <v>3.1693716188098211</v>
      </c>
      <c r="AH15" s="67">
        <f>IFERROR(VLOOKUP($B15,RD[#All],AH$2,0)/AH$1,"")</f>
        <v>3.0535164377861008</v>
      </c>
      <c r="AI15" s="67">
        <f>IFERROR(VLOOKUP($B15,RD[#All],AI$2,0)/AI$1,"")</f>
        <v>3.1485849056603774</v>
      </c>
      <c r="AJ15" s="67">
        <f>IFERROR(VLOOKUP($B15,RD[#All],AJ$2,0)/AJ$1,"")</f>
        <v>3.2049021073083246</v>
      </c>
      <c r="AK15" s="67">
        <f>IFERROR(VLOOKUP($B15,RD[#All],AK$2,0)/AK$1,"")</f>
        <v>3.1797752808988764</v>
      </c>
      <c r="AL15" s="67">
        <f>IFERROR(VLOOKUP($B15,RD[#All],AL$2,0)/AL$1,"")</f>
        <v>3.2050853128136505</v>
      </c>
      <c r="AM15" s="67">
        <f>IFERROR(VLOOKUP($B15,RD[#All],AM$2,0)/AM$1,"")</f>
        <v>3.2059925093632957</v>
      </c>
      <c r="AN15" s="67">
        <f>IFERROR(VLOOKUP($B15,RD[#All],AN$2,0)/AN$1,"")</f>
        <v>3.1048689138576777</v>
      </c>
      <c r="AO15" s="67">
        <f>IFERROR(VLOOKUP($B15,RD[#All],AO$2,0)/AO$1,"")</f>
        <v>3.161048689138577</v>
      </c>
      <c r="AP15" s="67">
        <f>IFERROR(VLOOKUP($B15,RD[#All],AP$2,0)/AP$1,"")</f>
        <v>3.2209737827715355</v>
      </c>
      <c r="AQ15" s="67">
        <f>IFERROR(VLOOKUP($B15,RD[#All],AQ$2,0)/AQ$1,"")</f>
        <v>3.1310861423220975</v>
      </c>
      <c r="AR15" s="67">
        <f>IFERROR(VLOOKUP($B15,RD[#All],AR$2,0)/AR$1,"")</f>
        <v>3.1239700374531836</v>
      </c>
      <c r="AS15" s="67">
        <f>IFERROR(VLOOKUP($B15,RD[#All],AS$2,0)/AS$1,"")</f>
        <v>3.1685393258426968</v>
      </c>
      <c r="AT15" s="67">
        <f>IFERROR(VLOOKUP($B15,RD[#All],AT$2,0)/AT$1,"")</f>
        <v>3.0681647940074908</v>
      </c>
      <c r="AU15" s="67">
        <f>IFERROR(VLOOKUP($B15,RD[#All],AU$2,0)/AU$1,"")</f>
        <v>3.1947565543071161</v>
      </c>
      <c r="AV15" s="67">
        <f>IFERROR(VLOOKUP($B15,RD[#All],AV$2,0)/AV$1,"")</f>
        <v>3.2059925093632957</v>
      </c>
      <c r="AW15" s="67">
        <f>IFERROR(VLOOKUP($B15,RD[#All],AW$2,0)/AW$1,"")</f>
        <v>3.1149524632670702</v>
      </c>
      <c r="AX15" s="67">
        <f>IFERROR(VLOOKUP($B15,RD[#All],AX$2,0)/AX$1,"")</f>
        <v>3.1685393258426968</v>
      </c>
      <c r="AY15" s="67">
        <f>IFERROR(VLOOKUP($B15,RD[#All],AY$2,0)/AY$1,"")</f>
        <v>3.1712359550561797</v>
      </c>
      <c r="AZ15" s="67">
        <f>IFERROR(VLOOKUP($B15,RD[#All],AZ$2,0)/AZ$1,"")</f>
        <v>3.0964494382022472</v>
      </c>
      <c r="BA15" s="67">
        <f>IFERROR(VLOOKUP($B15,RD[#All],BA$2,0)/BA$1,"")</f>
        <v>3.1835205992509361</v>
      </c>
      <c r="BB15" s="67">
        <f>IFERROR(VLOOKUP($B15,RD[#All],BB$2,0)/BB$1,"")</f>
        <v>3.1985018726591758</v>
      </c>
      <c r="BC15" s="67">
        <f>IFERROR(VLOOKUP($B15,RD[#All],BC$2,0)/BC$1,"")</f>
        <v>3.2392842280482732</v>
      </c>
      <c r="BD15" s="67">
        <f>IFERROR(VLOOKUP($B15,RD[#All],BD$2,0)/BD$1,"")</f>
        <v>3.1993341656263006</v>
      </c>
      <c r="BE15" s="67">
        <f>IFERROR(VLOOKUP($B15,RD[#All],BE$2,0)/BE$1,"")</f>
        <v>3.1623163353500434</v>
      </c>
      <c r="BF15" s="67">
        <f>IFERROR(VLOOKUP($B15,RD[#All],BF$2,0)/BF$1,"")</f>
        <v>3.1776945484810653</v>
      </c>
      <c r="BG15" s="67">
        <f>IFERROR(VLOOKUP($B15,RD[#All],BG$2,0)/BG$1,"")</f>
        <v>3.2</v>
      </c>
      <c r="BH15" s="67">
        <f>IFERROR(VLOOKUP($B15,RD[#All],BH$2,0)/BH$1,"")</f>
        <v>3.1711610486891386</v>
      </c>
      <c r="BI15" s="67">
        <f>IFERROR(VLOOKUP($B15,RD[#All],BI$2,0)/BI$1,"")</f>
        <v>3.1960049937578026</v>
      </c>
      <c r="BJ15" s="67">
        <f>IFERROR(VLOOKUP($B15,RD[#All],BJ$2,0)/BJ$1,"")</f>
        <v>3.1074490220557633</v>
      </c>
      <c r="BK15" s="67">
        <f>IFERROR(VLOOKUP($B15,RD[#All],BK$2,0)/BK$1,"")</f>
        <v>3.2059925093632957</v>
      </c>
      <c r="BL15" s="67">
        <f>IFERROR(VLOOKUP($B15,RD[#All],BL$2,0)/BL$1,"")</f>
        <v>3.2519237203077953</v>
      </c>
      <c r="BM15" s="67">
        <f>IFERROR(VLOOKUP($B15,RD[#All],BM$2,0)/BM$1,"")</f>
        <v>3.2397003745318353</v>
      </c>
      <c r="BN15" s="67">
        <f>IFERROR(VLOOKUP($B15,RD[#All],BN$2,0)/BN$1,"")</f>
        <v>3.2936259143155695</v>
      </c>
      <c r="BO15" s="67">
        <f>IFERROR(VLOOKUP($B15,RD[#All],BO$2,0)/BO$1,"")</f>
        <v>3.191011235955056</v>
      </c>
      <c r="BP15" s="67">
        <f>IFERROR(VLOOKUP($B15,RD[#All],BP$2,0)/BP$1,"")</f>
        <v>3.1771823681936042</v>
      </c>
      <c r="BQ15" s="67">
        <f>IFERROR(VLOOKUP($B15,RD[#All],BQ$2,0)/BQ$1,"")</f>
        <v>3.2082973206568712</v>
      </c>
      <c r="BR15" s="67">
        <f>IFERROR(VLOOKUP($B15,RD[#All],BR$2,0)/BR$1,"")</f>
        <v>3.0907519446845289</v>
      </c>
      <c r="BS15" s="67">
        <f>IFERROR(VLOOKUP($B15,RD[#All],BS$2,0)/BS$1,"")</f>
        <v>3.1647940074906367</v>
      </c>
      <c r="BT15" s="67">
        <f>IFERROR(VLOOKUP($B15,RD[#All],BT$2,0)/BT$1,"")</f>
        <v>3.1760299625468167</v>
      </c>
      <c r="BU15" s="67">
        <f>IFERROR(VLOOKUP($B15,RD[#All],BU$2,0)/BU$1,"")</f>
        <v>3.191011235955056</v>
      </c>
      <c r="BV15" s="67">
        <f>IFERROR(VLOOKUP($B15,RD[#All],BV$2,0)/BV$1,"")</f>
        <v>3.1385767790262173</v>
      </c>
      <c r="BW15" s="67">
        <f>IFERROR(VLOOKUP($B15,RD[#All],BW$2,0)/BW$1,"")</f>
        <v>3.1423220973782771</v>
      </c>
      <c r="BX15" s="67">
        <f>IFERROR(VLOOKUP($B15,RD[#All],BX$2,0)/BX$1,"")</f>
        <v>3.1722846441947565</v>
      </c>
      <c r="BY15" s="67">
        <f>IFERROR(VLOOKUP($B15,RD[#All],BY$2,0)/BY$1,"")</f>
        <v>3.2126508531002913</v>
      </c>
      <c r="BZ15" s="67">
        <f>IFERROR(VLOOKUP($B15,RD[#All],BZ$2,0)/BZ$1,"")</f>
        <v>3.1727007906783187</v>
      </c>
      <c r="CA15" s="67">
        <f>IFERROR(VLOOKUP($B15,RD[#All],CA$2,0)/CA$1,"")</f>
        <v>3.2193091968372869</v>
      </c>
      <c r="CB15" s="67">
        <f>IFERROR(VLOOKUP($B15,RD[#All],CB$2,0)/CB$1,"")</f>
        <v>3.1797752808988764</v>
      </c>
      <c r="CC15" s="67">
        <f>IFERROR(VLOOKUP($B15,RD[#All],CC$2,0)/CC$1,"")</f>
        <v>3.1647940074906367</v>
      </c>
      <c r="CD15" s="67">
        <f>IFERROR(VLOOKUP($B15,RD[#All],CD$2,0)/CD$1,"")</f>
        <v>3.2152117545375973</v>
      </c>
      <c r="CE15" s="67">
        <f>IFERROR(VLOOKUP($B15,RD[#All],CE$2,0)/CE$1,"")</f>
        <v>3.1985018726591758</v>
      </c>
      <c r="CF15" s="67">
        <f>IFERROR(VLOOKUP($B15,RD[#All],CF$2,0)/CF$1,"")</f>
        <v>3.2209737827715355</v>
      </c>
      <c r="CG15" s="67">
        <f>IFERROR(VLOOKUP($B15,RD[#All],CG$2,0)/CG$1,"")</f>
        <v>3.1685393258426968</v>
      </c>
      <c r="CH15" s="67">
        <f>IFERROR(VLOOKUP($B15,RD[#All],CH$2,0)/CH$1,"")</f>
        <v>3.191011235955056</v>
      </c>
      <c r="CI15" s="67">
        <f>IFERROR(VLOOKUP($B15,RD[#All],CI$2,0)/CI$1,"")</f>
        <v>3.1385767790262173</v>
      </c>
      <c r="CJ15" s="67">
        <f>IFERROR(VLOOKUP($B15,RD[#All],CJ$2,0)/CJ$1,"")</f>
        <v>3.1760299625468167</v>
      </c>
      <c r="CK15" s="67">
        <f>IFERROR(VLOOKUP($B15,RD[#All],CK$2,0)/CK$1,"")</f>
        <v>3.1460674157303372</v>
      </c>
      <c r="CL15" s="67">
        <f>IFERROR(VLOOKUP($B15,RD[#All],CL$2,0)/CL$1,"")</f>
        <v>3.1573033707865168</v>
      </c>
      <c r="CM15" s="67">
        <f>IFERROR(VLOOKUP($B15,RD[#All],CM$2,0)/CM$1,"")</f>
        <v>3.1453183520599248</v>
      </c>
      <c r="CN15" s="67">
        <f>IFERROR(VLOOKUP($B15,RD[#All],CN$2,0)/CN$1,"")</f>
        <v>3.1243445692883896</v>
      </c>
      <c r="CO15" s="67">
        <f>IFERROR(VLOOKUP($B15,RD[#All],CO$2,0)/CO$1,"")</f>
        <v>3.1611685393258431</v>
      </c>
      <c r="CP15" s="67">
        <f>IFERROR(VLOOKUP($B15,RD[#All],CP$2,0)/CP$1,"")</f>
        <v>3.1149524632670702</v>
      </c>
      <c r="CQ15" s="67">
        <f>IFERROR(VLOOKUP($B15,RD[#All],CQ$2,0)/CQ$1,"")</f>
        <v>3.2134831460674156</v>
      </c>
      <c r="CR15" s="67">
        <f>IFERROR(VLOOKUP($B15,RD[#All],CR$2,0)/CR$1,"")</f>
        <v>3.11310861423221</v>
      </c>
      <c r="CS15" s="67">
        <f>IFERROR(VLOOKUP($B15,RD[#All],CS$2,0)/CS$1,"")</f>
        <v>3.1560549313358304</v>
      </c>
      <c r="CT15" s="67">
        <f>IFERROR(VLOOKUP($B15,RD[#All],CT$2,0)/CT$1,"")</f>
        <v>3.161048689138577</v>
      </c>
      <c r="CU15" s="67">
        <f>IFERROR(VLOOKUP($B15,RD[#All],CU$2,0)/CU$1,"")</f>
        <v>0</v>
      </c>
      <c r="CV15" s="67">
        <f>IFERROR(VLOOKUP($B15,RD[#All],CV$2,0)/CV$1,"")</f>
        <v>3.1722846441947565</v>
      </c>
      <c r="CW15" s="67">
        <f>IFERROR(VLOOKUP($B15,RD[#All],CW$2,0)/CW$1,"")</f>
        <v>3.191011235955056</v>
      </c>
      <c r="CX15" s="67">
        <f>IFERROR(VLOOKUP($B15,RD[#All],CX$2,0)/CX$1,"")</f>
        <v>3.1423220973782771</v>
      </c>
      <c r="CY15" s="67">
        <f>IFERROR(VLOOKUP($B15,RD[#All],CY$2,0)/CY$1,"")</f>
        <v>3.1198501872659175</v>
      </c>
      <c r="CZ15" s="67">
        <f>IFERROR(VLOOKUP($B15,RD[#All],CZ$2,0)/CZ$1,"")</f>
        <v>3.202247191011236</v>
      </c>
      <c r="DA15" s="67">
        <f>IFERROR(VLOOKUP($B15,RD[#All],DA$2,0)/DA$1,"")</f>
        <v>3.1310861423220975</v>
      </c>
      <c r="DB15" s="67">
        <f>IFERROR(VLOOKUP($B15,RD[#All],DB$2,0)/DB$1,"")</f>
        <v>3.191011235955056</v>
      </c>
      <c r="DC15" s="67">
        <f>IFERROR(VLOOKUP($B15,RD[#All],DC$2,0)/DC$1,"")</f>
        <v>3.2126508531002913</v>
      </c>
      <c r="DD15" s="67">
        <f>IFERROR(VLOOKUP($B15,RD[#All],DD$2,0)/DD$1,"")</f>
        <v>3.1498127340823969</v>
      </c>
      <c r="DE15" s="67">
        <f>IFERROR(VLOOKUP($B15,RD[#All],DE$2,0)/DE$1,"")</f>
        <v>3.2725759467332503</v>
      </c>
      <c r="DF15" s="67">
        <f>IFERROR(VLOOKUP($B15,RD[#All],DF$2,0)/DF$1,"")</f>
        <v>3.1870190699230516</v>
      </c>
      <c r="DG15" s="67">
        <f>IFERROR(VLOOKUP($B15,RD[#All],DG$2,0)/DG$1,"")</f>
        <v>3.1573033707865168</v>
      </c>
      <c r="DH15" s="67">
        <f>IFERROR(VLOOKUP($B15,RD[#All],DH$2,0)/DH$1,"")</f>
        <v>3.1860174781523094</v>
      </c>
      <c r="DI15" s="67">
        <f>IFERROR(VLOOKUP($B15,RD[#All],DI$2,0)/DI$1,"")</f>
        <v>3.1840968020743303</v>
      </c>
      <c r="DJ15" s="67">
        <f>IFERROR(VLOOKUP($B15,RD[#All],DJ$2,0)/DJ$1,"")</f>
        <v>3.1840968020743303</v>
      </c>
      <c r="DK15" s="67">
        <f>IFERROR(VLOOKUP($B15,RD[#All],DK$2,0)/DK$1,"")</f>
        <v>3.1104452767374116</v>
      </c>
      <c r="DL15" s="67">
        <f>IFERROR(VLOOKUP($B15,RD[#All],DL$2,0)/DL$1,"")</f>
        <v>3.0884727424053269</v>
      </c>
      <c r="DM15" s="67">
        <f>IFERROR(VLOOKUP($B15,RD[#All],DM$2,0)/DM$1,"")</f>
        <v>3.2209737827715355</v>
      </c>
      <c r="DN15" s="67">
        <f>IFERROR(VLOOKUP($B15,RD[#All],DN$2,0)/DN$1,"")</f>
        <v>3.1340823970037452</v>
      </c>
      <c r="DO15" s="67">
        <f>IFERROR(VLOOKUP($B15,RD[#All],DO$2,0)/DO$1,"")</f>
        <v>3.1622616259618606</v>
      </c>
      <c r="DP15" s="67">
        <f>IFERROR(VLOOKUP($B15,RD[#All],DP$2,0)/DP$1,"")</f>
        <v>3.099459009571369</v>
      </c>
      <c r="DQ15" s="67">
        <f>IFERROR(VLOOKUP($B15,RD[#All],DQ$2,0)/DQ$1,"")</f>
        <v>3.1660424469413235</v>
      </c>
      <c r="DR15" s="67">
        <f>IFERROR(VLOOKUP($B15,RD[#All],DR$2,0)/DR$1,"")</f>
        <v>3.1947565543071161</v>
      </c>
      <c r="DS15" s="67">
        <f>IFERROR(VLOOKUP($B15,RD[#All],DS$2,0)/DS$1,"")</f>
        <v>3.1262172284644199</v>
      </c>
      <c r="DT15" s="67">
        <f>IFERROR(VLOOKUP($B15,RD[#All],DT$2,0)/DT$1,"")</f>
        <v>2.9929255097794423</v>
      </c>
      <c r="DU15" s="67">
        <f>IFERROR(VLOOKUP($B15,RD[#All],DU$2,0)/DU$1,"")</f>
        <v>2.9396587598834789</v>
      </c>
      <c r="DV15" s="67">
        <f>IFERROR(VLOOKUP($B15,RD[#All],DV$2,0)/DV$1,"")</f>
        <v>3.1985018726591758</v>
      </c>
      <c r="DW15" s="67">
        <f>IFERROR(VLOOKUP($B15,RD[#All],DW$2,0)/DW$1,"")</f>
        <v>3.1041198501872658</v>
      </c>
      <c r="DX15" s="67">
        <f>IFERROR(VLOOKUP($B15,RD[#All],DX$2,0)/DX$1,"")</f>
        <v>3.1893466500208074</v>
      </c>
      <c r="DY15" s="67">
        <f>IFERROR(VLOOKUP($B15,RD[#All],DY$2,0)/DY$1,"")</f>
        <v>3.1172284644194757</v>
      </c>
      <c r="DZ15" s="67">
        <f>IFERROR(VLOOKUP($B15,RD[#All],DZ$2,0)/DZ$1,"")</f>
        <v>3.1449438202247193</v>
      </c>
      <c r="EA15" s="67">
        <f>IFERROR(VLOOKUP($B15,RD[#All],EA$2,0)/EA$1,"")</f>
        <v>3.1044527673741156</v>
      </c>
      <c r="EB15" s="67">
        <f>IFERROR(VLOOKUP($B15,RD[#All],EB$2,0)/EB$1,"")</f>
        <v>3.1816895547232629</v>
      </c>
      <c r="EC15" s="67">
        <f>IFERROR(VLOOKUP($B15,RD[#All],EC$2,0)/EC$1,"")</f>
        <v>3.1208297320656873</v>
      </c>
      <c r="ED15" s="67">
        <f>IFERROR(VLOOKUP($B15,RD[#All],ED$2,0)/ED$1,"")</f>
        <v>3.1688850475367332</v>
      </c>
      <c r="EE15" s="67">
        <f>IFERROR(VLOOKUP($B15,RD[#All],EE$2,0)/EE$1,"")</f>
        <v>3.189628349178911</v>
      </c>
      <c r="EF15" s="67">
        <f>IFERROR(VLOOKUP($B15,RD[#All],EF$2,0)/EF$1,"")</f>
        <v>3.1297242083758938</v>
      </c>
      <c r="EG15" s="67">
        <f>IFERROR(VLOOKUP($B15,RD[#All],EG$2,0)/EG$1,"")</f>
        <v>3.1433566433566433</v>
      </c>
      <c r="EH15" s="67">
        <f>IFERROR(VLOOKUP($B15,RD[#All],EH$2,0)/EH$1,"")</f>
        <v>3.1479020979020977</v>
      </c>
      <c r="EI15" s="67">
        <f>IFERROR(VLOOKUP($B15,RD[#All],EI$2,0)/EI$1,"")</f>
        <v>3.1216783216783215</v>
      </c>
      <c r="EJ15" s="67">
        <f>IFERROR(VLOOKUP($B15,RD[#All],EJ$2,0)/EJ$1,"")</f>
        <v>3.1573426573426575</v>
      </c>
      <c r="EK15" s="67">
        <f>IFERROR(VLOOKUP($B15,RD[#All],EK$2,0)/EK$1,"")</f>
        <v>3.1316853932584268</v>
      </c>
      <c r="EL15" s="67">
        <f>IFERROR(VLOOKUP($B15,RD[#All],EL$2,0)/EL$1,"")</f>
        <v>3.2247191011235956</v>
      </c>
      <c r="EM15" s="67">
        <f>IFERROR(VLOOKUP($B15,RD[#All],EM$2,0)/EM$1,"")</f>
        <v>3.1775280898876406</v>
      </c>
      <c r="EN15" s="67">
        <f>IFERROR(VLOOKUP($B15,RD[#All],EN$2,0)/EN$1,"")</f>
        <v>3.128781331028522</v>
      </c>
      <c r="EO15" s="67">
        <f>IFERROR(VLOOKUP($B15,RD[#All],EO$2,0)/EO$1,"")</f>
        <v>3.1685393258426968</v>
      </c>
      <c r="EP15" s="67">
        <f>IFERROR(VLOOKUP($B15,RD[#All],EP$2,0)/EP$1,"")</f>
        <v>3.2570440795159898</v>
      </c>
      <c r="EQ15" s="67">
        <f>IFERROR(VLOOKUP($B15,RD[#All],EQ$2,0)/EQ$1,"")</f>
        <v>3.112734082397004</v>
      </c>
      <c r="ER15" s="67">
        <f>IFERROR(VLOOKUP($B15,RD[#All],ER$2,0)/ER$1,"")</f>
        <v>3.1996542783059638</v>
      </c>
      <c r="ES15" s="67">
        <f>IFERROR(VLOOKUP($B15,RD[#All],ES$2,0)/ES$1,"")</f>
        <v>3.1764044943820227</v>
      </c>
      <c r="ET15" s="67">
        <f>IFERROR(VLOOKUP($B15,RD[#All],ET$2,0)/ET$1,"")</f>
        <v>3.2196118488253318</v>
      </c>
      <c r="EU15" s="67">
        <f>IFERROR(VLOOKUP($B15,RD[#All],EU$2,0)/EU$1,"")</f>
        <v>3.1840968020743303</v>
      </c>
      <c r="EV15" s="67">
        <f>IFERROR(VLOOKUP($B15,RD[#All],EV$2,0)/EV$1,"")</f>
        <v>3.2643042350907523</v>
      </c>
      <c r="EW15" s="67">
        <f>IFERROR(VLOOKUP($B15,RD[#All],EW$2,0)/EW$1,"")</f>
        <v>3.2293863439930854</v>
      </c>
      <c r="EX15" s="67">
        <f>IFERROR(VLOOKUP($B15,RD[#All],EX$2,0)/EX$1,"")</f>
        <v>3.2397003745318353</v>
      </c>
      <c r="EY15" s="67">
        <f>IFERROR(VLOOKUP($B15,RD[#All],EY$2,0)/EY$1,"")</f>
        <v>3.1667082813150231</v>
      </c>
      <c r="EZ15" s="67">
        <f>IFERROR(VLOOKUP($B15,RD[#All],EZ$2,0)/EZ$1,"")</f>
        <v>3.1647940074906367</v>
      </c>
      <c r="FA15" s="67">
        <f>IFERROR(VLOOKUP($B15,RD[#All],FA$2,0)/FA$1,"")</f>
        <v>3.1921348314606739</v>
      </c>
      <c r="FB15" s="67">
        <f>IFERROR(VLOOKUP($B15,RD[#All],FB$2,0)/FB$1,"")</f>
        <v>3.149063670411985</v>
      </c>
      <c r="FC15" s="67">
        <f>IFERROR(VLOOKUP($B15,RD[#All],FC$2,0)/FC$1,"")</f>
        <v>3.2059925093632957</v>
      </c>
      <c r="FD15" s="67">
        <f>IFERROR(VLOOKUP($B15,RD[#All],FD$2,0)/FD$1,"")</f>
        <v>3.2629213483146069</v>
      </c>
      <c r="FE15" s="67">
        <f>IFERROR(VLOOKUP($B15,RD[#All],FE$2,0)/FE$1,"")</f>
        <v>3.2121212121212119</v>
      </c>
      <c r="FF15" s="67">
        <f>IFERROR(VLOOKUP($B15,RD[#All],FF$2,0)/FF$1,"")</f>
        <v>3.1363636363636362</v>
      </c>
      <c r="FG15" s="67">
        <f>IFERROR(VLOOKUP($B15,RD[#All],FG$2,0)/FG$1,"")</f>
        <v>3.1784511784511786</v>
      </c>
      <c r="FH15" s="67">
        <f>IFERROR(VLOOKUP($B15,RD[#All],FH$2,0)/FH$1,"")</f>
        <v>3.0984848484848486</v>
      </c>
      <c r="FI15" s="67">
        <f>IFERROR(VLOOKUP($B15,RD[#All],FI$2,0)/FI$1,"")</f>
        <v>3.1481481481481484</v>
      </c>
      <c r="FJ15" s="67">
        <f>IFERROR(VLOOKUP($B15,RD[#All],FJ$2,0)/FJ$1,"")</f>
        <v>3.1043771043771042</v>
      </c>
      <c r="FK15" s="67">
        <f>IFERROR(VLOOKUP($B15,RD[#All],FK$2,0)/FK$1,"")</f>
        <v>3.2053872053872055</v>
      </c>
      <c r="FL15" s="67">
        <f>IFERROR(VLOOKUP($B15,RD[#All],FL$2,0)/FL$1,"")</f>
        <v>3.16</v>
      </c>
      <c r="FM15" s="67">
        <f>IFERROR(VLOOKUP($B15,RD[#All],FM$2,0)/FM$1,"")</f>
        <v>3.1287878787878789</v>
      </c>
      <c r="FN15" s="67">
        <f>IFERROR(VLOOKUP($B15,RD[#All],FN$2,0)/FN$1,"")</f>
        <v>3.0168350168350169</v>
      </c>
      <c r="FO15" s="67">
        <f>IFERROR(VLOOKUP($B15,RD[#All],FO$2,0)/FO$1,"")</f>
        <v>3.1643939393939391</v>
      </c>
      <c r="FP15" s="67">
        <f>IFERROR(VLOOKUP($B15,RD[#All],FP$2,0)/FP$1,"")</f>
        <v>3.0952727272727274</v>
      </c>
      <c r="FQ15" s="67">
        <f>IFERROR(VLOOKUP($B15,RD[#All],FQ$2,0)/FQ$1,"")</f>
        <v>3.1418181818181816</v>
      </c>
      <c r="FR15" s="67">
        <f>IFERROR(VLOOKUP($B15,RD[#All],FR$2,0)/FR$1,"")</f>
        <v>3.1487272727272728</v>
      </c>
      <c r="FS15" s="67">
        <f>IFERROR(VLOOKUP($B15,RD[#All],FS$2,0)/FS$1,"")</f>
        <v>3.1616161616161618</v>
      </c>
      <c r="FT15" s="67">
        <f>IFERROR(VLOOKUP($B15,RD[#All],FT$2,0)/FT$1,"")</f>
        <v>2.9818181818181819</v>
      </c>
      <c r="FU15" s="67">
        <f>IFERROR(VLOOKUP($B15,RD[#All],FU$2,0)/FU$1,"")</f>
        <v>3.1303030303030304</v>
      </c>
      <c r="FV15" s="67">
        <f>IFERROR(VLOOKUP($B15,RD[#All],FV$2,0)/FV$1,"")</f>
        <v>3.1590909090909092</v>
      </c>
      <c r="FW15" s="67">
        <f>IFERROR(VLOOKUP($B15,RD[#All],FW$2,0)/FW$1,"")</f>
        <v>3.2045454545454546</v>
      </c>
      <c r="FX15" s="67">
        <f>IFERROR(VLOOKUP($B15,RD[#All],FX$2,0)/FX$1,"")</f>
        <v>3.1212121212121211</v>
      </c>
      <c r="FY15" s="67">
        <f>IFERROR(VLOOKUP($B15,RD[#All],FY$2,0)/FY$1,"")</f>
        <v>3.1178451178451176</v>
      </c>
      <c r="FZ15" s="67">
        <f>IFERROR(VLOOKUP($B15,RD[#All],FZ$2,0)/FZ$1,"")</f>
        <v>3.2007575757575757</v>
      </c>
      <c r="GA15" s="67">
        <f>IFERROR(VLOOKUP($B15,RD[#All],GA$2,0)/GA$1,"")</f>
        <v>3.1912587412587414</v>
      </c>
      <c r="GB15" s="67">
        <f>IFERROR(VLOOKUP($B15,RD[#All],GB$2,0)/GB$1,"")</f>
        <v>3.1346801346801345</v>
      </c>
      <c r="GC15" s="67">
        <f>IFERROR(VLOOKUP($B15,RD[#All],GC$2,0)/GC$1,"")</f>
        <v>3.1212121212121211</v>
      </c>
      <c r="GD15" s="67">
        <f>IFERROR(VLOOKUP($B15,RD[#All],GD$2,0)/GD$1,"")</f>
        <v>3.1709090909090909</v>
      </c>
      <c r="GE15" s="67">
        <f>IFERROR(VLOOKUP($B15,RD[#All],GE$2,0)/GE$1,"")</f>
        <v>3.1213286713286714</v>
      </c>
      <c r="GF15" s="67">
        <f>IFERROR(VLOOKUP($B15,RD[#All],GF$2,0)/GF$1,"")</f>
        <v>3.2053872053872055</v>
      </c>
      <c r="GG15" s="67">
        <f>IFERROR(VLOOKUP($B15,RD[#All],GG$2,0)/GG$1,"")</f>
        <v>3.1680000000000001</v>
      </c>
      <c r="GH15" s="67">
        <f>IFERROR(VLOOKUP($B15,RD[#All],GH$2,0)/GH$1,"")</f>
        <v>3.1480000000000001</v>
      </c>
      <c r="GI15" s="67">
        <f>IFERROR(VLOOKUP($B15,RD[#All],GI$2,0)/GI$1,"")</f>
        <v>3.1425454545454548</v>
      </c>
      <c r="GJ15" s="67">
        <f>IFERROR(VLOOKUP($B15,RD[#All],GJ$2,0)/GJ$1,"")</f>
        <v>3.1538461538461537</v>
      </c>
      <c r="GK15" s="67">
        <f>IFERROR(VLOOKUP($B15,RD[#All],GK$2,0)/GK$1,"")</f>
        <v>3.1098484848484849</v>
      </c>
      <c r="GL15" s="67">
        <f>IFERROR(VLOOKUP($B15,RD[#All],GL$2,0)/GL$1,"")</f>
        <v>3.1598484848484851</v>
      </c>
      <c r="GM15" s="67">
        <f>IFERROR(VLOOKUP($B15,RD[#All],GM$2,0)/GM$1,"")</f>
        <v>3.1920454545454549</v>
      </c>
      <c r="GN15" s="67">
        <f>IFERROR(VLOOKUP($B15,RD[#All],GN$2,0)/GN$1,"")</f>
        <v>3.1628787878787881</v>
      </c>
      <c r="GO15" s="67">
        <f>IFERROR(VLOOKUP($B15,RD[#All],GO$2,0)/GO$1,"")</f>
        <v>3.1590909090909092</v>
      </c>
      <c r="GP15" s="67">
        <f>IFERROR(VLOOKUP($B15,RD[#All],GP$2,0)/GP$1,"")</f>
        <v>3.1401515151515151</v>
      </c>
      <c r="GQ15" s="67">
        <f>IFERROR(VLOOKUP($B15,RD[#All],GQ$2,0)/GQ$1,"")</f>
        <v>3.1318181818181818</v>
      </c>
      <c r="GR15" s="67">
        <f>IFERROR(VLOOKUP($B15,RD[#All],GR$2,0)/GR$1,"")</f>
        <v>3.1174242424242422</v>
      </c>
      <c r="GS15" s="67" t="str">
        <f>IFERROR(VLOOKUP($B15,RD[#All],GS$2,0)/GS$1,"")</f>
        <v/>
      </c>
      <c r="GT15" s="67" t="str">
        <f>IFERROR(VLOOKUP($B15,RD[#All],GT$2,0)/GT$1,"")</f>
        <v/>
      </c>
      <c r="GU15" s="67">
        <f>IFERROR(VLOOKUP($B15,RD[#All],GU$2,0)/GU$1,"")</f>
        <v>0</v>
      </c>
      <c r="GV15" s="67">
        <f>IFERROR(VLOOKUP($B15,RD[#All],GV$2,0)/GV$1,"")</f>
        <v>3.1573417389020229</v>
      </c>
      <c r="GW15" s="67">
        <f>IFERROR(VLOOKUP($B15,RD[#All],GW$2,0)/GW$1,"")</f>
        <v>3.1633407243163338</v>
      </c>
      <c r="GX15" s="67" t="str">
        <f>IFERROR(VLOOKUP($B15,RD[#All],GX$2,0)/GX$1,"")</f>
        <v/>
      </c>
      <c r="GY15" s="67">
        <f>IFERROR(VLOOKUP($B15,RD[#All],GY$2,0)/GY$1,"")</f>
        <v>3.1664388243335608</v>
      </c>
      <c r="GZ15" s="67">
        <f>IFERROR(VLOOKUP($B15,RD[#All],GZ$2,0)/GZ$1,"")</f>
        <v>3.1797752808988764</v>
      </c>
      <c r="HA15" s="67">
        <f>IFERROR(VLOOKUP($B15,RD[#All],HA$2,0)/HA$1,"")</f>
        <v>3.1674157303370789</v>
      </c>
      <c r="HB15" s="67">
        <f>IFERROR(VLOOKUP($B15,RD[#All],HB$2,0)/HB$1,"")</f>
        <v>3.1449438202247193</v>
      </c>
      <c r="HC15" s="67">
        <f>IFERROR(VLOOKUP($B15,RD[#All],HC$2,0)/HC$1,"")</f>
        <v>3.149438202247191</v>
      </c>
      <c r="HD15" s="67">
        <f>IFERROR(VLOOKUP($B15,RD[#All],HD$2,0)/HD$1,"")</f>
        <v>3.159925093632959</v>
      </c>
      <c r="HE15" s="67">
        <f>IFERROR(VLOOKUP($B15,RD[#All],HE$2,0)/HE$1,"")</f>
        <v>3.1310861423220975</v>
      </c>
      <c r="HF15" s="67">
        <f>IFERROR(VLOOKUP($B15,RD[#All],HF$2,0)/HF$1,"")</f>
        <v>3.1786516853932585</v>
      </c>
      <c r="HG15" s="67">
        <f>IFERROR(VLOOKUP($B15,RD[#All],HG$2,0)/HG$1,"")</f>
        <v>3.1449438202247193</v>
      </c>
      <c r="HH15" s="67">
        <f>IFERROR(VLOOKUP($B15,RD[#All],HH$2,0)/HH$1,"")</f>
        <v>3.1704119850187267</v>
      </c>
      <c r="HI15" s="67">
        <f>IFERROR(VLOOKUP($B15,RD[#All],HI$2,0)/HI$1,"")</f>
        <v>3.191011235955056</v>
      </c>
      <c r="HJ15" s="67">
        <f>IFERROR(VLOOKUP($B15,RD[#All],HJ$2,0)/HJ$1,"")</f>
        <v>3.1168539325842697</v>
      </c>
      <c r="HK15" s="67">
        <f>IFERROR(VLOOKUP($B15,RD[#All],HK$2,0)/HK$1,"")</f>
        <v>3.1996670828131504</v>
      </c>
      <c r="HL15" s="67">
        <f>IFERROR(VLOOKUP($B15,RD[#All],HL$2,0)/HL$1,"")</f>
        <v>3.3325010403662088</v>
      </c>
      <c r="HM15" s="67">
        <f>IFERROR(VLOOKUP($B15,RD[#All],HM$2,0)/HM$1,"")</f>
        <v>3.3685624720107481</v>
      </c>
      <c r="HN15" s="67">
        <f>IFERROR(VLOOKUP($B15,RD[#All],HN$2,0)/HN$1,"")</f>
        <v>3.3094491715181369</v>
      </c>
      <c r="HO15" s="67">
        <f>IFERROR(VLOOKUP($B15,RD[#All],HO$2,0)/HO$1,"")</f>
        <v>3.2863113897596654</v>
      </c>
      <c r="HP15" s="67">
        <f>IFERROR(VLOOKUP($B15,RD[#All],HP$2,0)/HP$1,"")</f>
        <v>3.3479623824451412</v>
      </c>
      <c r="HQ15" s="67">
        <f>IFERROR(VLOOKUP($B15,RD[#All],HQ$2,0)/HQ$1,"")</f>
        <v>3.1024531024531026</v>
      </c>
      <c r="HR15" s="67">
        <f>IFERROR(VLOOKUP($B15,RD[#All],HR$2,0)/HR$1,"")</f>
        <v>3.1276063386155126</v>
      </c>
      <c r="HS15" s="67">
        <f>IFERROR(VLOOKUP($B15,RD[#All],HS$2,0)/HS$1,"")</f>
        <v>3.1101123595505618</v>
      </c>
      <c r="HT15" s="67">
        <f>IFERROR(VLOOKUP($B15,RD[#All],HT$2,0)/HT$1,"")</f>
        <v>3.1893466500208074</v>
      </c>
      <c r="HU15" s="67">
        <f>IFERROR(VLOOKUP($B15,RD[#All],HU$2,0)/HU$1,"")</f>
        <v>3.1149524632670702</v>
      </c>
      <c r="HV15" s="67">
        <f>IFERROR(VLOOKUP($B15,RD[#All],HV$2,0)/HV$1,"")</f>
        <v>3.1114952463267072</v>
      </c>
      <c r="HW15" s="67">
        <f>IFERROR(VLOOKUP($B15,RD[#All],HW$2,0)/HW$1,"")</f>
        <v>3.2287640449438202</v>
      </c>
      <c r="HX15" s="67">
        <f>IFERROR(VLOOKUP($B15,RD[#All],HX$2,0)/HX$1,"")</f>
        <v>3.2290406222990491</v>
      </c>
      <c r="HY15" s="67">
        <f>IFERROR(VLOOKUP($B15,RD[#All],HY$2,0)/HY$1,"")</f>
        <v>3.1793591344153143</v>
      </c>
      <c r="HZ15" s="67">
        <f>IFERROR(VLOOKUP($B15,RD[#All],HZ$2,0)/HZ$1,"")</f>
        <v>3.1207657095297545</v>
      </c>
      <c r="IA15" s="67">
        <f>IFERROR(VLOOKUP($B15,RD[#All],IA$2,0)/IA$1,"")</f>
        <v>3.1118881118881121</v>
      </c>
      <c r="IB15" s="67">
        <f>IFERROR(VLOOKUP($B15,RD[#All],IB$2,0)/IB$1,"")</f>
        <v>3.1240981240981243</v>
      </c>
      <c r="IC15" s="67">
        <f>IFERROR(VLOOKUP($B15,RD[#All],IC$2,0)/IC$1,"")</f>
        <v>3.1429681429681433</v>
      </c>
      <c r="ID15" s="67">
        <f>IFERROR(VLOOKUP($B15,RD[#All],ID$2,0)/ID$1,"")</f>
        <v>3.1511410400299287</v>
      </c>
      <c r="IE15" s="67">
        <f>IFERROR(VLOOKUP($B15,RD[#All],IE$2,0)/IE$1,"")</f>
        <v>3.1604040404040408</v>
      </c>
      <c r="IF15" s="67" t="str">
        <f>IFERROR(VLOOKUP($B15,RD[#All],IF$2,0)/IF$1,"")</f>
        <v/>
      </c>
      <c r="IG15" s="67">
        <f>IFERROR(VLOOKUP($B15,RD[#All],IG$2,0)/IG$1,"")</f>
        <v>3.3150297197848855</v>
      </c>
      <c r="IH15" s="67">
        <f>IFERROR(VLOOKUP($B15,RD[#All],IH$2,0)/IH$1,"")</f>
        <v>3.1682340647857887</v>
      </c>
      <c r="II15" s="67">
        <f>IFERROR(VLOOKUP($B15,RD[#All],II$2,0)/II$1,"")</f>
        <v>3.2039800995024876</v>
      </c>
      <c r="IJ15" s="67">
        <f>IFERROR(VLOOKUP($B15,RD[#All],IJ$2,0)/IJ$1,"")</f>
        <v>3.1238309016086792</v>
      </c>
      <c r="IK15" s="67">
        <f>IFERROR(VLOOKUP($B15,RD[#All],IK$2,0)/IK$1,"")</f>
        <v>3.1196581196581201</v>
      </c>
      <c r="IL15" s="67" t="str">
        <f>IFERROR(VLOOKUP($B15,RD[#All],IL$2,0)/IL$1,"")</f>
        <v/>
      </c>
      <c r="IM15" s="67" t="str">
        <f>IFERROR(VLOOKUP($B15,RD[#All],IM$2,0)/IM$1,"")</f>
        <v/>
      </c>
      <c r="IN15" s="67">
        <f>IFERROR(VLOOKUP($B15,RD[#All],IN$2,0)/IN$1,"")</f>
        <v>3.2936259143155695</v>
      </c>
      <c r="IO15" s="67">
        <f>IFERROR(VLOOKUP($B15,RD[#All],IO$2,0)/IO$1,"")</f>
        <v>3.334639498432602</v>
      </c>
      <c r="IP15" s="67">
        <f>IFERROR(VLOOKUP($B15,RD[#All],IP$2,0)/IP$1,"")</f>
        <v>3.5186341869664792</v>
      </c>
      <c r="IQ15" s="67">
        <f>IFERROR(VLOOKUP($B15,RD[#All],IQ$2,0)/IQ$1,"")</f>
        <v>3.1429681429681433</v>
      </c>
      <c r="IR15" s="67">
        <f>IFERROR(VLOOKUP($B15,RD[#All],IR$2,0)/IR$1,"")</f>
        <v>3.1496683250414597</v>
      </c>
      <c r="IS15" s="86">
        <f>IFERROR(AVERAGEIF(Inv_SY_B[[#This Row],[BLK1_INV1]:[BLK8_INV27]],"&gt;"&amp;0.1,Inv_SY_B[[#This Row],[BLK1_INV1]:[BLK8_INV27]]),"")</f>
        <v>3.1719453668291009</v>
      </c>
    </row>
    <row r="16" spans="2:253" x14ac:dyDescent="0.35">
      <c r="B16" s="85">
        <f t="shared" si="0"/>
        <v>45838</v>
      </c>
      <c r="C16" s="67">
        <f>IFERROR(VLOOKUP($B16,RD[#All],C$2,0)/C$1,"")</f>
        <v>2.5548833189282627</v>
      </c>
      <c r="D16" s="67">
        <f>IFERROR(VLOOKUP($B16,RD[#All],D$2,0)/D$1,"")</f>
        <v>2.5306828003457218</v>
      </c>
      <c r="E16" s="67">
        <f>IFERROR(VLOOKUP($B16,RD[#All],E$2,0)/E$1,"")</f>
        <v>2.5355805243445695</v>
      </c>
      <c r="F16" s="67">
        <f>IFERROR(VLOOKUP($B16,RD[#All],F$2,0)/F$1,"")</f>
        <v>2.5205992509363297</v>
      </c>
      <c r="G16" s="67">
        <f>IFERROR(VLOOKUP($B16,RD[#All],G$2,0)/G$1,"")</f>
        <v>2.5168539325842696</v>
      </c>
      <c r="H16" s="67">
        <f>IFERROR(VLOOKUP($B16,RD[#All],H$2,0)/H$1,"")</f>
        <v>2.5243445692883895</v>
      </c>
      <c r="I16" s="67">
        <f>IFERROR(VLOOKUP($B16,RD[#All],I$2,0)/I$1,"")</f>
        <v>2.5355805243445695</v>
      </c>
      <c r="J16" s="67">
        <f>IFERROR(VLOOKUP($B16,RD[#All],J$2,0)/J$1,"")</f>
        <v>2.5430711610486894</v>
      </c>
      <c r="K16" s="67">
        <f>IFERROR(VLOOKUP($B16,RD[#All],K$2,0)/K$1,"")</f>
        <v>2.5204494382022471</v>
      </c>
      <c r="L16" s="67">
        <f>IFERROR(VLOOKUP($B16,RD[#All],L$2,0)/L$1,"")</f>
        <v>2.5312359550561796</v>
      </c>
      <c r="M16" s="67">
        <f>IFERROR(VLOOKUP($B16,RD[#All],M$2,0)/M$1,"")</f>
        <v>2.5880149812734081</v>
      </c>
      <c r="N16" s="67">
        <f>IFERROR(VLOOKUP($B16,RD[#All],N$2,0)/N$1,"")</f>
        <v>2.5692883895131087</v>
      </c>
      <c r="O16" s="67">
        <f>IFERROR(VLOOKUP($B16,RD[#All],O$2,0)/O$1,"")</f>
        <v>2.5505617977528088</v>
      </c>
      <c r="P16" s="67">
        <f>IFERROR(VLOOKUP($B16,RD[#All],P$2,0)/P$1,"")</f>
        <v>2.5903983656792646</v>
      </c>
      <c r="Q16" s="67">
        <f>IFERROR(VLOOKUP($B16,RD[#All],Q$2,0)/Q$1,"")</f>
        <v>2.5243445692883895</v>
      </c>
      <c r="R16" s="67">
        <f>IFERROR(VLOOKUP($B16,RD[#All],R$2,0)/R$1,"")</f>
        <v>2.5205992509363297</v>
      </c>
      <c r="S16" s="67">
        <f>IFERROR(VLOOKUP($B16,RD[#All],S$2,0)/S$1,"")</f>
        <v>2.5093632958801497</v>
      </c>
      <c r="T16" s="67">
        <f>IFERROR(VLOOKUP($B16,RD[#All],T$2,0)/T$1,"")</f>
        <v>2.49438202247191</v>
      </c>
      <c r="U16" s="67">
        <f>IFERROR(VLOOKUP($B16,RD[#All],U$2,0)/U$1,"")</f>
        <v>2.5237683664649957</v>
      </c>
      <c r="V16" s="67">
        <f>IFERROR(VLOOKUP($B16,RD[#All],V$2,0)/V$1,"")</f>
        <v>2.5133967156439065</v>
      </c>
      <c r="W16" s="67">
        <f>IFERROR(VLOOKUP($B16,RD[#All],W$2,0)/W$1,"")</f>
        <v>2.5243445692883895</v>
      </c>
      <c r="X16" s="67">
        <f>IFERROR(VLOOKUP($B16,RD[#All],X$2,0)/X$1,"")</f>
        <v>2.5318352059925093</v>
      </c>
      <c r="Y16" s="67">
        <f>IFERROR(VLOOKUP($B16,RD[#All],Y$2,0)/Y$1,"")</f>
        <v>2.5203111495246326</v>
      </c>
      <c r="Z16" s="67">
        <f>IFERROR(VLOOKUP($B16,RD[#All],Z$2,0)/Z$1,"")</f>
        <v>2.5401581356637535</v>
      </c>
      <c r="AA16" s="67">
        <f>IFERROR(VLOOKUP($B16,RD[#All],AA$2,0)/AA$1,"")</f>
        <v>2.5341400172860848</v>
      </c>
      <c r="AB16" s="67">
        <f>IFERROR(VLOOKUP($B16,RD[#All],AB$2,0)/AB$1,"")</f>
        <v>2.5099394987035435</v>
      </c>
      <c r="AC16" s="67">
        <f>IFERROR(VLOOKUP($B16,RD[#All],AC$2,0)/AC$1,"")</f>
        <v>2.5410544511668105</v>
      </c>
      <c r="AD16" s="67">
        <f>IFERROR(VLOOKUP($B16,RD[#All],AD$2,0)/AD$1,"")</f>
        <v>2.513524760715772</v>
      </c>
      <c r="AE16" s="67">
        <f>IFERROR(VLOOKUP($B16,RD[#All],AE$2,0)/AE$1,"")</f>
        <v>2.5235122763212652</v>
      </c>
      <c r="AF16" s="67">
        <f>IFERROR(VLOOKUP($B16,RD[#All],AF$2,0)/AF$1,"")</f>
        <v>2.5334997919267583</v>
      </c>
      <c r="AG16" s="67">
        <f>IFERROR(VLOOKUP($B16,RD[#All],AG$2,0)/AG$1,"")</f>
        <v>2.5268414481897628</v>
      </c>
      <c r="AH16" s="67">
        <f>IFERROR(VLOOKUP($B16,RD[#All],AH$2,0)/AH$1,"")</f>
        <v>2.5068664169787764</v>
      </c>
      <c r="AI16" s="67">
        <f>IFERROR(VLOOKUP($B16,RD[#All],AI$2,0)/AI$1,"")</f>
        <v>2.5511006289308176</v>
      </c>
      <c r="AJ16" s="67">
        <f>IFERROR(VLOOKUP($B16,RD[#All],AJ$2,0)/AJ$1,"")</f>
        <v>2.5825736063368705</v>
      </c>
      <c r="AK16" s="67">
        <f>IFERROR(VLOOKUP($B16,RD[#All],AK$2,0)/AK$1,"")</f>
        <v>2.4794007490636703</v>
      </c>
      <c r="AL16" s="67">
        <f>IFERROR(VLOOKUP($B16,RD[#All],AL$2,0)/AL$1,"")</f>
        <v>2.4891267982602878</v>
      </c>
      <c r="AM16" s="67">
        <f>IFERROR(VLOOKUP($B16,RD[#All],AM$2,0)/AM$1,"")</f>
        <v>2.5205992509363297</v>
      </c>
      <c r="AN16" s="67">
        <f>IFERROR(VLOOKUP($B16,RD[#All],AN$2,0)/AN$1,"")</f>
        <v>2.4868913857677901</v>
      </c>
      <c r="AO16" s="67">
        <f>IFERROR(VLOOKUP($B16,RD[#All],AO$2,0)/AO$1,"")</f>
        <v>2.4419475655430714</v>
      </c>
      <c r="AP16" s="67">
        <f>IFERROR(VLOOKUP($B16,RD[#All],AP$2,0)/AP$1,"")</f>
        <v>2.5168539325842696</v>
      </c>
      <c r="AQ16" s="67">
        <f>IFERROR(VLOOKUP($B16,RD[#All],AQ$2,0)/AQ$1,"")</f>
        <v>2.5205992509363297</v>
      </c>
      <c r="AR16" s="67">
        <f>IFERROR(VLOOKUP($B16,RD[#All],AR$2,0)/AR$1,"")</f>
        <v>2.4569288389513106</v>
      </c>
      <c r="AS16" s="67">
        <f>IFERROR(VLOOKUP($B16,RD[#All],AS$2,0)/AS$1,"")</f>
        <v>2.5730337078651684</v>
      </c>
      <c r="AT16" s="67">
        <f>IFERROR(VLOOKUP($B16,RD[#All],AT$2,0)/AT$1,"")</f>
        <v>2.5318352059925093</v>
      </c>
      <c r="AU16" s="67">
        <f>IFERROR(VLOOKUP($B16,RD[#All],AU$2,0)/AU$1,"")</f>
        <v>2.5617977528089888</v>
      </c>
      <c r="AV16" s="67">
        <f>IFERROR(VLOOKUP($B16,RD[#All],AV$2,0)/AV$1,"")</f>
        <v>2.5205992509363297</v>
      </c>
      <c r="AW16" s="67">
        <f>IFERROR(VLOOKUP($B16,RD[#All],AW$2,0)/AW$1,"")</f>
        <v>2.3578219533275715</v>
      </c>
      <c r="AX16" s="67">
        <f>IFERROR(VLOOKUP($B16,RD[#All],AX$2,0)/AX$1,"")</f>
        <v>2.5310861423220974</v>
      </c>
      <c r="AY16" s="67">
        <f>IFERROR(VLOOKUP($B16,RD[#All],AY$2,0)/AY$1,"")</f>
        <v>2.3766292134831462</v>
      </c>
      <c r="AZ16" s="67">
        <f>IFERROR(VLOOKUP($B16,RD[#All],AZ$2,0)/AZ$1,"")</f>
        <v>2.3694382022471911</v>
      </c>
      <c r="BA16" s="67">
        <f>IFERROR(VLOOKUP($B16,RD[#All],BA$2,0)/BA$1,"")</f>
        <v>2.4868913857677901</v>
      </c>
      <c r="BB16" s="67">
        <f>IFERROR(VLOOKUP($B16,RD[#All],BB$2,0)/BB$1,"")</f>
        <v>2.5393258426966292</v>
      </c>
      <c r="BC16" s="67">
        <f>IFERROR(VLOOKUP($B16,RD[#All],BC$2,0)/BC$1,"")</f>
        <v>2.5002080732417813</v>
      </c>
      <c r="BD16" s="67">
        <f>IFERROR(VLOOKUP($B16,RD[#All],BD$2,0)/BD$1,"")</f>
        <v>2.5434873075322515</v>
      </c>
      <c r="BE16" s="67">
        <f>IFERROR(VLOOKUP($B16,RD[#All],BE$2,0)/BE$1,"")</f>
        <v>2.4995678478824548</v>
      </c>
      <c r="BF16" s="67">
        <f>IFERROR(VLOOKUP($B16,RD[#All],BF$2,0)/BF$1,"")</f>
        <v>2.5401581356637535</v>
      </c>
      <c r="BG16" s="67">
        <f>IFERROR(VLOOKUP($B16,RD[#All],BG$2,0)/BG$1,"")</f>
        <v>2.5468164794007491</v>
      </c>
      <c r="BH16" s="67">
        <f>IFERROR(VLOOKUP($B16,RD[#All],BH$2,0)/BH$1,"")</f>
        <v>2.5468164794007491</v>
      </c>
      <c r="BI16" s="67">
        <f>IFERROR(VLOOKUP($B16,RD[#All],BI$2,0)/BI$1,"")</f>
        <v>2.5168539325842696</v>
      </c>
      <c r="BJ16" s="67">
        <f>IFERROR(VLOOKUP($B16,RD[#All],BJ$2,0)/BJ$1,"")</f>
        <v>2.5501456512692466</v>
      </c>
      <c r="BK16" s="67">
        <f>IFERROR(VLOOKUP($B16,RD[#All],BK$2,0)/BK$1,"")</f>
        <v>2.5093632958801497</v>
      </c>
      <c r="BL16" s="67">
        <f>IFERROR(VLOOKUP($B16,RD[#All],BL$2,0)/BL$1,"")</f>
        <v>2.569421211107394</v>
      </c>
      <c r="BM16" s="67">
        <f>IFERROR(VLOOKUP($B16,RD[#All],BM$2,0)/BM$1,"")</f>
        <v>2.5205992509363297</v>
      </c>
      <c r="BN16" s="67">
        <f>IFERROR(VLOOKUP($B16,RD[#All],BN$2,0)/BN$1,"")</f>
        <v>2.6081504702194356</v>
      </c>
      <c r="BO16" s="67">
        <f>IFERROR(VLOOKUP($B16,RD[#All],BO$2,0)/BO$1,"")</f>
        <v>2.5133967156439065</v>
      </c>
      <c r="BP16" s="67">
        <f>IFERROR(VLOOKUP($B16,RD[#All],BP$2,0)/BP$1,"")</f>
        <v>2.5030250648228178</v>
      </c>
      <c r="BQ16" s="67">
        <f>IFERROR(VLOOKUP($B16,RD[#All],BQ$2,0)/BQ$1,"")</f>
        <v>2.5168539325842696</v>
      </c>
      <c r="BR16" s="67">
        <f>IFERROR(VLOOKUP($B16,RD[#All],BR$2,0)/BR$1,"")</f>
        <v>2.5375972342264479</v>
      </c>
      <c r="BS16" s="67">
        <f>IFERROR(VLOOKUP($B16,RD[#All],BS$2,0)/BS$1,"")</f>
        <v>2.4794007490636703</v>
      </c>
      <c r="BT16" s="67">
        <f>IFERROR(VLOOKUP($B16,RD[#All],BT$2,0)/BT$1,"")</f>
        <v>2.4868913857677901</v>
      </c>
      <c r="BU16" s="67">
        <f>IFERROR(VLOOKUP($B16,RD[#All],BU$2,0)/BU$1,"")</f>
        <v>2.5243445692883895</v>
      </c>
      <c r="BV16" s="67">
        <f>IFERROR(VLOOKUP($B16,RD[#All],BV$2,0)/BV$1,"")</f>
        <v>2.5131086142322099</v>
      </c>
      <c r="BW16" s="67">
        <f>IFERROR(VLOOKUP($B16,RD[#All],BW$2,0)/BW$1,"")</f>
        <v>2.5580524344569286</v>
      </c>
      <c r="BX16" s="67">
        <f>IFERROR(VLOOKUP($B16,RD[#All],BX$2,0)/BX$1,"")</f>
        <v>2.5430711610486894</v>
      </c>
      <c r="BY16" s="67">
        <f>IFERROR(VLOOKUP($B16,RD[#All],BY$2,0)/BY$1,"")</f>
        <v>2.5561381606325426</v>
      </c>
      <c r="BZ16" s="67">
        <f>IFERROR(VLOOKUP($B16,RD[#All],BZ$2,0)/BZ$1,"")</f>
        <v>2.5002080732417813</v>
      </c>
      <c r="CA16" s="67">
        <f>IFERROR(VLOOKUP($B16,RD[#All],CA$2,0)/CA$1,"")</f>
        <v>2.5368289637952559</v>
      </c>
      <c r="CB16" s="67">
        <f>IFERROR(VLOOKUP($B16,RD[#All],CB$2,0)/CB$1,"")</f>
        <v>2.50561797752809</v>
      </c>
      <c r="CC16" s="67">
        <f>IFERROR(VLOOKUP($B16,RD[#All],CC$2,0)/CC$1,"")</f>
        <v>2.5269662921348317</v>
      </c>
      <c r="CD16" s="67">
        <f>IFERROR(VLOOKUP($B16,RD[#All],CD$2,0)/CD$1,"")</f>
        <v>2.5272255834053587</v>
      </c>
      <c r="CE16" s="67">
        <f>IFERROR(VLOOKUP($B16,RD[#All],CE$2,0)/CE$1,"")</f>
        <v>2.5018726591760299</v>
      </c>
      <c r="CF16" s="67">
        <f>IFERROR(VLOOKUP($B16,RD[#All],CF$2,0)/CF$1,"")</f>
        <v>2.5205992509363297</v>
      </c>
      <c r="CG16" s="67">
        <f>IFERROR(VLOOKUP($B16,RD[#All],CG$2,0)/CG$1,"")</f>
        <v>2.4831460674157304</v>
      </c>
      <c r="CH16" s="67">
        <f>IFERROR(VLOOKUP($B16,RD[#All],CH$2,0)/CH$1,"")</f>
        <v>2.50561797752809</v>
      </c>
      <c r="CI16" s="67">
        <f>IFERROR(VLOOKUP($B16,RD[#All],CI$2,0)/CI$1,"")</f>
        <v>2.5243445692883895</v>
      </c>
      <c r="CJ16" s="67">
        <f>IFERROR(VLOOKUP($B16,RD[#All],CJ$2,0)/CJ$1,"")</f>
        <v>2.4531835205992509</v>
      </c>
      <c r="CK16" s="67">
        <f>IFERROR(VLOOKUP($B16,RD[#All],CK$2,0)/CK$1,"")</f>
        <v>2.5505617977528088</v>
      </c>
      <c r="CL16" s="67">
        <f>IFERROR(VLOOKUP($B16,RD[#All],CL$2,0)/CL$1,"")</f>
        <v>2.4531835205992509</v>
      </c>
      <c r="CM16" s="67">
        <f>IFERROR(VLOOKUP($B16,RD[#All],CM$2,0)/CM$1,"")</f>
        <v>2.4569288389513106</v>
      </c>
      <c r="CN16" s="67">
        <f>IFERROR(VLOOKUP($B16,RD[#All],CN$2,0)/CN$1,"")</f>
        <v>2.49438202247191</v>
      </c>
      <c r="CO16" s="67">
        <f>IFERROR(VLOOKUP($B16,RD[#All],CO$2,0)/CO$1,"")</f>
        <v>2.4492584269662925</v>
      </c>
      <c r="CP16" s="67">
        <f>IFERROR(VLOOKUP($B16,RD[#All],CP$2,0)/CP$1,"")</f>
        <v>2.4995678478824548</v>
      </c>
      <c r="CQ16" s="67">
        <f>IFERROR(VLOOKUP($B16,RD[#All],CQ$2,0)/CQ$1,"")</f>
        <v>2.4981273408239701</v>
      </c>
      <c r="CR16" s="67">
        <f>IFERROR(VLOOKUP($B16,RD[#All],CR$2,0)/CR$1,"")</f>
        <v>2.3745318352059925</v>
      </c>
      <c r="CS16" s="67">
        <f>IFERROR(VLOOKUP($B16,RD[#All],CS$2,0)/CS$1,"")</f>
        <v>2.5168539325842696</v>
      </c>
      <c r="CT16" s="67">
        <f>IFERROR(VLOOKUP($B16,RD[#All],CT$2,0)/CT$1,"")</f>
        <v>2.4794007490636703</v>
      </c>
      <c r="CU16" s="67">
        <f>IFERROR(VLOOKUP($B16,RD[#All],CU$2,0)/CU$1,"")</f>
        <v>0.17790262172284643</v>
      </c>
      <c r="CV16" s="67">
        <f>IFERROR(VLOOKUP($B16,RD[#All],CV$2,0)/CV$1,"")</f>
        <v>2.5318352059925093</v>
      </c>
      <c r="CW16" s="67">
        <f>IFERROR(VLOOKUP($B16,RD[#All],CW$2,0)/CW$1,"")</f>
        <v>2.5580524344569286</v>
      </c>
      <c r="CX16" s="67">
        <f>IFERROR(VLOOKUP($B16,RD[#All],CX$2,0)/CX$1,"")</f>
        <v>2.5168539325842696</v>
      </c>
      <c r="CY16" s="67">
        <f>IFERROR(VLOOKUP($B16,RD[#All],CY$2,0)/CY$1,"")</f>
        <v>2.4636704119850186</v>
      </c>
      <c r="CZ16" s="67">
        <f>IFERROR(VLOOKUP($B16,RD[#All],CZ$2,0)/CZ$1,"")</f>
        <v>2.564419475655431</v>
      </c>
      <c r="DA16" s="67">
        <f>IFERROR(VLOOKUP($B16,RD[#All],DA$2,0)/DA$1,"")</f>
        <v>2.4640449438202245</v>
      </c>
      <c r="DB16" s="67">
        <f>IFERROR(VLOOKUP($B16,RD[#All],DB$2,0)/DB$1,"")</f>
        <v>2.4981273408239701</v>
      </c>
      <c r="DC16" s="67">
        <f>IFERROR(VLOOKUP($B16,RD[#All],DC$2,0)/DC$1,"")</f>
        <v>2.513524760715772</v>
      </c>
      <c r="DD16" s="67">
        <f>IFERROR(VLOOKUP($B16,RD[#All],DD$2,0)/DD$1,"")</f>
        <v>2.4269662921348316</v>
      </c>
      <c r="DE16" s="67">
        <f>IFERROR(VLOOKUP($B16,RD[#All],DE$2,0)/DE$1,"")</f>
        <v>2.5411568872243029</v>
      </c>
      <c r="DF16" s="67">
        <f>IFERROR(VLOOKUP($B16,RD[#All],DF$2,0)/DF$1,"")</f>
        <v>2.4723987955838074</v>
      </c>
      <c r="DG16" s="67">
        <f>IFERROR(VLOOKUP($B16,RD[#All],DG$2,0)/DG$1,"")</f>
        <v>2.5131086142322099</v>
      </c>
      <c r="DH16" s="67">
        <f>IFERROR(VLOOKUP($B16,RD[#All],DH$2,0)/DH$1,"")</f>
        <v>2.5168539325842696</v>
      </c>
      <c r="DI16" s="67">
        <f>IFERROR(VLOOKUP($B16,RD[#All],DI$2,0)/DI$1,"")</f>
        <v>2.5133967156439065</v>
      </c>
      <c r="DJ16" s="67">
        <f>IFERROR(VLOOKUP($B16,RD[#All],DJ$2,0)/DJ$1,"")</f>
        <v>2.5687121866897149</v>
      </c>
      <c r="DK16" s="67">
        <f>IFERROR(VLOOKUP($B16,RD[#All],DK$2,0)/DK$1,"")</f>
        <v>2.5168539325842696</v>
      </c>
      <c r="DL16" s="67">
        <f>IFERROR(VLOOKUP($B16,RD[#All],DL$2,0)/DL$1,"")</f>
        <v>2.5235122763212652</v>
      </c>
      <c r="DM16" s="67">
        <f>IFERROR(VLOOKUP($B16,RD[#All],DM$2,0)/DM$1,"")</f>
        <v>2.5168539325842696</v>
      </c>
      <c r="DN16" s="67">
        <f>IFERROR(VLOOKUP($B16,RD[#All],DN$2,0)/DN$1,"")</f>
        <v>2.5205992509363297</v>
      </c>
      <c r="DO16" s="67">
        <f>IFERROR(VLOOKUP($B16,RD[#All],DO$2,0)/DO$1,"")</f>
        <v>2.5158916025426565</v>
      </c>
      <c r="DP16" s="67">
        <f>IFERROR(VLOOKUP($B16,RD[#All],DP$2,0)/DP$1,"")</f>
        <v>2.4369538077403248</v>
      </c>
      <c r="DQ16" s="67">
        <f>IFERROR(VLOOKUP($B16,RD[#All],DQ$2,0)/DQ$1,"")</f>
        <v>2.513524760715772</v>
      </c>
      <c r="DR16" s="67">
        <f>IFERROR(VLOOKUP($B16,RD[#All],DR$2,0)/DR$1,"")</f>
        <v>2.5205992509363297</v>
      </c>
      <c r="DS16" s="67">
        <f>IFERROR(VLOOKUP($B16,RD[#All],DS$2,0)/DS$1,"")</f>
        <v>2.451685393258427</v>
      </c>
      <c r="DT16" s="67">
        <f>IFERROR(VLOOKUP($B16,RD[#All],DT$2,0)/DT$1,"")</f>
        <v>2.3570536828963795</v>
      </c>
      <c r="DU16" s="67">
        <f>IFERROR(VLOOKUP($B16,RD[#All],DU$2,0)/DU$1,"")</f>
        <v>2.420307948397836</v>
      </c>
      <c r="DV16" s="67">
        <f>IFERROR(VLOOKUP($B16,RD[#All],DV$2,0)/DV$1,"")</f>
        <v>2.5018726591760299</v>
      </c>
      <c r="DW16" s="67">
        <f>IFERROR(VLOOKUP($B16,RD[#All],DW$2,0)/DW$1,"")</f>
        <v>2.50561797752809</v>
      </c>
      <c r="DX16" s="67">
        <f>IFERROR(VLOOKUP($B16,RD[#All],DX$2,0)/DX$1,"")</f>
        <v>2.5101955888472745</v>
      </c>
      <c r="DY16" s="67">
        <f>IFERROR(VLOOKUP($B16,RD[#All],DY$2,0)/DY$1,"")</f>
        <v>2.5243445692883895</v>
      </c>
      <c r="DZ16" s="67">
        <f>IFERROR(VLOOKUP($B16,RD[#All],DZ$2,0)/DZ$1,"")</f>
        <v>2.5617977528089888</v>
      </c>
      <c r="EA16" s="67">
        <f>IFERROR(VLOOKUP($B16,RD[#All],EA$2,0)/EA$1,"")</f>
        <v>2.4003329171868497</v>
      </c>
      <c r="EB16" s="67">
        <f>IFERROR(VLOOKUP($B16,RD[#All],EB$2,0)/EB$1,"")</f>
        <v>2.5667915106117354</v>
      </c>
      <c r="EC16" s="67">
        <f>IFERROR(VLOOKUP($B16,RD[#All],EC$2,0)/EC$1,"")</f>
        <v>2.5548833189282627</v>
      </c>
      <c r="ED16" s="67">
        <f>IFERROR(VLOOKUP($B16,RD[#All],ED$2,0)/ED$1,"")</f>
        <v>2.575626620570441</v>
      </c>
      <c r="EE16" s="67">
        <f>IFERROR(VLOOKUP($B16,RD[#All],EE$2,0)/EE$1,"")</f>
        <v>2.5548833189282627</v>
      </c>
      <c r="EF16" s="67">
        <f>IFERROR(VLOOKUP($B16,RD[#All],EF$2,0)/EF$1,"")</f>
        <v>2.5005107252298262</v>
      </c>
      <c r="EG16" s="67">
        <f>IFERROR(VLOOKUP($B16,RD[#All],EG$2,0)/EG$1,"")</f>
        <v>2.5244755244755246</v>
      </c>
      <c r="EH16" s="67">
        <f>IFERROR(VLOOKUP($B16,RD[#All],EH$2,0)/EH$1,"")</f>
        <v>2.5209790209790208</v>
      </c>
      <c r="EI16" s="67">
        <f>IFERROR(VLOOKUP($B16,RD[#All],EI$2,0)/EI$1,"")</f>
        <v>2.4860139860139858</v>
      </c>
      <c r="EJ16" s="67">
        <f>IFERROR(VLOOKUP($B16,RD[#All],EJ$2,0)/EJ$1,"")</f>
        <v>2.5489510489510487</v>
      </c>
      <c r="EK16" s="67">
        <f>IFERROR(VLOOKUP($B16,RD[#All],EK$2,0)/EK$1,"")</f>
        <v>2.5276404494382021</v>
      </c>
      <c r="EL16" s="67">
        <f>IFERROR(VLOOKUP($B16,RD[#All],EL$2,0)/EL$1,"")</f>
        <v>2.5543071161048689</v>
      </c>
      <c r="EM16" s="67">
        <f>IFERROR(VLOOKUP($B16,RD[#All],EM$2,0)/EM$1,"")</f>
        <v>2.4843560933448576</v>
      </c>
      <c r="EN16" s="67">
        <f>IFERROR(VLOOKUP($B16,RD[#All],EN$2,0)/EN$1,"")</f>
        <v>2.4719101123595504</v>
      </c>
      <c r="EO16" s="67">
        <f>IFERROR(VLOOKUP($B16,RD[#All],EO$2,0)/EO$1,"")</f>
        <v>2.5580524344569286</v>
      </c>
      <c r="EP16" s="67">
        <f>IFERROR(VLOOKUP($B16,RD[#All],EP$2,0)/EP$1,"")</f>
        <v>2.4511668107173725</v>
      </c>
      <c r="EQ16" s="67">
        <f>IFERROR(VLOOKUP($B16,RD[#All],EQ$2,0)/EQ$1,"")</f>
        <v>2.5543071161048689</v>
      </c>
      <c r="ER16" s="67">
        <f>IFERROR(VLOOKUP($B16,RD[#All],ER$2,0)/ER$1,"")</f>
        <v>2.4587726879861713</v>
      </c>
      <c r="ES16" s="67">
        <f>IFERROR(VLOOKUP($B16,RD[#All],ES$2,0)/ES$1,"")</f>
        <v>2.4910112359550562</v>
      </c>
      <c r="ET16" s="67">
        <f>IFERROR(VLOOKUP($B16,RD[#All],ET$2,0)/ET$1,"")</f>
        <v>2.530337078651685</v>
      </c>
      <c r="EU16" s="67">
        <f>IFERROR(VLOOKUP($B16,RD[#All],EU$2,0)/EU$1,"")</f>
        <v>2.5548833189282627</v>
      </c>
      <c r="EV16" s="67">
        <f>IFERROR(VLOOKUP($B16,RD[#All],EV$2,0)/EV$1,"")</f>
        <v>2.5375972342264479</v>
      </c>
      <c r="EW16" s="67">
        <f>IFERROR(VLOOKUP($B16,RD[#All],EW$2,0)/EW$1,"")</f>
        <v>2.5545375972342264</v>
      </c>
      <c r="EX16" s="67">
        <f>IFERROR(VLOOKUP($B16,RD[#All],EX$2,0)/EX$1,"")</f>
        <v>2.5400749063670416</v>
      </c>
      <c r="EY16" s="67">
        <f>IFERROR(VLOOKUP($B16,RD[#All],EY$2,0)/EY$1,"")</f>
        <v>2.5341656263004579</v>
      </c>
      <c r="EZ16" s="67">
        <f>IFERROR(VLOOKUP($B16,RD[#All],EZ$2,0)/EZ$1,"")</f>
        <v>2.5441947565543068</v>
      </c>
      <c r="FA16" s="67">
        <f>IFERROR(VLOOKUP($B16,RD[#All],FA$2,0)/FA$1,"")</f>
        <v>2.5044943820224721</v>
      </c>
      <c r="FB16" s="67">
        <f>IFERROR(VLOOKUP($B16,RD[#All],FB$2,0)/FB$1,"")</f>
        <v>2.5617977528089888</v>
      </c>
      <c r="FC16" s="67">
        <f>IFERROR(VLOOKUP($B16,RD[#All],FC$2,0)/FC$1,"")</f>
        <v>2.5093632958801497</v>
      </c>
      <c r="FD16" s="67">
        <f>IFERROR(VLOOKUP($B16,RD[#All],FD$2,0)/FD$1,"")</f>
        <v>2.5655430711610485</v>
      </c>
      <c r="FE16" s="67">
        <f>IFERROR(VLOOKUP($B16,RD[#All],FE$2,0)/FE$1,"")</f>
        <v>2.5037878787878789</v>
      </c>
      <c r="FF16" s="67">
        <f>IFERROR(VLOOKUP($B16,RD[#All],FF$2,0)/FF$1,"")</f>
        <v>2.5367424242424246</v>
      </c>
      <c r="FG16" s="67">
        <f>IFERROR(VLOOKUP($B16,RD[#All],FG$2,0)/FG$1,"")</f>
        <v>2.4814814814814814</v>
      </c>
      <c r="FH16" s="67">
        <f>IFERROR(VLOOKUP($B16,RD[#All],FH$2,0)/FH$1,"")</f>
        <v>2.4583333333333335</v>
      </c>
      <c r="FI16" s="67">
        <f>IFERROR(VLOOKUP($B16,RD[#All],FI$2,0)/FI$1,"")</f>
        <v>2.5387205387205389</v>
      </c>
      <c r="FJ16" s="67">
        <f>IFERROR(VLOOKUP($B16,RD[#All],FJ$2,0)/FJ$1,"")</f>
        <v>2.4478114478114477</v>
      </c>
      <c r="FK16" s="67">
        <f>IFERROR(VLOOKUP($B16,RD[#All],FK$2,0)/FK$1,"")</f>
        <v>2.4612794612794611</v>
      </c>
      <c r="FL16" s="67">
        <f>IFERROR(VLOOKUP($B16,RD[#All],FL$2,0)/FL$1,"")</f>
        <v>2.458181818181818</v>
      </c>
      <c r="FM16" s="67">
        <f>IFERROR(VLOOKUP($B16,RD[#All],FM$2,0)/FM$1,"")</f>
        <v>2.5530303030303032</v>
      </c>
      <c r="FN16" s="67">
        <f>IFERROR(VLOOKUP($B16,RD[#All],FN$2,0)/FN$1,"")</f>
        <v>2.3602693602693603</v>
      </c>
      <c r="FO16" s="67">
        <f>IFERROR(VLOOKUP($B16,RD[#All],FO$2,0)/FO$1,"")</f>
        <v>2.4659090909090908</v>
      </c>
      <c r="FP16" s="67">
        <f>IFERROR(VLOOKUP($B16,RD[#All],FP$2,0)/FP$1,"")</f>
        <v>2.4763636363636365</v>
      </c>
      <c r="FQ16" s="67">
        <f>IFERROR(VLOOKUP($B16,RD[#All],FQ$2,0)/FQ$1,"")</f>
        <v>2.5381818181818181</v>
      </c>
      <c r="FR16" s="67">
        <f>IFERROR(VLOOKUP($B16,RD[#All],FR$2,0)/FR$1,"")</f>
        <v>2.4690909090909092</v>
      </c>
      <c r="FS16" s="67">
        <f>IFERROR(VLOOKUP($B16,RD[#All],FS$2,0)/FS$1,"")</f>
        <v>2.4882154882154883</v>
      </c>
      <c r="FT16" s="67">
        <f>IFERROR(VLOOKUP($B16,RD[#All],FT$2,0)/FT$1,"")</f>
        <v>2.4290909090909092</v>
      </c>
      <c r="FU16" s="67">
        <f>IFERROR(VLOOKUP($B16,RD[#All],FU$2,0)/FU$1,"")</f>
        <v>2.4882154882154883</v>
      </c>
      <c r="FV16" s="67">
        <f>IFERROR(VLOOKUP($B16,RD[#All],FV$2,0)/FV$1,"")</f>
        <v>2.4719696969696972</v>
      </c>
      <c r="FW16" s="67">
        <f>IFERROR(VLOOKUP($B16,RD[#All],FW$2,0)/FW$1,"")</f>
        <v>2.4772727272727271</v>
      </c>
      <c r="FX16" s="67">
        <f>IFERROR(VLOOKUP($B16,RD[#All],FX$2,0)/FX$1,"")</f>
        <v>2.48030303030303</v>
      </c>
      <c r="FY16" s="67">
        <f>IFERROR(VLOOKUP($B16,RD[#All],FY$2,0)/FY$1,"")</f>
        <v>2.4377104377104377</v>
      </c>
      <c r="FZ16" s="67">
        <f>IFERROR(VLOOKUP($B16,RD[#All],FZ$2,0)/FZ$1,"")</f>
        <v>2.4659090909090908</v>
      </c>
      <c r="GA16" s="67">
        <f>IFERROR(VLOOKUP($B16,RD[#All],GA$2,0)/GA$1,"")</f>
        <v>2.5314685314685317</v>
      </c>
      <c r="GB16" s="67">
        <f>IFERROR(VLOOKUP($B16,RD[#All],GB$2,0)/GB$1,"")</f>
        <v>2.4612794612794611</v>
      </c>
      <c r="GC16" s="67">
        <f>IFERROR(VLOOKUP($B16,RD[#All],GC$2,0)/GC$1,"")</f>
        <v>2.4377104377104377</v>
      </c>
      <c r="GD16" s="67">
        <f>IFERROR(VLOOKUP($B16,RD[#All],GD$2,0)/GD$1,"")</f>
        <v>2.4469090909090907</v>
      </c>
      <c r="GE16" s="67">
        <f>IFERROR(VLOOKUP($B16,RD[#All],GE$2,0)/GE$1,"")</f>
        <v>2.4860139860139858</v>
      </c>
      <c r="GF16" s="67">
        <f>IFERROR(VLOOKUP($B16,RD[#All],GF$2,0)/GF$1,"")</f>
        <v>2.4781144781144779</v>
      </c>
      <c r="GG16" s="67">
        <f>IFERROR(VLOOKUP($B16,RD[#All],GG$2,0)/GG$1,"")</f>
        <v>2.5163636363636366</v>
      </c>
      <c r="GH16" s="67">
        <f>IFERROR(VLOOKUP($B16,RD[#All],GH$2,0)/GH$1,"")</f>
        <v>2.5236363636363635</v>
      </c>
      <c r="GI16" s="67">
        <f>IFERROR(VLOOKUP($B16,RD[#All],GI$2,0)/GI$1,"")</f>
        <v>2.3454545454545452</v>
      </c>
      <c r="GJ16" s="67">
        <f>IFERROR(VLOOKUP($B16,RD[#All],GJ$2,0)/GJ$1,"")</f>
        <v>2.4510489510489513</v>
      </c>
      <c r="GK16" s="67">
        <f>IFERROR(VLOOKUP($B16,RD[#All],GK$2,0)/GK$1,"")</f>
        <v>2.4878787878787878</v>
      </c>
      <c r="GL16" s="67">
        <f>IFERROR(VLOOKUP($B16,RD[#All],GL$2,0)/GL$1,"")</f>
        <v>2.4431818181818183</v>
      </c>
      <c r="GM16" s="67">
        <f>IFERROR(VLOOKUP($B16,RD[#All],GM$2,0)/GM$1,"")</f>
        <v>2.4848484848484849</v>
      </c>
      <c r="GN16" s="67">
        <f>IFERROR(VLOOKUP($B16,RD[#All],GN$2,0)/GN$1,"")</f>
        <v>2.4696969696969697</v>
      </c>
      <c r="GO16" s="67">
        <f>IFERROR(VLOOKUP($B16,RD[#All],GO$2,0)/GO$1,"")</f>
        <v>2.481060606060606</v>
      </c>
      <c r="GP16" s="67">
        <f>IFERROR(VLOOKUP($B16,RD[#All],GP$2,0)/GP$1,"")</f>
        <v>2.4939393939393937</v>
      </c>
      <c r="GQ16" s="67">
        <f>IFERROR(VLOOKUP($B16,RD[#All],GQ$2,0)/GQ$1,"")</f>
        <v>2.4727272727272727</v>
      </c>
      <c r="GR16" s="67">
        <f>IFERROR(VLOOKUP($B16,RD[#All],GR$2,0)/GR$1,"")</f>
        <v>2.5</v>
      </c>
      <c r="GS16" s="67" t="str">
        <f>IFERROR(VLOOKUP($B16,RD[#All],GS$2,0)/GS$1,"")</f>
        <v/>
      </c>
      <c r="GT16" s="67" t="str">
        <f>IFERROR(VLOOKUP($B16,RD[#All],GT$2,0)/GT$1,"")</f>
        <v/>
      </c>
      <c r="GU16" s="67">
        <f>IFERROR(VLOOKUP($B16,RD[#All],GU$2,0)/GU$1,"")</f>
        <v>0</v>
      </c>
      <c r="GV16" s="67">
        <f>IFERROR(VLOOKUP($B16,RD[#All],GV$2,0)/GV$1,"")</f>
        <v>2.4355135277121094</v>
      </c>
      <c r="GW16" s="67">
        <f>IFERROR(VLOOKUP($B16,RD[#All],GW$2,0)/GW$1,"")</f>
        <v>2.4242424242424239</v>
      </c>
      <c r="GX16" s="67" t="str">
        <f>IFERROR(VLOOKUP($B16,RD[#All],GX$2,0)/GX$1,"")</f>
        <v/>
      </c>
      <c r="GY16" s="67">
        <f>IFERROR(VLOOKUP($B16,RD[#All],GY$2,0)/GY$1,"")</f>
        <v>2.4880382775119614</v>
      </c>
      <c r="GZ16" s="67">
        <f>IFERROR(VLOOKUP($B16,RD[#All],GZ$2,0)/GZ$1,"")</f>
        <v>2.5543071161048689</v>
      </c>
      <c r="HA16" s="67">
        <f>IFERROR(VLOOKUP($B16,RD[#All],HA$2,0)/HA$1,"")</f>
        <v>2.4464419475655435</v>
      </c>
      <c r="HB16" s="67">
        <f>IFERROR(VLOOKUP($B16,RD[#All],HB$2,0)/HB$1,"")</f>
        <v>2.4494382022471912</v>
      </c>
      <c r="HC16" s="67">
        <f>IFERROR(VLOOKUP($B16,RD[#All],HC$2,0)/HC$1,"")</f>
        <v>2.5655430711610485</v>
      </c>
      <c r="HD16" s="67">
        <f>IFERROR(VLOOKUP($B16,RD[#All],HD$2,0)/HD$1,"")</f>
        <v>2.4981273408239701</v>
      </c>
      <c r="HE16" s="67">
        <f>IFERROR(VLOOKUP($B16,RD[#All],HE$2,0)/HE$1,"")</f>
        <v>2.5018726591760299</v>
      </c>
      <c r="HF16" s="67">
        <f>IFERROR(VLOOKUP($B16,RD[#All],HF$2,0)/HF$1,"")</f>
        <v>2.4647940074906369</v>
      </c>
      <c r="HG16" s="67">
        <f>IFERROR(VLOOKUP($B16,RD[#All],HG$2,0)/HG$1,"")</f>
        <v>2.5093632958801497</v>
      </c>
      <c r="HH16" s="67">
        <f>IFERROR(VLOOKUP($B16,RD[#All],HH$2,0)/HH$1,"")</f>
        <v>2.4588014981273409</v>
      </c>
      <c r="HI16" s="67">
        <f>IFERROR(VLOOKUP($B16,RD[#All],HI$2,0)/HI$1,"")</f>
        <v>2.4906367041198503</v>
      </c>
      <c r="HJ16" s="67">
        <f>IFERROR(VLOOKUP($B16,RD[#All],HJ$2,0)/HJ$1,"")</f>
        <v>2.4756554307116105</v>
      </c>
      <c r="HK16" s="67">
        <f>IFERROR(VLOOKUP($B16,RD[#All],HK$2,0)/HK$1,"")</f>
        <v>2.5268414481897628</v>
      </c>
      <c r="HL16" s="67">
        <f>IFERROR(VLOOKUP($B16,RD[#All],HL$2,0)/HL$1,"")</f>
        <v>2.5767790262172285</v>
      </c>
      <c r="HM16" s="67">
        <f>IFERROR(VLOOKUP($B16,RD[#All],HM$2,0)/HM$1,"")</f>
        <v>2.6287505597850425</v>
      </c>
      <c r="HN16" s="67">
        <f>IFERROR(VLOOKUP($B16,RD[#All],HN$2,0)/HN$1,"")</f>
        <v>2.5660546350201523</v>
      </c>
      <c r="HO16" s="67">
        <f>IFERROR(VLOOKUP($B16,RD[#All],HO$2,0)/HO$1,"")</f>
        <v>2.5809822361546497</v>
      </c>
      <c r="HP16" s="67">
        <f>IFERROR(VLOOKUP($B16,RD[#All],HP$2,0)/HP$1,"")</f>
        <v>2.5956112852664579</v>
      </c>
      <c r="HQ16" s="67">
        <f>IFERROR(VLOOKUP($B16,RD[#All],HQ$2,0)/HQ$1,"")</f>
        <v>2.4242424242424243</v>
      </c>
      <c r="HR16" s="67">
        <f>IFERROR(VLOOKUP($B16,RD[#All],HR$2,0)/HR$1,"")</f>
        <v>2.4812343619683066</v>
      </c>
      <c r="HS16" s="67">
        <f>IFERROR(VLOOKUP($B16,RD[#All],HS$2,0)/HS$1,"")</f>
        <v>2.5312359550561796</v>
      </c>
      <c r="HT16" s="67">
        <f>IFERROR(VLOOKUP($B16,RD[#All],HT$2,0)/HT$1,"")</f>
        <v>2.5334997919267583</v>
      </c>
      <c r="HU16" s="67">
        <f>IFERROR(VLOOKUP($B16,RD[#All],HU$2,0)/HU$1,"")</f>
        <v>2.5306828003457218</v>
      </c>
      <c r="HV16" s="67">
        <f>IFERROR(VLOOKUP($B16,RD[#All],HV$2,0)/HV$1,"")</f>
        <v>2.4926534140017287</v>
      </c>
      <c r="HW16" s="67">
        <f>IFERROR(VLOOKUP($B16,RD[#All],HW$2,0)/HW$1,"")</f>
        <v>2.5635955056179776</v>
      </c>
      <c r="HX16" s="67">
        <f>IFERROR(VLOOKUP($B16,RD[#All],HX$2,0)/HX$1,"")</f>
        <v>2.5548833189282627</v>
      </c>
      <c r="HY16" s="67">
        <f>IFERROR(VLOOKUP($B16,RD[#All],HY$2,0)/HY$1,"")</f>
        <v>2.5268414481897628</v>
      </c>
      <c r="HZ16" s="67">
        <f>IFERROR(VLOOKUP($B16,RD[#All],HZ$2,0)/HZ$1,"")</f>
        <v>2.513524760715772</v>
      </c>
      <c r="IA16" s="67">
        <f>IFERROR(VLOOKUP($B16,RD[#All],IA$2,0)/IA$1,"")</f>
        <v>2.4825174825174829</v>
      </c>
      <c r="IB16" s="67">
        <f>IFERROR(VLOOKUP($B16,RD[#All],IB$2,0)/IB$1,"")</f>
        <v>2.4386724386724388</v>
      </c>
      <c r="IC16" s="67">
        <f>IFERROR(VLOOKUP($B16,RD[#All],IC$2,0)/IC$1,"")</f>
        <v>2.4980574980574981</v>
      </c>
      <c r="ID16" s="67">
        <f>IFERROR(VLOOKUP($B16,RD[#All],ID$2,0)/ID$1,"")</f>
        <v>2.4915824915824913</v>
      </c>
      <c r="IE16" s="67">
        <f>IFERROR(VLOOKUP($B16,RD[#All],IE$2,0)/IE$1,"")</f>
        <v>2.4727272727272727</v>
      </c>
      <c r="IF16" s="67" t="str">
        <f>IFERROR(VLOOKUP($B16,RD[#All],IF$2,0)/IF$1,"")</f>
        <v/>
      </c>
      <c r="IG16" s="67">
        <f>IFERROR(VLOOKUP($B16,RD[#All],IG$2,0)/IG$1,"")</f>
        <v>2.6436456269459381</v>
      </c>
      <c r="IH16" s="67">
        <f>IFERROR(VLOOKUP($B16,RD[#All],IH$2,0)/IH$1,"")</f>
        <v>2.4695228143504004</v>
      </c>
      <c r="II16" s="67">
        <f>IFERROR(VLOOKUP($B16,RD[#All],II$2,0)/II$1,"")</f>
        <v>2.5074626865671643</v>
      </c>
      <c r="IJ16" s="67">
        <f>IFERROR(VLOOKUP($B16,RD[#All],IJ$2,0)/IJ$1,"")</f>
        <v>2.4728769173213618</v>
      </c>
      <c r="IK16" s="67">
        <f>IFERROR(VLOOKUP($B16,RD[#All],IK$2,0)/IK$1,"")</f>
        <v>2.4630924630924631</v>
      </c>
      <c r="IL16" s="67" t="str">
        <f>IFERROR(VLOOKUP($B16,RD[#All],IL$2,0)/IL$1,"")</f>
        <v/>
      </c>
      <c r="IM16" s="67" t="str">
        <f>IFERROR(VLOOKUP($B16,RD[#All],IM$2,0)/IM$1,"")</f>
        <v/>
      </c>
      <c r="IN16" s="67">
        <f>IFERROR(VLOOKUP($B16,RD[#All],IN$2,0)/IN$1,"")</f>
        <v>2.6708463949843262</v>
      </c>
      <c r="IO16" s="67">
        <f>IFERROR(VLOOKUP($B16,RD[#All],IO$2,0)/IO$1,"")</f>
        <v>2.6567398119122259</v>
      </c>
      <c r="IP16" s="67">
        <f>IFERROR(VLOOKUP($B16,RD[#All],IP$2,0)/IP$1,"")</f>
        <v>2.8482198625858839</v>
      </c>
      <c r="IQ16" s="67">
        <f>IFERROR(VLOOKUP($B16,RD[#All],IQ$2,0)/IQ$1,"")</f>
        <v>2.4708624708624711</v>
      </c>
      <c r="IR16" s="67">
        <f>IFERROR(VLOOKUP($B16,RD[#All],IR$2,0)/IR$1,"")</f>
        <v>2.4917081260364844</v>
      </c>
      <c r="IS16" s="86">
        <f>IFERROR(AVERAGEIF(Inv_SY_B[[#This Row],[BLK1_INV1]:[BLK8_INV27]],"&gt;"&amp;0.1,Inv_SY_B[[#This Row],[BLK1_INV1]:[BLK8_INV27]]),"")</f>
        <v>2.499490293057899</v>
      </c>
    </row>
    <row r="17" spans="2:253" x14ac:dyDescent="0.35">
      <c r="B17" s="85">
        <f t="shared" si="0"/>
        <v>45839</v>
      </c>
      <c r="C17" s="67">
        <f>IFERROR(VLOOKUP($B17,RD[#All],C$2,0)/C$1,"")</f>
        <v>2.0342264477095937</v>
      </c>
      <c r="D17" s="67">
        <f>IFERROR(VLOOKUP($B17,RD[#All],D$2,0)/D$1,"")</f>
        <v>2.0708729472774419</v>
      </c>
      <c r="E17" s="67">
        <f>IFERROR(VLOOKUP($B17,RD[#All],E$2,0)/E$1,"")</f>
        <v>2.0756554307116106</v>
      </c>
      <c r="F17" s="67">
        <f>IFERROR(VLOOKUP($B17,RD[#All],F$2,0)/F$1,"")</f>
        <v>2.0651685393258425</v>
      </c>
      <c r="G17" s="67">
        <f>IFERROR(VLOOKUP($B17,RD[#All],G$2,0)/G$1,"")</f>
        <v>2.0646499567847885</v>
      </c>
      <c r="H17" s="67">
        <f>IFERROR(VLOOKUP($B17,RD[#All],H$2,0)/H$1,"")</f>
        <v>2.0629213483146067</v>
      </c>
      <c r="I17" s="67">
        <f>IFERROR(VLOOKUP($B17,RD[#All],I$2,0)/I$1,"")</f>
        <v>2.0734082397003748</v>
      </c>
      <c r="J17" s="67">
        <f>IFERROR(VLOOKUP($B17,RD[#All],J$2,0)/J$1,"")</f>
        <v>2.0794007490636708</v>
      </c>
      <c r="K17" s="67">
        <f>IFERROR(VLOOKUP($B17,RD[#All],K$2,0)/K$1,"")</f>
        <v>1.8013483146067415</v>
      </c>
      <c r="L17" s="67">
        <f>IFERROR(VLOOKUP($B17,RD[#All],L$2,0)/L$1,"")</f>
        <v>1.9523595505617977</v>
      </c>
      <c r="M17" s="67">
        <f>IFERROR(VLOOKUP($B17,RD[#All],M$2,0)/M$1,"")</f>
        <v>2.1202247191011239</v>
      </c>
      <c r="N17" s="67">
        <f>IFERROR(VLOOKUP($B17,RD[#All],N$2,0)/N$1,"")</f>
        <v>2.1063670411985016</v>
      </c>
      <c r="O17" s="67">
        <f>IFERROR(VLOOKUP($B17,RD[#All],O$2,0)/O$1,"")</f>
        <v>1.9782771535580526</v>
      </c>
      <c r="P17" s="67">
        <f>IFERROR(VLOOKUP($B17,RD[#All],P$2,0)/P$1,"")</f>
        <v>2.1262512768130746</v>
      </c>
      <c r="Q17" s="67">
        <f>IFERROR(VLOOKUP($B17,RD[#All],Q$2,0)/Q$1,"")</f>
        <v>2.0704119850187266</v>
      </c>
      <c r="R17" s="67">
        <f>IFERROR(VLOOKUP($B17,RD[#All],R$2,0)/R$1,"")</f>
        <v>2.0711610486891385</v>
      </c>
      <c r="S17" s="67">
        <f>IFERROR(VLOOKUP($B17,RD[#All],S$2,0)/S$1,"")</f>
        <v>2.0505617977528088</v>
      </c>
      <c r="T17" s="67">
        <f>IFERROR(VLOOKUP($B17,RD[#All],T$2,0)/T$1,"")</f>
        <v>2.0426966292134829</v>
      </c>
      <c r="U17" s="67">
        <f>IFERROR(VLOOKUP($B17,RD[#All],U$2,0)/U$1,"")</f>
        <v>2.0708729472774419</v>
      </c>
      <c r="V17" s="67">
        <f>IFERROR(VLOOKUP($B17,RD[#All],V$2,0)/V$1,"")</f>
        <v>2.0674157303370788</v>
      </c>
      <c r="W17" s="67">
        <f>IFERROR(VLOOKUP($B17,RD[#All],W$2,0)/W$1,"")</f>
        <v>2.0734082397003748</v>
      </c>
      <c r="X17" s="67">
        <f>IFERROR(VLOOKUP($B17,RD[#All],X$2,0)/X$1,"")</f>
        <v>2.0861423220973783</v>
      </c>
      <c r="Y17" s="67">
        <f>IFERROR(VLOOKUP($B17,RD[#All],Y$2,0)/Y$1,"")</f>
        <v>2.0304235090751943</v>
      </c>
      <c r="Z17" s="67">
        <f>IFERROR(VLOOKUP($B17,RD[#All],Z$2,0)/Z$1,"")</f>
        <v>2.104702455264253</v>
      </c>
      <c r="AA17" s="67">
        <f>IFERROR(VLOOKUP($B17,RD[#All],AA$2,0)/AA$1,"")</f>
        <v>2.0929991356957647</v>
      </c>
      <c r="AB17" s="67">
        <f>IFERROR(VLOOKUP($B17,RD[#All],AB$2,0)/AB$1,"")</f>
        <v>2.0784788245462402</v>
      </c>
      <c r="AC17" s="67">
        <f>IFERROR(VLOOKUP($B17,RD[#All],AC$2,0)/AC$1,"")</f>
        <v>2.0660328435609334</v>
      </c>
      <c r="AD17" s="67">
        <f>IFERROR(VLOOKUP($B17,RD[#All],AD$2,0)/AD$1,"")</f>
        <v>2.0737411568872242</v>
      </c>
      <c r="AE17" s="67">
        <f>IFERROR(VLOOKUP($B17,RD[#All],AE$2,0)/AE$1,"")</f>
        <v>2.0953807740324595</v>
      </c>
      <c r="AF17" s="67">
        <f>IFERROR(VLOOKUP($B17,RD[#All],AF$2,0)/AF$1,"")</f>
        <v>2.0058260507698709</v>
      </c>
      <c r="AG17" s="67">
        <f>IFERROR(VLOOKUP($B17,RD[#All],AG$2,0)/AG$1,"")</f>
        <v>2.0481065334997921</v>
      </c>
      <c r="AH17" s="67">
        <f>IFERROR(VLOOKUP($B17,RD[#All],AH$2,0)/AH$1,"")</f>
        <v>2.0374531835205993</v>
      </c>
      <c r="AI17" s="67">
        <f>IFERROR(VLOOKUP($B17,RD[#All],AI$2,0)/AI$1,"")</f>
        <v>2.0345911949685536</v>
      </c>
      <c r="AJ17" s="67">
        <f>IFERROR(VLOOKUP($B17,RD[#All],AJ$2,0)/AJ$1,"")</f>
        <v>2.0624719772829172</v>
      </c>
      <c r="AK17" s="67">
        <f>IFERROR(VLOOKUP($B17,RD[#All],AK$2,0)/AK$1,"")</f>
        <v>2.0389513108614232</v>
      </c>
      <c r="AL17" s="67">
        <f>IFERROR(VLOOKUP($B17,RD[#All],AL$2,0)/AL$1,"")</f>
        <v>1.9739043158246907</v>
      </c>
      <c r="AM17" s="67">
        <f>IFERROR(VLOOKUP($B17,RD[#All],AM$2,0)/AM$1,"")</f>
        <v>2.0074906367041199</v>
      </c>
      <c r="AN17" s="67">
        <f>IFERROR(VLOOKUP($B17,RD[#All],AN$2,0)/AN$1,"")</f>
        <v>1.951685393258427</v>
      </c>
      <c r="AO17" s="67">
        <f>IFERROR(VLOOKUP($B17,RD[#All],AO$2,0)/AO$1,"")</f>
        <v>1.9925093632958801</v>
      </c>
      <c r="AP17" s="67">
        <f>IFERROR(VLOOKUP($B17,RD[#All],AP$2,0)/AP$1,"")</f>
        <v>2.0104868913857676</v>
      </c>
      <c r="AQ17" s="67">
        <f>IFERROR(VLOOKUP($B17,RD[#All],AQ$2,0)/AQ$1,"")</f>
        <v>1.9700374531835205</v>
      </c>
      <c r="AR17" s="67">
        <f>IFERROR(VLOOKUP($B17,RD[#All],AR$2,0)/AR$1,"")</f>
        <v>1.9812734082397003</v>
      </c>
      <c r="AS17" s="67">
        <f>IFERROR(VLOOKUP($B17,RD[#All],AS$2,0)/AS$1,"")</f>
        <v>2.0127340823970035</v>
      </c>
      <c r="AT17" s="67">
        <f>IFERROR(VLOOKUP($B17,RD[#All],AT$2,0)/AT$1,"")</f>
        <v>2.011985018726592</v>
      </c>
      <c r="AU17" s="67">
        <f>IFERROR(VLOOKUP($B17,RD[#All],AU$2,0)/AU$1,"")</f>
        <v>2.0269662921348317</v>
      </c>
      <c r="AV17" s="67">
        <f>IFERROR(VLOOKUP($B17,RD[#All],AV$2,0)/AV$1,"")</f>
        <v>1.9764044943820227</v>
      </c>
      <c r="AW17" s="67">
        <f>IFERROR(VLOOKUP($B17,RD[#All],AW$2,0)/AW$1,"")</f>
        <v>1.9809853068280034</v>
      </c>
      <c r="AX17" s="67">
        <f>IFERROR(VLOOKUP($B17,RD[#All],AX$2,0)/AX$1,"")</f>
        <v>2.0194756554307118</v>
      </c>
      <c r="AY17" s="67">
        <f>IFERROR(VLOOKUP($B17,RD[#All],AY$2,0)/AY$1,"")</f>
        <v>2.0188764044943821</v>
      </c>
      <c r="AZ17" s="67">
        <f>IFERROR(VLOOKUP($B17,RD[#All],AZ$2,0)/AZ$1,"")</f>
        <v>1.975011235955056</v>
      </c>
      <c r="BA17" s="67">
        <f>IFERROR(VLOOKUP($B17,RD[#All],BA$2,0)/BA$1,"")</f>
        <v>2.0314606741573034</v>
      </c>
      <c r="BB17" s="67">
        <f>IFERROR(VLOOKUP($B17,RD[#All],BB$2,0)/BB$1,"")</f>
        <v>2.0516853932584267</v>
      </c>
      <c r="BC17" s="67">
        <f>IFERROR(VLOOKUP($B17,RD[#All],BC$2,0)/BC$1,"")</f>
        <v>1.9741989180191428</v>
      </c>
      <c r="BD17" s="67">
        <f>IFERROR(VLOOKUP($B17,RD[#All],BD$2,0)/BD$1,"")</f>
        <v>1.984186433624636</v>
      </c>
      <c r="BE17" s="67">
        <f>IFERROR(VLOOKUP($B17,RD[#All],BE$2,0)/BE$1,"")</f>
        <v>1.9740708729472773</v>
      </c>
      <c r="BF17" s="67">
        <f>IFERROR(VLOOKUP($B17,RD[#All],BF$2,0)/BF$1,"")</f>
        <v>1.984186433624636</v>
      </c>
      <c r="BG17" s="67">
        <f>IFERROR(VLOOKUP($B17,RD[#All],BG$2,0)/BG$1,"")</f>
        <v>1.8017478152309614</v>
      </c>
      <c r="BH17" s="67">
        <f>IFERROR(VLOOKUP($B17,RD[#All],BH$2,0)/BH$1,"")</f>
        <v>2.0187265917602994</v>
      </c>
      <c r="BI17" s="67">
        <f>IFERROR(VLOOKUP($B17,RD[#All],BI$2,0)/BI$1,"")</f>
        <v>1.9575530586766541</v>
      </c>
      <c r="BJ17" s="67">
        <f>IFERROR(VLOOKUP($B17,RD[#All],BJ$2,0)/BJ$1,"")</f>
        <v>1.9642114024136497</v>
      </c>
      <c r="BK17" s="67">
        <f>IFERROR(VLOOKUP($B17,RD[#All],BK$2,0)/BK$1,"")</f>
        <v>1.9775280898876404</v>
      </c>
      <c r="BL17" s="67">
        <f>IFERROR(VLOOKUP($B17,RD[#All],BL$2,0)/BL$1,"")</f>
        <v>1.9739043158246907</v>
      </c>
      <c r="BM17" s="67">
        <f>IFERROR(VLOOKUP($B17,RD[#All],BM$2,0)/BM$1,"")</f>
        <v>2</v>
      </c>
      <c r="BN17" s="67">
        <f>IFERROR(VLOOKUP($B17,RD[#All],BN$2,0)/BN$1,"")</f>
        <v>2.0869383490073146</v>
      </c>
      <c r="BO17" s="67">
        <f>IFERROR(VLOOKUP($B17,RD[#All],BO$2,0)/BO$1,"")</f>
        <v>2.026274848746759</v>
      </c>
      <c r="BP17" s="67">
        <f>IFERROR(VLOOKUP($B17,RD[#All],BP$2,0)/BP$1,"")</f>
        <v>2.0190146931719966</v>
      </c>
      <c r="BQ17" s="67">
        <f>IFERROR(VLOOKUP($B17,RD[#All],BQ$2,0)/BQ$1,"")</f>
        <v>2.0190146931719966</v>
      </c>
      <c r="BR17" s="67">
        <f>IFERROR(VLOOKUP($B17,RD[#All],BR$2,0)/BR$1,"")</f>
        <v>1.9671564390665515</v>
      </c>
      <c r="BS17" s="67">
        <f>IFERROR(VLOOKUP($B17,RD[#All],BS$2,0)/BS$1,"")</f>
        <v>1.9932584269662923</v>
      </c>
      <c r="BT17" s="67">
        <f>IFERROR(VLOOKUP($B17,RD[#All],BT$2,0)/BT$1,"")</f>
        <v>2.0074906367041199</v>
      </c>
      <c r="BU17" s="67">
        <f>IFERROR(VLOOKUP($B17,RD[#All],BU$2,0)/BU$1,"")</f>
        <v>2.0093632958801497</v>
      </c>
      <c r="BV17" s="67">
        <f>IFERROR(VLOOKUP($B17,RD[#All],BV$2,0)/BV$1,"")</f>
        <v>1.9580524344569286</v>
      </c>
      <c r="BW17" s="67">
        <f>IFERROR(VLOOKUP($B17,RD[#All],BW$2,0)/BW$1,"")</f>
        <v>1.9816479400749065</v>
      </c>
      <c r="BX17" s="67">
        <f>IFERROR(VLOOKUP($B17,RD[#All],BX$2,0)/BX$1,"")</f>
        <v>2.0273408239700372</v>
      </c>
      <c r="BY17" s="67">
        <f>IFERROR(VLOOKUP($B17,RD[#All],BY$2,0)/BY$1,"")</f>
        <v>1.9941739492301289</v>
      </c>
      <c r="BZ17" s="67">
        <f>IFERROR(VLOOKUP($B17,RD[#All],BZ$2,0)/BZ$1,"")</f>
        <v>1.9575530586766541</v>
      </c>
      <c r="CA17" s="67">
        <f>IFERROR(VLOOKUP($B17,RD[#All],CA$2,0)/CA$1,"")</f>
        <v>1.9642114024136497</v>
      </c>
      <c r="CB17" s="67">
        <f>IFERROR(VLOOKUP($B17,RD[#All],CB$2,0)/CB$1,"")</f>
        <v>2</v>
      </c>
      <c r="CC17" s="67">
        <f>IFERROR(VLOOKUP($B17,RD[#All],CC$2,0)/CC$1,"")</f>
        <v>2.0014981273408239</v>
      </c>
      <c r="CD17" s="67">
        <f>IFERROR(VLOOKUP($B17,RD[#All],CD$2,0)/CD$1,"")</f>
        <v>1.9602420051858254</v>
      </c>
      <c r="CE17" s="67">
        <f>IFERROR(VLOOKUP($B17,RD[#All],CE$2,0)/CE$1,"")</f>
        <v>1.9812734082397003</v>
      </c>
      <c r="CF17" s="67">
        <f>IFERROR(VLOOKUP($B17,RD[#All],CF$2,0)/CF$1,"")</f>
        <v>1.9632958801498128</v>
      </c>
      <c r="CG17" s="67">
        <f>IFERROR(VLOOKUP($B17,RD[#All],CG$2,0)/CG$1,"")</f>
        <v>2.0220973782771536</v>
      </c>
      <c r="CH17" s="67">
        <f>IFERROR(VLOOKUP($B17,RD[#All],CH$2,0)/CH$1,"")</f>
        <v>1.9955056179775279</v>
      </c>
      <c r="CI17" s="67">
        <f>IFERROR(VLOOKUP($B17,RD[#All],CI$2,0)/CI$1,"")</f>
        <v>1.9659176029962546</v>
      </c>
      <c r="CJ17" s="67">
        <f>IFERROR(VLOOKUP($B17,RD[#All],CJ$2,0)/CJ$1,"")</f>
        <v>1.9595505617977529</v>
      </c>
      <c r="CK17" s="67">
        <f>IFERROR(VLOOKUP($B17,RD[#All],CK$2,0)/CK$1,"")</f>
        <v>1.9621722846441947</v>
      </c>
      <c r="CL17" s="67">
        <f>IFERROR(VLOOKUP($B17,RD[#All],CL$2,0)/CL$1,"")</f>
        <v>1.993632958801498</v>
      </c>
      <c r="CM17" s="67">
        <f>IFERROR(VLOOKUP($B17,RD[#All],CM$2,0)/CM$1,"")</f>
        <v>1.9887640449438202</v>
      </c>
      <c r="CN17" s="67">
        <f>IFERROR(VLOOKUP($B17,RD[#All],CN$2,0)/CN$1,"")</f>
        <v>1.9700374531835205</v>
      </c>
      <c r="CO17" s="67">
        <f>IFERROR(VLOOKUP($B17,RD[#All],CO$2,0)/CO$1,"")</f>
        <v>1.9631460674157304</v>
      </c>
      <c r="CP17" s="67">
        <f>IFERROR(VLOOKUP($B17,RD[#All],CP$2,0)/CP$1,"")</f>
        <v>1.9433016421780467</v>
      </c>
      <c r="CQ17" s="67">
        <f>IFERROR(VLOOKUP($B17,RD[#All],CQ$2,0)/CQ$1,"")</f>
        <v>2.0074906367041199</v>
      </c>
      <c r="CR17" s="67">
        <f>IFERROR(VLOOKUP($B17,RD[#All],CR$2,0)/CR$1,"")</f>
        <v>1.9588014981273407</v>
      </c>
      <c r="CS17" s="67">
        <f>IFERROR(VLOOKUP($B17,RD[#All],CS$2,0)/CS$1,"")</f>
        <v>1.9988347898460257</v>
      </c>
      <c r="CT17" s="67">
        <f>IFERROR(VLOOKUP($B17,RD[#All],CT$2,0)/CT$1,"")</f>
        <v>1.9928838951310863</v>
      </c>
      <c r="CU17" s="67">
        <f>IFERROR(VLOOKUP($B17,RD[#All],CU$2,0)/CU$1,"")</f>
        <v>1.7602996254681649</v>
      </c>
      <c r="CV17" s="67">
        <f>IFERROR(VLOOKUP($B17,RD[#All],CV$2,0)/CV$1,"")</f>
        <v>1.9513108614232211</v>
      </c>
      <c r="CW17" s="67">
        <f>IFERROR(VLOOKUP($B17,RD[#All],CW$2,0)/CW$1,"")</f>
        <v>2.0187265917602994</v>
      </c>
      <c r="CX17" s="67">
        <f>IFERROR(VLOOKUP($B17,RD[#All],CX$2,0)/CX$1,"")</f>
        <v>2.0325842696629217</v>
      </c>
      <c r="CY17" s="67">
        <f>IFERROR(VLOOKUP($B17,RD[#All],CY$2,0)/CY$1,"")</f>
        <v>1.9925093632958801</v>
      </c>
      <c r="CZ17" s="67">
        <f>IFERROR(VLOOKUP($B17,RD[#All],CZ$2,0)/CZ$1,"")</f>
        <v>2.0149812734082397</v>
      </c>
      <c r="DA17" s="67">
        <f>IFERROR(VLOOKUP($B17,RD[#All],DA$2,0)/DA$1,"")</f>
        <v>1.9962546816479401</v>
      </c>
      <c r="DB17" s="67">
        <f>IFERROR(VLOOKUP($B17,RD[#All],DB$2,0)/DB$1,"")</f>
        <v>2.0250936329588018</v>
      </c>
      <c r="DC17" s="67">
        <f>IFERROR(VLOOKUP($B17,RD[#All],DC$2,0)/DC$1,"")</f>
        <v>2.0334581772784017</v>
      </c>
      <c r="DD17" s="67">
        <f>IFERROR(VLOOKUP($B17,RD[#All],DD$2,0)/DD$1,"")</f>
        <v>1.9595505617977529</v>
      </c>
      <c r="DE17" s="67">
        <f>IFERROR(VLOOKUP($B17,RD[#All],DE$2,0)/DE$1,"")</f>
        <v>2.0008322929671243</v>
      </c>
      <c r="DF17" s="67">
        <f>IFERROR(VLOOKUP($B17,RD[#All],DF$2,0)/DF$1,"")</f>
        <v>2.0013382402141189</v>
      </c>
      <c r="DG17" s="67">
        <f>IFERROR(VLOOKUP($B17,RD[#All],DG$2,0)/DG$1,"")</f>
        <v>1.9625468164794007</v>
      </c>
      <c r="DH17" s="67">
        <f>IFERROR(VLOOKUP($B17,RD[#All],DH$2,0)/DH$1,"")</f>
        <v>2.011485642946317</v>
      </c>
      <c r="DI17" s="67">
        <f>IFERROR(VLOOKUP($B17,RD[#All],DI$2,0)/DI$1,"")</f>
        <v>2.0055315471045807</v>
      </c>
      <c r="DJ17" s="67">
        <f>IFERROR(VLOOKUP($B17,RD[#All],DJ$2,0)/DJ$1,"")</f>
        <v>2.0096802074330165</v>
      </c>
      <c r="DK17" s="67">
        <f>IFERROR(VLOOKUP($B17,RD[#All],DK$2,0)/DK$1,"")</f>
        <v>1.9642114024136497</v>
      </c>
      <c r="DL17" s="67">
        <f>IFERROR(VLOOKUP($B17,RD[#All],DL$2,0)/DL$1,"")</f>
        <v>1.9741989180191428</v>
      </c>
      <c r="DM17" s="67">
        <f>IFERROR(VLOOKUP($B17,RD[#All],DM$2,0)/DM$1,"")</f>
        <v>1.9887640449438202</v>
      </c>
      <c r="DN17" s="67">
        <f>IFERROR(VLOOKUP($B17,RD[#All],DN$2,0)/DN$1,"")</f>
        <v>1.9625468164794007</v>
      </c>
      <c r="DO17" s="67">
        <f>IFERROR(VLOOKUP($B17,RD[#All],DO$2,0)/DO$1,"")</f>
        <v>1.947139511542322</v>
      </c>
      <c r="DP17" s="67">
        <f>IFERROR(VLOOKUP($B17,RD[#All],DP$2,0)/DP$1,"")</f>
        <v>1.9542238868081565</v>
      </c>
      <c r="DQ17" s="67">
        <f>IFERROR(VLOOKUP($B17,RD[#All],DQ$2,0)/DQ$1,"")</f>
        <v>2.0071577195172701</v>
      </c>
      <c r="DR17" s="67">
        <f>IFERROR(VLOOKUP($B17,RD[#All],DR$2,0)/DR$1,"")</f>
        <v>1.9947565543071162</v>
      </c>
      <c r="DS17" s="67">
        <f>IFERROR(VLOOKUP($B17,RD[#All],DS$2,0)/DS$1,"")</f>
        <v>2.0172284644194756</v>
      </c>
      <c r="DT17" s="67">
        <f>IFERROR(VLOOKUP($B17,RD[#All],DT$2,0)/DT$1,"")</f>
        <v>1.8523512276321263</v>
      </c>
      <c r="DU17" s="67">
        <f>IFERROR(VLOOKUP($B17,RD[#All],DU$2,0)/DU$1,"")</f>
        <v>1.9126092384519351</v>
      </c>
      <c r="DV17" s="67">
        <f>IFERROR(VLOOKUP($B17,RD[#All],DV$2,0)/DV$1,"")</f>
        <v>1.9988764044943821</v>
      </c>
      <c r="DW17" s="67">
        <f>IFERROR(VLOOKUP($B17,RD[#All],DW$2,0)/DW$1,"")</f>
        <v>2.0052434456928836</v>
      </c>
      <c r="DX17" s="67">
        <f>IFERROR(VLOOKUP($B17,RD[#All],DX$2,0)/DX$1,"")</f>
        <v>1.9608822305451519</v>
      </c>
      <c r="DY17" s="67">
        <f>IFERROR(VLOOKUP($B17,RD[#All],DY$2,0)/DY$1,"")</f>
        <v>1.9625468164794007</v>
      </c>
      <c r="DZ17" s="67">
        <f>IFERROR(VLOOKUP($B17,RD[#All],DZ$2,0)/DZ$1,"")</f>
        <v>2.005992509363296</v>
      </c>
      <c r="EA17" s="67">
        <f>IFERROR(VLOOKUP($B17,RD[#All],EA$2,0)/EA$1,"")</f>
        <v>1.9558884727424053</v>
      </c>
      <c r="EB17" s="67">
        <f>IFERROR(VLOOKUP($B17,RD[#All],EB$2,0)/EB$1,"")</f>
        <v>2.0041614648356223</v>
      </c>
      <c r="EC17" s="67">
        <f>IFERROR(VLOOKUP($B17,RD[#All],EC$2,0)/EC$1,"")</f>
        <v>1.9775280898876404</v>
      </c>
      <c r="ED17" s="67">
        <f>IFERROR(VLOOKUP($B17,RD[#All],ED$2,0)/ED$1,"")</f>
        <v>2.0304235090751943</v>
      </c>
      <c r="EE17" s="67">
        <f>IFERROR(VLOOKUP($B17,RD[#All],EE$2,0)/EE$1,"")</f>
        <v>1.9602420051858254</v>
      </c>
      <c r="EF17" s="67">
        <f>IFERROR(VLOOKUP($B17,RD[#All],EF$2,0)/EF$1,"")</f>
        <v>1.9611848825331972</v>
      </c>
      <c r="EG17" s="67">
        <f>IFERROR(VLOOKUP($B17,RD[#All],EG$2,0)/EG$1,"")</f>
        <v>2</v>
      </c>
      <c r="EH17" s="67">
        <f>IFERROR(VLOOKUP($B17,RD[#All],EH$2,0)/EH$1,"")</f>
        <v>1.965034965034965</v>
      </c>
      <c r="EI17" s="67">
        <f>IFERROR(VLOOKUP($B17,RD[#All],EI$2,0)/EI$1,"")</f>
        <v>1.9685314685314685</v>
      </c>
      <c r="EJ17" s="67">
        <f>IFERROR(VLOOKUP($B17,RD[#All],EJ$2,0)/EJ$1,"")</f>
        <v>1.986013986013986</v>
      </c>
      <c r="EK17" s="67">
        <f>IFERROR(VLOOKUP($B17,RD[#All],EK$2,0)/EK$1,"")</f>
        <v>2.01276404494382</v>
      </c>
      <c r="EL17" s="67">
        <f>IFERROR(VLOOKUP($B17,RD[#All],EL$2,0)/EL$1,"")</f>
        <v>2.0187265917602994</v>
      </c>
      <c r="EM17" s="67">
        <f>IFERROR(VLOOKUP($B17,RD[#All],EM$2,0)/EM$1,"")</f>
        <v>2.0442523768366465</v>
      </c>
      <c r="EN17" s="67">
        <f>IFERROR(VLOOKUP($B17,RD[#All],EN$2,0)/EN$1,"")</f>
        <v>2.0352636127917028</v>
      </c>
      <c r="EO17" s="67">
        <f>IFERROR(VLOOKUP($B17,RD[#All],EO$2,0)/EO$1,"")</f>
        <v>1.9906367041198503</v>
      </c>
      <c r="EP17" s="67">
        <f>IFERROR(VLOOKUP($B17,RD[#All],EP$2,0)/EP$1,"")</f>
        <v>1.9872082973206566</v>
      </c>
      <c r="EQ17" s="67">
        <f>IFERROR(VLOOKUP($B17,RD[#All],EQ$2,0)/EQ$1,"")</f>
        <v>1.9588014981273407</v>
      </c>
      <c r="ER17" s="67">
        <f>IFERROR(VLOOKUP($B17,RD[#All],ER$2,0)/ER$1,"")</f>
        <v>2.0121002592912705</v>
      </c>
      <c r="ES17" s="67">
        <f>IFERROR(VLOOKUP($B17,RD[#All],ES$2,0)/ES$1,"")</f>
        <v>2.0426966292134829</v>
      </c>
      <c r="ET17" s="67">
        <f>IFERROR(VLOOKUP($B17,RD[#All],ET$2,0)/ET$1,"")</f>
        <v>1.7609805924412667</v>
      </c>
      <c r="EU17" s="67">
        <f>IFERROR(VLOOKUP($B17,RD[#All],EU$2,0)/EU$1,"")</f>
        <v>2.0432152117545375</v>
      </c>
      <c r="EV17" s="67">
        <f>IFERROR(VLOOKUP($B17,RD[#All],EV$2,0)/EV$1,"")</f>
        <v>2.0397579948141744</v>
      </c>
      <c r="EW17" s="67">
        <f>IFERROR(VLOOKUP($B17,RD[#All],EW$2,0)/EW$1,"")</f>
        <v>1.9982713915298185</v>
      </c>
      <c r="EX17" s="67">
        <f>IFERROR(VLOOKUP($B17,RD[#All],EX$2,0)/EX$1,"")</f>
        <v>1.9812734082397003</v>
      </c>
      <c r="EY17" s="67">
        <f>IFERROR(VLOOKUP($B17,RD[#All],EY$2,0)/EY$1,"")</f>
        <v>2.0461090303786933</v>
      </c>
      <c r="EZ17" s="67">
        <f>IFERROR(VLOOKUP($B17,RD[#All],EZ$2,0)/EZ$1,"")</f>
        <v>1.9812734082397003</v>
      </c>
      <c r="FA17" s="67">
        <f>IFERROR(VLOOKUP($B17,RD[#All],FA$2,0)/FA$1,"")</f>
        <v>2.0037453183520597</v>
      </c>
      <c r="FB17" s="67">
        <f>IFERROR(VLOOKUP($B17,RD[#All],FB$2,0)/FB$1,"")</f>
        <v>2.0250936329588018</v>
      </c>
      <c r="FC17" s="67">
        <f>IFERROR(VLOOKUP($B17,RD[#All],FC$2,0)/FC$1,"")</f>
        <v>1.9625468164794007</v>
      </c>
      <c r="FD17" s="67">
        <f>IFERROR(VLOOKUP($B17,RD[#All],FD$2,0)/FD$1,"")</f>
        <v>2.017602996254682</v>
      </c>
      <c r="FE17" s="67">
        <f>IFERROR(VLOOKUP($B17,RD[#All],FE$2,0)/FE$1,"")</f>
        <v>2.0037878787878789</v>
      </c>
      <c r="FF17" s="67">
        <f>IFERROR(VLOOKUP($B17,RD[#All],FF$2,0)/FF$1,"")</f>
        <v>2.0227272727272729</v>
      </c>
      <c r="FG17" s="67">
        <f>IFERROR(VLOOKUP($B17,RD[#All],FG$2,0)/FG$1,"")</f>
        <v>1.9865319865319866</v>
      </c>
      <c r="FH17" s="67">
        <f>IFERROR(VLOOKUP($B17,RD[#All],FH$2,0)/FH$1,"")</f>
        <v>1.9681818181818183</v>
      </c>
      <c r="FI17" s="67">
        <f>IFERROR(VLOOKUP($B17,RD[#All],FI$2,0)/FI$1,"")</f>
        <v>2.0333333333333332</v>
      </c>
      <c r="FJ17" s="67">
        <f>IFERROR(VLOOKUP($B17,RD[#All],FJ$2,0)/FJ$1,"")</f>
        <v>1.7878787878787878</v>
      </c>
      <c r="FK17" s="67">
        <f>IFERROR(VLOOKUP($B17,RD[#All],FK$2,0)/FK$1,"")</f>
        <v>1.9562289562289563</v>
      </c>
      <c r="FL17" s="67">
        <f>IFERROR(VLOOKUP($B17,RD[#All],FL$2,0)/FL$1,"")</f>
        <v>2.0105454545454546</v>
      </c>
      <c r="FM17" s="67">
        <f>IFERROR(VLOOKUP($B17,RD[#All],FM$2,0)/FM$1,"")</f>
        <v>2.0280303030303028</v>
      </c>
      <c r="FN17" s="67">
        <f>IFERROR(VLOOKUP($B17,RD[#All],FN$2,0)/FN$1,"")</f>
        <v>1.7811447811447811</v>
      </c>
      <c r="FO17" s="67">
        <f>IFERROR(VLOOKUP($B17,RD[#All],FO$2,0)/FO$1,"")</f>
        <v>2.0181818181818181</v>
      </c>
      <c r="FP17" s="67">
        <f>IFERROR(VLOOKUP($B17,RD[#All],FP$2,0)/FP$1,"")</f>
        <v>1.9829090909090907</v>
      </c>
      <c r="FQ17" s="67">
        <f>IFERROR(VLOOKUP($B17,RD[#All],FQ$2,0)/FQ$1,"")</f>
        <v>1.9901818181818181</v>
      </c>
      <c r="FR17" s="67">
        <f>IFERROR(VLOOKUP($B17,RD[#All],FR$2,0)/FR$1,"")</f>
        <v>1.9996363636363637</v>
      </c>
      <c r="FS17" s="67">
        <f>IFERROR(VLOOKUP($B17,RD[#All],FS$2,0)/FS$1,"")</f>
        <v>1.9905723905723907</v>
      </c>
      <c r="FT17" s="67">
        <f>IFERROR(VLOOKUP($B17,RD[#All],FT$2,0)/FT$1,"")</f>
        <v>1.9854545454545454</v>
      </c>
      <c r="FU17" s="67">
        <f>IFERROR(VLOOKUP($B17,RD[#All],FU$2,0)/FU$1,"")</f>
        <v>1.962962962962963</v>
      </c>
      <c r="FV17" s="67">
        <f>IFERROR(VLOOKUP($B17,RD[#All],FV$2,0)/FV$1,"")</f>
        <v>1.8643939393939393</v>
      </c>
      <c r="FW17" s="67">
        <f>IFERROR(VLOOKUP($B17,RD[#All],FW$2,0)/FW$1,"")</f>
        <v>1.9848484848484849</v>
      </c>
      <c r="FX17" s="67">
        <f>IFERROR(VLOOKUP($B17,RD[#All],FX$2,0)/FX$1,"")</f>
        <v>1.9829545454545454</v>
      </c>
      <c r="FY17" s="67">
        <f>IFERROR(VLOOKUP($B17,RD[#All],FY$2,0)/FY$1,"")</f>
        <v>1.9952861952861953</v>
      </c>
      <c r="FZ17" s="67">
        <f>IFERROR(VLOOKUP($B17,RD[#All],FZ$2,0)/FZ$1,"")</f>
        <v>1.9659090909090908</v>
      </c>
      <c r="GA17" s="67">
        <f>IFERROR(VLOOKUP($B17,RD[#All],GA$2,0)/GA$1,"")</f>
        <v>1.9916083916083918</v>
      </c>
      <c r="GB17" s="67">
        <f>IFERROR(VLOOKUP($B17,RD[#All],GB$2,0)/GB$1,"")</f>
        <v>1.9461279461279462</v>
      </c>
      <c r="GC17" s="67">
        <f>IFERROR(VLOOKUP($B17,RD[#All],GC$2,0)/GC$1,"")</f>
        <v>1.9865319865319866</v>
      </c>
      <c r="GD17" s="67">
        <f>IFERROR(VLOOKUP($B17,RD[#All],GD$2,0)/GD$1,"")</f>
        <v>1.9963636363636363</v>
      </c>
      <c r="GE17" s="67">
        <f>IFERROR(VLOOKUP($B17,RD[#All],GE$2,0)/GE$1,"")</f>
        <v>2.0251748251748252</v>
      </c>
      <c r="GF17" s="67">
        <f>IFERROR(VLOOKUP($B17,RD[#All],GF$2,0)/GF$1,"")</f>
        <v>1.962962962962963</v>
      </c>
      <c r="GG17" s="67">
        <f>IFERROR(VLOOKUP($B17,RD[#All],GG$2,0)/GG$1,"")</f>
        <v>1.9818181818181819</v>
      </c>
      <c r="GH17" s="67">
        <f>IFERROR(VLOOKUP($B17,RD[#All],GH$2,0)/GH$1,"")</f>
        <v>1.9563636363636363</v>
      </c>
      <c r="GI17" s="67">
        <f>IFERROR(VLOOKUP($B17,RD[#All],GI$2,0)/GI$1,"")</f>
        <v>2.0036363636363634</v>
      </c>
      <c r="GJ17" s="67">
        <f>IFERROR(VLOOKUP($B17,RD[#All],GJ$2,0)/GJ$1,"")</f>
        <v>1.7307692307692308</v>
      </c>
      <c r="GK17" s="67">
        <f>IFERROR(VLOOKUP($B17,RD[#All],GK$2,0)/GK$1,"")</f>
        <v>2.0037878787878789</v>
      </c>
      <c r="GL17" s="67">
        <f>IFERROR(VLOOKUP($B17,RD[#All],GL$2,0)/GL$1,"")</f>
        <v>2.0340909090909092</v>
      </c>
      <c r="GM17" s="67">
        <f>IFERROR(VLOOKUP($B17,RD[#All],GM$2,0)/GM$1,"")</f>
        <v>1.9962121212121211</v>
      </c>
      <c r="GN17" s="67">
        <f>IFERROR(VLOOKUP($B17,RD[#All],GN$2,0)/GN$1,"")</f>
        <v>1.9886363636363635</v>
      </c>
      <c r="GO17" s="67">
        <f>IFERROR(VLOOKUP($B17,RD[#All],GO$2,0)/GO$1,"")</f>
        <v>1.9462121212121211</v>
      </c>
      <c r="GP17" s="67">
        <f>IFERROR(VLOOKUP($B17,RD[#All],GP$2,0)/GP$1,"")</f>
        <v>1.9924242424242424</v>
      </c>
      <c r="GQ17" s="67">
        <f>IFERROR(VLOOKUP($B17,RD[#All],GQ$2,0)/GQ$1,"")</f>
        <v>1.9795454545454545</v>
      </c>
      <c r="GR17" s="67">
        <f>IFERROR(VLOOKUP($B17,RD[#All],GR$2,0)/GR$1,"")</f>
        <v>1.9712121212121212</v>
      </c>
      <c r="GS17" s="67" t="str">
        <f>IFERROR(VLOOKUP($B17,RD[#All],GS$2,0)/GS$1,"")</f>
        <v/>
      </c>
      <c r="GT17" s="67" t="str">
        <f>IFERROR(VLOOKUP($B17,RD[#All],GT$2,0)/GT$1,"")</f>
        <v/>
      </c>
      <c r="GU17" s="67">
        <f>IFERROR(VLOOKUP($B17,RD[#All],GU$2,0)/GU$1,"")</f>
        <v>0</v>
      </c>
      <c r="GV17" s="67">
        <f>IFERROR(VLOOKUP($B17,RD[#All],GV$2,0)/GV$1,"")</f>
        <v>2.0026267402153928</v>
      </c>
      <c r="GW17" s="67">
        <f>IFERROR(VLOOKUP($B17,RD[#All],GW$2,0)/GW$1,"")</f>
        <v>1.9623059866962305</v>
      </c>
      <c r="GX17" s="67" t="str">
        <f>IFERROR(VLOOKUP($B17,RD[#All],GX$2,0)/GX$1,"")</f>
        <v/>
      </c>
      <c r="GY17" s="67">
        <f>IFERROR(VLOOKUP($B17,RD[#All],GY$2,0)/GY$1,"")</f>
        <v>1.9514695830485302</v>
      </c>
      <c r="GZ17" s="67">
        <f>IFERROR(VLOOKUP($B17,RD[#All],GZ$2,0)/GZ$1,"")</f>
        <v>2</v>
      </c>
      <c r="HA17" s="67">
        <f>IFERROR(VLOOKUP($B17,RD[#All],HA$2,0)/HA$1,"")</f>
        <v>1.9737827715355805</v>
      </c>
      <c r="HB17" s="67">
        <f>IFERROR(VLOOKUP($B17,RD[#All],HB$2,0)/HB$1,"")</f>
        <v>2.0074906367041199</v>
      </c>
      <c r="HC17" s="67">
        <f>IFERROR(VLOOKUP($B17,RD[#All],HC$2,0)/HC$1,"")</f>
        <v>2.0074906367041199</v>
      </c>
      <c r="HD17" s="67">
        <f>IFERROR(VLOOKUP($B17,RD[#All],HD$2,0)/HD$1,"")</f>
        <v>1.9745318352059926</v>
      </c>
      <c r="HE17" s="67">
        <f>IFERROR(VLOOKUP($B17,RD[#All],HE$2,0)/HE$1,"")</f>
        <v>1.8164794007490637</v>
      </c>
      <c r="HF17" s="67">
        <f>IFERROR(VLOOKUP($B17,RD[#All],HF$2,0)/HF$1,"")</f>
        <v>2.0202247191011233</v>
      </c>
      <c r="HG17" s="67">
        <f>IFERROR(VLOOKUP($B17,RD[#All],HG$2,0)/HG$1,"")</f>
        <v>1.9580524344569286</v>
      </c>
      <c r="HH17" s="67">
        <f>IFERROR(VLOOKUP($B17,RD[#All],HH$2,0)/HH$1,"")</f>
        <v>1.9992509363295878</v>
      </c>
      <c r="HI17" s="67">
        <f>IFERROR(VLOOKUP($B17,RD[#All],HI$2,0)/HI$1,"")</f>
        <v>1.9749063670411984</v>
      </c>
      <c r="HJ17" s="67">
        <f>IFERROR(VLOOKUP($B17,RD[#All],HJ$2,0)/HJ$1,"")</f>
        <v>2.0243445692883895</v>
      </c>
      <c r="HK17" s="67">
        <f>IFERROR(VLOOKUP($B17,RD[#All],HK$2,0)/HK$1,"")</f>
        <v>1.9642114024136497</v>
      </c>
      <c r="HL17" s="67">
        <f>IFERROR(VLOOKUP($B17,RD[#All],HL$2,0)/HL$1,"")</f>
        <v>2.0557636287973367</v>
      </c>
      <c r="HM17" s="67">
        <f>IFERROR(VLOOKUP($B17,RD[#All],HM$2,0)/HM$1,"")</f>
        <v>2.1137483206448722</v>
      </c>
      <c r="HN17" s="67">
        <f>IFERROR(VLOOKUP($B17,RD[#All],HN$2,0)/HN$1,"")</f>
        <v>2.0197044334975369</v>
      </c>
      <c r="HO17" s="67">
        <f>IFERROR(VLOOKUP($B17,RD[#All],HO$2,0)/HO$1,"")</f>
        <v>2.0376175548589339</v>
      </c>
      <c r="HP17" s="67">
        <f>IFERROR(VLOOKUP($B17,RD[#All],HP$2,0)/HP$1,"")</f>
        <v>2.0902821316614419</v>
      </c>
      <c r="HQ17" s="67">
        <f>IFERROR(VLOOKUP($B17,RD[#All],HQ$2,0)/HQ$1,"")</f>
        <v>1.9865319865319864</v>
      </c>
      <c r="HR17" s="67">
        <f>IFERROR(VLOOKUP($B17,RD[#All],HR$2,0)/HR$1,"")</f>
        <v>1.9753961634695578</v>
      </c>
      <c r="HS17" s="67">
        <f>IFERROR(VLOOKUP($B17,RD[#All],HS$2,0)/HS$1,"")</f>
        <v>2.0077303370786517</v>
      </c>
      <c r="HT17" s="67">
        <f>IFERROR(VLOOKUP($B17,RD[#All],HT$2,0)/HT$1,"")</f>
        <v>1.9891801914273823</v>
      </c>
      <c r="HU17" s="67">
        <f>IFERROR(VLOOKUP($B17,RD[#All],HU$2,0)/HU$1,"")</f>
        <v>1.9650821089023336</v>
      </c>
      <c r="HV17" s="67">
        <f>IFERROR(VLOOKUP($B17,RD[#All],HV$2,0)/HV$1,"")</f>
        <v>1.9809853068280034</v>
      </c>
      <c r="HW17" s="67">
        <f>IFERROR(VLOOKUP($B17,RD[#All],HW$2,0)/HW$1,"")</f>
        <v>2.0296629213483146</v>
      </c>
      <c r="HX17" s="67">
        <f>IFERROR(VLOOKUP($B17,RD[#All],HX$2,0)/HX$1,"")</f>
        <v>1.986171132238548</v>
      </c>
      <c r="HY17" s="67">
        <f>IFERROR(VLOOKUP($B17,RD[#All],HY$2,0)/HY$1,"")</f>
        <v>1.9895131086142324</v>
      </c>
      <c r="HZ17" s="67">
        <f>IFERROR(VLOOKUP($B17,RD[#All],HZ$2,0)/HZ$1,"")</f>
        <v>1.9505617977528089</v>
      </c>
      <c r="IA17" s="67">
        <f>IFERROR(VLOOKUP($B17,RD[#All],IA$2,0)/IA$1,"")</f>
        <v>1.9930069930069931</v>
      </c>
      <c r="IB17" s="67">
        <f>IFERROR(VLOOKUP($B17,RD[#All],IB$2,0)/IB$1,"")</f>
        <v>1.9884559884559887</v>
      </c>
      <c r="IC17" s="67">
        <f>IFERROR(VLOOKUP($B17,RD[#All],IC$2,0)/IC$1,"")</f>
        <v>2.0512820512820515</v>
      </c>
      <c r="ID17" s="67">
        <f>IFERROR(VLOOKUP($B17,RD[#All],ID$2,0)/ID$1,"")</f>
        <v>2.012719790497568</v>
      </c>
      <c r="IE17" s="67">
        <f>IFERROR(VLOOKUP($B17,RD[#All],IE$2,0)/IE$1,"")</f>
        <v>2.0080808080808081</v>
      </c>
      <c r="IF17" s="67" t="str">
        <f>IFERROR(VLOOKUP($B17,RD[#All],IF$2,0)/IF$1,"")</f>
        <v/>
      </c>
      <c r="IG17" s="67">
        <f>IFERROR(VLOOKUP($B17,RD[#All],IG$2,0)/IG$1,"")</f>
        <v>2.0775544862722897</v>
      </c>
      <c r="IH17" s="67">
        <f>IFERROR(VLOOKUP($B17,RD[#All],IH$2,0)/IH$1,"")</f>
        <v>1.9575060954371297</v>
      </c>
      <c r="II17" s="67">
        <f>IFERROR(VLOOKUP($B17,RD[#All],II$2,0)/II$1,"")</f>
        <v>1.9701492537313432</v>
      </c>
      <c r="IJ17" s="67">
        <f>IFERROR(VLOOKUP($B17,RD[#All],IJ$2,0)/IJ$1,"")</f>
        <v>1.9640852974186307</v>
      </c>
      <c r="IK17" s="67">
        <f>IFERROR(VLOOKUP($B17,RD[#All],IK$2,0)/IK$1,"")</f>
        <v>1.9774669774669777</v>
      </c>
      <c r="IL17" s="67" t="str">
        <f>IFERROR(VLOOKUP($B17,RD[#All],IL$2,0)/IL$1,"")</f>
        <v/>
      </c>
      <c r="IM17" s="67" t="str">
        <f>IFERROR(VLOOKUP($B17,RD[#All],IM$2,0)/IM$1,"")</f>
        <v/>
      </c>
      <c r="IN17" s="67">
        <f>IFERROR(VLOOKUP($B17,RD[#All],IN$2,0)/IN$1,"")</f>
        <v>2.1400208986415885</v>
      </c>
      <c r="IO17" s="67">
        <f>IFERROR(VLOOKUP($B17,RD[#All],IO$2,0)/IO$1,"")</f>
        <v>2.108150470219436</v>
      </c>
      <c r="IP17" s="67">
        <f>IFERROR(VLOOKUP($B17,RD[#All],IP$2,0)/IP$1,"")</f>
        <v>2.2610868207370394</v>
      </c>
      <c r="IQ17" s="67">
        <f>IFERROR(VLOOKUP($B17,RD[#All],IQ$2,0)/IQ$1,"")</f>
        <v>1.9879564879564882</v>
      </c>
      <c r="IR17" s="67">
        <f>IFERROR(VLOOKUP($B17,RD[#All],IR$2,0)/IR$1,"")</f>
        <v>2.0190713101160864</v>
      </c>
      <c r="IS17" s="86">
        <f>IFERROR(AVERAGEIF(Inv_SY_B[[#This Row],[BLK1_INV1]:[BLK8_INV27]],"&gt;"&amp;0.1,Inv_SY_B[[#This Row],[BLK1_INV1]:[BLK8_INV27]]),"")</f>
        <v>1.9971909402957566</v>
      </c>
    </row>
    <row r="18" spans="2:253" x14ac:dyDescent="0.35">
      <c r="B18" s="85">
        <f t="shared" si="0"/>
        <v>45840</v>
      </c>
      <c r="C18" s="67">
        <f>IFERROR(VLOOKUP($B18,RD[#All],C$2,0)/C$1,"")</f>
        <v>3.2290406222990491</v>
      </c>
      <c r="D18" s="67">
        <f>IFERROR(VLOOKUP($B18,RD[#All],D$2,0)/D$1,"")</f>
        <v>3.2912705272255836</v>
      </c>
      <c r="E18" s="67">
        <f>IFERROR(VLOOKUP($B18,RD[#All],E$2,0)/E$1,"")</f>
        <v>3.2846441947565541</v>
      </c>
      <c r="F18" s="67">
        <f>IFERROR(VLOOKUP($B18,RD[#All],F$2,0)/F$1,"")</f>
        <v>3.2883895131086143</v>
      </c>
      <c r="G18" s="67">
        <f>IFERROR(VLOOKUP($B18,RD[#All],G$2,0)/G$1,"")</f>
        <v>3.2497839239412274</v>
      </c>
      <c r="H18" s="67">
        <f>IFERROR(VLOOKUP($B18,RD[#All],H$2,0)/H$1,"")</f>
        <v>3.2546816479400751</v>
      </c>
      <c r="I18" s="67">
        <f>IFERROR(VLOOKUP($B18,RD[#All],I$2,0)/I$1,"")</f>
        <v>3.2808988764044944</v>
      </c>
      <c r="J18" s="67">
        <f>IFERROR(VLOOKUP($B18,RD[#All],J$2,0)/J$1,"")</f>
        <v>3.2771535580524342</v>
      </c>
      <c r="K18" s="67">
        <f>IFERROR(VLOOKUP($B18,RD[#All],K$2,0)/K$1,"")</f>
        <v>3.1101123595505618</v>
      </c>
      <c r="L18" s="67">
        <f>IFERROR(VLOOKUP($B18,RD[#All],L$2,0)/L$1,"")</f>
        <v>3.2539325842696631</v>
      </c>
      <c r="M18" s="67">
        <f>IFERROR(VLOOKUP($B18,RD[#All],M$2,0)/M$1,"")</f>
        <v>3.3558052434456931</v>
      </c>
      <c r="N18" s="67">
        <f>IFERROR(VLOOKUP($B18,RD[#All],N$2,0)/N$1,"")</f>
        <v>3.3258426966292136</v>
      </c>
      <c r="O18" s="67">
        <f>IFERROR(VLOOKUP($B18,RD[#All],O$2,0)/O$1,"")</f>
        <v>3.1348314606741572</v>
      </c>
      <c r="P18" s="67">
        <f>IFERROR(VLOOKUP($B18,RD[#All],P$2,0)/P$1,"")</f>
        <v>3.3585291113380999</v>
      </c>
      <c r="Q18" s="67">
        <f>IFERROR(VLOOKUP($B18,RD[#All],Q$2,0)/Q$1,"")</f>
        <v>3.303370786516854</v>
      </c>
      <c r="R18" s="67">
        <f>IFERROR(VLOOKUP($B18,RD[#All],R$2,0)/R$1,"")</f>
        <v>3.292134831460674</v>
      </c>
      <c r="S18" s="67">
        <f>IFERROR(VLOOKUP($B18,RD[#All],S$2,0)/S$1,"")</f>
        <v>3.2996254681647939</v>
      </c>
      <c r="T18" s="67">
        <f>IFERROR(VLOOKUP($B18,RD[#All],T$2,0)/T$1,"")</f>
        <v>3.2996254681647939</v>
      </c>
      <c r="U18" s="67">
        <f>IFERROR(VLOOKUP($B18,RD[#All],U$2,0)/U$1,"")</f>
        <v>3.3258426966292136</v>
      </c>
      <c r="V18" s="67">
        <f>IFERROR(VLOOKUP($B18,RD[#All],V$2,0)/V$1,"")</f>
        <v>3.3258426966292136</v>
      </c>
      <c r="W18" s="67">
        <f>IFERROR(VLOOKUP($B18,RD[#All],W$2,0)/W$1,"")</f>
        <v>3.3408239700374533</v>
      </c>
      <c r="X18" s="67">
        <f>IFERROR(VLOOKUP($B18,RD[#All],X$2,0)/X$1,"")</f>
        <v>3.3295880149812733</v>
      </c>
      <c r="Y18" s="67">
        <f>IFERROR(VLOOKUP($B18,RD[#All],Y$2,0)/Y$1,"")</f>
        <v>3.2394122731201382</v>
      </c>
      <c r="Z18" s="67">
        <f>IFERROR(VLOOKUP($B18,RD[#All],Z$2,0)/Z$1,"")</f>
        <v>3.3524760715771951</v>
      </c>
      <c r="AA18" s="67">
        <f>IFERROR(VLOOKUP($B18,RD[#All],AA$2,0)/AA$1,"")</f>
        <v>3.3327571305099397</v>
      </c>
      <c r="AB18" s="67">
        <f>IFERROR(VLOOKUP($B18,RD[#All],AB$2,0)/AB$1,"")</f>
        <v>3.3120138288677614</v>
      </c>
      <c r="AC18" s="67">
        <f>IFERROR(VLOOKUP($B18,RD[#All],AC$2,0)/AC$1,"")</f>
        <v>3.2843560933448575</v>
      </c>
      <c r="AD18" s="67">
        <f>IFERROR(VLOOKUP($B18,RD[#All],AD$2,0)/AD$1,"")</f>
        <v>3.2925509779442366</v>
      </c>
      <c r="AE18" s="67">
        <f>IFERROR(VLOOKUP($B18,RD[#All],AE$2,0)/AE$1,"")</f>
        <v>3.2992093216812317</v>
      </c>
      <c r="AF18" s="67">
        <f>IFERROR(VLOOKUP($B18,RD[#All],AF$2,0)/AF$1,"")</f>
        <v>3.1527257594673324</v>
      </c>
      <c r="AG18" s="67">
        <f>IFERROR(VLOOKUP($B18,RD[#All],AG$2,0)/AG$1,"")</f>
        <v>3.1893466500208074</v>
      </c>
      <c r="AH18" s="67">
        <f>IFERROR(VLOOKUP($B18,RD[#All],AH$2,0)/AH$1,"")</f>
        <v>3.3158551810237205</v>
      </c>
      <c r="AI18" s="67">
        <f>IFERROR(VLOOKUP($B18,RD[#All],AI$2,0)/AI$1,"")</f>
        <v>3.1957547169811318</v>
      </c>
      <c r="AJ18" s="67">
        <f>IFERROR(VLOOKUP($B18,RD[#All],AJ$2,0)/AJ$1,"")</f>
        <v>3.2909878941862201</v>
      </c>
      <c r="AK18" s="67">
        <f>IFERROR(VLOOKUP($B18,RD[#All],AK$2,0)/AK$1,"")</f>
        <v>3.2846441947565541</v>
      </c>
      <c r="AL18" s="67">
        <f>IFERROR(VLOOKUP($B18,RD[#All],AL$2,0)/AL$1,"")</f>
        <v>3.2954165272666445</v>
      </c>
      <c r="AM18" s="67">
        <f>IFERROR(VLOOKUP($B18,RD[#All],AM$2,0)/AM$1,"")</f>
        <v>3.3183520599250937</v>
      </c>
      <c r="AN18" s="67">
        <f>IFERROR(VLOOKUP($B18,RD[#All],AN$2,0)/AN$1,"")</f>
        <v>3.2584269662921348</v>
      </c>
      <c r="AO18" s="67">
        <f>IFERROR(VLOOKUP($B18,RD[#All],AO$2,0)/AO$1,"")</f>
        <v>3.1685393258426968</v>
      </c>
      <c r="AP18" s="67">
        <f>IFERROR(VLOOKUP($B18,RD[#All],AP$2,0)/AP$1,"")</f>
        <v>3.262172284644195</v>
      </c>
      <c r="AQ18" s="67">
        <f>IFERROR(VLOOKUP($B18,RD[#All],AQ$2,0)/AQ$1,"")</f>
        <v>3.1685393258426968</v>
      </c>
      <c r="AR18" s="67">
        <f>IFERROR(VLOOKUP($B18,RD[#All],AR$2,0)/AR$1,"")</f>
        <v>3.1423220973782771</v>
      </c>
      <c r="AS18" s="67">
        <f>IFERROR(VLOOKUP($B18,RD[#All],AS$2,0)/AS$1,"")</f>
        <v>3.1985018726591758</v>
      </c>
      <c r="AT18" s="67">
        <f>IFERROR(VLOOKUP($B18,RD[#All],AT$2,0)/AT$1,"")</f>
        <v>3.202247191011236</v>
      </c>
      <c r="AU18" s="67">
        <f>IFERROR(VLOOKUP($B18,RD[#All],AU$2,0)/AU$1,"")</f>
        <v>3.2209737827715355</v>
      </c>
      <c r="AV18" s="67">
        <f>IFERROR(VLOOKUP($B18,RD[#All],AV$2,0)/AV$1,"")</f>
        <v>3.2359550561797752</v>
      </c>
      <c r="AW18" s="67">
        <f>IFERROR(VLOOKUP($B18,RD[#All],AW$2,0)/AW$1,"")</f>
        <v>3.2221261884183234</v>
      </c>
      <c r="AX18" s="67">
        <f>IFERROR(VLOOKUP($B18,RD[#All],AX$2,0)/AX$1,"")</f>
        <v>3.2134831460674156</v>
      </c>
      <c r="AY18" s="67">
        <f>IFERROR(VLOOKUP($B18,RD[#All],AY$2,0)/AY$1,"")</f>
        <v>3.2107865168539327</v>
      </c>
      <c r="AZ18" s="67">
        <f>IFERROR(VLOOKUP($B18,RD[#All],AZ$2,0)/AZ$1,"")</f>
        <v>3.1532584269662922</v>
      </c>
      <c r="BA18" s="67">
        <f>IFERROR(VLOOKUP($B18,RD[#All],BA$2,0)/BA$1,"")</f>
        <v>3.1872659176029963</v>
      </c>
      <c r="BB18" s="67">
        <f>IFERROR(VLOOKUP($B18,RD[#All],BB$2,0)/BB$1,"")</f>
        <v>3.2397003745318353</v>
      </c>
      <c r="BC18" s="67">
        <f>IFERROR(VLOOKUP($B18,RD[#All],BC$2,0)/BC$1,"")</f>
        <v>3.2892218060757386</v>
      </c>
      <c r="BD18" s="67">
        <f>IFERROR(VLOOKUP($B18,RD[#All],BD$2,0)/BD$1,"")</f>
        <v>3.2226383687057845</v>
      </c>
      <c r="BE18" s="67">
        <f>IFERROR(VLOOKUP($B18,RD[#All],BE$2,0)/BE$1,"")</f>
        <v>3.159896283491789</v>
      </c>
      <c r="BF18" s="67">
        <f>IFERROR(VLOOKUP($B18,RD[#All],BF$2,0)/BF$1,"")</f>
        <v>3.2759051186017478</v>
      </c>
      <c r="BG18" s="67">
        <f>IFERROR(VLOOKUP($B18,RD[#All],BG$2,0)/BG$1,"")</f>
        <v>3.1826883062838118</v>
      </c>
      <c r="BH18" s="67">
        <f>IFERROR(VLOOKUP($B18,RD[#All],BH$2,0)/BH$1,"")</f>
        <v>2.9588014981273409</v>
      </c>
      <c r="BI18" s="67">
        <f>IFERROR(VLOOKUP($B18,RD[#All],BI$2,0)/BI$1,"")</f>
        <v>3.1826883062838118</v>
      </c>
      <c r="BJ18" s="67">
        <f>IFERROR(VLOOKUP($B18,RD[#All],BJ$2,0)/BJ$1,"")</f>
        <v>3.2093216812317937</v>
      </c>
      <c r="BK18" s="67">
        <f>IFERROR(VLOOKUP($B18,RD[#All],BK$2,0)/BK$1,"")</f>
        <v>3.2172284644194757</v>
      </c>
      <c r="BL18" s="67">
        <f>IFERROR(VLOOKUP($B18,RD[#All],BL$2,0)/BL$1,"")</f>
        <v>3.2251589160254266</v>
      </c>
      <c r="BM18" s="67">
        <f>IFERROR(VLOOKUP($B18,RD[#All],BM$2,0)/BM$1,"")</f>
        <v>3</v>
      </c>
      <c r="BN18" s="67">
        <f>IFERROR(VLOOKUP($B18,RD[#All],BN$2,0)/BN$1,"")</f>
        <v>3.3354231974921631</v>
      </c>
      <c r="BO18" s="67">
        <f>IFERROR(VLOOKUP($B18,RD[#All],BO$2,0)/BO$1,"")</f>
        <v>3.225583405358686</v>
      </c>
      <c r="BP18" s="67">
        <f>IFERROR(VLOOKUP($B18,RD[#All],BP$2,0)/BP$1,"")</f>
        <v>3.2497839239412274</v>
      </c>
      <c r="BQ18" s="67">
        <f>IFERROR(VLOOKUP($B18,RD[#All],BQ$2,0)/BQ$1,"")</f>
        <v>3.2566983578219535</v>
      </c>
      <c r="BR18" s="67">
        <f>IFERROR(VLOOKUP($B18,RD[#All],BR$2,0)/BR$1,"")</f>
        <v>3.132238547968885</v>
      </c>
      <c r="BS18" s="67">
        <f>IFERROR(VLOOKUP($B18,RD[#All],BS$2,0)/BS$1,"")</f>
        <v>3.2397003745318353</v>
      </c>
      <c r="BT18" s="67">
        <f>IFERROR(VLOOKUP($B18,RD[#All],BT$2,0)/BT$1,"")</f>
        <v>3.2546816479400751</v>
      </c>
      <c r="BU18" s="67">
        <f>IFERROR(VLOOKUP($B18,RD[#All],BU$2,0)/BU$1,"")</f>
        <v>3.2509363295880149</v>
      </c>
      <c r="BV18" s="67">
        <f>IFERROR(VLOOKUP($B18,RD[#All],BV$2,0)/BV$1,"")</f>
        <v>3.1797752808988764</v>
      </c>
      <c r="BW18" s="67">
        <f>IFERROR(VLOOKUP($B18,RD[#All],BW$2,0)/BW$1,"")</f>
        <v>3.1423220973782771</v>
      </c>
      <c r="BX18" s="67">
        <f>IFERROR(VLOOKUP($B18,RD[#All],BX$2,0)/BX$1,"")</f>
        <v>3.1760299625468167</v>
      </c>
      <c r="BY18" s="67">
        <f>IFERROR(VLOOKUP($B18,RD[#All],BY$2,0)/BY$1,"")</f>
        <v>3.192675821889305</v>
      </c>
      <c r="BZ18" s="67">
        <f>IFERROR(VLOOKUP($B18,RD[#All],BZ$2,0)/BZ$1,"")</f>
        <v>3.1527257594673324</v>
      </c>
      <c r="CA18" s="67">
        <f>IFERROR(VLOOKUP($B18,RD[#All],CA$2,0)/CA$1,"")</f>
        <v>3.1094465251768622</v>
      </c>
      <c r="CB18" s="67">
        <f>IFERROR(VLOOKUP($B18,RD[#All],CB$2,0)/CB$1,"")</f>
        <v>3.191011235955056</v>
      </c>
      <c r="CC18" s="67">
        <f>IFERROR(VLOOKUP($B18,RD[#All],CC$2,0)/CC$1,"")</f>
        <v>3.2397003745318353</v>
      </c>
      <c r="CD18" s="67">
        <f>IFERROR(VLOOKUP($B18,RD[#All],CD$2,0)/CD$1,"")</f>
        <v>3.1426101987899742</v>
      </c>
      <c r="CE18" s="67">
        <f>IFERROR(VLOOKUP($B18,RD[#All],CE$2,0)/CE$1,"")</f>
        <v>3.1310861423220975</v>
      </c>
      <c r="CF18" s="67">
        <f>IFERROR(VLOOKUP($B18,RD[#All],CF$2,0)/CF$1,"")</f>
        <v>3.2322097378277155</v>
      </c>
      <c r="CG18" s="67">
        <f>IFERROR(VLOOKUP($B18,RD[#All],CG$2,0)/CG$1,"")</f>
        <v>3.2397003745318353</v>
      </c>
      <c r="CH18" s="67">
        <f>IFERROR(VLOOKUP($B18,RD[#All],CH$2,0)/CH$1,"")</f>
        <v>3.2322097378277155</v>
      </c>
      <c r="CI18" s="67">
        <f>IFERROR(VLOOKUP($B18,RD[#All],CI$2,0)/CI$1,"")</f>
        <v>3.1498127340823969</v>
      </c>
      <c r="CJ18" s="67">
        <f>IFERROR(VLOOKUP($B18,RD[#All],CJ$2,0)/CJ$1,"")</f>
        <v>3.1835205992509361</v>
      </c>
      <c r="CK18" s="67">
        <f>IFERROR(VLOOKUP($B18,RD[#All],CK$2,0)/CK$1,"")</f>
        <v>3.1498127340823969</v>
      </c>
      <c r="CL18" s="67">
        <f>IFERROR(VLOOKUP($B18,RD[#All],CL$2,0)/CL$1,"")</f>
        <v>3.202247191011236</v>
      </c>
      <c r="CM18" s="67">
        <f>IFERROR(VLOOKUP($B18,RD[#All],CM$2,0)/CM$1,"")</f>
        <v>3.1423220973782771</v>
      </c>
      <c r="CN18" s="67">
        <f>IFERROR(VLOOKUP($B18,RD[#All],CN$2,0)/CN$1,"")</f>
        <v>3.1629213483146068</v>
      </c>
      <c r="CO18" s="67">
        <f>IFERROR(VLOOKUP($B18,RD[#All],CO$2,0)/CO$1,"")</f>
        <v>3.1676404494382022</v>
      </c>
      <c r="CP18" s="67">
        <f>IFERROR(VLOOKUP($B18,RD[#All],CP$2,0)/CP$1,"")</f>
        <v>3.1149524632670702</v>
      </c>
      <c r="CQ18" s="67">
        <f>IFERROR(VLOOKUP($B18,RD[#All],CQ$2,0)/CQ$1,"")</f>
        <v>3.0411985018726591</v>
      </c>
      <c r="CR18" s="67">
        <f>IFERROR(VLOOKUP($B18,RD[#All],CR$2,0)/CR$1,"")</f>
        <v>3.191011235955056</v>
      </c>
      <c r="CS18" s="67">
        <f>IFERROR(VLOOKUP($B18,RD[#All],CS$2,0)/CS$1,"")</f>
        <v>3.1893466500208074</v>
      </c>
      <c r="CT18" s="67">
        <f>IFERROR(VLOOKUP($B18,RD[#All],CT$2,0)/CT$1,"")</f>
        <v>3.2397003745318353</v>
      </c>
      <c r="CU18" s="67">
        <f>IFERROR(VLOOKUP($B18,RD[#All],CU$2,0)/CU$1,"")</f>
        <v>2.9513108614232211</v>
      </c>
      <c r="CV18" s="67">
        <f>IFERROR(VLOOKUP($B18,RD[#All],CV$2,0)/CV$1,"")</f>
        <v>3.1947565543071161</v>
      </c>
      <c r="CW18" s="67">
        <f>IFERROR(VLOOKUP($B18,RD[#All],CW$2,0)/CW$1,"")</f>
        <v>3.1685393258426968</v>
      </c>
      <c r="CX18" s="67">
        <f>IFERROR(VLOOKUP($B18,RD[#All],CX$2,0)/CX$1,"")</f>
        <v>3.1947565543071161</v>
      </c>
      <c r="CY18" s="67">
        <f>IFERROR(VLOOKUP($B18,RD[#All],CY$2,0)/CY$1,"")</f>
        <v>3.191011235955056</v>
      </c>
      <c r="CZ18" s="67">
        <f>IFERROR(VLOOKUP($B18,RD[#All],CZ$2,0)/CZ$1,"")</f>
        <v>3.2284644194756553</v>
      </c>
      <c r="DA18" s="67">
        <f>IFERROR(VLOOKUP($B18,RD[#All],DA$2,0)/DA$1,"")</f>
        <v>3.1535580524344571</v>
      </c>
      <c r="DB18" s="67">
        <f>IFERROR(VLOOKUP($B18,RD[#All],DB$2,0)/DB$1,"")</f>
        <v>3.1985018726591758</v>
      </c>
      <c r="DC18" s="67">
        <f>IFERROR(VLOOKUP($B18,RD[#All],DC$2,0)/DC$1,"")</f>
        <v>3.2059925093632957</v>
      </c>
      <c r="DD18" s="67">
        <f>IFERROR(VLOOKUP($B18,RD[#All],DD$2,0)/DD$1,"")</f>
        <v>2.9138576779026217</v>
      </c>
      <c r="DE18" s="67">
        <f>IFERROR(VLOOKUP($B18,RD[#All],DE$2,0)/DE$1,"")</f>
        <v>3.2193091968372869</v>
      </c>
      <c r="DF18" s="67">
        <f>IFERROR(VLOOKUP($B18,RD[#All],DF$2,0)/DF$1,"")</f>
        <v>3.1749749079959857</v>
      </c>
      <c r="DG18" s="67">
        <f>IFERROR(VLOOKUP($B18,RD[#All],DG$2,0)/DG$1,"")</f>
        <v>3.2771535580524342</v>
      </c>
      <c r="DH18" s="67">
        <f>IFERROR(VLOOKUP($B18,RD[#All],DH$2,0)/DH$1,"")</f>
        <v>3.2559300873907615</v>
      </c>
      <c r="DI18" s="67">
        <f>IFERROR(VLOOKUP($B18,RD[#All],DI$2,0)/DI$1,"")</f>
        <v>3.2670700086430422</v>
      </c>
      <c r="DJ18" s="67">
        <f>IFERROR(VLOOKUP($B18,RD[#All],DJ$2,0)/DJ$1,"")</f>
        <v>3.2324978392394121</v>
      </c>
      <c r="DK18" s="67">
        <f>IFERROR(VLOOKUP($B18,RD[#All],DK$2,0)/DK$1,"")</f>
        <v>3.2559300873907615</v>
      </c>
      <c r="DL18" s="67">
        <f>IFERROR(VLOOKUP($B18,RD[#All],DL$2,0)/DL$1,"")</f>
        <v>3.2592592592592591</v>
      </c>
      <c r="DM18" s="67">
        <f>IFERROR(VLOOKUP($B18,RD[#All],DM$2,0)/DM$1,"")</f>
        <v>3.292134831460674</v>
      </c>
      <c r="DN18" s="67">
        <f>IFERROR(VLOOKUP($B18,RD[#All],DN$2,0)/DN$1,"")</f>
        <v>3.1573033707865168</v>
      </c>
      <c r="DO18" s="67">
        <f>IFERROR(VLOOKUP($B18,RD[#All],DO$2,0)/DO$1,"")</f>
        <v>3.1682837069253935</v>
      </c>
      <c r="DP18" s="67">
        <f>IFERROR(VLOOKUP($B18,RD[#All],DP$2,0)/DP$1,"")</f>
        <v>3.1360799001248441</v>
      </c>
      <c r="DQ18" s="67">
        <f>IFERROR(VLOOKUP($B18,RD[#All],DQ$2,0)/DQ$1,"")</f>
        <v>3.2193091968372869</v>
      </c>
      <c r="DR18" s="67">
        <f>IFERROR(VLOOKUP($B18,RD[#All],DR$2,0)/DR$1,"")</f>
        <v>3.2434456928838951</v>
      </c>
      <c r="DS18" s="67">
        <f>IFERROR(VLOOKUP($B18,RD[#All],DS$2,0)/DS$1,"")</f>
        <v>3.2883895131086143</v>
      </c>
      <c r="DT18" s="67">
        <f>IFERROR(VLOOKUP($B18,RD[#All],DT$2,0)/DT$1,"")</f>
        <v>3.0129005409904286</v>
      </c>
      <c r="DU18" s="67">
        <f>IFERROR(VLOOKUP($B18,RD[#All],DU$2,0)/DU$1,"")</f>
        <v>3.0928006658343739</v>
      </c>
      <c r="DV18" s="67">
        <f>IFERROR(VLOOKUP($B18,RD[#All],DV$2,0)/DV$1,"")</f>
        <v>3.2471910112359552</v>
      </c>
      <c r="DW18" s="67">
        <f>IFERROR(VLOOKUP($B18,RD[#All],DW$2,0)/DW$1,"")</f>
        <v>3.2659176029962547</v>
      </c>
      <c r="DX18" s="67">
        <f>IFERROR(VLOOKUP($B18,RD[#All],DX$2,0)/DX$1,"")</f>
        <v>3.1593841032043279</v>
      </c>
      <c r="DY18" s="67">
        <f>IFERROR(VLOOKUP($B18,RD[#All],DY$2,0)/DY$1,"")</f>
        <v>3.1797752808988764</v>
      </c>
      <c r="DZ18" s="67">
        <f>IFERROR(VLOOKUP($B18,RD[#All],DZ$2,0)/DZ$1,"")</f>
        <v>3.1573033707865168</v>
      </c>
      <c r="EA18" s="67">
        <f>IFERROR(VLOOKUP($B18,RD[#All],EA$2,0)/EA$1,"")</f>
        <v>3.2093216812317937</v>
      </c>
      <c r="EB18" s="67">
        <f>IFERROR(VLOOKUP($B18,RD[#All],EB$2,0)/EB$1,"")</f>
        <v>3.1260923845193509</v>
      </c>
      <c r="EC18" s="67">
        <f>IFERROR(VLOOKUP($B18,RD[#All],EC$2,0)/EC$1,"")</f>
        <v>3.1218668971477959</v>
      </c>
      <c r="ED18" s="67">
        <f>IFERROR(VLOOKUP($B18,RD[#All],ED$2,0)/ED$1,"")</f>
        <v>3.2739844425237683</v>
      </c>
      <c r="EE18" s="67">
        <f>IFERROR(VLOOKUP($B18,RD[#All],EE$2,0)/EE$1,"")</f>
        <v>3.194468452895419</v>
      </c>
      <c r="EF18" s="67">
        <f>IFERROR(VLOOKUP($B18,RD[#All],EF$2,0)/EF$1,"")</f>
        <v>3.2604698672114401</v>
      </c>
      <c r="EG18" s="67">
        <f>IFERROR(VLOOKUP($B18,RD[#All],EG$2,0)/EG$1,"")</f>
        <v>3.1538461538461537</v>
      </c>
      <c r="EH18" s="67">
        <f>IFERROR(VLOOKUP($B18,RD[#All],EH$2,0)/EH$1,"")</f>
        <v>3.1363636363636362</v>
      </c>
      <c r="EI18" s="67">
        <f>IFERROR(VLOOKUP($B18,RD[#All],EI$2,0)/EI$1,"")</f>
        <v>3.1573426573426575</v>
      </c>
      <c r="EJ18" s="67">
        <f>IFERROR(VLOOKUP($B18,RD[#All],EJ$2,0)/EJ$1,"")</f>
        <v>3.2097902097902096</v>
      </c>
      <c r="EK18" s="67">
        <f>IFERROR(VLOOKUP($B18,RD[#All],EK$2,0)/EK$1,"")</f>
        <v>3.2503370786516852</v>
      </c>
      <c r="EL18" s="67">
        <f>IFERROR(VLOOKUP($B18,RD[#All],EL$2,0)/EL$1,"")</f>
        <v>3.2097378277153559</v>
      </c>
      <c r="EM18" s="67">
        <f>IFERROR(VLOOKUP($B18,RD[#All],EM$2,0)/EM$1,"")</f>
        <v>3.3016421780466723</v>
      </c>
      <c r="EN18" s="67">
        <f>IFERROR(VLOOKUP($B18,RD[#All],EN$2,0)/EN$1,"")</f>
        <v>3.2428694900605013</v>
      </c>
      <c r="EO18" s="67">
        <f>IFERROR(VLOOKUP($B18,RD[#All],EO$2,0)/EO$1,"")</f>
        <v>3.1797752808988764</v>
      </c>
      <c r="EP18" s="67">
        <f>IFERROR(VLOOKUP($B18,RD[#All],EP$2,0)/EP$1,"")</f>
        <v>3.191011235955056</v>
      </c>
      <c r="EQ18" s="67">
        <f>IFERROR(VLOOKUP($B18,RD[#All],EQ$2,0)/EQ$1,"")</f>
        <v>3.1647940074906367</v>
      </c>
      <c r="ER18" s="67">
        <f>IFERROR(VLOOKUP($B18,RD[#All],ER$2,0)/ER$1,"")</f>
        <v>3.2774416594641314</v>
      </c>
      <c r="ES18" s="67">
        <f>IFERROR(VLOOKUP($B18,RD[#All],ES$2,0)/ES$1,"")</f>
        <v>3.1872659176029963</v>
      </c>
      <c r="ET18" s="67">
        <f>IFERROR(VLOOKUP($B18,RD[#All],ET$2,0)/ET$1,"")</f>
        <v>3.2400408580183861</v>
      </c>
      <c r="EU18" s="67">
        <f>IFERROR(VLOOKUP($B18,RD[#All],EU$2,0)/EU$1,"")</f>
        <v>3.2636127917026792</v>
      </c>
      <c r="EV18" s="67">
        <f>IFERROR(VLOOKUP($B18,RD[#All],EV$2,0)/EV$1,"")</f>
        <v>3.2947277441659466</v>
      </c>
      <c r="EW18" s="67">
        <f>IFERROR(VLOOKUP($B18,RD[#All],EW$2,0)/EW$1,"")</f>
        <v>3.2670700086430422</v>
      </c>
      <c r="EX18" s="67">
        <f>IFERROR(VLOOKUP($B18,RD[#All],EX$2,0)/EX$1,"")</f>
        <v>3.2247191011235956</v>
      </c>
      <c r="EY18" s="67">
        <f>IFERROR(VLOOKUP($B18,RD[#All],EY$2,0)/EY$1,"")</f>
        <v>3.2326258843112776</v>
      </c>
      <c r="EZ18" s="67">
        <f>IFERROR(VLOOKUP($B18,RD[#All],EZ$2,0)/EZ$1,"")</f>
        <v>3.1985018726591758</v>
      </c>
      <c r="FA18" s="67">
        <f>IFERROR(VLOOKUP($B18,RD[#All],FA$2,0)/FA$1,"")</f>
        <v>3.1722846441947565</v>
      </c>
      <c r="FB18" s="67">
        <f>IFERROR(VLOOKUP($B18,RD[#All],FB$2,0)/FB$1,"")</f>
        <v>3.1535580524344571</v>
      </c>
      <c r="FC18" s="67">
        <f>IFERROR(VLOOKUP($B18,RD[#All],FC$2,0)/FC$1,"")</f>
        <v>3.1647940074906367</v>
      </c>
      <c r="FD18" s="67">
        <f>IFERROR(VLOOKUP($B18,RD[#All],FD$2,0)/FD$1,"")</f>
        <v>3.2696629213483148</v>
      </c>
      <c r="FE18" s="67">
        <f>IFERROR(VLOOKUP($B18,RD[#All],FE$2,0)/FE$1,"")</f>
        <v>3.2234848484848486</v>
      </c>
      <c r="FF18" s="67">
        <f>IFERROR(VLOOKUP($B18,RD[#All],FF$2,0)/FF$1,"")</f>
        <v>3.2234848484848486</v>
      </c>
      <c r="FG18" s="67">
        <f>IFERROR(VLOOKUP($B18,RD[#All],FG$2,0)/FG$1,"")</f>
        <v>3.2289562289562288</v>
      </c>
      <c r="FH18" s="67">
        <f>IFERROR(VLOOKUP($B18,RD[#All],FH$2,0)/FH$1,"")</f>
        <v>3.1818181818181817</v>
      </c>
      <c r="FI18" s="67">
        <f>IFERROR(VLOOKUP($B18,RD[#All],FI$2,0)/FI$1,"")</f>
        <v>3.1986531986531985</v>
      </c>
      <c r="FJ18" s="67">
        <f>IFERROR(VLOOKUP($B18,RD[#All],FJ$2,0)/FJ$1,"")</f>
        <v>3.1447811447811449</v>
      </c>
      <c r="FK18" s="67">
        <f>IFERROR(VLOOKUP($B18,RD[#All],FK$2,0)/FK$1,"")</f>
        <v>3.1986531986531985</v>
      </c>
      <c r="FL18" s="67">
        <f>IFERROR(VLOOKUP($B18,RD[#All],FL$2,0)/FL$1,"")</f>
        <v>3.1672727272727275</v>
      </c>
      <c r="FM18" s="67">
        <f>IFERROR(VLOOKUP($B18,RD[#All],FM$2,0)/FM$1,"")</f>
        <v>3.2045454545454546</v>
      </c>
      <c r="FN18" s="67">
        <f>IFERROR(VLOOKUP($B18,RD[#All],FN$2,0)/FN$1,"")</f>
        <v>3.2693602693602695</v>
      </c>
      <c r="FO18" s="67">
        <f>IFERROR(VLOOKUP($B18,RD[#All],FO$2,0)/FO$1,"")</f>
        <v>3.1477272727272729</v>
      </c>
      <c r="FP18" s="67">
        <f>IFERROR(VLOOKUP($B18,RD[#All],FP$2,0)/FP$1,"")</f>
        <v>3.2218181818181817</v>
      </c>
      <c r="FQ18" s="67">
        <f>IFERROR(VLOOKUP($B18,RD[#All],FQ$2,0)/FQ$1,"")</f>
        <v>3.2618181818181817</v>
      </c>
      <c r="FR18" s="67">
        <f>IFERROR(VLOOKUP($B18,RD[#All],FR$2,0)/FR$1,"")</f>
        <v>3.2072727272727271</v>
      </c>
      <c r="FS18" s="67">
        <f>IFERROR(VLOOKUP($B18,RD[#All],FS$2,0)/FS$1,"")</f>
        <v>3.2491582491582491</v>
      </c>
      <c r="FT18" s="67">
        <f>IFERROR(VLOOKUP($B18,RD[#All],FT$2,0)/FT$1,"")</f>
        <v>3.2254545454545456</v>
      </c>
      <c r="FU18" s="67">
        <f>IFERROR(VLOOKUP($B18,RD[#All],FU$2,0)/FU$1,"")</f>
        <v>3.0336700336700337</v>
      </c>
      <c r="FV18" s="67">
        <f>IFERROR(VLOOKUP($B18,RD[#All],FV$2,0)/FV$1,"")</f>
        <v>3.1590909090909092</v>
      </c>
      <c r="FW18" s="67">
        <f>IFERROR(VLOOKUP($B18,RD[#All],FW$2,0)/FW$1,"")</f>
        <v>3.2462121212121211</v>
      </c>
      <c r="FX18" s="67">
        <f>IFERROR(VLOOKUP($B18,RD[#All],FX$2,0)/FX$1,"")</f>
        <v>3.1477272727272729</v>
      </c>
      <c r="FY18" s="67">
        <f>IFERROR(VLOOKUP($B18,RD[#All],FY$2,0)/FY$1,"")</f>
        <v>3.1750841750841752</v>
      </c>
      <c r="FZ18" s="67">
        <f>IFERROR(VLOOKUP($B18,RD[#All],FZ$2,0)/FZ$1,"")</f>
        <v>3.2234848484848486</v>
      </c>
      <c r="GA18" s="67">
        <f>IFERROR(VLOOKUP($B18,RD[#All],GA$2,0)/GA$1,"")</f>
        <v>3.1713286713286712</v>
      </c>
      <c r="GB18" s="67">
        <f>IFERROR(VLOOKUP($B18,RD[#All],GB$2,0)/GB$1,"")</f>
        <v>3.1818181818181817</v>
      </c>
      <c r="GC18" s="67">
        <f>IFERROR(VLOOKUP($B18,RD[#All],GC$2,0)/GC$1,"")</f>
        <v>3.2053872053872055</v>
      </c>
      <c r="GD18" s="67">
        <f>IFERROR(VLOOKUP($B18,RD[#All],GD$2,0)/GD$1,"")</f>
        <v>3.1927272727272729</v>
      </c>
      <c r="GE18" s="67">
        <f>IFERROR(VLOOKUP($B18,RD[#All],GE$2,0)/GE$1,"")</f>
        <v>3.2797202797202796</v>
      </c>
      <c r="GF18" s="67">
        <f>IFERROR(VLOOKUP($B18,RD[#All],GF$2,0)/GF$1,"")</f>
        <v>3.2727272727272729</v>
      </c>
      <c r="GG18" s="67">
        <f>IFERROR(VLOOKUP($B18,RD[#All],GG$2,0)/GG$1,"")</f>
        <v>3.1709090909090909</v>
      </c>
      <c r="GH18" s="67">
        <f>IFERROR(VLOOKUP($B18,RD[#All],GH$2,0)/GH$1,"")</f>
        <v>3.2254545454545456</v>
      </c>
      <c r="GI18" s="67">
        <f>IFERROR(VLOOKUP($B18,RD[#All],GI$2,0)/GI$1,"")</f>
        <v>3.1527272727272728</v>
      </c>
      <c r="GJ18" s="67">
        <f>IFERROR(VLOOKUP($B18,RD[#All],GJ$2,0)/GJ$1,"")</f>
        <v>3.1853146853146854</v>
      </c>
      <c r="GK18" s="67">
        <f>IFERROR(VLOOKUP($B18,RD[#All],GK$2,0)/GK$1,"")</f>
        <v>3.1780303030303032</v>
      </c>
      <c r="GL18" s="67">
        <f>IFERROR(VLOOKUP($B18,RD[#All],GL$2,0)/GL$1,"")</f>
        <v>3.1431818181818181</v>
      </c>
      <c r="GM18" s="67">
        <f>IFERROR(VLOOKUP($B18,RD[#All],GM$2,0)/GM$1,"")</f>
        <v>2.8674242424242422</v>
      </c>
      <c r="GN18" s="67">
        <f>IFERROR(VLOOKUP($B18,RD[#All],GN$2,0)/GN$1,"")</f>
        <v>3.1477272727272729</v>
      </c>
      <c r="GO18" s="67">
        <f>IFERROR(VLOOKUP($B18,RD[#All],GO$2,0)/GO$1,"")</f>
        <v>3.1477272727272729</v>
      </c>
      <c r="GP18" s="67">
        <f>IFERROR(VLOOKUP($B18,RD[#All],GP$2,0)/GP$1,"")</f>
        <v>3.0568181818181817</v>
      </c>
      <c r="GQ18" s="67">
        <f>IFERROR(VLOOKUP($B18,RD[#All],GQ$2,0)/GQ$1,"")</f>
        <v>3.1909090909090909</v>
      </c>
      <c r="GR18" s="67">
        <f>IFERROR(VLOOKUP($B18,RD[#All],GR$2,0)/GR$1,"")</f>
        <v>3.1553030303030303</v>
      </c>
      <c r="GS18" s="67" t="str">
        <f>IFERROR(VLOOKUP($B18,RD[#All],GS$2,0)/GS$1,"")</f>
        <v/>
      </c>
      <c r="GT18" s="67" t="str">
        <f>IFERROR(VLOOKUP($B18,RD[#All],GT$2,0)/GT$1,"")</f>
        <v/>
      </c>
      <c r="GU18" s="67">
        <f>IFERROR(VLOOKUP($B18,RD[#All],GU$2,0)/GU$1,"")</f>
        <v>1.5811965811965814</v>
      </c>
      <c r="GV18" s="67">
        <f>IFERROR(VLOOKUP($B18,RD[#All],GV$2,0)/GV$1,"")</f>
        <v>3.1993695823483059</v>
      </c>
      <c r="GW18" s="67">
        <f>IFERROR(VLOOKUP($B18,RD[#All],GW$2,0)/GW$1,"")</f>
        <v>3.2113821138211378</v>
      </c>
      <c r="GX18" s="67" t="str">
        <f>IFERROR(VLOOKUP($B18,RD[#All],GX$2,0)/GX$1,"")</f>
        <v/>
      </c>
      <c r="GY18" s="67">
        <f>IFERROR(VLOOKUP($B18,RD[#All],GY$2,0)/GY$1,"")</f>
        <v>3.2023239917976758</v>
      </c>
      <c r="GZ18" s="67">
        <f>IFERROR(VLOOKUP($B18,RD[#All],GZ$2,0)/GZ$1,"")</f>
        <v>3.1685393258426968</v>
      </c>
      <c r="HA18" s="67">
        <f>IFERROR(VLOOKUP($B18,RD[#All],HA$2,0)/HA$1,"")</f>
        <v>3.1872659176029963</v>
      </c>
      <c r="HB18" s="67">
        <f>IFERROR(VLOOKUP($B18,RD[#All],HB$2,0)/HB$1,"")</f>
        <v>3.1498127340823969</v>
      </c>
      <c r="HC18" s="67">
        <f>IFERROR(VLOOKUP($B18,RD[#All],HC$2,0)/HC$1,"")</f>
        <v>3.1985018726591758</v>
      </c>
      <c r="HD18" s="67">
        <f>IFERROR(VLOOKUP($B18,RD[#All],HD$2,0)/HD$1,"")</f>
        <v>3.1535580524344571</v>
      </c>
      <c r="HE18" s="67">
        <f>IFERROR(VLOOKUP($B18,RD[#All],HE$2,0)/HE$1,"")</f>
        <v>3.1797752808988764</v>
      </c>
      <c r="HF18" s="67">
        <f>IFERROR(VLOOKUP($B18,RD[#All],HF$2,0)/HF$1,"")</f>
        <v>3.2546816479400751</v>
      </c>
      <c r="HG18" s="67">
        <f>IFERROR(VLOOKUP($B18,RD[#All],HG$2,0)/HG$1,"")</f>
        <v>3.1760299625468167</v>
      </c>
      <c r="HH18" s="67">
        <f>IFERROR(VLOOKUP($B18,RD[#All],HH$2,0)/HH$1,"")</f>
        <v>3.1985018726591758</v>
      </c>
      <c r="HI18" s="67">
        <f>IFERROR(VLOOKUP($B18,RD[#All],HI$2,0)/HI$1,"")</f>
        <v>3.1872659176029963</v>
      </c>
      <c r="HJ18" s="67">
        <f>IFERROR(VLOOKUP($B18,RD[#All],HJ$2,0)/HJ$1,"")</f>
        <v>3.2434456928838951</v>
      </c>
      <c r="HK18" s="67">
        <f>IFERROR(VLOOKUP($B18,RD[#All],HK$2,0)/HK$1,"")</f>
        <v>3.2226383687057845</v>
      </c>
      <c r="HL18" s="67">
        <f>IFERROR(VLOOKUP($B18,RD[#All],HL$2,0)/HL$1,"")</f>
        <v>3.2093216812317937</v>
      </c>
      <c r="HM18" s="67">
        <f>IFERROR(VLOOKUP($B18,RD[#All],HM$2,0)/HM$1,"")</f>
        <v>3.3452754142409313</v>
      </c>
      <c r="HN18" s="67">
        <f>IFERROR(VLOOKUP($B18,RD[#All],HN$2,0)/HN$1,"")</f>
        <v>3.4079713390058215</v>
      </c>
      <c r="HO18" s="67">
        <f>IFERROR(VLOOKUP($B18,RD[#All],HO$2,0)/HO$1,"")</f>
        <v>3.301985370950888</v>
      </c>
      <c r="HP18" s="67">
        <f>IFERROR(VLOOKUP($B18,RD[#All],HP$2,0)/HP$1,"")</f>
        <v>3.3291536050156738</v>
      </c>
      <c r="HQ18" s="67">
        <f>IFERROR(VLOOKUP($B18,RD[#All],HQ$2,0)/HQ$1,"")</f>
        <v>3.2034632034632033</v>
      </c>
      <c r="HR18" s="67">
        <f>IFERROR(VLOOKUP($B18,RD[#All],HR$2,0)/HR$1,"")</f>
        <v>3.1484570475396163</v>
      </c>
      <c r="HS18" s="67">
        <f>IFERROR(VLOOKUP($B18,RD[#All],HS$2,0)/HS$1,"")</f>
        <v>3.1748314606741572</v>
      </c>
      <c r="HT18" s="67">
        <f>IFERROR(VLOOKUP($B18,RD[#All],HT$2,0)/HT$1,"")</f>
        <v>3.1993341656263006</v>
      </c>
      <c r="HU18" s="67">
        <f>IFERROR(VLOOKUP($B18,RD[#All],HU$2,0)/HU$1,"")</f>
        <v>3.1460674157303372</v>
      </c>
      <c r="HV18" s="67">
        <f>IFERROR(VLOOKUP($B18,RD[#All],HV$2,0)/HV$1,"")</f>
        <v>3.1702679343128781</v>
      </c>
      <c r="HW18" s="67">
        <f>IFERROR(VLOOKUP($B18,RD[#All],HW$2,0)/HW$1,"")</f>
        <v>3.2431460674157302</v>
      </c>
      <c r="HX18" s="67">
        <f>IFERROR(VLOOKUP($B18,RD[#All],HX$2,0)/HX$1,"")</f>
        <v>3.1426101987899742</v>
      </c>
      <c r="HY18" s="67">
        <f>IFERROR(VLOOKUP($B18,RD[#All],HY$2,0)/HY$1,"")</f>
        <v>3.2026633374947981</v>
      </c>
      <c r="HZ18" s="67">
        <f>IFERROR(VLOOKUP($B18,RD[#All],HZ$2,0)/HZ$1,"")</f>
        <v>3.1427382438618392</v>
      </c>
      <c r="IA18" s="67">
        <f>IFERROR(VLOOKUP($B18,RD[#All],IA$2,0)/IA$1,"")</f>
        <v>3.1818181818181821</v>
      </c>
      <c r="IB18" s="67">
        <f>IFERROR(VLOOKUP($B18,RD[#All],IB$2,0)/IB$1,"")</f>
        <v>3.1565656565656566</v>
      </c>
      <c r="IC18" s="67">
        <f>IFERROR(VLOOKUP($B18,RD[#All],IC$2,0)/IC$1,"")</f>
        <v>3.1429681429681433</v>
      </c>
      <c r="ID18" s="67">
        <f>IFERROR(VLOOKUP($B18,RD[#All],ID$2,0)/ID$1,"")</f>
        <v>3.2061354283576504</v>
      </c>
      <c r="IE18" s="67">
        <f>IFERROR(VLOOKUP($B18,RD[#All],IE$2,0)/IE$1,"")</f>
        <v>3.1959595959595961</v>
      </c>
      <c r="IF18" s="67" t="str">
        <f>IFERROR(VLOOKUP($B18,RD[#All],IF$2,0)/IF$1,"")</f>
        <v/>
      </c>
      <c r="IG18" s="67">
        <f>IFERROR(VLOOKUP($B18,RD[#All],IG$2,0)/IG$1,"")</f>
        <v>3.3993772997452587</v>
      </c>
      <c r="IH18" s="67">
        <f>IFERROR(VLOOKUP($B18,RD[#All],IH$2,0)/IH$1,"")</f>
        <v>3.2079414838035527</v>
      </c>
      <c r="II18" s="67">
        <f>IFERROR(VLOOKUP($B18,RD[#All],II$2,0)/II$1,"")</f>
        <v>3.1940298507462686</v>
      </c>
      <c r="IJ18" s="67">
        <f>IFERROR(VLOOKUP($B18,RD[#All],IJ$2,0)/IJ$1,"")</f>
        <v>3.2061354283576504</v>
      </c>
      <c r="IK18" s="67">
        <f>IFERROR(VLOOKUP($B18,RD[#All],IK$2,0)/IK$1,"")</f>
        <v>3.1701631701631703</v>
      </c>
      <c r="IL18" s="67" t="str">
        <f>IFERROR(VLOOKUP($B18,RD[#All],IL$2,0)/IL$1,"")</f>
        <v/>
      </c>
      <c r="IM18" s="67" t="str">
        <f>IFERROR(VLOOKUP($B18,RD[#All],IM$2,0)/IM$1,"")</f>
        <v/>
      </c>
      <c r="IN18" s="67">
        <f>IFERROR(VLOOKUP($B18,RD[#All],IN$2,0)/IN$1,"")</f>
        <v>3.3479623824451412</v>
      </c>
      <c r="IO18" s="67">
        <f>IFERROR(VLOOKUP($B18,RD[#All],IO$2,0)/IO$1,"")</f>
        <v>3.3738244514106586</v>
      </c>
      <c r="IP18" s="67">
        <f>IFERROR(VLOOKUP($B18,RD[#All],IP$2,0)/IP$1,"")</f>
        <v>3.5935873412450552</v>
      </c>
      <c r="IQ18" s="67">
        <f>IFERROR(VLOOKUP($B18,RD[#All],IQ$2,0)/IQ$1,"")</f>
        <v>3.1429681429681433</v>
      </c>
      <c r="IR18" s="67">
        <f>IFERROR(VLOOKUP($B18,RD[#All],IR$2,0)/IR$1,"")</f>
        <v>3.1965174129353233</v>
      </c>
      <c r="IS18" s="86">
        <f>IFERROR(AVERAGEIF(Inv_SY_B[[#This Row],[BLK1_INV1]:[BLK8_INV27]],"&gt;"&amp;0.1,Inv_SY_B[[#This Row],[BLK1_INV1]:[BLK8_INV27]]),"")</f>
        <v>3.2040139900258953</v>
      </c>
    </row>
    <row r="19" spans="2:253" x14ac:dyDescent="0.35">
      <c r="B19" s="85">
        <f t="shared" si="0"/>
        <v>45841</v>
      </c>
      <c r="C19" s="67">
        <f>IFERROR(VLOOKUP($B19,RD[#All],C$2,0)/C$1,"")</f>
        <v>3.5816767502160762</v>
      </c>
      <c r="D19" s="67">
        <f>IFERROR(VLOOKUP($B19,RD[#All],D$2,0)/D$1,"")</f>
        <v>3.6611927398444251</v>
      </c>
      <c r="E19" s="67">
        <f>IFERROR(VLOOKUP($B19,RD[#All],E$2,0)/E$1,"")</f>
        <v>3.6629213483146068</v>
      </c>
      <c r="F19" s="67">
        <f>IFERROR(VLOOKUP($B19,RD[#All],F$2,0)/F$1,"")</f>
        <v>3.6516853932584268</v>
      </c>
      <c r="G19" s="67">
        <f>IFERROR(VLOOKUP($B19,RD[#All],G$2,0)/G$1,"")</f>
        <v>3.6439066551426103</v>
      </c>
      <c r="H19" s="67">
        <f>IFERROR(VLOOKUP($B19,RD[#All],H$2,0)/H$1,"")</f>
        <v>3.6441947565543069</v>
      </c>
      <c r="I19" s="67">
        <f>IFERROR(VLOOKUP($B19,RD[#All],I$2,0)/I$1,"")</f>
        <v>3.5805243445692883</v>
      </c>
      <c r="J19" s="67">
        <f>IFERROR(VLOOKUP($B19,RD[#All],J$2,0)/J$1,"")</f>
        <v>3.5617977528089888</v>
      </c>
      <c r="K19" s="67">
        <f>IFERROR(VLOOKUP($B19,RD[#All],K$2,0)/K$1,"")</f>
        <v>3.4660674157303371</v>
      </c>
      <c r="L19" s="67">
        <f>IFERROR(VLOOKUP($B19,RD[#All],L$2,0)/L$1,"")</f>
        <v>3.656629213483146</v>
      </c>
      <c r="M19" s="67">
        <f>IFERROR(VLOOKUP($B19,RD[#All],M$2,0)/M$1,"")</f>
        <v>3.6029962546816479</v>
      </c>
      <c r="N19" s="67">
        <f>IFERROR(VLOOKUP($B19,RD[#All],N$2,0)/N$1,"")</f>
        <v>3.5767790262172285</v>
      </c>
      <c r="O19" s="67">
        <f>IFERROR(VLOOKUP($B19,RD[#All],O$2,0)/O$1,"")</f>
        <v>3.5018726591760299</v>
      </c>
      <c r="P19" s="67">
        <f>IFERROR(VLOOKUP($B19,RD[#All],P$2,0)/P$1,"")</f>
        <v>3.6363636363636362</v>
      </c>
      <c r="Q19" s="67">
        <f>IFERROR(VLOOKUP($B19,RD[#All],Q$2,0)/Q$1,"")</f>
        <v>3.6554307116104869</v>
      </c>
      <c r="R19" s="67">
        <f>IFERROR(VLOOKUP($B19,RD[#All],R$2,0)/R$1,"")</f>
        <v>3.6441947565543069</v>
      </c>
      <c r="S19" s="67">
        <f>IFERROR(VLOOKUP($B19,RD[#All],S$2,0)/S$1,"")</f>
        <v>3.6254681647940075</v>
      </c>
      <c r="T19" s="67">
        <f>IFERROR(VLOOKUP($B19,RD[#All],T$2,0)/T$1,"")</f>
        <v>3.6217228464419478</v>
      </c>
      <c r="U19" s="67">
        <f>IFERROR(VLOOKUP($B19,RD[#All],U$2,0)/U$1,"")</f>
        <v>3.6404494382022472</v>
      </c>
      <c r="V19" s="67">
        <f>IFERROR(VLOOKUP($B19,RD[#All],V$2,0)/V$1,"")</f>
        <v>3.6404494382022472</v>
      </c>
      <c r="W19" s="67">
        <f>IFERROR(VLOOKUP($B19,RD[#All],W$2,0)/W$1,"")</f>
        <v>3.6629213483146068</v>
      </c>
      <c r="X19" s="67">
        <f>IFERROR(VLOOKUP($B19,RD[#All],X$2,0)/X$1,"")</f>
        <v>3.6629213483146068</v>
      </c>
      <c r="Y19" s="67">
        <f>IFERROR(VLOOKUP($B19,RD[#All],Y$2,0)/Y$1,"")</f>
        <v>3.567847882454624</v>
      </c>
      <c r="Z19" s="67">
        <f>IFERROR(VLOOKUP($B19,RD[#All],Z$2,0)/Z$1,"")</f>
        <v>3.6820640865584684</v>
      </c>
      <c r="AA19" s="67">
        <f>IFERROR(VLOOKUP($B19,RD[#All],AA$2,0)/AA$1,"")</f>
        <v>3.6715643906655142</v>
      </c>
      <c r="AB19" s="67">
        <f>IFERROR(VLOOKUP($B19,RD[#All],AB$2,0)/AB$1,"")</f>
        <v>3.6369922212618842</v>
      </c>
      <c r="AC19" s="67">
        <f>IFERROR(VLOOKUP($B19,RD[#All],AC$2,0)/AC$1,"")</f>
        <v>3.6127917026793432</v>
      </c>
      <c r="AD19" s="67">
        <f>IFERROR(VLOOKUP($B19,RD[#All],AD$2,0)/AD$1,"")</f>
        <v>3.6221389929255099</v>
      </c>
      <c r="AE19" s="67">
        <f>IFERROR(VLOOKUP($B19,RD[#All],AE$2,0)/AE$1,"")</f>
        <v>3.6321265085310031</v>
      </c>
      <c r="AF19" s="67">
        <f>IFERROR(VLOOKUP($B19,RD[#All],AF$2,0)/AF$1,"")</f>
        <v>3.4623387432376198</v>
      </c>
      <c r="AG19" s="67">
        <f>IFERROR(VLOOKUP($B19,RD[#All],AG$2,0)/AG$1,"")</f>
        <v>3.4823137744486061</v>
      </c>
      <c r="AH19" s="67">
        <f>IFERROR(VLOOKUP($B19,RD[#All],AH$2,0)/AH$1,"")</f>
        <v>3.4989596337910944</v>
      </c>
      <c r="AI19" s="67">
        <f>IFERROR(VLOOKUP($B19,RD[#All],AI$2,0)/AI$1,"")</f>
        <v>3.5455974842767293</v>
      </c>
      <c r="AJ19" s="67">
        <f>IFERROR(VLOOKUP($B19,RD[#All],AJ$2,0)/AJ$1,"")</f>
        <v>3.6556568524884172</v>
      </c>
      <c r="AK19" s="67">
        <f>IFERROR(VLOOKUP($B19,RD[#All],AK$2,0)/AK$1,"")</f>
        <v>3.5842696629213484</v>
      </c>
      <c r="AL19" s="67">
        <f>IFERROR(VLOOKUP($B19,RD[#All],AL$2,0)/AL$1,"")</f>
        <v>3.5597189695550355</v>
      </c>
      <c r="AM19" s="67">
        <f>IFERROR(VLOOKUP($B19,RD[#All],AM$2,0)/AM$1,"")</f>
        <v>3.4794007490636703</v>
      </c>
      <c r="AN19" s="67">
        <f>IFERROR(VLOOKUP($B19,RD[#All],AN$2,0)/AN$1,"")</f>
        <v>3.4756554307116105</v>
      </c>
      <c r="AO19" s="67">
        <f>IFERROR(VLOOKUP($B19,RD[#All],AO$2,0)/AO$1,"")</f>
        <v>3.49438202247191</v>
      </c>
      <c r="AP19" s="67">
        <f>IFERROR(VLOOKUP($B19,RD[#All],AP$2,0)/AP$1,"")</f>
        <v>3.6104868913857677</v>
      </c>
      <c r="AQ19" s="67">
        <f>IFERROR(VLOOKUP($B19,RD[#All],AQ$2,0)/AQ$1,"")</f>
        <v>3.50561797752809</v>
      </c>
      <c r="AR19" s="67">
        <f>IFERROR(VLOOKUP($B19,RD[#All],AR$2,0)/AR$1,"")</f>
        <v>3.4962546816479403</v>
      </c>
      <c r="AS19" s="67">
        <f>IFERROR(VLOOKUP($B19,RD[#All],AS$2,0)/AS$1,"")</f>
        <v>3.5205992509363297</v>
      </c>
      <c r="AT19" s="67">
        <f>IFERROR(VLOOKUP($B19,RD[#All],AT$2,0)/AT$1,"")</f>
        <v>3.5393258426966292</v>
      </c>
      <c r="AU19" s="67">
        <f>IFERROR(VLOOKUP($B19,RD[#All],AU$2,0)/AU$1,"")</f>
        <v>3.5617977528089888</v>
      </c>
      <c r="AV19" s="67">
        <f>IFERROR(VLOOKUP($B19,RD[#All],AV$2,0)/AV$1,"")</f>
        <v>3.5842696629213484</v>
      </c>
      <c r="AW19" s="67">
        <f>IFERROR(VLOOKUP($B19,RD[#All],AW$2,0)/AW$1,"")</f>
        <v>3.5920484010371649</v>
      </c>
      <c r="AX19" s="67">
        <f>IFERROR(VLOOKUP($B19,RD[#All],AX$2,0)/AX$1,"")</f>
        <v>3.5730337078651684</v>
      </c>
      <c r="AY19" s="67">
        <f>IFERROR(VLOOKUP($B19,RD[#All],AY$2,0)/AY$1,"")</f>
        <v>3.552359550561798</v>
      </c>
      <c r="AZ19" s="67">
        <f>IFERROR(VLOOKUP($B19,RD[#All],AZ$2,0)/AZ$1,"")</f>
        <v>3.4912359550561796</v>
      </c>
      <c r="BA19" s="67">
        <f>IFERROR(VLOOKUP($B19,RD[#All],BA$2,0)/BA$1,"")</f>
        <v>3.5617977528089888</v>
      </c>
      <c r="BB19" s="67">
        <f>IFERROR(VLOOKUP($B19,RD[#All],BB$2,0)/BB$1,"")</f>
        <v>3.606741573033708</v>
      </c>
      <c r="BC19" s="67">
        <f>IFERROR(VLOOKUP($B19,RD[#All],BC$2,0)/BC$1,"")</f>
        <v>3.6820640865584684</v>
      </c>
      <c r="BD19" s="67">
        <f>IFERROR(VLOOKUP($B19,RD[#All],BD$2,0)/BD$1,"")</f>
        <v>3.6088223054515187</v>
      </c>
      <c r="BE19" s="67">
        <f>IFERROR(VLOOKUP($B19,RD[#All],BE$2,0)/BE$1,"")</f>
        <v>3.47104580812446</v>
      </c>
      <c r="BF19" s="67">
        <f>IFERROR(VLOOKUP($B19,RD[#All],BF$2,0)/BF$1,"")</f>
        <v>3.598834789846026</v>
      </c>
      <c r="BG19" s="67">
        <f>IFERROR(VLOOKUP($B19,RD[#All],BG$2,0)/BG$1,"")</f>
        <v>3.5389096962130671</v>
      </c>
      <c r="BH19" s="67">
        <f>IFERROR(VLOOKUP($B19,RD[#All],BH$2,0)/BH$1,"")</f>
        <v>3.5543071161048689</v>
      </c>
      <c r="BI19" s="67">
        <f>IFERROR(VLOOKUP($B19,RD[#All],BI$2,0)/BI$1,"")</f>
        <v>3.6354556803995006</v>
      </c>
      <c r="BJ19" s="67">
        <f>IFERROR(VLOOKUP($B19,RD[#All],BJ$2,0)/BJ$1,"")</f>
        <v>3.6820640865584684</v>
      </c>
      <c r="BK19" s="67">
        <f>IFERROR(VLOOKUP($B19,RD[#All],BK$2,0)/BK$1,"")</f>
        <v>3.6217228464419478</v>
      </c>
      <c r="BL19" s="67">
        <f>IFERROR(VLOOKUP($B19,RD[#All],BL$2,0)/BL$1,"")</f>
        <v>3.5530277684844433</v>
      </c>
      <c r="BM19" s="67">
        <f>IFERROR(VLOOKUP($B19,RD[#All],BM$2,0)/BM$1,"")</f>
        <v>3.5730337078651684</v>
      </c>
      <c r="BN19" s="67">
        <f>IFERROR(VLOOKUP($B19,RD[#All],BN$2,0)/BN$1,"")</f>
        <v>3.7659352142110762</v>
      </c>
      <c r="BO19" s="67">
        <f>IFERROR(VLOOKUP($B19,RD[#All],BO$2,0)/BO$1,"")</f>
        <v>3.567847882454624</v>
      </c>
      <c r="BP19" s="67">
        <f>IFERROR(VLOOKUP($B19,RD[#All],BP$2,0)/BP$1,"")</f>
        <v>3.6093344857389802</v>
      </c>
      <c r="BQ19" s="67">
        <f>IFERROR(VLOOKUP($B19,RD[#All],BQ$2,0)/BQ$1,"")</f>
        <v>3.6197061365600693</v>
      </c>
      <c r="BR19" s="67">
        <f>IFERROR(VLOOKUP($B19,RD[#All],BR$2,0)/BR$1,"")</f>
        <v>3.4848746758859117</v>
      </c>
      <c r="BS19" s="67">
        <f>IFERROR(VLOOKUP($B19,RD[#All],BS$2,0)/BS$1,"")</f>
        <v>3.5730337078651684</v>
      </c>
      <c r="BT19" s="67">
        <f>IFERROR(VLOOKUP($B19,RD[#All],BT$2,0)/BT$1,"")</f>
        <v>3.606741573033708</v>
      </c>
      <c r="BU19" s="67">
        <f>IFERROR(VLOOKUP($B19,RD[#All],BU$2,0)/BU$1,"")</f>
        <v>3.595505617977528</v>
      </c>
      <c r="BV19" s="67">
        <f>IFERROR(VLOOKUP($B19,RD[#All],BV$2,0)/BV$1,"")</f>
        <v>3.50561797752809</v>
      </c>
      <c r="BW19" s="67">
        <f>IFERROR(VLOOKUP($B19,RD[#All],BW$2,0)/BW$1,"")</f>
        <v>3.6329588014981273</v>
      </c>
      <c r="BX19" s="67">
        <f>IFERROR(VLOOKUP($B19,RD[#All],BX$2,0)/BX$1,"")</f>
        <v>3.5617977528089888</v>
      </c>
      <c r="BY19" s="67">
        <f>IFERROR(VLOOKUP($B19,RD[#All],BY$2,0)/BY$1,"")</f>
        <v>3.5422388680815646</v>
      </c>
      <c r="BZ19" s="67">
        <f>IFERROR(VLOOKUP($B19,RD[#All],BZ$2,0)/BZ$1,"")</f>
        <v>3.5788597586350397</v>
      </c>
      <c r="CA19" s="67">
        <f>IFERROR(VLOOKUP($B19,RD[#All],CA$2,0)/CA$1,"")</f>
        <v>3.598834789846026</v>
      </c>
      <c r="CB19" s="67">
        <f>IFERROR(VLOOKUP($B19,RD[#All],CB$2,0)/CB$1,"")</f>
        <v>3.5543071161048689</v>
      </c>
      <c r="CC19" s="67">
        <f>IFERROR(VLOOKUP($B19,RD[#All],CC$2,0)/CC$1,"")</f>
        <v>3.5730337078651684</v>
      </c>
      <c r="CD19" s="67">
        <f>IFERROR(VLOOKUP($B19,RD[#All],CD$2,0)/CD$1,"")</f>
        <v>3.6127917026793432</v>
      </c>
      <c r="CE19" s="67">
        <f>IFERROR(VLOOKUP($B19,RD[#All],CE$2,0)/CE$1,"")</f>
        <v>3.636704119850187</v>
      </c>
      <c r="CF19" s="67">
        <f>IFERROR(VLOOKUP($B19,RD[#All],CF$2,0)/CF$1,"")</f>
        <v>3.5318352059925093</v>
      </c>
      <c r="CG19" s="67">
        <f>IFERROR(VLOOKUP($B19,RD[#All],CG$2,0)/CG$1,"")</f>
        <v>3.6029962546816479</v>
      </c>
      <c r="CH19" s="67">
        <f>IFERROR(VLOOKUP($B19,RD[#All],CH$2,0)/CH$1,"")</f>
        <v>3.5580524344569286</v>
      </c>
      <c r="CI19" s="67">
        <f>IFERROR(VLOOKUP($B19,RD[#All],CI$2,0)/CI$1,"")</f>
        <v>3.4831460674157304</v>
      </c>
      <c r="CJ19" s="67">
        <f>IFERROR(VLOOKUP($B19,RD[#All],CJ$2,0)/CJ$1,"")</f>
        <v>3.5280898876404496</v>
      </c>
      <c r="CK19" s="67">
        <f>IFERROR(VLOOKUP($B19,RD[#All],CK$2,0)/CK$1,"")</f>
        <v>3.4719101123595504</v>
      </c>
      <c r="CL19" s="67">
        <f>IFERROR(VLOOKUP($B19,RD[#All],CL$2,0)/CL$1,"")</f>
        <v>3.5393258426966292</v>
      </c>
      <c r="CM19" s="67">
        <f>IFERROR(VLOOKUP($B19,RD[#All],CM$2,0)/CM$1,"")</f>
        <v>3.49438202247191</v>
      </c>
      <c r="CN19" s="67">
        <f>IFERROR(VLOOKUP($B19,RD[#All],CN$2,0)/CN$1,"")</f>
        <v>3.4794007490636703</v>
      </c>
      <c r="CO19" s="67">
        <f>IFERROR(VLOOKUP($B19,RD[#All],CO$2,0)/CO$1,"")</f>
        <v>3.4912359550561796</v>
      </c>
      <c r="CP19" s="67">
        <f>IFERROR(VLOOKUP($B19,RD[#All],CP$2,0)/CP$1,"")</f>
        <v>3.4917891097666378</v>
      </c>
      <c r="CQ19" s="67">
        <f>IFERROR(VLOOKUP($B19,RD[#All],CQ$2,0)/CQ$1,"")</f>
        <v>3.6104868913857677</v>
      </c>
      <c r="CR19" s="67">
        <f>IFERROR(VLOOKUP($B19,RD[#All],CR$2,0)/CR$1,"")</f>
        <v>3.5018726591760299</v>
      </c>
      <c r="CS19" s="67">
        <f>IFERROR(VLOOKUP($B19,RD[#All],CS$2,0)/CS$1,"")</f>
        <v>3.6188098210570119</v>
      </c>
      <c r="CT19" s="67">
        <f>IFERROR(VLOOKUP($B19,RD[#All],CT$2,0)/CT$1,"")</f>
        <v>3.5992509363295881</v>
      </c>
      <c r="CU19" s="67">
        <f>IFERROR(VLOOKUP($B19,RD[#All],CU$2,0)/CU$1,"")</f>
        <v>3.49438202247191</v>
      </c>
      <c r="CV19" s="67">
        <f>IFERROR(VLOOKUP($B19,RD[#All],CV$2,0)/CV$1,"")</f>
        <v>3.5692883895131087</v>
      </c>
      <c r="CW19" s="67">
        <f>IFERROR(VLOOKUP($B19,RD[#All],CW$2,0)/CW$1,"")</f>
        <v>3.5842696629213484</v>
      </c>
      <c r="CX19" s="67">
        <f>IFERROR(VLOOKUP($B19,RD[#All],CX$2,0)/CX$1,"")</f>
        <v>3.5543071161048689</v>
      </c>
      <c r="CY19" s="67">
        <f>IFERROR(VLOOKUP($B19,RD[#All],CY$2,0)/CY$1,"")</f>
        <v>3.5992509363295881</v>
      </c>
      <c r="CZ19" s="67">
        <f>IFERROR(VLOOKUP($B19,RD[#All],CZ$2,0)/CZ$1,"")</f>
        <v>3.5842696629213484</v>
      </c>
      <c r="DA19" s="67">
        <f>IFERROR(VLOOKUP($B19,RD[#All],DA$2,0)/DA$1,"")</f>
        <v>3.5468164794007491</v>
      </c>
      <c r="DB19" s="67">
        <f>IFERROR(VLOOKUP($B19,RD[#All],DB$2,0)/DB$1,"")</f>
        <v>3.5430711610486894</v>
      </c>
      <c r="DC19" s="67">
        <f>IFERROR(VLOOKUP($B19,RD[#All],DC$2,0)/DC$1,"")</f>
        <v>3.5522263836870578</v>
      </c>
      <c r="DD19" s="67">
        <f>IFERROR(VLOOKUP($B19,RD[#All],DD$2,0)/DD$1,"")</f>
        <v>3.5617977528089888</v>
      </c>
      <c r="DE19" s="67">
        <f>IFERROR(VLOOKUP($B19,RD[#All],DE$2,0)/DE$1,"")</f>
        <v>3.6088223054515187</v>
      </c>
      <c r="DF19" s="67">
        <f>IFERROR(VLOOKUP($B19,RD[#All],DF$2,0)/DF$1,"")</f>
        <v>3.4620274339243897</v>
      </c>
      <c r="DG19" s="67">
        <f>IFERROR(VLOOKUP($B19,RD[#All],DG$2,0)/DG$1,"")</f>
        <v>3.6254681647940075</v>
      </c>
      <c r="DH19" s="67">
        <f>IFERROR(VLOOKUP($B19,RD[#All],DH$2,0)/DH$1,"")</f>
        <v>3.6354556803995006</v>
      </c>
      <c r="DI19" s="67">
        <f>IFERROR(VLOOKUP($B19,RD[#All],DI$2,0)/DI$1,"")</f>
        <v>3.6231633535004319</v>
      </c>
      <c r="DJ19" s="67">
        <f>IFERROR(VLOOKUP($B19,RD[#All],DJ$2,0)/DJ$1,"")</f>
        <v>3.5401901469317201</v>
      </c>
      <c r="DK19" s="67">
        <f>IFERROR(VLOOKUP($B19,RD[#All],DK$2,0)/DK$1,"")</f>
        <v>3.4756554307116105</v>
      </c>
      <c r="DL19" s="67">
        <f>IFERROR(VLOOKUP($B19,RD[#All],DL$2,0)/DL$1,"")</f>
        <v>3.5122763212650852</v>
      </c>
      <c r="DM19" s="67">
        <f>IFERROR(VLOOKUP($B19,RD[#All],DM$2,0)/DM$1,"")</f>
        <v>3.5393258426966292</v>
      </c>
      <c r="DN19" s="67">
        <f>IFERROR(VLOOKUP($B19,RD[#All],DN$2,0)/DN$1,"")</f>
        <v>3.4794007490636703</v>
      </c>
      <c r="DO19" s="67">
        <f>IFERROR(VLOOKUP($B19,RD[#All],DO$2,0)/DO$1,"")</f>
        <v>3.4861157577785216</v>
      </c>
      <c r="DP19" s="67">
        <f>IFERROR(VLOOKUP($B19,RD[#All],DP$2,0)/DP$1,"")</f>
        <v>3.4756554307116105</v>
      </c>
      <c r="DQ19" s="67">
        <f>IFERROR(VLOOKUP($B19,RD[#All],DQ$2,0)/DQ$1,"")</f>
        <v>3.6387848522679982</v>
      </c>
      <c r="DR19" s="67">
        <f>IFERROR(VLOOKUP($B19,RD[#All],DR$2,0)/DR$1,"")</f>
        <v>3.6254681647940075</v>
      </c>
      <c r="DS19" s="67">
        <f>IFERROR(VLOOKUP($B19,RD[#All],DS$2,0)/DS$1,"")</f>
        <v>3.6591760299625467</v>
      </c>
      <c r="DT19" s="67">
        <f>IFERROR(VLOOKUP($B19,RD[#All],DT$2,0)/DT$1,"")</f>
        <v>3.379109446525177</v>
      </c>
      <c r="DU19" s="67">
        <f>IFERROR(VLOOKUP($B19,RD[#All],DU$2,0)/DU$1,"")</f>
        <v>3.4523512276321267</v>
      </c>
      <c r="DV19" s="67">
        <f>IFERROR(VLOOKUP($B19,RD[#All],DV$2,0)/DV$1,"")</f>
        <v>3.5842696629213484</v>
      </c>
      <c r="DW19" s="67">
        <f>IFERROR(VLOOKUP($B19,RD[#All],DW$2,0)/DW$1,"")</f>
        <v>3.6104868913857677</v>
      </c>
      <c r="DX19" s="67">
        <f>IFERROR(VLOOKUP($B19,RD[#All],DX$2,0)/DX$1,"")</f>
        <v>3.5089471493965876</v>
      </c>
      <c r="DY19" s="67">
        <f>IFERROR(VLOOKUP($B19,RD[#All],DY$2,0)/DY$1,"")</f>
        <v>3.49438202247191</v>
      </c>
      <c r="DZ19" s="67">
        <f>IFERROR(VLOOKUP($B19,RD[#All],DZ$2,0)/DZ$1,"")</f>
        <v>3.5318352059925093</v>
      </c>
      <c r="EA19" s="67">
        <f>IFERROR(VLOOKUP($B19,RD[#All],EA$2,0)/EA$1,"")</f>
        <v>3.5295880149812735</v>
      </c>
      <c r="EB19" s="67">
        <f>IFERROR(VLOOKUP($B19,RD[#All],EB$2,0)/EB$1,"")</f>
        <v>3.5645443196004996</v>
      </c>
      <c r="EC19" s="67">
        <f>IFERROR(VLOOKUP($B19,RD[#All],EC$2,0)/EC$1,"")</f>
        <v>3.536732929991357</v>
      </c>
      <c r="ED19" s="67">
        <f>IFERROR(VLOOKUP($B19,RD[#All],ED$2,0)/ED$1,"")</f>
        <v>3.5685393258426967</v>
      </c>
      <c r="EE19" s="67">
        <f>IFERROR(VLOOKUP($B19,RD[#All],EE$2,0)/EE$1,"")</f>
        <v>3.5961970613656007</v>
      </c>
      <c r="EF19" s="67">
        <f>IFERROR(VLOOKUP($B19,RD[#All],EF$2,0)/EF$1,"")</f>
        <v>3.5015321756894791</v>
      </c>
      <c r="EG19" s="67">
        <f>IFERROR(VLOOKUP($B19,RD[#All],EG$2,0)/EG$1,"")</f>
        <v>3.5</v>
      </c>
      <c r="EH19" s="67">
        <f>IFERROR(VLOOKUP($B19,RD[#All],EH$2,0)/EH$1,"")</f>
        <v>3.540909090909091</v>
      </c>
      <c r="EI19" s="67">
        <f>IFERROR(VLOOKUP($B19,RD[#All],EI$2,0)/EI$1,"")</f>
        <v>3.4755244755244754</v>
      </c>
      <c r="EJ19" s="67">
        <f>IFERROR(VLOOKUP($B19,RD[#All],EJ$2,0)/EJ$1,"")</f>
        <v>3.5944055944055946</v>
      </c>
      <c r="EK19" s="67">
        <f>IFERROR(VLOOKUP($B19,RD[#All],EK$2,0)/EK$1,"")</f>
        <v>3.5451685393258425</v>
      </c>
      <c r="EL19" s="67">
        <f>IFERROR(VLOOKUP($B19,RD[#All],EL$2,0)/EL$1,"")</f>
        <v>3.5655430711610485</v>
      </c>
      <c r="EM19" s="67">
        <f>IFERROR(VLOOKUP($B19,RD[#All],EM$2,0)/EM$1,"")</f>
        <v>3.4883318928262748</v>
      </c>
      <c r="EN19" s="67">
        <f>IFERROR(VLOOKUP($B19,RD[#All],EN$2,0)/EN$1,"")</f>
        <v>3.5388072601555747</v>
      </c>
      <c r="EO19" s="67">
        <f>IFERROR(VLOOKUP($B19,RD[#All],EO$2,0)/EO$1,"")</f>
        <v>3.5902621722846444</v>
      </c>
      <c r="EP19" s="67">
        <f>IFERROR(VLOOKUP($B19,RD[#All],EP$2,0)/EP$1,"")</f>
        <v>3.567847882454624</v>
      </c>
      <c r="EQ19" s="67">
        <f>IFERROR(VLOOKUP($B19,RD[#All],EQ$2,0)/EQ$1,"")</f>
        <v>3.4666666666666668</v>
      </c>
      <c r="ER19" s="67">
        <f>IFERROR(VLOOKUP($B19,RD[#All],ER$2,0)/ER$1,"")</f>
        <v>3.5906655142610195</v>
      </c>
      <c r="ES19" s="67">
        <f>IFERROR(VLOOKUP($B19,RD[#All],ES$2,0)/ES$1,"")</f>
        <v>3.6</v>
      </c>
      <c r="ET19" s="67">
        <f>IFERROR(VLOOKUP($B19,RD[#All],ET$2,0)/ET$1,"")</f>
        <v>3.3544433094994894</v>
      </c>
      <c r="EU19" s="67">
        <f>IFERROR(VLOOKUP($B19,RD[#All],EU$2,0)/EU$1,"")</f>
        <v>3.5339671564390667</v>
      </c>
      <c r="EV19" s="67">
        <f>IFERROR(VLOOKUP($B19,RD[#All],EV$2,0)/EV$1,"")</f>
        <v>3.5747623163353501</v>
      </c>
      <c r="EW19" s="67">
        <f>IFERROR(VLOOKUP($B19,RD[#All],EW$2,0)/EW$1,"")</f>
        <v>3.564390665514261</v>
      </c>
      <c r="EX19" s="67">
        <f>IFERROR(VLOOKUP($B19,RD[#All],EX$2,0)/EX$1,"")</f>
        <v>3.5692883895131087</v>
      </c>
      <c r="EY19" s="67">
        <f>IFERROR(VLOOKUP($B19,RD[#All],EY$2,0)/EY$1,"")</f>
        <v>3.5688722430295465</v>
      </c>
      <c r="EZ19" s="67">
        <f>IFERROR(VLOOKUP($B19,RD[#All],EZ$2,0)/EZ$1,"")</f>
        <v>3.5842696629213484</v>
      </c>
      <c r="FA19" s="67">
        <f>IFERROR(VLOOKUP($B19,RD[#All],FA$2,0)/FA$1,"")</f>
        <v>3.5617977528089888</v>
      </c>
      <c r="FB19" s="67">
        <f>IFERROR(VLOOKUP($B19,RD[#All],FB$2,0)/FB$1,"")</f>
        <v>3.5318352059925093</v>
      </c>
      <c r="FC19" s="67">
        <f>IFERROR(VLOOKUP($B19,RD[#All],FC$2,0)/FC$1,"")</f>
        <v>3.5430711610486894</v>
      </c>
      <c r="FD19" s="67">
        <f>IFERROR(VLOOKUP($B19,RD[#All],FD$2,0)/FD$1,"")</f>
        <v>3.5168539325842696</v>
      </c>
      <c r="FE19" s="67">
        <f>IFERROR(VLOOKUP($B19,RD[#All],FE$2,0)/FE$1,"")</f>
        <v>3.5719696969696968</v>
      </c>
      <c r="FF19" s="67">
        <f>IFERROR(VLOOKUP($B19,RD[#All],FF$2,0)/FF$1,"")</f>
        <v>3.5151515151515151</v>
      </c>
      <c r="FG19" s="67">
        <f>IFERROR(VLOOKUP($B19,RD[#All],FG$2,0)/FG$1,"")</f>
        <v>3.5185185185185186</v>
      </c>
      <c r="FH19" s="67">
        <f>IFERROR(VLOOKUP($B19,RD[#All],FH$2,0)/FH$1,"")</f>
        <v>3.5378787878787881</v>
      </c>
      <c r="FI19" s="67">
        <f>IFERROR(VLOOKUP($B19,RD[#All],FI$2,0)/FI$1,"")</f>
        <v>3.5555555555555554</v>
      </c>
      <c r="FJ19" s="67">
        <f>IFERROR(VLOOKUP($B19,RD[#All],FJ$2,0)/FJ$1,"")</f>
        <v>3.1616161616161618</v>
      </c>
      <c r="FK19" s="67">
        <f>IFERROR(VLOOKUP($B19,RD[#All],FK$2,0)/FK$1,"")</f>
        <v>3.5723905723905722</v>
      </c>
      <c r="FL19" s="67">
        <f>IFERROR(VLOOKUP($B19,RD[#All],FL$2,0)/FL$1,"")</f>
        <v>3.5090909090909093</v>
      </c>
      <c r="FM19" s="67">
        <f>IFERROR(VLOOKUP($B19,RD[#All],FM$2,0)/FM$1,"")</f>
        <v>3.0227272727272729</v>
      </c>
      <c r="FN19" s="67">
        <f>IFERROR(VLOOKUP($B19,RD[#All],FN$2,0)/FN$1,"")</f>
        <v>3.0235690235690234</v>
      </c>
      <c r="FO19" s="67">
        <f>IFERROR(VLOOKUP($B19,RD[#All],FO$2,0)/FO$1,"")</f>
        <v>3.4962121212121211</v>
      </c>
      <c r="FP19" s="67">
        <f>IFERROR(VLOOKUP($B19,RD[#All],FP$2,0)/FP$1,"")</f>
        <v>3.5236363636363635</v>
      </c>
      <c r="FQ19" s="67">
        <f>IFERROR(VLOOKUP($B19,RD[#All],FQ$2,0)/FQ$1,"")</f>
        <v>3.5927272727272728</v>
      </c>
      <c r="FR19" s="67">
        <f>IFERROR(VLOOKUP($B19,RD[#All],FR$2,0)/FR$1,"")</f>
        <v>3.5163636363636366</v>
      </c>
      <c r="FS19" s="67">
        <f>IFERROR(VLOOKUP($B19,RD[#All],FS$2,0)/FS$1,"")</f>
        <v>3.5185185185185186</v>
      </c>
      <c r="FT19" s="67">
        <f>IFERROR(VLOOKUP($B19,RD[#All],FT$2,0)/FT$1,"")</f>
        <v>3.4872727272727273</v>
      </c>
      <c r="FU19" s="67">
        <f>IFERROR(VLOOKUP($B19,RD[#All],FU$2,0)/FU$1,"")</f>
        <v>3.4781144781144779</v>
      </c>
      <c r="FV19" s="67">
        <f>IFERROR(VLOOKUP($B19,RD[#All],FV$2,0)/FV$1,"")</f>
        <v>3.4962121212121211</v>
      </c>
      <c r="FW19" s="67">
        <f>IFERROR(VLOOKUP($B19,RD[#All],FW$2,0)/FW$1,"")</f>
        <v>3.481060606060606</v>
      </c>
      <c r="FX19" s="67">
        <f>IFERROR(VLOOKUP($B19,RD[#All],FX$2,0)/FX$1,"")</f>
        <v>3.481060606060606</v>
      </c>
      <c r="FY19" s="67">
        <f>IFERROR(VLOOKUP($B19,RD[#All],FY$2,0)/FY$1,"")</f>
        <v>3.4814814814814814</v>
      </c>
      <c r="FZ19" s="67">
        <f>IFERROR(VLOOKUP($B19,RD[#All],FZ$2,0)/FZ$1,"")</f>
        <v>3.5</v>
      </c>
      <c r="GA19" s="67">
        <f>IFERROR(VLOOKUP($B19,RD[#All],GA$2,0)/GA$1,"")</f>
        <v>3.5314685314685317</v>
      </c>
      <c r="GB19" s="67">
        <f>IFERROR(VLOOKUP($B19,RD[#All],GB$2,0)/GB$1,"")</f>
        <v>3.4814814814814814</v>
      </c>
      <c r="GC19" s="67">
        <f>IFERROR(VLOOKUP($B19,RD[#All],GC$2,0)/GC$1,"")</f>
        <v>3.4713804713804715</v>
      </c>
      <c r="GD19" s="67">
        <f>IFERROR(VLOOKUP($B19,RD[#All],GD$2,0)/GD$1,"")</f>
        <v>3.5963636363636362</v>
      </c>
      <c r="GE19" s="67">
        <f>IFERROR(VLOOKUP($B19,RD[#All],GE$2,0)/GE$1,"")</f>
        <v>3.4895104895104896</v>
      </c>
      <c r="GF19" s="67">
        <f>IFERROR(VLOOKUP($B19,RD[#All],GF$2,0)/GF$1,"")</f>
        <v>3.4781144781144779</v>
      </c>
      <c r="GG19" s="67">
        <f>IFERROR(VLOOKUP($B19,RD[#All],GG$2,0)/GG$1,"")</f>
        <v>3.541818181818182</v>
      </c>
      <c r="GH19" s="67">
        <f>IFERROR(VLOOKUP($B19,RD[#All],GH$2,0)/GH$1,"")</f>
        <v>3.5090909090909093</v>
      </c>
      <c r="GI19" s="67">
        <f>IFERROR(VLOOKUP($B19,RD[#All],GI$2,0)/GI$1,"")</f>
        <v>3.6</v>
      </c>
      <c r="GJ19" s="67">
        <f>IFERROR(VLOOKUP($B19,RD[#All],GJ$2,0)/GJ$1,"")</f>
        <v>3.4825174825174825</v>
      </c>
      <c r="GK19" s="67">
        <f>IFERROR(VLOOKUP($B19,RD[#All],GK$2,0)/GK$1,"")</f>
        <v>3.5303030303030303</v>
      </c>
      <c r="GL19" s="67">
        <f>IFERROR(VLOOKUP($B19,RD[#All],GL$2,0)/GL$1,"")</f>
        <v>3.5378787878787881</v>
      </c>
      <c r="GM19" s="67">
        <f>IFERROR(VLOOKUP($B19,RD[#All],GM$2,0)/GM$1,"")</f>
        <v>3.5378787878787881</v>
      </c>
      <c r="GN19" s="67">
        <f>IFERROR(VLOOKUP($B19,RD[#All],GN$2,0)/GN$1,"")</f>
        <v>3.5113636363636362</v>
      </c>
      <c r="GO19" s="67">
        <f>IFERROR(VLOOKUP($B19,RD[#All],GO$2,0)/GO$1,"")</f>
        <v>3.5416666666666665</v>
      </c>
      <c r="GP19" s="67">
        <f>IFERROR(VLOOKUP($B19,RD[#All],GP$2,0)/GP$1,"")</f>
        <v>3.5795454545454546</v>
      </c>
      <c r="GQ19" s="67">
        <f>IFERROR(VLOOKUP($B19,RD[#All],GQ$2,0)/GQ$1,"")</f>
        <v>3.6045454545454545</v>
      </c>
      <c r="GR19" s="67">
        <f>IFERROR(VLOOKUP($B19,RD[#All],GR$2,0)/GR$1,"")</f>
        <v>3.5833333333333335</v>
      </c>
      <c r="GS19" s="67" t="str">
        <f>IFERROR(VLOOKUP($B19,RD[#All],GS$2,0)/GS$1,"")</f>
        <v/>
      </c>
      <c r="GT19" s="67" t="str">
        <f>IFERROR(VLOOKUP($B19,RD[#All],GT$2,0)/GT$1,"")</f>
        <v/>
      </c>
      <c r="GU19" s="67">
        <f>IFERROR(VLOOKUP($B19,RD[#All],GU$2,0)/GU$1,"")</f>
        <v>3.3682983682983685</v>
      </c>
      <c r="GV19" s="67">
        <f>IFERROR(VLOOKUP($B19,RD[#All],GV$2,0)/GV$1,"")</f>
        <v>3.6091410559495669</v>
      </c>
      <c r="GW19" s="67">
        <f>IFERROR(VLOOKUP($B19,RD[#All],GW$2,0)/GW$1,"")</f>
        <v>3.5661492978566147</v>
      </c>
      <c r="GX19" s="67" t="str">
        <f>IFERROR(VLOOKUP($B19,RD[#All],GX$2,0)/GX$1,"")</f>
        <v/>
      </c>
      <c r="GY19" s="67">
        <f>IFERROR(VLOOKUP($B19,RD[#All],GY$2,0)/GY$1,"")</f>
        <v>3.5372522214627473</v>
      </c>
      <c r="GZ19" s="67">
        <f>IFERROR(VLOOKUP($B19,RD[#All],GZ$2,0)/GZ$1,"")</f>
        <v>3.4981273408239701</v>
      </c>
      <c r="HA19" s="67">
        <f>IFERROR(VLOOKUP($B19,RD[#All],HA$2,0)/HA$1,"")</f>
        <v>3.4868913857677901</v>
      </c>
      <c r="HB19" s="67">
        <f>IFERROR(VLOOKUP($B19,RD[#All],HB$2,0)/HB$1,"")</f>
        <v>3.4868913857677901</v>
      </c>
      <c r="HC19" s="67">
        <f>IFERROR(VLOOKUP($B19,RD[#All],HC$2,0)/HC$1,"")</f>
        <v>3.5430711610486894</v>
      </c>
      <c r="HD19" s="67">
        <f>IFERROR(VLOOKUP($B19,RD[#All],HD$2,0)/HD$1,"")</f>
        <v>3.5992509363295881</v>
      </c>
      <c r="HE19" s="67">
        <f>IFERROR(VLOOKUP($B19,RD[#All],HE$2,0)/HE$1,"")</f>
        <v>3.5805243445692883</v>
      </c>
      <c r="HF19" s="67">
        <f>IFERROR(VLOOKUP($B19,RD[#All],HF$2,0)/HF$1,"")</f>
        <v>3.5692883895131087</v>
      </c>
      <c r="HG19" s="67">
        <f>IFERROR(VLOOKUP($B19,RD[#All],HG$2,0)/HG$1,"")</f>
        <v>3.6104868913857677</v>
      </c>
      <c r="HH19" s="67">
        <f>IFERROR(VLOOKUP($B19,RD[#All],HH$2,0)/HH$1,"")</f>
        <v>3.5018726591760299</v>
      </c>
      <c r="HI19" s="67">
        <f>IFERROR(VLOOKUP($B19,RD[#All],HI$2,0)/HI$1,"")</f>
        <v>3.6104868913857677</v>
      </c>
      <c r="HJ19" s="67">
        <f>IFERROR(VLOOKUP($B19,RD[#All],HJ$2,0)/HJ$1,"")</f>
        <v>3.5655430711610485</v>
      </c>
      <c r="HK19" s="67">
        <f>IFERROR(VLOOKUP($B19,RD[#All],HK$2,0)/HK$1,"")</f>
        <v>3.4923012900540988</v>
      </c>
      <c r="HL19" s="67">
        <f>IFERROR(VLOOKUP($B19,RD[#All],HL$2,0)/HL$1,"")</f>
        <v>3.6188098210570119</v>
      </c>
      <c r="HM19" s="67">
        <f>IFERROR(VLOOKUP($B19,RD[#All],HM$2,0)/HM$1,"")</f>
        <v>3.7214509628302728</v>
      </c>
      <c r="HN19" s="67">
        <f>IFERROR(VLOOKUP($B19,RD[#All],HN$2,0)/HN$1,"")</f>
        <v>3.694581280788177</v>
      </c>
      <c r="HO19" s="67">
        <f>IFERROR(VLOOKUP($B19,RD[#All],HO$2,0)/HO$1,"")</f>
        <v>3.6624869383490073</v>
      </c>
      <c r="HP19" s="67">
        <f>IFERROR(VLOOKUP($B19,RD[#All],HP$2,0)/HP$1,"")</f>
        <v>3.6990595611285269</v>
      </c>
      <c r="HQ19" s="67">
        <f>IFERROR(VLOOKUP($B19,RD[#All],HQ$2,0)/HQ$1,"")</f>
        <v>3.5016835016835017</v>
      </c>
      <c r="HR19" s="67">
        <f>IFERROR(VLOOKUP($B19,RD[#All],HR$2,0)/HR$1,"")</f>
        <v>3.5654712260216845</v>
      </c>
      <c r="HS19" s="67">
        <f>IFERROR(VLOOKUP($B19,RD[#All],HS$2,0)/HS$1,"")</f>
        <v>3.6674157303370785</v>
      </c>
      <c r="HT19" s="67">
        <f>IFERROR(VLOOKUP($B19,RD[#All],HT$2,0)/HT$1,"")</f>
        <v>3.5488972118185602</v>
      </c>
      <c r="HU19" s="67">
        <f>IFERROR(VLOOKUP($B19,RD[#All],HU$2,0)/HU$1,"")</f>
        <v>3.567847882454624</v>
      </c>
      <c r="HV19" s="67">
        <f>IFERROR(VLOOKUP($B19,RD[#All],HV$2,0)/HV$1,"")</f>
        <v>3.5851339671564393</v>
      </c>
      <c r="HW19" s="67">
        <f>IFERROR(VLOOKUP($B19,RD[#All],HW$2,0)/HW$1,"")</f>
        <v>3.602696629213483</v>
      </c>
      <c r="HX19" s="67">
        <f>IFERROR(VLOOKUP($B19,RD[#All],HX$2,0)/HX$1,"")</f>
        <v>3.5436473638720831</v>
      </c>
      <c r="HY19" s="67">
        <f>IFERROR(VLOOKUP($B19,RD[#All],HY$2,0)/HY$1,"")</f>
        <v>3.5455680399500622</v>
      </c>
      <c r="HZ19" s="67">
        <f>IFERROR(VLOOKUP($B19,RD[#All],HZ$2,0)/HZ$1,"")</f>
        <v>3.6121514773200167</v>
      </c>
      <c r="IA19" s="67">
        <f>IFERROR(VLOOKUP($B19,RD[#All],IA$2,0)/IA$1,"")</f>
        <v>3.5003885003885009</v>
      </c>
      <c r="IB19" s="67">
        <f>IFERROR(VLOOKUP($B19,RD[#All],IB$2,0)/IB$1,"")</f>
        <v>3.5353535353535355</v>
      </c>
      <c r="IC19" s="67">
        <f>IFERROR(VLOOKUP($B19,RD[#All],IC$2,0)/IC$1,"")</f>
        <v>3.5003885003885009</v>
      </c>
      <c r="ID19" s="67">
        <f>IFERROR(VLOOKUP($B19,RD[#All],ID$2,0)/ID$1,"")</f>
        <v>3.4979423868312756</v>
      </c>
      <c r="IE19" s="67">
        <f>IFERROR(VLOOKUP($B19,RD[#All],IE$2,0)/IE$1,"")</f>
        <v>3.4909090909090907</v>
      </c>
      <c r="IF19" s="67" t="str">
        <f>IFERROR(VLOOKUP($B19,RD[#All],IF$2,0)/IF$1,"")</f>
        <v/>
      </c>
      <c r="IG19" s="67">
        <f>IFERROR(VLOOKUP($B19,RD[#All],IG$2,0)/IG$1,"")</f>
        <v>3.6852533257854514</v>
      </c>
      <c r="IH19" s="67">
        <f>IFERROR(VLOOKUP($B19,RD[#All],IH$2,0)/IH$1,"")</f>
        <v>3.4970393591083244</v>
      </c>
      <c r="II19" s="67">
        <f>IFERROR(VLOOKUP($B19,RD[#All],II$2,0)/II$1,"")</f>
        <v>3.5422885572139302</v>
      </c>
      <c r="IJ19" s="67">
        <f>IFERROR(VLOOKUP($B19,RD[#All],IJ$2,0)/IJ$1,"")</f>
        <v>3.4942012719790494</v>
      </c>
      <c r="IK19" s="67">
        <f>IFERROR(VLOOKUP($B19,RD[#All],IK$2,0)/IK$1,"")</f>
        <v>3.5003885003885009</v>
      </c>
      <c r="IL19" s="67" t="str">
        <f>IFERROR(VLOOKUP($B19,RD[#All],IL$2,0)/IL$1,"")</f>
        <v/>
      </c>
      <c r="IM19" s="67" t="str">
        <f>IFERROR(VLOOKUP($B19,RD[#All],IM$2,0)/IM$1,"")</f>
        <v/>
      </c>
      <c r="IN19" s="67">
        <f>IFERROR(VLOOKUP($B19,RD[#All],IN$2,0)/IN$1,"")</f>
        <v>3.6572622779519333</v>
      </c>
      <c r="IO19" s="67">
        <f>IFERROR(VLOOKUP($B19,RD[#All],IO$2,0)/IO$1,"")</f>
        <v>3.7460815047021945</v>
      </c>
      <c r="IP19" s="67">
        <f>IFERROR(VLOOKUP($B19,RD[#All],IP$2,0)/IP$1,"")</f>
        <v>3.9308765354986468</v>
      </c>
      <c r="IQ19" s="67">
        <f>IFERROR(VLOOKUP($B19,RD[#All],IQ$2,0)/IQ$1,"")</f>
        <v>3.4848484848484853</v>
      </c>
      <c r="IR19" s="67">
        <f>IFERROR(VLOOKUP($B19,RD[#All],IR$2,0)/IR$1,"")</f>
        <v>3.4908789386401327</v>
      </c>
      <c r="IS19" s="86">
        <f>IFERROR(AVERAGEIF(Inv_SY_B[[#This Row],[BLK1_INV1]:[BLK8_INV27]],"&gt;"&amp;0.1,Inv_SY_B[[#This Row],[BLK1_INV1]:[BLK8_INV27]]),"")</f>
        <v>3.5549856104260655</v>
      </c>
    </row>
    <row r="20" spans="2:253" x14ac:dyDescent="0.35">
      <c r="B20" s="85">
        <f t="shared" si="0"/>
        <v>45842</v>
      </c>
      <c r="C20" s="67">
        <f>IFERROR(VLOOKUP($B20,RD[#All],C$2,0)/C$1,"")</f>
        <v>3.2981849611063092</v>
      </c>
      <c r="D20" s="67">
        <f>IFERROR(VLOOKUP($B20,RD[#All],D$2,0)/D$1,"")</f>
        <v>3.3223854796888506</v>
      </c>
      <c r="E20" s="67">
        <f>IFERROR(VLOOKUP($B20,RD[#All],E$2,0)/E$1,"")</f>
        <v>3.2808988764044944</v>
      </c>
      <c r="F20" s="67">
        <f>IFERROR(VLOOKUP($B20,RD[#All],F$2,0)/F$1,"")</f>
        <v>3.3258426966292136</v>
      </c>
      <c r="G20" s="67">
        <f>IFERROR(VLOOKUP($B20,RD[#All],G$2,0)/G$1,"")</f>
        <v>3.2981849611063092</v>
      </c>
      <c r="H20" s="67">
        <f>IFERROR(VLOOKUP($B20,RD[#All],H$2,0)/H$1,"")</f>
        <v>3.2996254681647939</v>
      </c>
      <c r="I20" s="67">
        <f>IFERROR(VLOOKUP($B20,RD[#All],I$2,0)/I$1,"")</f>
        <v>3.3146067415730336</v>
      </c>
      <c r="J20" s="67">
        <f>IFERROR(VLOOKUP($B20,RD[#All],J$2,0)/J$1,"")</f>
        <v>3.3071161048689137</v>
      </c>
      <c r="K20" s="67">
        <f>IFERROR(VLOOKUP($B20,RD[#All],K$2,0)/K$1,"")</f>
        <v>3.2035955056179777</v>
      </c>
      <c r="L20" s="67">
        <f>IFERROR(VLOOKUP($B20,RD[#All],L$2,0)/L$1,"")</f>
        <v>3.2395505617977527</v>
      </c>
      <c r="M20" s="67">
        <f>IFERROR(VLOOKUP($B20,RD[#All],M$2,0)/M$1,"")</f>
        <v>3.2659176029962547</v>
      </c>
      <c r="N20" s="67">
        <f>IFERROR(VLOOKUP($B20,RD[#All],N$2,0)/N$1,"")</f>
        <v>3.2771535580524342</v>
      </c>
      <c r="O20" s="67">
        <f>IFERROR(VLOOKUP($B20,RD[#All],O$2,0)/O$1,"")</f>
        <v>3.2782771535580522</v>
      </c>
      <c r="P20" s="67">
        <f>IFERROR(VLOOKUP($B20,RD[#All],P$2,0)/P$1,"")</f>
        <v>3.2727272727272729</v>
      </c>
      <c r="Q20" s="67">
        <f>IFERROR(VLOOKUP($B20,RD[#All],Q$2,0)/Q$1,"")</f>
        <v>3.2209737827715355</v>
      </c>
      <c r="R20" s="67">
        <f>IFERROR(VLOOKUP($B20,RD[#All],R$2,0)/R$1,"")</f>
        <v>3.2434456928838951</v>
      </c>
      <c r="S20" s="67">
        <f>IFERROR(VLOOKUP($B20,RD[#All],S$2,0)/S$1,"")</f>
        <v>3.292134831460674</v>
      </c>
      <c r="T20" s="67">
        <f>IFERROR(VLOOKUP($B20,RD[#All],T$2,0)/T$1,"")</f>
        <v>3.3333333333333335</v>
      </c>
      <c r="U20" s="67">
        <f>IFERROR(VLOOKUP($B20,RD[#All],U$2,0)/U$1,"")</f>
        <v>3.2912705272255836</v>
      </c>
      <c r="V20" s="67">
        <f>IFERROR(VLOOKUP($B20,RD[#All],V$2,0)/V$1,"")</f>
        <v>3.2808988764044944</v>
      </c>
      <c r="W20" s="67">
        <f>IFERROR(VLOOKUP($B20,RD[#All],W$2,0)/W$1,"")</f>
        <v>3.303370786516854</v>
      </c>
      <c r="X20" s="67">
        <f>IFERROR(VLOOKUP($B20,RD[#All],X$2,0)/X$1,"")</f>
        <v>3.2734082397003745</v>
      </c>
      <c r="Y20" s="67">
        <f>IFERROR(VLOOKUP($B20,RD[#All],Y$2,0)/Y$1,"")</f>
        <v>3.3362143474503023</v>
      </c>
      <c r="Z20" s="67">
        <f>IFERROR(VLOOKUP($B20,RD[#All],Z$2,0)/Z$1,"")</f>
        <v>3.3691219309196838</v>
      </c>
      <c r="AA20" s="67">
        <f>IFERROR(VLOOKUP($B20,RD[#All],AA$2,0)/AA$1,"")</f>
        <v>3.3396715643906654</v>
      </c>
      <c r="AB20" s="67">
        <f>IFERROR(VLOOKUP($B20,RD[#All],AB$2,0)/AB$1,"")</f>
        <v>3.3811581676750215</v>
      </c>
      <c r="AC20" s="67">
        <f>IFERROR(VLOOKUP($B20,RD[#All],AC$2,0)/AC$1,"")</f>
        <v>3.3569576490924806</v>
      </c>
      <c r="AD20" s="67">
        <f>IFERROR(VLOOKUP($B20,RD[#All],AD$2,0)/AD$1,"")</f>
        <v>3.2958801498127341</v>
      </c>
      <c r="AE20" s="67">
        <f>IFERROR(VLOOKUP($B20,RD[#All],AE$2,0)/AE$1,"")</f>
        <v>3.3677902621722846</v>
      </c>
      <c r="AF20" s="67">
        <f>IFERROR(VLOOKUP($B20,RD[#All],AF$2,0)/AF$1,"")</f>
        <v>3.2236371202663334</v>
      </c>
      <c r="AG20" s="67">
        <f>IFERROR(VLOOKUP($B20,RD[#All],AG$2,0)/AG$1,"")</f>
        <v>3.3025384935497297</v>
      </c>
      <c r="AH20" s="67">
        <f>IFERROR(VLOOKUP($B20,RD[#All],AH$2,0)/AH$1,"")</f>
        <v>3.3158551810237205</v>
      </c>
      <c r="AI20" s="67">
        <f>IFERROR(VLOOKUP($B20,RD[#All],AI$2,0)/AI$1,"")</f>
        <v>3.2606132075471699</v>
      </c>
      <c r="AJ20" s="67">
        <f>IFERROR(VLOOKUP($B20,RD[#All],AJ$2,0)/AJ$1,"")</f>
        <v>3.2909878941862201</v>
      </c>
      <c r="AK20" s="67">
        <f>IFERROR(VLOOKUP($B20,RD[#All],AK$2,0)/AK$1,"")</f>
        <v>3.2168539325842698</v>
      </c>
      <c r="AL20" s="67">
        <f>IFERROR(VLOOKUP($B20,RD[#All],AL$2,0)/AL$1,"")</f>
        <v>3.1927065908330547</v>
      </c>
      <c r="AM20" s="67">
        <f>IFERROR(VLOOKUP($B20,RD[#All],AM$2,0)/AM$1,"")</f>
        <v>3</v>
      </c>
      <c r="AN20" s="67">
        <f>IFERROR(VLOOKUP($B20,RD[#All],AN$2,0)/AN$1,"")</f>
        <v>3.262172284644195</v>
      </c>
      <c r="AO20" s="67">
        <f>IFERROR(VLOOKUP($B20,RD[#All],AO$2,0)/AO$1,"")</f>
        <v>3.1876404494382022</v>
      </c>
      <c r="AP20" s="67">
        <f>IFERROR(VLOOKUP($B20,RD[#All],AP$2,0)/AP$1,"")</f>
        <v>3.3116104868913858</v>
      </c>
      <c r="AQ20" s="67">
        <f>IFERROR(VLOOKUP($B20,RD[#All],AQ$2,0)/AQ$1,"")</f>
        <v>3.2471910112359552</v>
      </c>
      <c r="AR20" s="67">
        <f>IFERROR(VLOOKUP($B20,RD[#All],AR$2,0)/AR$1,"")</f>
        <v>3.2808988764044944</v>
      </c>
      <c r="AS20" s="67">
        <f>IFERROR(VLOOKUP($B20,RD[#All],AS$2,0)/AS$1,"")</f>
        <v>3.1925093632958799</v>
      </c>
      <c r="AT20" s="67">
        <f>IFERROR(VLOOKUP($B20,RD[#All],AT$2,0)/AT$1,"")</f>
        <v>3.2056179775280897</v>
      </c>
      <c r="AU20" s="67">
        <f>IFERROR(VLOOKUP($B20,RD[#All],AU$2,0)/AU$1,"")</f>
        <v>3.2441947565543074</v>
      </c>
      <c r="AV20" s="67">
        <f>IFERROR(VLOOKUP($B20,RD[#All],AV$2,0)/AV$1,"")</f>
        <v>3.2827715355805243</v>
      </c>
      <c r="AW20" s="67">
        <f>IFERROR(VLOOKUP($B20,RD[#All],AW$2,0)/AW$1,"")</f>
        <v>3.3006050129645637</v>
      </c>
      <c r="AX20" s="67">
        <f>IFERROR(VLOOKUP($B20,RD[#All],AX$2,0)/AX$1,"")</f>
        <v>3.2689138576779024</v>
      </c>
      <c r="AY20" s="67">
        <f>IFERROR(VLOOKUP($B20,RD[#All],AY$2,0)/AY$1,"")</f>
        <v>3.2722696629213486</v>
      </c>
      <c r="AZ20" s="67">
        <f>IFERROR(VLOOKUP($B20,RD[#All],AZ$2,0)/AZ$1,"")</f>
        <v>3.2251685393258427</v>
      </c>
      <c r="BA20" s="67">
        <f>IFERROR(VLOOKUP($B20,RD[#All],BA$2,0)/BA$1,"")</f>
        <v>3.3157303370786515</v>
      </c>
      <c r="BB20" s="67">
        <f>IFERROR(VLOOKUP($B20,RD[#All],BB$2,0)/BB$1,"")</f>
        <v>3.3299625468164793</v>
      </c>
      <c r="BC20" s="67">
        <f>IFERROR(VLOOKUP($B20,RD[#All],BC$2,0)/BC$1,"")</f>
        <v>3.3058676654182273</v>
      </c>
      <c r="BD20" s="67">
        <f>IFERROR(VLOOKUP($B20,RD[#All],BD$2,0)/BD$1,"")</f>
        <v>3.3268414481897626</v>
      </c>
      <c r="BE20" s="67">
        <f>IFERROR(VLOOKUP($B20,RD[#All],BE$2,0)/BE$1,"")</f>
        <v>3.2276577355229041</v>
      </c>
      <c r="BF20" s="67">
        <f>IFERROR(VLOOKUP($B20,RD[#All],BF$2,0)/BF$1,"")</f>
        <v>3.2958801498127341</v>
      </c>
      <c r="BG20" s="67">
        <f>IFERROR(VLOOKUP($B20,RD[#All],BG$2,0)/BG$1,"")</f>
        <v>3.1826883062838118</v>
      </c>
      <c r="BH20" s="67">
        <f>IFERROR(VLOOKUP($B20,RD[#All],BH$2,0)/BH$1,"")</f>
        <v>3.2172284644194757</v>
      </c>
      <c r="BI20" s="67">
        <f>IFERROR(VLOOKUP($B20,RD[#All],BI$2,0)/BI$1,"")</f>
        <v>3.3534748231377445</v>
      </c>
      <c r="BJ20" s="67">
        <f>IFERROR(VLOOKUP($B20,RD[#All],BJ$2,0)/BJ$1,"")</f>
        <v>3.3125260091552224</v>
      </c>
      <c r="BK20" s="67">
        <f>IFERROR(VLOOKUP($B20,RD[#All],BK$2,0)/BK$1,"")</f>
        <v>3.2996254681647939</v>
      </c>
      <c r="BL20" s="67">
        <f>IFERROR(VLOOKUP($B20,RD[#All],BL$2,0)/BL$1,"")</f>
        <v>3.2285045165607227</v>
      </c>
      <c r="BM20" s="67">
        <f>IFERROR(VLOOKUP($B20,RD[#All],BM$2,0)/BM$1,"")</f>
        <v>3.2059925093632957</v>
      </c>
      <c r="BN20" s="67">
        <f>IFERROR(VLOOKUP($B20,RD[#All],BN$2,0)/BN$1,"")</f>
        <v>3.4190177638453498</v>
      </c>
      <c r="BO20" s="67">
        <f>IFERROR(VLOOKUP($B20,RD[#All],BO$2,0)/BO$1,"")</f>
        <v>3.2881590319792569</v>
      </c>
      <c r="BP20" s="67">
        <f>IFERROR(VLOOKUP($B20,RD[#All],BP$2,0)/BP$1,"")</f>
        <v>3.2712186689714779</v>
      </c>
      <c r="BQ20" s="67">
        <f>IFERROR(VLOOKUP($B20,RD[#All],BQ$2,0)/BQ$1,"")</f>
        <v>3.3050993949870353</v>
      </c>
      <c r="BR20" s="67">
        <f>IFERROR(VLOOKUP($B20,RD[#All],BR$2,0)/BR$1,"")</f>
        <v>3.1948141745894554</v>
      </c>
      <c r="BS20" s="67">
        <f>IFERROR(VLOOKUP($B20,RD[#All],BS$2,0)/BS$1,"")</f>
        <v>3.2183520599250937</v>
      </c>
      <c r="BT20" s="67">
        <f>IFERROR(VLOOKUP($B20,RD[#All],BT$2,0)/BT$1,"")</f>
        <v>3.2486891385767791</v>
      </c>
      <c r="BU20" s="67">
        <f>IFERROR(VLOOKUP($B20,RD[#All],BU$2,0)/BU$1,"")</f>
        <v>3.2666666666666671</v>
      </c>
      <c r="BV20" s="67">
        <f>IFERROR(VLOOKUP($B20,RD[#All],BV$2,0)/BV$1,"")</f>
        <v>3.20187265917603</v>
      </c>
      <c r="BW20" s="67">
        <f>IFERROR(VLOOKUP($B20,RD[#All],BW$2,0)/BW$1,"")</f>
        <v>3.2831460674157302</v>
      </c>
      <c r="BX20" s="67">
        <f>IFERROR(VLOOKUP($B20,RD[#All],BX$2,0)/BX$1,"")</f>
        <v>3.2490636704119851</v>
      </c>
      <c r="BY20" s="67">
        <f>IFERROR(VLOOKUP($B20,RD[#All],BY$2,0)/BY$1,"")</f>
        <v>3.2246358718268833</v>
      </c>
      <c r="BZ20" s="67">
        <f>IFERROR(VLOOKUP($B20,RD[#All],BZ$2,0)/BZ$1,"")</f>
        <v>3.1593841032043279</v>
      </c>
      <c r="CA20" s="67">
        <f>IFERROR(VLOOKUP($B20,RD[#All],CA$2,0)/CA$1,"")</f>
        <v>3.2412817311693716</v>
      </c>
      <c r="CB20" s="67">
        <f>IFERROR(VLOOKUP($B20,RD[#All],CB$2,0)/CB$1,"")</f>
        <v>3.2322097378277155</v>
      </c>
      <c r="CC20" s="67">
        <f>IFERROR(VLOOKUP($B20,RD[#All],CC$2,0)/CC$1,"")</f>
        <v>3.2041198501872659</v>
      </c>
      <c r="CD20" s="67">
        <f>IFERROR(VLOOKUP($B20,RD[#All],CD$2,0)/CD$1,"")</f>
        <v>3.24114088159032</v>
      </c>
      <c r="CE20" s="67">
        <f>IFERROR(VLOOKUP($B20,RD[#All],CE$2,0)/CE$1,"")</f>
        <v>3.2790262172284645</v>
      </c>
      <c r="CF20" s="67">
        <f>IFERROR(VLOOKUP($B20,RD[#All],CF$2,0)/CF$1,"")</f>
        <v>3.2247191011235956</v>
      </c>
      <c r="CG20" s="67">
        <f>IFERROR(VLOOKUP($B20,RD[#All],CG$2,0)/CG$1,"")</f>
        <v>3.2528089887640448</v>
      </c>
      <c r="CH20" s="67">
        <f>IFERROR(VLOOKUP($B20,RD[#All],CH$2,0)/CH$1,"")</f>
        <v>3.2048689138576782</v>
      </c>
      <c r="CI20" s="67">
        <f>IFERROR(VLOOKUP($B20,RD[#All],CI$2,0)/CI$1,"")</f>
        <v>3.1554307116104869</v>
      </c>
      <c r="CJ20" s="67">
        <f>IFERROR(VLOOKUP($B20,RD[#All],CJ$2,0)/CJ$1,"")</f>
        <v>3.2056179775280897</v>
      </c>
      <c r="CK20" s="67">
        <f>IFERROR(VLOOKUP($B20,RD[#All],CK$2,0)/CK$1,"")</f>
        <v>3.1629213483146068</v>
      </c>
      <c r="CL20" s="67">
        <f>IFERROR(VLOOKUP($B20,RD[#All],CL$2,0)/CL$1,"")</f>
        <v>3.2490636704119851</v>
      </c>
      <c r="CM20" s="67">
        <f>IFERROR(VLOOKUP($B20,RD[#All],CM$2,0)/CM$1,"")</f>
        <v>3.2059925093632957</v>
      </c>
      <c r="CN20" s="67">
        <f>IFERROR(VLOOKUP($B20,RD[#All],CN$2,0)/CN$1,"")</f>
        <v>3.1985018726591758</v>
      </c>
      <c r="CO20" s="67">
        <f>IFERROR(VLOOKUP($B20,RD[#All],CO$2,0)/CO$1,"")</f>
        <v>3.2683146067415731</v>
      </c>
      <c r="CP20" s="67">
        <f>IFERROR(VLOOKUP($B20,RD[#All],CP$2,0)/CP$1,"")</f>
        <v>3.1529818496110633</v>
      </c>
      <c r="CQ20" s="67">
        <f>IFERROR(VLOOKUP($B20,RD[#All],CQ$2,0)/CQ$1,"")</f>
        <v>3.2767790262172283</v>
      </c>
      <c r="CR20" s="67">
        <f>IFERROR(VLOOKUP($B20,RD[#All],CR$2,0)/CR$1,"")</f>
        <v>3.1985018726591758</v>
      </c>
      <c r="CS20" s="67">
        <f>IFERROR(VLOOKUP($B20,RD[#All],CS$2,0)/CS$1,"")</f>
        <v>3.2126508531002913</v>
      </c>
      <c r="CT20" s="67">
        <f>IFERROR(VLOOKUP($B20,RD[#All],CT$2,0)/CT$1,"")</f>
        <v>3.2164794007490634</v>
      </c>
      <c r="CU20" s="67">
        <f>IFERROR(VLOOKUP($B20,RD[#All],CU$2,0)/CU$1,"")</f>
        <v>3.1760299625468167</v>
      </c>
      <c r="CV20" s="67">
        <f>IFERROR(VLOOKUP($B20,RD[#All],CV$2,0)/CV$1,"")</f>
        <v>3.3026217228464416</v>
      </c>
      <c r="CW20" s="67">
        <f>IFERROR(VLOOKUP($B20,RD[#All],CW$2,0)/CW$1,"")</f>
        <v>3.2520599250936328</v>
      </c>
      <c r="CX20" s="67">
        <f>IFERROR(VLOOKUP($B20,RD[#All],CX$2,0)/CX$1,"")</f>
        <v>3.262172284644195</v>
      </c>
      <c r="CY20" s="67">
        <f>IFERROR(VLOOKUP($B20,RD[#All],CY$2,0)/CY$1,"")</f>
        <v>3.3052434456928839</v>
      </c>
      <c r="CZ20" s="67">
        <f>IFERROR(VLOOKUP($B20,RD[#All],CZ$2,0)/CZ$1,"")</f>
        <v>3.2430711610486891</v>
      </c>
      <c r="DA20" s="67">
        <f>IFERROR(VLOOKUP($B20,RD[#All],DA$2,0)/DA$1,"")</f>
        <v>3.2722846441947566</v>
      </c>
      <c r="DB20" s="67">
        <f>IFERROR(VLOOKUP($B20,RD[#All],DB$2,0)/DB$1,"")</f>
        <v>3.2157303370786519</v>
      </c>
      <c r="DC20" s="67">
        <f>IFERROR(VLOOKUP($B20,RD[#All],DC$2,0)/DC$1,"")</f>
        <v>3.1890137328339576</v>
      </c>
      <c r="DD20" s="67">
        <f>IFERROR(VLOOKUP($B20,RD[#All],DD$2,0)/DD$1,"")</f>
        <v>3.1872659176029963</v>
      </c>
      <c r="DE20" s="67">
        <f>IFERROR(VLOOKUP($B20,RD[#All],DE$2,0)/DE$1,"")</f>
        <v>3.2539325842696627</v>
      </c>
      <c r="DF20" s="67">
        <f>IFERROR(VLOOKUP($B20,RD[#All],DF$2,0)/DF$1,"")</f>
        <v>3.1716293074606896</v>
      </c>
      <c r="DG20" s="67">
        <f>IFERROR(VLOOKUP($B20,RD[#All],DG$2,0)/DG$1,"")</f>
        <v>3.2265917602996255</v>
      </c>
      <c r="DH20" s="67">
        <f>IFERROR(VLOOKUP($B20,RD[#All],DH$2,0)/DH$1,"")</f>
        <v>3.1893466500208074</v>
      </c>
      <c r="DI20" s="67">
        <f>IFERROR(VLOOKUP($B20,RD[#All],DI$2,0)/DI$1,"")</f>
        <v>3.1640449438202247</v>
      </c>
      <c r="DJ20" s="67">
        <f>IFERROR(VLOOKUP($B20,RD[#All],DJ$2,0)/DJ$1,"")</f>
        <v>3.2708729472774416</v>
      </c>
      <c r="DK20" s="67">
        <f>IFERROR(VLOOKUP($B20,RD[#All],DK$2,0)/DK$1,"")</f>
        <v>3.2692467748647522</v>
      </c>
      <c r="DL20" s="67">
        <f>IFERROR(VLOOKUP($B20,RD[#All],DL$2,0)/DL$1,"")</f>
        <v>3.2785684560965458</v>
      </c>
      <c r="DM20" s="67">
        <f>IFERROR(VLOOKUP($B20,RD[#All],DM$2,0)/DM$1,"")</f>
        <v>3.2827715355805243</v>
      </c>
      <c r="DN20" s="67">
        <f>IFERROR(VLOOKUP($B20,RD[#All],DN$2,0)/DN$1,"")</f>
        <v>3.1647940074906367</v>
      </c>
      <c r="DO20" s="67">
        <f>IFERROR(VLOOKUP($B20,RD[#All],DO$2,0)/DO$1,"")</f>
        <v>3.1549013047842092</v>
      </c>
      <c r="DP20" s="67">
        <f>IFERROR(VLOOKUP($B20,RD[#All],DP$2,0)/DP$1,"")</f>
        <v>3.1727007906783187</v>
      </c>
      <c r="DQ20" s="67">
        <f>IFERROR(VLOOKUP($B20,RD[#All],DQ$2,0)/DQ$1,"")</f>
        <v>3.2326258843112776</v>
      </c>
      <c r="DR20" s="67">
        <f>IFERROR(VLOOKUP($B20,RD[#All],DR$2,0)/DR$1,"")</f>
        <v>3.1883895131086142</v>
      </c>
      <c r="DS20" s="67">
        <f>IFERROR(VLOOKUP($B20,RD[#All],DS$2,0)/DS$1,"")</f>
        <v>3.2277153558052434</v>
      </c>
      <c r="DT20" s="67">
        <f>IFERROR(VLOOKUP($B20,RD[#All],DT$2,0)/DT$1,"")</f>
        <v>2.9413233458177279</v>
      </c>
      <c r="DU20" s="67">
        <f>IFERROR(VLOOKUP($B20,RD[#All],DU$2,0)/DU$1,"")</f>
        <v>3.0578443612151478</v>
      </c>
      <c r="DV20" s="67">
        <f>IFERROR(VLOOKUP($B20,RD[#All],DV$2,0)/DV$1,"")</f>
        <v>3.1516853932584268</v>
      </c>
      <c r="DW20" s="67">
        <f>IFERROR(VLOOKUP($B20,RD[#All],DW$2,0)/DW$1,"")</f>
        <v>3.1696629213483143</v>
      </c>
      <c r="DX20" s="67">
        <f>IFERROR(VLOOKUP($B20,RD[#All],DX$2,0)/DX$1,"")</f>
        <v>3.2153141905950893</v>
      </c>
      <c r="DY20" s="67">
        <f>IFERROR(VLOOKUP($B20,RD[#All],DY$2,0)/DY$1,"")</f>
        <v>3.0299625468164795</v>
      </c>
      <c r="DZ20" s="67">
        <f>IFERROR(VLOOKUP($B20,RD[#All],DZ$2,0)/DZ$1,"")</f>
        <v>3.1872659176029963</v>
      </c>
      <c r="EA20" s="67">
        <f>IFERROR(VLOOKUP($B20,RD[#All],EA$2,0)/EA$1,"")</f>
        <v>3.1467332501040368</v>
      </c>
      <c r="EB20" s="67">
        <f>IFERROR(VLOOKUP($B20,RD[#All],EB$2,0)/EB$1,"")</f>
        <v>3.1277569704535995</v>
      </c>
      <c r="EC20" s="67">
        <f>IFERROR(VLOOKUP($B20,RD[#All],EC$2,0)/EC$1,"")</f>
        <v>3.0547968885047538</v>
      </c>
      <c r="ED20" s="67">
        <f>IFERROR(VLOOKUP($B20,RD[#All],ED$2,0)/ED$1,"")</f>
        <v>3.1906655142610196</v>
      </c>
      <c r="EE20" s="67">
        <f>IFERROR(VLOOKUP($B20,RD[#All],EE$2,0)/EE$1,"")</f>
        <v>3.2280034572169405</v>
      </c>
      <c r="EF20" s="67">
        <f>IFERROR(VLOOKUP($B20,RD[#All],EF$2,0)/EF$1,"")</f>
        <v>3.2604698672114401</v>
      </c>
      <c r="EG20" s="67">
        <f>IFERROR(VLOOKUP($B20,RD[#All],EG$2,0)/EG$1,"")</f>
        <v>3.2307692307692308</v>
      </c>
      <c r="EH20" s="67">
        <f>IFERROR(VLOOKUP($B20,RD[#All],EH$2,0)/EH$1,"")</f>
        <v>3.2216783216783216</v>
      </c>
      <c r="EI20" s="67">
        <f>IFERROR(VLOOKUP($B20,RD[#All],EI$2,0)/EI$1,"")</f>
        <v>3.1503496503496504</v>
      </c>
      <c r="EJ20" s="67">
        <f>IFERROR(VLOOKUP($B20,RD[#All],EJ$2,0)/EJ$1,"")</f>
        <v>3.2657342657342658</v>
      </c>
      <c r="EK20" s="67">
        <f>IFERROR(VLOOKUP($B20,RD[#All],EK$2,0)/EK$1,"")</f>
        <v>3.2395505617977527</v>
      </c>
      <c r="EL20" s="67">
        <f>IFERROR(VLOOKUP($B20,RD[#All],EL$2,0)/EL$1,"")</f>
        <v>3.2797752808988765</v>
      </c>
      <c r="EM20" s="67">
        <f>IFERROR(VLOOKUP($B20,RD[#All],EM$2,0)/EM$1,"")</f>
        <v>3.2138288677614519</v>
      </c>
      <c r="EN20" s="67">
        <f>IFERROR(VLOOKUP($B20,RD[#All],EN$2,0)/EN$1,"")</f>
        <v>3.1782195332757128</v>
      </c>
      <c r="EO20" s="67">
        <f>IFERROR(VLOOKUP($B20,RD[#All],EO$2,0)/EO$1,"")</f>
        <v>3.2872659176029964</v>
      </c>
      <c r="EP20" s="67">
        <f>IFERROR(VLOOKUP($B20,RD[#All],EP$2,0)/EP$1,"")</f>
        <v>3.2601555747623165</v>
      </c>
      <c r="EQ20" s="67">
        <f>IFERROR(VLOOKUP($B20,RD[#All],EQ$2,0)/EQ$1,"")</f>
        <v>3.1704119850187267</v>
      </c>
      <c r="ER20" s="67">
        <f>IFERROR(VLOOKUP($B20,RD[#All],ER$2,0)/ER$1,"")</f>
        <v>3.2276577355229041</v>
      </c>
      <c r="ES20" s="67">
        <f>IFERROR(VLOOKUP($B20,RD[#All],ES$2,0)/ES$1,"")</f>
        <v>3.1947565543071161</v>
      </c>
      <c r="ET20" s="67">
        <f>IFERROR(VLOOKUP($B20,RD[#All],ET$2,0)/ET$1,"")</f>
        <v>3.2461695607763024</v>
      </c>
      <c r="EU20" s="67">
        <f>IFERROR(VLOOKUP($B20,RD[#All],EU$2,0)/EU$1,"")</f>
        <v>3.1796024200518582</v>
      </c>
      <c r="EV20" s="67">
        <f>IFERROR(VLOOKUP($B20,RD[#All],EV$2,0)/EV$1,"")</f>
        <v>3.2363007778738115</v>
      </c>
      <c r="EW20" s="67">
        <f>IFERROR(VLOOKUP($B20,RD[#All],EW$2,0)/EW$1,"")</f>
        <v>3.2636127917026792</v>
      </c>
      <c r="EX20" s="67">
        <f>IFERROR(VLOOKUP($B20,RD[#All],EX$2,0)/EX$1,"")</f>
        <v>3.2367041198501876</v>
      </c>
      <c r="EY20" s="67">
        <f>IFERROR(VLOOKUP($B20,RD[#All],EY$2,0)/EY$1,"")</f>
        <v>3.2033291718684977</v>
      </c>
      <c r="EZ20" s="67">
        <f>IFERROR(VLOOKUP($B20,RD[#All],EZ$2,0)/EZ$1,"")</f>
        <v>3.2490636704119851</v>
      </c>
      <c r="FA20" s="67">
        <f>IFERROR(VLOOKUP($B20,RD[#All],FA$2,0)/FA$1,"")</f>
        <v>3.2014981273408236</v>
      </c>
      <c r="FB20" s="67">
        <f>IFERROR(VLOOKUP($B20,RD[#All],FB$2,0)/FB$1,"")</f>
        <v>3.1704119850187267</v>
      </c>
      <c r="FC20" s="67">
        <f>IFERROR(VLOOKUP($B20,RD[#All],FC$2,0)/FC$1,"")</f>
        <v>3.2041198501872659</v>
      </c>
      <c r="FD20" s="67">
        <f>IFERROR(VLOOKUP($B20,RD[#All],FD$2,0)/FD$1,"")</f>
        <v>3.1722846441947565</v>
      </c>
      <c r="FE20" s="67">
        <f>IFERROR(VLOOKUP($B20,RD[#All],FE$2,0)/FE$1,"")</f>
        <v>3.2234848484848486</v>
      </c>
      <c r="FF20" s="67">
        <f>IFERROR(VLOOKUP($B20,RD[#All],FF$2,0)/FF$1,"")</f>
        <v>3.2159090909090908</v>
      </c>
      <c r="FG20" s="67">
        <f>IFERROR(VLOOKUP($B20,RD[#All],FG$2,0)/FG$1,"")</f>
        <v>3.2356902356902357</v>
      </c>
      <c r="FH20" s="67">
        <f>IFERROR(VLOOKUP($B20,RD[#All],FH$2,0)/FH$1,"")</f>
        <v>3.2325757575757574</v>
      </c>
      <c r="FI20" s="67">
        <f>IFERROR(VLOOKUP($B20,RD[#All],FI$2,0)/FI$1,"")</f>
        <v>3.2569023569023567</v>
      </c>
      <c r="FJ20" s="67">
        <f>IFERROR(VLOOKUP($B20,RD[#All],FJ$2,0)/FJ$1,"")</f>
        <v>3.1801346801346799</v>
      </c>
      <c r="FK20" s="67">
        <f>IFERROR(VLOOKUP($B20,RD[#All],FK$2,0)/FK$1,"")</f>
        <v>3.3949494949494947</v>
      </c>
      <c r="FL20" s="67">
        <f>IFERROR(VLOOKUP($B20,RD[#All],FL$2,0)/FL$1,"")</f>
        <v>3.2167272727272729</v>
      </c>
      <c r="FM20" s="67">
        <f>IFERROR(VLOOKUP($B20,RD[#All],FM$2,0)/FM$1,"")</f>
        <v>3.2007575757575757</v>
      </c>
      <c r="FN20" s="67">
        <f>IFERROR(VLOOKUP($B20,RD[#All],FN$2,0)/FN$1,"")</f>
        <v>3.2430976430976433</v>
      </c>
      <c r="FO20" s="67">
        <f>IFERROR(VLOOKUP($B20,RD[#All],FO$2,0)/FO$1,"")</f>
        <v>3.2617424242424242</v>
      </c>
      <c r="FP20" s="67">
        <f>IFERROR(VLOOKUP($B20,RD[#All],FP$2,0)/FP$1,"")</f>
        <v>3.2476363636363637</v>
      </c>
      <c r="FQ20" s="67">
        <f>IFERROR(VLOOKUP($B20,RD[#All],FQ$2,0)/FQ$1,"")</f>
        <v>3.2563636363636363</v>
      </c>
      <c r="FR20" s="67">
        <f>IFERROR(VLOOKUP($B20,RD[#All],FR$2,0)/FR$1,"")</f>
        <v>3.2316363636363636</v>
      </c>
      <c r="FS20" s="67">
        <f>IFERROR(VLOOKUP($B20,RD[#All],FS$2,0)/FS$1,"")</f>
        <v>3.2289562289562288</v>
      </c>
      <c r="FT20" s="67">
        <f>IFERROR(VLOOKUP($B20,RD[#All],FT$2,0)/FT$1,"")</f>
        <v>3.3421818181818184</v>
      </c>
      <c r="FU20" s="67">
        <f>IFERROR(VLOOKUP($B20,RD[#All],FU$2,0)/FU$1,"")</f>
        <v>3.1481481481481484</v>
      </c>
      <c r="FV20" s="67">
        <f>IFERROR(VLOOKUP($B20,RD[#All],FV$2,0)/FV$1,"")</f>
        <v>3.1969696969696968</v>
      </c>
      <c r="FW20" s="67">
        <f>IFERROR(VLOOKUP($B20,RD[#All],FW$2,0)/FW$1,"")</f>
        <v>3.1886363636363635</v>
      </c>
      <c r="FX20" s="67">
        <f>IFERROR(VLOOKUP($B20,RD[#All],FX$2,0)/FX$1,"")</f>
        <v>3.2234848484848486</v>
      </c>
      <c r="FY20" s="67">
        <f>IFERROR(VLOOKUP($B20,RD[#All],FY$2,0)/FY$1,"")</f>
        <v>3.1461279461279461</v>
      </c>
      <c r="FZ20" s="67">
        <f>IFERROR(VLOOKUP($B20,RD[#All],FZ$2,0)/FZ$1,"")</f>
        <v>3.1761363636363638</v>
      </c>
      <c r="GA20" s="67">
        <f>IFERROR(VLOOKUP($B20,RD[#All],GA$2,0)/GA$1,"")</f>
        <v>3.2587412587412588</v>
      </c>
      <c r="GB20" s="67">
        <f>IFERROR(VLOOKUP($B20,RD[#All],GB$2,0)/GB$1,"")</f>
        <v>3.2121212121212119</v>
      </c>
      <c r="GC20" s="67">
        <f>IFERROR(VLOOKUP($B20,RD[#All],GC$2,0)/GC$1,"")</f>
        <v>3.2259259259259259</v>
      </c>
      <c r="GD20" s="67">
        <f>IFERROR(VLOOKUP($B20,RD[#All],GD$2,0)/GD$1,"")</f>
        <v>3.1527272727272728</v>
      </c>
      <c r="GE20" s="67">
        <f>IFERROR(VLOOKUP($B20,RD[#All],GE$2,0)/GE$1,"")</f>
        <v>3.2660839160839163</v>
      </c>
      <c r="GF20" s="67">
        <f>IFERROR(VLOOKUP($B20,RD[#All],GF$2,0)/GF$1,"")</f>
        <v>3.2555555555555555</v>
      </c>
      <c r="GG20" s="67">
        <f>IFERROR(VLOOKUP($B20,RD[#All],GG$2,0)/GG$1,"")</f>
        <v>3.2625454545454549</v>
      </c>
      <c r="GH20" s="67">
        <f>IFERROR(VLOOKUP($B20,RD[#All],GH$2,0)/GH$1,"")</f>
        <v>3.2283636363636363</v>
      </c>
      <c r="GI20" s="67">
        <f>IFERROR(VLOOKUP($B20,RD[#All],GI$2,0)/GI$1,"")</f>
        <v>3.2363636363636363</v>
      </c>
      <c r="GJ20" s="67">
        <f>IFERROR(VLOOKUP($B20,RD[#All],GJ$2,0)/GJ$1,"")</f>
        <v>3.1888111888111887</v>
      </c>
      <c r="GK20" s="67">
        <f>IFERROR(VLOOKUP($B20,RD[#All],GK$2,0)/GK$1,"")</f>
        <v>3.1893939393939394</v>
      </c>
      <c r="GL20" s="67">
        <f>IFERROR(VLOOKUP($B20,RD[#All],GL$2,0)/GL$1,"")</f>
        <v>3.1856060606060606</v>
      </c>
      <c r="GM20" s="67">
        <f>IFERROR(VLOOKUP($B20,RD[#All],GM$2,0)/GM$1,"")</f>
        <v>3.1742424242424243</v>
      </c>
      <c r="GN20" s="67">
        <f>IFERROR(VLOOKUP($B20,RD[#All],GN$2,0)/GN$1,"")</f>
        <v>3.2007575757575757</v>
      </c>
      <c r="GO20" s="67">
        <f>IFERROR(VLOOKUP($B20,RD[#All],GO$2,0)/GO$1,"")</f>
        <v>3.16780303030303</v>
      </c>
      <c r="GP20" s="67">
        <f>IFERROR(VLOOKUP($B20,RD[#All],GP$2,0)/GP$1,"")</f>
        <v>3.1893939393939394</v>
      </c>
      <c r="GQ20" s="67">
        <f>IFERROR(VLOOKUP($B20,RD[#All],GQ$2,0)/GQ$1,"")</f>
        <v>3.2659090909090911</v>
      </c>
      <c r="GR20" s="67">
        <f>IFERROR(VLOOKUP($B20,RD[#All],GR$2,0)/GR$1,"")</f>
        <v>3.187878787878788</v>
      </c>
      <c r="GS20" s="67" t="str">
        <f>IFERROR(VLOOKUP($B20,RD[#All],GS$2,0)/GS$1,"")</f>
        <v/>
      </c>
      <c r="GT20" s="67" t="str">
        <f>IFERROR(VLOOKUP($B20,RD[#All],GT$2,0)/GT$1,"")</f>
        <v/>
      </c>
      <c r="GU20" s="67">
        <f>IFERROR(VLOOKUP($B20,RD[#All],GU$2,0)/GU$1,"")</f>
        <v>2.9696969696969697</v>
      </c>
      <c r="GV20" s="67">
        <f>IFERROR(VLOOKUP($B20,RD[#All],GV$2,0)/GV$1,"")</f>
        <v>3.1993695823483059</v>
      </c>
      <c r="GW20" s="67">
        <f>IFERROR(VLOOKUP($B20,RD[#All],GW$2,0)/GW$1,"")</f>
        <v>3.1892091648189207</v>
      </c>
      <c r="GX20" s="67" t="str">
        <f>IFERROR(VLOOKUP($B20,RD[#All],GX$2,0)/GX$1,"")</f>
        <v/>
      </c>
      <c r="GY20" s="67">
        <f>IFERROR(VLOOKUP($B20,RD[#All],GY$2,0)/GY$1,"")</f>
        <v>3.1920710868079287</v>
      </c>
      <c r="GZ20" s="67">
        <f>IFERROR(VLOOKUP($B20,RD[#All],GZ$2,0)/GZ$1,"")</f>
        <v>3.1647940074906367</v>
      </c>
      <c r="HA20" s="67">
        <f>IFERROR(VLOOKUP($B20,RD[#All],HA$2,0)/HA$1,"")</f>
        <v>3.1797752808988764</v>
      </c>
      <c r="HB20" s="67">
        <f>IFERROR(VLOOKUP($B20,RD[#All],HB$2,0)/HB$1,"")</f>
        <v>3.202247191011236</v>
      </c>
      <c r="HC20" s="67">
        <f>IFERROR(VLOOKUP($B20,RD[#All],HC$2,0)/HC$1,"")</f>
        <v>3.2059925093632957</v>
      </c>
      <c r="HD20" s="67">
        <f>IFERROR(VLOOKUP($B20,RD[#All],HD$2,0)/HD$1,"")</f>
        <v>3.1872659176029963</v>
      </c>
      <c r="HE20" s="67">
        <f>IFERROR(VLOOKUP($B20,RD[#All],HE$2,0)/HE$1,"")</f>
        <v>3.1722846441947565</v>
      </c>
      <c r="HF20" s="67">
        <f>IFERROR(VLOOKUP($B20,RD[#All],HF$2,0)/HF$1,"")</f>
        <v>3.2464419475655428</v>
      </c>
      <c r="HG20" s="67">
        <f>IFERROR(VLOOKUP($B20,RD[#All],HG$2,0)/HG$1,"")</f>
        <v>3.2127340823970036</v>
      </c>
      <c r="HH20" s="67">
        <f>IFERROR(VLOOKUP($B20,RD[#All],HH$2,0)/HH$1,"")</f>
        <v>3.2247191011235956</v>
      </c>
      <c r="HI20" s="67">
        <f>IFERROR(VLOOKUP($B20,RD[#All],HI$2,0)/HI$1,"")</f>
        <v>3.2352059925093632</v>
      </c>
      <c r="HJ20" s="67">
        <f>IFERROR(VLOOKUP($B20,RD[#All],HJ$2,0)/HJ$1,"")</f>
        <v>3.3131086142322097</v>
      </c>
      <c r="HK20" s="67">
        <f>IFERROR(VLOOKUP($B20,RD[#All],HK$2,0)/HK$1,"")</f>
        <v>3.2026633374947981</v>
      </c>
      <c r="HL20" s="67">
        <f>IFERROR(VLOOKUP($B20,RD[#All],HL$2,0)/HL$1,"")</f>
        <v>3.1826883062838118</v>
      </c>
      <c r="HM20" s="67">
        <f>IFERROR(VLOOKUP($B20,RD[#All],HM$2,0)/HM$1,"")</f>
        <v>3.4079713390058215</v>
      </c>
      <c r="HN20" s="67">
        <f>IFERROR(VLOOKUP($B20,RD[#All],HN$2,0)/HN$1,"")</f>
        <v>3.3631885356023283</v>
      </c>
      <c r="HO20" s="67">
        <f>IFERROR(VLOOKUP($B20,RD[#All],HO$2,0)/HO$1,"")</f>
        <v>3.4169278996865202</v>
      </c>
      <c r="HP20" s="67">
        <f>IFERROR(VLOOKUP($B20,RD[#All],HP$2,0)/HP$1,"")</f>
        <v>3.4733542319749215</v>
      </c>
      <c r="HQ20" s="67">
        <f>IFERROR(VLOOKUP($B20,RD[#All],HQ$2,0)/HQ$1,"")</f>
        <v>3.2275132275132274</v>
      </c>
      <c r="HR20" s="67">
        <f>IFERROR(VLOOKUP($B20,RD[#All],HR$2,0)/HR$1,"")</f>
        <v>3.1864053377814847</v>
      </c>
      <c r="HS20" s="67">
        <f>IFERROR(VLOOKUP($B20,RD[#All],HS$2,0)/HS$1,"")</f>
        <v>3.2801797752808985</v>
      </c>
      <c r="HT20" s="67">
        <f>IFERROR(VLOOKUP($B20,RD[#All],HT$2,0)/HT$1,"")</f>
        <v>3.249937578027466</v>
      </c>
      <c r="HU20" s="67">
        <f>IFERROR(VLOOKUP($B20,RD[#All],HU$2,0)/HU$1,"")</f>
        <v>3.1840968020743303</v>
      </c>
      <c r="HV20" s="67">
        <f>IFERROR(VLOOKUP($B20,RD[#All],HV$2,0)/HV$1,"")</f>
        <v>3.2324978392394121</v>
      </c>
      <c r="HW20" s="67">
        <f>IFERROR(VLOOKUP($B20,RD[#All],HW$2,0)/HW$1,"")</f>
        <v>3.3157752808988765</v>
      </c>
      <c r="HX20" s="67">
        <f>IFERROR(VLOOKUP($B20,RD[#All],HX$2,0)/HX$1,"")</f>
        <v>3.1996542783059638</v>
      </c>
      <c r="HY20" s="67">
        <f>IFERROR(VLOOKUP($B20,RD[#All],HY$2,0)/HY$1,"")</f>
        <v>3.237952559300874</v>
      </c>
      <c r="HZ20" s="67">
        <f>IFERROR(VLOOKUP($B20,RD[#All],HZ$2,0)/HZ$1,"")</f>
        <v>3.2126508531002913</v>
      </c>
      <c r="IA20" s="67">
        <f>IFERROR(VLOOKUP($B20,RD[#All],IA$2,0)/IA$1,"")</f>
        <v>3.1973581973581977</v>
      </c>
      <c r="IB20" s="67">
        <f>IFERROR(VLOOKUP($B20,RD[#All],IB$2,0)/IB$1,"")</f>
        <v>3.2142857142857144</v>
      </c>
      <c r="IC20" s="67">
        <f>IFERROR(VLOOKUP($B20,RD[#All],IC$2,0)/IC$1,"")</f>
        <v>3.2789432789432791</v>
      </c>
      <c r="ID20" s="67">
        <f>IFERROR(VLOOKUP($B20,RD[#All],ID$2,0)/ID$1,"")</f>
        <v>3.2510288065843622</v>
      </c>
      <c r="IE20" s="67">
        <f>IFERROR(VLOOKUP($B20,RD[#All],IE$2,0)/IE$1,"")</f>
        <v>3.2727272727272729</v>
      </c>
      <c r="IF20" s="67" t="str">
        <f>IFERROR(VLOOKUP($B20,RD[#All],IF$2,0)/IF$1,"")</f>
        <v/>
      </c>
      <c r="IG20" s="67">
        <f>IFERROR(VLOOKUP($B20,RD[#All],IG$2,0)/IG$1,"")</f>
        <v>3.3427681856778939</v>
      </c>
      <c r="IH20" s="67">
        <f>IFERROR(VLOOKUP($B20,RD[#All],IH$2,0)/IH$1,"")</f>
        <v>3.2776036224312084</v>
      </c>
      <c r="II20" s="67">
        <f>IFERROR(VLOOKUP($B20,RD[#All],II$2,0)/II$1,"")</f>
        <v>3.1940298507462686</v>
      </c>
      <c r="IJ20" s="67">
        <f>IFERROR(VLOOKUP($B20,RD[#All],IJ$2,0)/IJ$1,"")</f>
        <v>3.1949120838009724</v>
      </c>
      <c r="IK20" s="67">
        <f>IFERROR(VLOOKUP($B20,RD[#All],IK$2,0)/IK$1,"")</f>
        <v>3.2400932400932403</v>
      </c>
      <c r="IL20" s="67" t="str">
        <f>IFERROR(VLOOKUP($B20,RD[#All],IL$2,0)/IL$1,"")</f>
        <v/>
      </c>
      <c r="IM20" s="67" t="str">
        <f>IFERROR(VLOOKUP($B20,RD[#All],IM$2,0)/IM$1,"")</f>
        <v/>
      </c>
      <c r="IN20" s="67">
        <f>IFERROR(VLOOKUP($B20,RD[#All],IN$2,0)/IN$1,"")</f>
        <v>3.3479623824451412</v>
      </c>
      <c r="IO20" s="67">
        <f>IFERROR(VLOOKUP($B20,RD[#All],IO$2,0)/IO$1,"")</f>
        <v>3.4404388714733543</v>
      </c>
      <c r="IP20" s="67">
        <f>IFERROR(VLOOKUP($B20,RD[#All],IP$2,0)/IP$1,"")</f>
        <v>3.6976889444097436</v>
      </c>
      <c r="IQ20" s="67">
        <f>IFERROR(VLOOKUP($B20,RD[#All],IQ$2,0)/IQ$1,"")</f>
        <v>3.1973581973581977</v>
      </c>
      <c r="IR20" s="67">
        <f>IFERROR(VLOOKUP($B20,RD[#All],IR$2,0)/IR$1,"")</f>
        <v>3.2752902155887234</v>
      </c>
      <c r="IS20" s="86">
        <f>IFERROR(AVERAGEIF(Inv_SY_B[[#This Row],[BLK1_INV1]:[BLK8_INV27]],"&gt;"&amp;0.1,Inv_SY_B[[#This Row],[BLK1_INV1]:[BLK8_INV27]]),"")</f>
        <v>3.2390138635856953</v>
      </c>
    </row>
    <row r="21" spans="2:253" x14ac:dyDescent="0.35">
      <c r="B21" s="85">
        <f t="shared" si="0"/>
        <v>45843</v>
      </c>
      <c r="C21" s="67">
        <f>IFERROR(VLOOKUP($B21,RD[#All],C$2,0)/C$1,"")</f>
        <v>3.976145203111495</v>
      </c>
      <c r="D21" s="67">
        <f>IFERROR(VLOOKUP($B21,RD[#All],D$2,0)/D$1,"")</f>
        <v>4.0473638720829737</v>
      </c>
      <c r="E21" s="67">
        <f>IFERROR(VLOOKUP($B21,RD[#All],E$2,0)/E$1,"")</f>
        <v>4.0348314606741571</v>
      </c>
      <c r="F21" s="67">
        <f>IFERROR(VLOOKUP($B21,RD[#All],F$2,0)/F$1,"")</f>
        <v>4.0183520599250944</v>
      </c>
      <c r="G21" s="67">
        <f>IFERROR(VLOOKUP($B21,RD[#All],G$2,0)/G$1,"")</f>
        <v>4.0148660328435604</v>
      </c>
      <c r="H21" s="67">
        <f>IFERROR(VLOOKUP($B21,RD[#All],H$2,0)/H$1,"")</f>
        <v>4.0071161048689143</v>
      </c>
      <c r="I21" s="67">
        <f>IFERROR(VLOOKUP($B21,RD[#All],I$2,0)/I$1,"")</f>
        <v>4.0187265917602994</v>
      </c>
      <c r="J21" s="67">
        <f>IFERROR(VLOOKUP($B21,RD[#All],J$2,0)/J$1,"")</f>
        <v>4.035580524344569</v>
      </c>
      <c r="K21" s="67">
        <f>IFERROR(VLOOKUP($B21,RD[#All],K$2,0)/K$1,"")</f>
        <v>3.7260224719101123</v>
      </c>
      <c r="L21" s="67">
        <f>IFERROR(VLOOKUP($B21,RD[#All],L$2,0)/L$1,"")</f>
        <v>4.0266067415730342</v>
      </c>
      <c r="M21" s="67">
        <f>IFERROR(VLOOKUP($B21,RD[#All],M$2,0)/M$1,"")</f>
        <v>4.0745318352059927</v>
      </c>
      <c r="N21" s="67">
        <f>IFERROR(VLOOKUP($B21,RD[#All],N$2,0)/N$1,"")</f>
        <v>4.0644194756554306</v>
      </c>
      <c r="O21" s="67">
        <f>IFERROR(VLOOKUP($B21,RD[#All],O$2,0)/O$1,"")</f>
        <v>3.9288389513108615</v>
      </c>
      <c r="P21" s="67">
        <f>IFERROR(VLOOKUP($B21,RD[#All],P$2,0)/P$1,"")</f>
        <v>4.1397344228804904</v>
      </c>
      <c r="Q21" s="67">
        <f>IFERROR(VLOOKUP($B21,RD[#All],Q$2,0)/Q$1,"")</f>
        <v>4.0228464419475651</v>
      </c>
      <c r="R21" s="67">
        <f>IFERROR(VLOOKUP($B21,RD[#All],R$2,0)/R$1,"")</f>
        <v>4.0217228464419472</v>
      </c>
      <c r="S21" s="67">
        <f>IFERROR(VLOOKUP($B21,RD[#All],S$2,0)/S$1,"")</f>
        <v>3.9213483146067416</v>
      </c>
      <c r="T21" s="67">
        <f>IFERROR(VLOOKUP($B21,RD[#All],T$2,0)/T$1,"")</f>
        <v>3.9217228464419471</v>
      </c>
      <c r="U21" s="67">
        <f>IFERROR(VLOOKUP($B21,RD[#All],U$2,0)/U$1,"")</f>
        <v>3.9325842696629212</v>
      </c>
      <c r="V21" s="67">
        <f>IFERROR(VLOOKUP($B21,RD[#All],V$2,0)/V$1,"")</f>
        <v>3.9415730337078649</v>
      </c>
      <c r="W21" s="67">
        <f>IFERROR(VLOOKUP($B21,RD[#All],W$2,0)/W$1,"")</f>
        <v>4.0093632958801502</v>
      </c>
      <c r="X21" s="67">
        <f>IFERROR(VLOOKUP($B21,RD[#All],X$2,0)/X$1,"")</f>
        <v>4.0460674157303371</v>
      </c>
      <c r="Y21" s="67">
        <f>IFERROR(VLOOKUP($B21,RD[#All],Y$2,0)/Y$1,"")</f>
        <v>3.9557476231633535</v>
      </c>
      <c r="Z21" s="67">
        <f>IFERROR(VLOOKUP($B21,RD[#All],Z$2,0)/Z$1,"")</f>
        <v>4.0599250936329589</v>
      </c>
      <c r="AA21" s="67">
        <f>IFERROR(VLOOKUP($B21,RD[#All],AA$2,0)/AA$1,"")</f>
        <v>3.9878997407087295</v>
      </c>
      <c r="AB21" s="67">
        <f>IFERROR(VLOOKUP($B21,RD[#All],AB$2,0)/AB$1,"")</f>
        <v>3.9789109766637858</v>
      </c>
      <c r="AC21" s="67">
        <f>IFERROR(VLOOKUP($B21,RD[#All],AC$2,0)/AC$1,"")</f>
        <v>3.9751080380293864</v>
      </c>
      <c r="AD21" s="67">
        <f>IFERROR(VLOOKUP($B21,RD[#All],AD$2,0)/AD$1,"")</f>
        <v>4.0026633374947984</v>
      </c>
      <c r="AE21" s="67">
        <f>IFERROR(VLOOKUP($B21,RD[#All],AE$2,0)/AE$1,"")</f>
        <v>4.0056595921764462</v>
      </c>
      <c r="AF21" s="67">
        <f>IFERROR(VLOOKUP($B21,RD[#All],AF$2,0)/AF$1,"")</f>
        <v>3.8701622971285894</v>
      </c>
      <c r="AG21" s="67">
        <f>IFERROR(VLOOKUP($B21,RD[#All],AG$2,0)/AG$1,"")</f>
        <v>3.9800249687890137</v>
      </c>
      <c r="AH21" s="67">
        <f>IFERROR(VLOOKUP($B21,RD[#All],AH$2,0)/AH$1,"")</f>
        <v>4.007657095297545</v>
      </c>
      <c r="AI21" s="67">
        <f>IFERROR(VLOOKUP($B21,RD[#All],AI$2,0)/AI$1,"")</f>
        <v>3.9103773584905657</v>
      </c>
      <c r="AJ21" s="67">
        <f>IFERROR(VLOOKUP($B21,RD[#All],AJ$2,0)/AJ$1,"")</f>
        <v>4.0472276191899565</v>
      </c>
      <c r="AK21" s="67">
        <f>IFERROR(VLOOKUP($B21,RD[#All],AK$2,0)/AK$1,"")</f>
        <v>3.8677902621722846</v>
      </c>
      <c r="AL21" s="67">
        <f>IFERROR(VLOOKUP($B21,RD[#All],AL$2,0)/AL$1,"")</f>
        <v>3.8380729340916697</v>
      </c>
      <c r="AM21" s="67">
        <f>IFERROR(VLOOKUP($B21,RD[#All],AM$2,0)/AM$1,"")</f>
        <v>3.8202247191011236</v>
      </c>
      <c r="AN21" s="67">
        <f>IFERROR(VLOOKUP($B21,RD[#All],AN$2,0)/AN$1,"")</f>
        <v>3.8314606741573032</v>
      </c>
      <c r="AO21" s="67">
        <f>IFERROR(VLOOKUP($B21,RD[#All],AO$2,0)/AO$1,"")</f>
        <v>3.8022471910112361</v>
      </c>
      <c r="AP21" s="67">
        <f>IFERROR(VLOOKUP($B21,RD[#All],AP$2,0)/AP$1,"")</f>
        <v>3.7902621722846441</v>
      </c>
      <c r="AQ21" s="67">
        <f>IFERROR(VLOOKUP($B21,RD[#All],AQ$2,0)/AQ$1,"")</f>
        <v>3.8426966292134832</v>
      </c>
      <c r="AR21" s="67">
        <f>IFERROR(VLOOKUP($B21,RD[#All],AR$2,0)/AR$1,"")</f>
        <v>3.7902621722846441</v>
      </c>
      <c r="AS21" s="67">
        <f>IFERROR(VLOOKUP($B21,RD[#All],AS$2,0)/AS$1,"")</f>
        <v>3.8269662921348311</v>
      </c>
      <c r="AT21" s="67">
        <f>IFERROR(VLOOKUP($B21,RD[#All],AT$2,0)/AT$1,"")</f>
        <v>3.8756554307116104</v>
      </c>
      <c r="AU21" s="67">
        <f>IFERROR(VLOOKUP($B21,RD[#All],AU$2,0)/AU$1,"")</f>
        <v>3.9</v>
      </c>
      <c r="AV21" s="67">
        <f>IFERROR(VLOOKUP($B21,RD[#All],AV$2,0)/AV$1,"")</f>
        <v>3.9535580524344565</v>
      </c>
      <c r="AW21" s="67">
        <f>IFERROR(VLOOKUP($B21,RD[#All],AW$2,0)/AW$1,"")</f>
        <v>3.9512532411408818</v>
      </c>
      <c r="AX21" s="67">
        <f>IFERROR(VLOOKUP($B21,RD[#All],AX$2,0)/AX$1,"")</f>
        <v>3.8970037453183521</v>
      </c>
      <c r="AY21" s="67">
        <f>IFERROR(VLOOKUP($B21,RD[#All],AY$2,0)/AY$1,"")</f>
        <v>3.9723146067415729</v>
      </c>
      <c r="AZ21" s="67">
        <f>IFERROR(VLOOKUP($B21,RD[#All],AZ$2,0)/AZ$1,"")</f>
        <v>3.9198202247191012</v>
      </c>
      <c r="BA21" s="67">
        <f>IFERROR(VLOOKUP($B21,RD[#All],BA$2,0)/BA$1,"")</f>
        <v>3.9782771535580528</v>
      </c>
      <c r="BB21" s="67">
        <f>IFERROR(VLOOKUP($B21,RD[#All],BB$2,0)/BB$1,"")</f>
        <v>4.0048689138576776</v>
      </c>
      <c r="BC21" s="67">
        <f>IFERROR(VLOOKUP($B21,RD[#All],BC$2,0)/BC$1,"")</f>
        <v>4.0835622138992926</v>
      </c>
      <c r="BD21" s="67">
        <f>IFERROR(VLOOKUP($B21,RD[#All],BD$2,0)/BD$1,"")</f>
        <v>3.9700374531835205</v>
      </c>
      <c r="BE21" s="67">
        <f>IFERROR(VLOOKUP($B21,RD[#All],BE$2,0)/BE$1,"")</f>
        <v>3.9170267934312877</v>
      </c>
      <c r="BF21" s="67">
        <f>IFERROR(VLOOKUP($B21,RD[#All],BF$2,0)/BF$1,"")</f>
        <v>4.0878901373283396</v>
      </c>
      <c r="BG21" s="67">
        <f>IFERROR(VLOOKUP($B21,RD[#All],BG$2,0)/BG$1,"")</f>
        <v>3.7020391177694547</v>
      </c>
      <c r="BH21" s="67">
        <f>IFERROR(VLOOKUP($B21,RD[#All],BH$2,0)/BH$1,"")</f>
        <v>4.035205992509364</v>
      </c>
      <c r="BI21" s="67">
        <f>IFERROR(VLOOKUP($B21,RD[#All],BI$2,0)/BI$1,"")</f>
        <v>3.9760299625468165</v>
      </c>
      <c r="BJ21" s="67">
        <f>IFERROR(VLOOKUP($B21,RD[#All],BJ$2,0)/BJ$1,"")</f>
        <v>4.0239700374531839</v>
      </c>
      <c r="BK21" s="67">
        <f>IFERROR(VLOOKUP($B21,RD[#All],BK$2,0)/BK$1,"")</f>
        <v>3.9543071161048688</v>
      </c>
      <c r="BL21" s="67">
        <f>IFERROR(VLOOKUP($B21,RD[#All],BL$2,0)/BL$1,"")</f>
        <v>4.0378052860488465</v>
      </c>
      <c r="BM21" s="67">
        <f>IFERROR(VLOOKUP($B21,RD[#All],BM$2,0)/BM$1,"")</f>
        <v>3.9902621722846447</v>
      </c>
      <c r="BN21" s="67">
        <f>IFERROR(VLOOKUP($B21,RD[#All],BN$2,0)/BN$1,"")</f>
        <v>4.1379310344827589</v>
      </c>
      <c r="BO21" s="67">
        <f>IFERROR(VLOOKUP($B21,RD[#All],BO$2,0)/BO$1,"")</f>
        <v>4.0484010371650818</v>
      </c>
      <c r="BP21" s="67">
        <f>IFERROR(VLOOKUP($B21,RD[#All],BP$2,0)/BP$1,"")</f>
        <v>4.0656871218668975</v>
      </c>
      <c r="BQ21" s="67">
        <f>IFERROR(VLOOKUP($B21,RD[#All],BQ$2,0)/BQ$1,"")</f>
        <v>4.062229904926534</v>
      </c>
      <c r="BR21" s="67">
        <f>IFERROR(VLOOKUP($B21,RD[#All],BR$2,0)/BR$1,"")</f>
        <v>4.0414866032843557</v>
      </c>
      <c r="BS21" s="67">
        <f>IFERROR(VLOOKUP($B21,RD[#All],BS$2,0)/BS$1,"")</f>
        <v>3.9176029962546814</v>
      </c>
      <c r="BT21" s="67">
        <f>IFERROR(VLOOKUP($B21,RD[#All],BT$2,0)/BT$1,"")</f>
        <v>3.9475655430711609</v>
      </c>
      <c r="BU21" s="67">
        <f>IFERROR(VLOOKUP($B21,RD[#All],BU$2,0)/BU$1,"")</f>
        <v>3.9288389513108615</v>
      </c>
      <c r="BV21" s="67">
        <f>IFERROR(VLOOKUP($B21,RD[#All],BV$2,0)/BV$1,"")</f>
        <v>3.9063670411985019</v>
      </c>
      <c r="BW21" s="67">
        <f>IFERROR(VLOOKUP($B21,RD[#All],BW$2,0)/BW$1,"")</f>
        <v>3.9288389513108615</v>
      </c>
      <c r="BX21" s="67">
        <f>IFERROR(VLOOKUP($B21,RD[#All],BX$2,0)/BX$1,"")</f>
        <v>4.0823970037453181</v>
      </c>
      <c r="BY21" s="67">
        <f>IFERROR(VLOOKUP($B21,RD[#All],BY$2,0)/BY$1,"")</f>
        <v>3.9850187265917603</v>
      </c>
      <c r="BZ21" s="67">
        <f>IFERROR(VLOOKUP($B21,RD[#All],BZ$2,0)/BZ$1,"")</f>
        <v>3.9717020391177695</v>
      </c>
      <c r="CA21" s="67">
        <f>IFERROR(VLOOKUP($B21,RD[#All],CA$2,0)/CA$1,"")</f>
        <v>4.0682480233042027</v>
      </c>
      <c r="CB21" s="67">
        <f>IFERROR(VLOOKUP($B21,RD[#All],CB$2,0)/CB$1,"")</f>
        <v>4.0823970037453181</v>
      </c>
      <c r="CC21" s="67">
        <f>IFERROR(VLOOKUP($B21,RD[#All],CC$2,0)/CC$1,"")</f>
        <v>4.0861423220973787</v>
      </c>
      <c r="CD21" s="67">
        <f>IFERROR(VLOOKUP($B21,RD[#All],CD$2,0)/CD$1,"")</f>
        <v>4.093344857389801</v>
      </c>
      <c r="CE21" s="67">
        <f>IFERROR(VLOOKUP($B21,RD[#All],CE$2,0)/CE$1,"")</f>
        <v>4.0374531835205989</v>
      </c>
      <c r="CF21" s="67">
        <f>IFERROR(VLOOKUP($B21,RD[#All],CF$2,0)/CF$1,"")</f>
        <v>4.1235955056179776</v>
      </c>
      <c r="CG21" s="67">
        <f>IFERROR(VLOOKUP($B21,RD[#All],CG$2,0)/CG$1,"")</f>
        <v>4.0561797752808992</v>
      </c>
      <c r="CH21" s="67">
        <f>IFERROR(VLOOKUP($B21,RD[#All],CH$2,0)/CH$1,"")</f>
        <v>4.0561797752808992</v>
      </c>
      <c r="CI21" s="67">
        <f>IFERROR(VLOOKUP($B21,RD[#All],CI$2,0)/CI$1,"")</f>
        <v>4.0108614232209741</v>
      </c>
      <c r="CJ21" s="67">
        <f>IFERROR(VLOOKUP($B21,RD[#All],CJ$2,0)/CJ$1,"")</f>
        <v>4.0741573033707867</v>
      </c>
      <c r="CK21" s="67">
        <f>IFERROR(VLOOKUP($B21,RD[#All],CK$2,0)/CK$1,"")</f>
        <v>4.0220973782771541</v>
      </c>
      <c r="CL21" s="67">
        <f>IFERROR(VLOOKUP($B21,RD[#All],CL$2,0)/CL$1,"")</f>
        <v>4.0262172284644198</v>
      </c>
      <c r="CM21" s="67">
        <f>IFERROR(VLOOKUP($B21,RD[#All],CM$2,0)/CM$1,"")</f>
        <v>3.9213483146067416</v>
      </c>
      <c r="CN21" s="67">
        <f>IFERROR(VLOOKUP($B21,RD[#All],CN$2,0)/CN$1,"")</f>
        <v>3.9063670411985019</v>
      </c>
      <c r="CO21" s="67">
        <f>IFERROR(VLOOKUP($B21,RD[#All],CO$2,0)/CO$1,"")</f>
        <v>4.0999550561797751</v>
      </c>
      <c r="CP21" s="67">
        <f>IFERROR(VLOOKUP($B21,RD[#All],CP$2,0)/CP$1,"")</f>
        <v>3.8755401901469315</v>
      </c>
      <c r="CQ21" s="67">
        <f>IFERROR(VLOOKUP($B21,RD[#All],CQ$2,0)/CQ$1,"")</f>
        <v>4.1741573033707864</v>
      </c>
      <c r="CR21" s="67">
        <f>IFERROR(VLOOKUP($B21,RD[#All],CR$2,0)/CR$1,"")</f>
        <v>4.1232209737827716</v>
      </c>
      <c r="CS21" s="67">
        <f>IFERROR(VLOOKUP($B21,RD[#All],CS$2,0)/CS$1,"")</f>
        <v>4.0982105701206821</v>
      </c>
      <c r="CT21" s="67">
        <f>IFERROR(VLOOKUP($B21,RD[#All],CT$2,0)/CT$1,"")</f>
        <v>4.1659176029962541</v>
      </c>
      <c r="CU21" s="67">
        <f>IFERROR(VLOOKUP($B21,RD[#All],CU$2,0)/CU$1,"")</f>
        <v>3.9775280898876404</v>
      </c>
      <c r="CV21" s="67">
        <f>IFERROR(VLOOKUP($B21,RD[#All],CV$2,0)/CV$1,"")</f>
        <v>4.2280898876404498</v>
      </c>
      <c r="CW21" s="67">
        <f>IFERROR(VLOOKUP($B21,RD[#All],CW$2,0)/CW$1,"")</f>
        <v>4.1565543071161049</v>
      </c>
      <c r="CX21" s="67">
        <f>IFERROR(VLOOKUP($B21,RD[#All],CX$2,0)/CX$1,"")</f>
        <v>4.1771535580524342</v>
      </c>
      <c r="CY21" s="67">
        <f>IFERROR(VLOOKUP($B21,RD[#All],CY$2,0)/CY$1,"")</f>
        <v>4.2430711610486895</v>
      </c>
      <c r="CZ21" s="67">
        <f>IFERROR(VLOOKUP($B21,RD[#All],CZ$2,0)/CZ$1,"")</f>
        <v>4.1730337078651685</v>
      </c>
      <c r="DA21" s="67">
        <f>IFERROR(VLOOKUP($B21,RD[#All],DA$2,0)/DA$1,"")</f>
        <v>4.2299625468164797</v>
      </c>
      <c r="DB21" s="67">
        <f>IFERROR(VLOOKUP($B21,RD[#All],DB$2,0)/DB$1,"")</f>
        <v>4.1741573033707864</v>
      </c>
      <c r="DC21" s="67">
        <f>IFERROR(VLOOKUP($B21,RD[#All],DC$2,0)/DC$1,"")</f>
        <v>4.1198501872659179</v>
      </c>
      <c r="DD21" s="67">
        <f>IFERROR(VLOOKUP($B21,RD[#All],DD$2,0)/DD$1,"")</f>
        <v>4.1198501872659179</v>
      </c>
      <c r="DE21" s="67">
        <f>IFERROR(VLOOKUP($B21,RD[#All],DE$2,0)/DE$1,"")</f>
        <v>4.2380357885975863</v>
      </c>
      <c r="DF21" s="67">
        <f>IFERROR(VLOOKUP($B21,RD[#All],DF$2,0)/DF$1,"")</f>
        <v>4.200401472064236</v>
      </c>
      <c r="DG21" s="67">
        <f>IFERROR(VLOOKUP($B21,RD[#All],DG$2,0)/DG$1,"")</f>
        <v>4.1269662921348322</v>
      </c>
      <c r="DH21" s="67">
        <f>IFERROR(VLOOKUP($B21,RD[#All],DH$2,0)/DH$1,"")</f>
        <v>4.1684560965459836</v>
      </c>
      <c r="DI21" s="67">
        <f>IFERROR(VLOOKUP($B21,RD[#All],DI$2,0)/DI$1,"")</f>
        <v>4.1483146067415735</v>
      </c>
      <c r="DJ21" s="67">
        <f>IFERROR(VLOOKUP($B21,RD[#All],DJ$2,0)/DJ$1,"")</f>
        <v>4.1268798617113225</v>
      </c>
      <c r="DK21" s="67">
        <f>IFERROR(VLOOKUP($B21,RD[#All],DK$2,0)/DK$1,"")</f>
        <v>4.1514773200166459</v>
      </c>
      <c r="DL21" s="67">
        <f>IFERROR(VLOOKUP($B21,RD[#All],DL$2,0)/DL$1,"")</f>
        <v>4.1481481481481479</v>
      </c>
      <c r="DM21" s="67">
        <f>IFERROR(VLOOKUP($B21,RD[#All],DM$2,0)/DM$1,"")</f>
        <v>4.1940074906367037</v>
      </c>
      <c r="DN21" s="67">
        <f>IFERROR(VLOOKUP($B21,RD[#All],DN$2,0)/DN$1,"")</f>
        <v>3.9812734082397006</v>
      </c>
      <c r="DO21" s="67">
        <f>IFERROR(VLOOKUP($B21,RD[#All],DO$2,0)/DO$1,"")</f>
        <v>3.9946470391435267</v>
      </c>
      <c r="DP21" s="67">
        <f>IFERROR(VLOOKUP($B21,RD[#All],DP$2,0)/DP$1,"")</f>
        <v>4.008655846858094</v>
      </c>
      <c r="DQ21" s="67">
        <f>IFERROR(VLOOKUP($B21,RD[#All],DQ$2,0)/DQ$1,"")</f>
        <v>4.1774448605909278</v>
      </c>
      <c r="DR21" s="67">
        <f>IFERROR(VLOOKUP($B21,RD[#All],DR$2,0)/DR$1,"")</f>
        <v>4.1917602996254679</v>
      </c>
      <c r="DS21" s="67">
        <f>IFERROR(VLOOKUP($B21,RD[#All],DS$2,0)/DS$1,"")</f>
        <v>4.1707865168539326</v>
      </c>
      <c r="DT21" s="67">
        <f>IFERROR(VLOOKUP($B21,RD[#All],DT$2,0)/DT$1,"")</f>
        <v>3.8921348314606741</v>
      </c>
      <c r="DU21" s="67">
        <f>IFERROR(VLOOKUP($B21,RD[#All],DU$2,0)/DU$1,"")</f>
        <v>4.039284228048273</v>
      </c>
      <c r="DV21" s="67">
        <f>IFERROR(VLOOKUP($B21,RD[#All],DV$2,0)/DV$1,"")</f>
        <v>4.0853932584269659</v>
      </c>
      <c r="DW21" s="67">
        <f>IFERROR(VLOOKUP($B21,RD[#All],DW$2,0)/DW$1,"")</f>
        <v>4.117977528089888</v>
      </c>
      <c r="DX21" s="67">
        <f>IFERROR(VLOOKUP($B21,RD[#All],DX$2,0)/DX$1,"")</f>
        <v>4.2180607573866</v>
      </c>
      <c r="DY21" s="67">
        <f>IFERROR(VLOOKUP($B21,RD[#All],DY$2,0)/DY$1,"")</f>
        <v>3.8239700374531833</v>
      </c>
      <c r="DZ21" s="67">
        <f>IFERROR(VLOOKUP($B21,RD[#All],DZ$2,0)/DZ$1,"")</f>
        <v>3.7790262172284645</v>
      </c>
      <c r="EA21" s="67">
        <f>IFERROR(VLOOKUP($B21,RD[#All],EA$2,0)/EA$1,"")</f>
        <v>3.7812734082397004</v>
      </c>
      <c r="EB21" s="67">
        <f>IFERROR(VLOOKUP($B21,RD[#All],EB$2,0)/EB$1,"")</f>
        <v>3.7786100707449024</v>
      </c>
      <c r="EC21" s="67">
        <f>IFERROR(VLOOKUP($B21,RD[#All],EC$2,0)/EC$1,"")</f>
        <v>3.7960242005185827</v>
      </c>
      <c r="ED21" s="67">
        <f>IFERROR(VLOOKUP($B21,RD[#All],ED$2,0)/ED$1,"")</f>
        <v>3.7991356957649094</v>
      </c>
      <c r="EE21" s="67">
        <f>IFERROR(VLOOKUP($B21,RD[#All],EE$2,0)/EE$1,"")</f>
        <v>3.8478824546240276</v>
      </c>
      <c r="EF21" s="67">
        <f>IFERROR(VLOOKUP($B21,RD[#All],EF$2,0)/EF$1,"")</f>
        <v>3.8161389172625126</v>
      </c>
      <c r="EG21" s="67">
        <f>IFERROR(VLOOKUP($B21,RD[#All],EG$2,0)/EG$1,"")</f>
        <v>3.8286713286713288</v>
      </c>
      <c r="EH21" s="67">
        <f>IFERROR(VLOOKUP($B21,RD[#All],EH$2,0)/EH$1,"")</f>
        <v>3.8881118881118879</v>
      </c>
      <c r="EI21" s="67">
        <f>IFERROR(VLOOKUP($B21,RD[#All],EI$2,0)/EI$1,"")</f>
        <v>3.8356643356643358</v>
      </c>
      <c r="EJ21" s="67">
        <f>IFERROR(VLOOKUP($B21,RD[#All],EJ$2,0)/EJ$1,"")</f>
        <v>3.9325174825174827</v>
      </c>
      <c r="EK21" s="67">
        <f>IFERROR(VLOOKUP($B21,RD[#All],EK$2,0)/EK$1,"")</f>
        <v>3.8507865168539328</v>
      </c>
      <c r="EL21" s="67">
        <f>IFERROR(VLOOKUP($B21,RD[#All],EL$2,0)/EL$1,"")</f>
        <v>3.8314606741573032</v>
      </c>
      <c r="EM21" s="67">
        <f>IFERROR(VLOOKUP($B21,RD[#All],EM$2,0)/EM$1,"")</f>
        <v>3.8181503889369059</v>
      </c>
      <c r="EN21" s="67">
        <f>IFERROR(VLOOKUP($B21,RD[#All],EN$2,0)/EN$1,"")</f>
        <v>3.8686257562662059</v>
      </c>
      <c r="EO21" s="67">
        <f>IFERROR(VLOOKUP($B21,RD[#All],EO$2,0)/EO$1,"")</f>
        <v>3.874157303370787</v>
      </c>
      <c r="EP21" s="67">
        <f>IFERROR(VLOOKUP($B21,RD[#All],EP$2,0)/EP$1,"")</f>
        <v>3.8063958513396714</v>
      </c>
      <c r="EQ21" s="67">
        <f>IFERROR(VLOOKUP($B21,RD[#All],EQ$2,0)/EQ$1,"")</f>
        <v>3.7865168539325844</v>
      </c>
      <c r="ER21" s="67">
        <f>IFERROR(VLOOKUP($B21,RD[#All],ER$2,0)/ER$1,"")</f>
        <v>3.8513396715643906</v>
      </c>
      <c r="ES21" s="67">
        <f>IFERROR(VLOOKUP($B21,RD[#All],ES$2,0)/ES$1,"")</f>
        <v>3.8490636704119852</v>
      </c>
      <c r="ET21" s="67">
        <f>IFERROR(VLOOKUP($B21,RD[#All],ET$2,0)/ET$1,"")</f>
        <v>3.8038815117466802</v>
      </c>
      <c r="EU21" s="67">
        <f>IFERROR(VLOOKUP($B21,RD[#All],EU$2,0)/EU$1,"")</f>
        <v>3.8236819360414867</v>
      </c>
      <c r="EV21" s="67">
        <f>IFERROR(VLOOKUP($B21,RD[#All],EV$2,0)/EV$1,"")</f>
        <v>3.8375108038029389</v>
      </c>
      <c r="EW21" s="67">
        <f>IFERROR(VLOOKUP($B21,RD[#All],EW$2,0)/EW$1,"")</f>
        <v>3.8063958513396714</v>
      </c>
      <c r="EX21" s="67">
        <f>IFERROR(VLOOKUP($B21,RD[#All],EX$2,0)/EX$1,"")</f>
        <v>3.8689138576779025</v>
      </c>
      <c r="EY21" s="67">
        <f>IFERROR(VLOOKUP($B21,RD[#All],EY$2,0)/EY$1,"")</f>
        <v>3.8704952143154387</v>
      </c>
      <c r="EZ21" s="67">
        <f>IFERROR(VLOOKUP($B21,RD[#All],EZ$2,0)/EZ$1,"")</f>
        <v>3.8651685393258428</v>
      </c>
      <c r="FA21" s="67">
        <f>IFERROR(VLOOKUP($B21,RD[#All],FA$2,0)/FA$1,"")</f>
        <v>3.8314606741573032</v>
      </c>
      <c r="FB21" s="67">
        <f>IFERROR(VLOOKUP($B21,RD[#All],FB$2,0)/FB$1,"")</f>
        <v>3.8749063670411981</v>
      </c>
      <c r="FC21" s="67">
        <f>IFERROR(VLOOKUP($B21,RD[#All],FC$2,0)/FC$1,"")</f>
        <v>3.8164794007490639</v>
      </c>
      <c r="FD21" s="67">
        <f>IFERROR(VLOOKUP($B21,RD[#All],FD$2,0)/FD$1,"")</f>
        <v>3.8449438202247186</v>
      </c>
      <c r="FE21" s="67">
        <f>IFERROR(VLOOKUP($B21,RD[#All],FE$2,0)/FE$1,"")</f>
        <v>4.0181818181818176</v>
      </c>
      <c r="FF21" s="67">
        <f>IFERROR(VLOOKUP($B21,RD[#All],FF$2,0)/FF$1,"")</f>
        <v>3.9375</v>
      </c>
      <c r="FG21" s="67">
        <f>IFERROR(VLOOKUP($B21,RD[#All],FG$2,0)/FG$1,"")</f>
        <v>3.9474747474747476</v>
      </c>
      <c r="FH21" s="67">
        <f>IFERROR(VLOOKUP($B21,RD[#All],FH$2,0)/FH$1,"")</f>
        <v>3.9166666666666665</v>
      </c>
      <c r="FI21" s="67">
        <f>IFERROR(VLOOKUP($B21,RD[#All],FI$2,0)/FI$1,"")</f>
        <v>3.9225589225589226</v>
      </c>
      <c r="FJ21" s="67">
        <f>IFERROR(VLOOKUP($B21,RD[#All],FJ$2,0)/FJ$1,"")</f>
        <v>3.9427609427609429</v>
      </c>
      <c r="FK21" s="67">
        <f>IFERROR(VLOOKUP($B21,RD[#All],FK$2,0)/FK$1,"")</f>
        <v>4.0097643097643099</v>
      </c>
      <c r="FL21" s="67">
        <f>IFERROR(VLOOKUP($B21,RD[#All],FL$2,0)/FL$1,"")</f>
        <v>3.9054545454545453</v>
      </c>
      <c r="FM21" s="67">
        <f>IFERROR(VLOOKUP($B21,RD[#All],FM$2,0)/FM$1,"")</f>
        <v>4</v>
      </c>
      <c r="FN21" s="67">
        <f>IFERROR(VLOOKUP($B21,RD[#All],FN$2,0)/FN$1,"")</f>
        <v>3.9764309764309766</v>
      </c>
      <c r="FO21" s="67">
        <f>IFERROR(VLOOKUP($B21,RD[#All],FO$2,0)/FO$1,"")</f>
        <v>4.0037878787878789</v>
      </c>
      <c r="FP21" s="67">
        <f>IFERROR(VLOOKUP($B21,RD[#All],FP$2,0)/FP$1,"")</f>
        <v>3.908727272727273</v>
      </c>
      <c r="FQ21" s="67">
        <f>IFERROR(VLOOKUP($B21,RD[#All],FQ$2,0)/FQ$1,"")</f>
        <v>3.9054545454545453</v>
      </c>
      <c r="FR21" s="67">
        <f>IFERROR(VLOOKUP($B21,RD[#All],FR$2,0)/FR$1,"")</f>
        <v>3.9345454545454546</v>
      </c>
      <c r="FS21" s="67">
        <f>IFERROR(VLOOKUP($B21,RD[#All],FS$2,0)/FS$1,"")</f>
        <v>3.9595959595959598</v>
      </c>
      <c r="FT21" s="67">
        <f>IFERROR(VLOOKUP($B21,RD[#All],FT$2,0)/FT$1,"")</f>
        <v>3.9989090909090912</v>
      </c>
      <c r="FU21" s="67">
        <f>IFERROR(VLOOKUP($B21,RD[#All],FU$2,0)/FU$1,"")</f>
        <v>3.8484848484848486</v>
      </c>
      <c r="FV21" s="67">
        <f>IFERROR(VLOOKUP($B21,RD[#All],FV$2,0)/FV$1,"")</f>
        <v>3.8484848484848486</v>
      </c>
      <c r="FW21" s="67">
        <f>IFERROR(VLOOKUP($B21,RD[#All],FW$2,0)/FW$1,"")</f>
        <v>3.9204545454545454</v>
      </c>
      <c r="FX21" s="67">
        <f>IFERROR(VLOOKUP($B21,RD[#All],FX$2,0)/FX$1,"")</f>
        <v>3.9128787878787881</v>
      </c>
      <c r="FY21" s="67">
        <f>IFERROR(VLOOKUP($B21,RD[#All],FY$2,0)/FY$1,"")</f>
        <v>3.9225589225589226</v>
      </c>
      <c r="FZ21" s="67">
        <f>IFERROR(VLOOKUP($B21,RD[#All],FZ$2,0)/FZ$1,"")</f>
        <v>4.041666666666667</v>
      </c>
      <c r="GA21" s="67">
        <f>IFERROR(VLOOKUP($B21,RD[#All],GA$2,0)/GA$1,"")</f>
        <v>3.9580419580419579</v>
      </c>
      <c r="GB21" s="67">
        <f>IFERROR(VLOOKUP($B21,RD[#All],GB$2,0)/GB$1,"")</f>
        <v>3.9461279461279459</v>
      </c>
      <c r="GC21" s="67">
        <f>IFERROR(VLOOKUP($B21,RD[#All],GC$2,0)/GC$1,"")</f>
        <v>3.9528619528619529</v>
      </c>
      <c r="GD21" s="67">
        <f>IFERROR(VLOOKUP($B21,RD[#All],GD$2,0)/GD$1,"")</f>
        <v>4.1305454545454552</v>
      </c>
      <c r="GE21" s="67">
        <f>IFERROR(VLOOKUP($B21,RD[#All],GE$2,0)/GE$1,"")</f>
        <v>3.918181818181818</v>
      </c>
      <c r="GF21" s="67">
        <f>IFERROR(VLOOKUP($B21,RD[#All],GF$2,0)/GF$1,"")</f>
        <v>3.9326599326599325</v>
      </c>
      <c r="GG21" s="67">
        <f>IFERROR(VLOOKUP($B21,RD[#All],GG$2,0)/GG$1,"")</f>
        <v>3.9690909090909092</v>
      </c>
      <c r="GH21" s="67">
        <f>IFERROR(VLOOKUP($B21,RD[#All],GH$2,0)/GH$1,"")</f>
        <v>3.9127272727272726</v>
      </c>
      <c r="GI21" s="67">
        <f>IFERROR(VLOOKUP($B21,RD[#All],GI$2,0)/GI$1,"")</f>
        <v>3.72</v>
      </c>
      <c r="GJ21" s="67">
        <f>IFERROR(VLOOKUP($B21,RD[#All],GJ$2,0)/GJ$1,"")</f>
        <v>3.6538461538461537</v>
      </c>
      <c r="GK21" s="67">
        <f>IFERROR(VLOOKUP($B21,RD[#All],GK$2,0)/GK$1,"")</f>
        <v>4.0276515151515149</v>
      </c>
      <c r="GL21" s="67">
        <f>IFERROR(VLOOKUP($B21,RD[#All],GL$2,0)/GL$1,"")</f>
        <v>4.1363636363636367</v>
      </c>
      <c r="GM21" s="67">
        <f>IFERROR(VLOOKUP($B21,RD[#All],GM$2,0)/GM$1,"")</f>
        <v>4.0340909090909092</v>
      </c>
      <c r="GN21" s="67">
        <f>IFERROR(VLOOKUP($B21,RD[#All],GN$2,0)/GN$1,"")</f>
        <v>3.9583333333333335</v>
      </c>
      <c r="GO21" s="67">
        <f>IFERROR(VLOOKUP($B21,RD[#All],GO$2,0)/GO$1,"")</f>
        <v>4.1321969696969703</v>
      </c>
      <c r="GP21" s="67">
        <f>IFERROR(VLOOKUP($B21,RD[#All],GP$2,0)/GP$1,"")</f>
        <v>3.9583333333333335</v>
      </c>
      <c r="GQ21" s="67">
        <f>IFERROR(VLOOKUP($B21,RD[#All],GQ$2,0)/GQ$1,"")</f>
        <v>4.1654545454545451</v>
      </c>
      <c r="GR21" s="67">
        <f>IFERROR(VLOOKUP($B21,RD[#All],GR$2,0)/GR$1,"")</f>
        <v>4.1310606060606059</v>
      </c>
      <c r="GS21" s="67" t="str">
        <f>IFERROR(VLOOKUP($B21,RD[#All],GS$2,0)/GS$1,"")</f>
        <v/>
      </c>
      <c r="GT21" s="67" t="str">
        <f>IFERROR(VLOOKUP($B21,RD[#All],GT$2,0)/GT$1,"")</f>
        <v/>
      </c>
      <c r="GU21" s="67">
        <f>IFERROR(VLOOKUP($B21,RD[#All],GU$2,0)/GU$1,"")</f>
        <v>3.7404817404817408</v>
      </c>
      <c r="GV21" s="67">
        <f>IFERROR(VLOOKUP($B21,RD[#All],GV$2,0)/GV$1,"")</f>
        <v>4.0136590491200419</v>
      </c>
      <c r="GW21" s="67">
        <f>IFERROR(VLOOKUP($B21,RD[#All],GW$2,0)/GW$1,"")</f>
        <v>3.9430894308943087</v>
      </c>
      <c r="GX21" s="67" t="str">
        <f>IFERROR(VLOOKUP($B21,RD[#All],GX$2,0)/GX$1,"")</f>
        <v/>
      </c>
      <c r="GY21" s="67">
        <f>IFERROR(VLOOKUP($B21,RD[#All],GY$2,0)/GY$1,"")</f>
        <v>3.9610389610389607</v>
      </c>
      <c r="GZ21" s="67">
        <f>IFERROR(VLOOKUP($B21,RD[#All],GZ$2,0)/GZ$1,"")</f>
        <v>3.9438202247191012</v>
      </c>
      <c r="HA21" s="67">
        <f>IFERROR(VLOOKUP($B21,RD[#All],HA$2,0)/HA$1,"")</f>
        <v>3.9588014981273409</v>
      </c>
      <c r="HB21" s="67">
        <f>IFERROR(VLOOKUP($B21,RD[#All],HB$2,0)/HB$1,"")</f>
        <v>4.0453183520599252</v>
      </c>
      <c r="HC21" s="67">
        <f>IFERROR(VLOOKUP($B21,RD[#All],HC$2,0)/HC$1,"")</f>
        <v>4.0895131086142325</v>
      </c>
      <c r="HD21" s="67">
        <f>IFERROR(VLOOKUP($B21,RD[#All],HD$2,0)/HD$1,"")</f>
        <v>4.1292134831460672</v>
      </c>
      <c r="HE21" s="67">
        <f>IFERROR(VLOOKUP($B21,RD[#All],HE$2,0)/HE$1,"")</f>
        <v>4.1134831460674155</v>
      </c>
      <c r="HF21" s="67">
        <f>IFERROR(VLOOKUP($B21,RD[#All],HF$2,0)/HF$1,"")</f>
        <v>4.2573033707865173</v>
      </c>
      <c r="HG21" s="67">
        <f>IFERROR(VLOOKUP($B21,RD[#All],HG$2,0)/HG$1,"")</f>
        <v>4.1749063670411983</v>
      </c>
      <c r="HH21" s="67">
        <f>IFERROR(VLOOKUP($B21,RD[#All],HH$2,0)/HH$1,"")</f>
        <v>4.024719101123595</v>
      </c>
      <c r="HI21" s="67">
        <f>IFERROR(VLOOKUP($B21,RD[#All],HI$2,0)/HI$1,"")</f>
        <v>4.1561797752808989</v>
      </c>
      <c r="HJ21" s="67">
        <f>IFERROR(VLOOKUP($B21,RD[#All],HJ$2,0)/HJ$1,"")</f>
        <v>4.2101123595505614</v>
      </c>
      <c r="HK21" s="67">
        <f>IFERROR(VLOOKUP($B21,RD[#All],HK$2,0)/HK$1,"")</f>
        <v>3.9450686641697876</v>
      </c>
      <c r="HL21" s="67">
        <f>IFERROR(VLOOKUP($B21,RD[#All],HL$2,0)/HL$1,"")</f>
        <v>4.2453599667082811</v>
      </c>
      <c r="HM21" s="67">
        <f>IFERROR(VLOOKUP($B21,RD[#All],HM$2,0)/HM$1,"")</f>
        <v>4.2812360053739358</v>
      </c>
      <c r="HN21" s="67">
        <f>IFERROR(VLOOKUP($B21,RD[#All],HN$2,0)/HN$1,"")</f>
        <v>4.2946708463949843</v>
      </c>
      <c r="HO21" s="67">
        <f>IFERROR(VLOOKUP($B21,RD[#All],HO$2,0)/HO$1,"")</f>
        <v>4.2894461859979103</v>
      </c>
      <c r="HP21" s="67">
        <f>IFERROR(VLOOKUP($B21,RD[#All],HP$2,0)/HP$1,"")</f>
        <v>4.2758620689655169</v>
      </c>
      <c r="HQ21" s="67">
        <f>IFERROR(VLOOKUP($B21,RD[#All],HQ$2,0)/HQ$1,"")</f>
        <v>4.1135161135161136</v>
      </c>
      <c r="HR21" s="67">
        <f>IFERROR(VLOOKUP($B21,RD[#All],HR$2,0)/HR$1,"")</f>
        <v>4.2130942452043367</v>
      </c>
      <c r="HS21" s="67">
        <f>IFERROR(VLOOKUP($B21,RD[#All],HS$2,0)/HS$1,"")</f>
        <v>4.2782921348314611</v>
      </c>
      <c r="HT21" s="67">
        <f>IFERROR(VLOOKUP($B21,RD[#All],HT$2,0)/HT$1,"")</f>
        <v>4.3252600915522263</v>
      </c>
      <c r="HU21" s="67">
        <f>IFERROR(VLOOKUP($B21,RD[#All],HU$2,0)/HU$1,"")</f>
        <v>4.305272255834053</v>
      </c>
      <c r="HV21" s="67">
        <f>IFERROR(VLOOKUP($B21,RD[#All],HV$2,0)/HV$1,"")</f>
        <v>4.2337078651685394</v>
      </c>
      <c r="HW21" s="67">
        <f>IFERROR(VLOOKUP($B21,RD[#All],HW$2,0)/HW$1,"")</f>
        <v>4.3182022471910111</v>
      </c>
      <c r="HX21" s="67">
        <f>IFERROR(VLOOKUP($B21,RD[#All],HX$2,0)/HX$1,"")</f>
        <v>4.326707000864304</v>
      </c>
      <c r="HY21" s="67">
        <f>IFERROR(VLOOKUP($B21,RD[#All],HY$2,0)/HY$1,"")</f>
        <v>4.2903037869330003</v>
      </c>
      <c r="HZ21" s="67">
        <f>IFERROR(VLOOKUP($B21,RD[#All],HZ$2,0)/HZ$1,"")</f>
        <v>4.3039533915938408</v>
      </c>
      <c r="IA21" s="67">
        <f>IFERROR(VLOOKUP($B21,RD[#All],IA$2,0)/IA$1,"")</f>
        <v>4.112276612276613</v>
      </c>
      <c r="IB21" s="67">
        <f>IFERROR(VLOOKUP($B21,RD[#All],IB$2,0)/IB$1,"")</f>
        <v>4.1738816738816737</v>
      </c>
      <c r="IC21" s="67">
        <f>IFERROR(VLOOKUP($B21,RD[#All],IC$2,0)/IC$1,"")</f>
        <v>4.0571095571095572</v>
      </c>
      <c r="ID21" s="67">
        <f>IFERROR(VLOOKUP($B21,RD[#All],ID$2,0)/ID$1,"")</f>
        <v>4.1219603441825656</v>
      </c>
      <c r="IE21" s="67">
        <f>IFERROR(VLOOKUP($B21,RD[#All],IE$2,0)/IE$1,"")</f>
        <v>4.1220202020202024</v>
      </c>
      <c r="IF21" s="67" t="str">
        <f>IFERROR(VLOOKUP($B21,RD[#All],IF$2,0)/IF$1,"")</f>
        <v/>
      </c>
      <c r="IG21" s="67">
        <f>IFERROR(VLOOKUP($B21,RD[#All],IG$2,0)/IG$1,"")</f>
        <v>4.2470987829040476</v>
      </c>
      <c r="IH21" s="67">
        <f>IFERROR(VLOOKUP($B21,RD[#All],IH$2,0)/IH$1,"")</f>
        <v>4.0668756530825494</v>
      </c>
      <c r="II21" s="67">
        <f>IFERROR(VLOOKUP($B21,RD[#All],II$2,0)/II$1,"")</f>
        <v>4.0696517412935327</v>
      </c>
      <c r="IJ21" s="67">
        <f>IFERROR(VLOOKUP($B21,RD[#All],IJ$2,0)/IJ$1,"")</f>
        <v>4.1182192293303403</v>
      </c>
      <c r="IK21" s="67">
        <f>IFERROR(VLOOKUP($B21,RD[#All],IK$2,0)/IK$1,"")</f>
        <v>4.1445221445221447</v>
      </c>
      <c r="IL21" s="67" t="str">
        <f>IFERROR(VLOOKUP($B21,RD[#All],IL$2,0)/IL$1,"")</f>
        <v/>
      </c>
      <c r="IM21" s="67" t="str">
        <f>IFERROR(VLOOKUP($B21,RD[#All],IM$2,0)/IM$1,"")</f>
        <v/>
      </c>
      <c r="IN21" s="67">
        <f>IFERROR(VLOOKUP($B21,RD[#All],IN$2,0)/IN$1,"")</f>
        <v>4.1964472309299898</v>
      </c>
      <c r="IO21" s="67">
        <f>IFERROR(VLOOKUP($B21,RD[#All],IO$2,0)/IO$1,"")</f>
        <v>4.169278996865204</v>
      </c>
      <c r="IP21" s="67">
        <f>IFERROR(VLOOKUP($B21,RD[#All],IP$2,0)/IP$1,"")</f>
        <v>4.5929627316260673</v>
      </c>
      <c r="IQ21" s="67">
        <f>IFERROR(VLOOKUP($B21,RD[#All],IQ$2,0)/IQ$1,"")</f>
        <v>3.9316239316239319</v>
      </c>
      <c r="IR21" s="67">
        <f>IFERROR(VLOOKUP($B21,RD[#All],IR$2,0)/IR$1,"")</f>
        <v>3.919983416252073</v>
      </c>
      <c r="IS21" s="86">
        <f>IFERROR(AVERAGEIF(Inv_SY_B[[#This Row],[BLK1_INV1]:[BLK8_INV27]],"&gt;"&amp;0.1,Inv_SY_B[[#This Row],[BLK1_INV1]:[BLK8_INV27]]),"")</f>
        <v>4.0102485818610702</v>
      </c>
    </row>
    <row r="22" spans="2:253" x14ac:dyDescent="0.35">
      <c r="B22" s="85">
        <f t="shared" si="0"/>
        <v>45844</v>
      </c>
      <c r="C22" s="67">
        <f>IFERROR(VLOOKUP($B22,RD[#All],C$2,0)/C$1,"")</f>
        <v>3.4271391529818493</v>
      </c>
      <c r="D22" s="67">
        <f>IFERROR(VLOOKUP($B22,RD[#All],D$2,0)/D$1,"")</f>
        <v>3.5004321521175452</v>
      </c>
      <c r="E22" s="67">
        <f>IFERROR(VLOOKUP($B22,RD[#All],E$2,0)/E$1,"")</f>
        <v>3.5074906367041199</v>
      </c>
      <c r="F22" s="67">
        <f>IFERROR(VLOOKUP($B22,RD[#All],F$2,0)/F$1,"")</f>
        <v>3.5044943820224721</v>
      </c>
      <c r="G22" s="67">
        <f>IFERROR(VLOOKUP($B22,RD[#All],G$2,0)/G$1,"")</f>
        <v>3.4696629213483146</v>
      </c>
      <c r="H22" s="67">
        <f>IFERROR(VLOOKUP($B22,RD[#All],H$2,0)/H$1,"")</f>
        <v>3.4644194756554305</v>
      </c>
      <c r="I22" s="67">
        <f>IFERROR(VLOOKUP($B22,RD[#All],I$2,0)/I$1,"")</f>
        <v>3.4928838951310861</v>
      </c>
      <c r="J22" s="67">
        <f>IFERROR(VLOOKUP($B22,RD[#All],J$2,0)/J$1,"")</f>
        <v>3.5026217228464422</v>
      </c>
      <c r="K22" s="67">
        <f>IFERROR(VLOOKUP($B22,RD[#All],K$2,0)/K$1,"")</f>
        <v>3.4595955056179779</v>
      </c>
      <c r="L22" s="67">
        <f>IFERROR(VLOOKUP($B22,RD[#All],L$2,0)/L$1,"")</f>
        <v>3.4800898876404496</v>
      </c>
      <c r="M22" s="67">
        <f>IFERROR(VLOOKUP($B22,RD[#All],M$2,0)/M$1,"")</f>
        <v>3.5168539325842696</v>
      </c>
      <c r="N22" s="67">
        <f>IFERROR(VLOOKUP($B22,RD[#All],N$2,0)/N$1,"")</f>
        <v>3.5441947565543068</v>
      </c>
      <c r="O22" s="67">
        <f>IFERROR(VLOOKUP($B22,RD[#All],O$2,0)/O$1,"")</f>
        <v>3.5093632958801497</v>
      </c>
      <c r="P22" s="67">
        <f>IFERROR(VLOOKUP($B22,RD[#All],P$2,0)/P$1,"")</f>
        <v>3.5697650663942802</v>
      </c>
      <c r="Q22" s="67">
        <f>IFERROR(VLOOKUP($B22,RD[#All],Q$2,0)/Q$1,"")</f>
        <v>3.4771535580524344</v>
      </c>
      <c r="R22" s="67">
        <f>IFERROR(VLOOKUP($B22,RD[#All],R$2,0)/R$1,"")</f>
        <v>3.4580524344569286</v>
      </c>
      <c r="S22" s="67">
        <f>IFERROR(VLOOKUP($B22,RD[#All],S$2,0)/S$1,"")</f>
        <v>3.4666666666666668</v>
      </c>
      <c r="T22" s="67">
        <f>IFERROR(VLOOKUP($B22,RD[#All],T$2,0)/T$1,"")</f>
        <v>3.457677902621723</v>
      </c>
      <c r="U22" s="67">
        <f>IFERROR(VLOOKUP($B22,RD[#All],U$2,0)/U$1,"")</f>
        <v>3.4668971477960242</v>
      </c>
      <c r="V22" s="67">
        <f>IFERROR(VLOOKUP($B22,RD[#All],V$2,0)/V$1,"")</f>
        <v>3.4672428694900606</v>
      </c>
      <c r="W22" s="67">
        <f>IFERROR(VLOOKUP($B22,RD[#All],W$2,0)/W$1,"")</f>
        <v>3.4850187265917603</v>
      </c>
      <c r="X22" s="67">
        <f>IFERROR(VLOOKUP($B22,RD[#All],X$2,0)/X$1,"")</f>
        <v>3.4812734082397006</v>
      </c>
      <c r="Y22" s="67">
        <f>IFERROR(VLOOKUP($B22,RD[#All],Y$2,0)/Y$1,"")</f>
        <v>3.4261019878997407</v>
      </c>
      <c r="Z22" s="67">
        <f>IFERROR(VLOOKUP($B22,RD[#All],Z$2,0)/Z$1,"")</f>
        <v>3.4989596337910944</v>
      </c>
      <c r="AA22" s="67">
        <f>IFERROR(VLOOKUP($B22,RD[#All],AA$2,0)/AA$1,"")</f>
        <v>3.5014693171996543</v>
      </c>
      <c r="AB22" s="67">
        <f>IFERROR(VLOOKUP($B22,RD[#All],AB$2,0)/AB$1,"")</f>
        <v>3.4707000864304236</v>
      </c>
      <c r="AC22" s="67">
        <f>IFERROR(VLOOKUP($B22,RD[#All],AC$2,0)/AC$1,"")</f>
        <v>3.4461538461538459</v>
      </c>
      <c r="AD22" s="67">
        <f>IFERROR(VLOOKUP($B22,RD[#All],AD$2,0)/AD$1,"")</f>
        <v>3.4605842696629212</v>
      </c>
      <c r="AE22" s="67">
        <f>IFERROR(VLOOKUP($B22,RD[#All],AE$2,0)/AE$1,"")</f>
        <v>3.4839783603828547</v>
      </c>
      <c r="AF22" s="67">
        <f>IFERROR(VLOOKUP($B22,RD[#All],AF$2,0)/AF$1,"")</f>
        <v>3.4496878901373287</v>
      </c>
      <c r="AG22" s="67">
        <f>IFERROR(VLOOKUP($B22,RD[#All],AG$2,0)/AG$1,"")</f>
        <v>3.4473574698293801</v>
      </c>
      <c r="AH22" s="67">
        <f>IFERROR(VLOOKUP($B22,RD[#All],AH$2,0)/AH$1,"")</f>
        <v>3.4796504369538077</v>
      </c>
      <c r="AI22" s="67">
        <f>IFERROR(VLOOKUP($B22,RD[#All],AI$2,0)/AI$1,"")</f>
        <v>3.4669811320754715</v>
      </c>
      <c r="AJ22" s="67">
        <f>IFERROR(VLOOKUP($B22,RD[#All],AJ$2,0)/AJ$1,"")</f>
        <v>3.5032132715588102</v>
      </c>
      <c r="AK22" s="67">
        <f>IFERROR(VLOOKUP($B22,RD[#All],AK$2,0)/AK$1,"")</f>
        <v>3.4348314606741575</v>
      </c>
      <c r="AL22" s="67">
        <f>IFERROR(VLOOKUP($B22,RD[#All],AL$2,0)/AL$1,"")</f>
        <v>3.4084978253596523</v>
      </c>
      <c r="AM22" s="67">
        <f>IFERROR(VLOOKUP($B22,RD[#All],AM$2,0)/AM$1,"")</f>
        <v>3.4674157303370783</v>
      </c>
      <c r="AN22" s="67">
        <f>IFERROR(VLOOKUP($B22,RD[#All],AN$2,0)/AN$1,"")</f>
        <v>3.4157303370786516</v>
      </c>
      <c r="AO22" s="67">
        <f>IFERROR(VLOOKUP($B22,RD[#All],AO$2,0)/AO$1,"")</f>
        <v>3.404494382022472</v>
      </c>
      <c r="AP22" s="67">
        <f>IFERROR(VLOOKUP($B22,RD[#All],AP$2,0)/AP$1,"")</f>
        <v>3.4213483146067416</v>
      </c>
      <c r="AQ22" s="67">
        <f>IFERROR(VLOOKUP($B22,RD[#All],AQ$2,0)/AQ$1,"")</f>
        <v>3.4269662921348316</v>
      </c>
      <c r="AR22" s="67">
        <f>IFERROR(VLOOKUP($B22,RD[#All],AR$2,0)/AR$1,"")</f>
        <v>3.4494382022471912</v>
      </c>
      <c r="AS22" s="67">
        <f>IFERROR(VLOOKUP($B22,RD[#All],AS$2,0)/AS$1,"")</f>
        <v>3.4419475655430714</v>
      </c>
      <c r="AT22" s="67">
        <f>IFERROR(VLOOKUP($B22,RD[#All],AT$2,0)/AT$1,"")</f>
        <v>3.4794007490636703</v>
      </c>
      <c r="AU22" s="67">
        <f>IFERROR(VLOOKUP($B22,RD[#All],AU$2,0)/AU$1,"")</f>
        <v>3.4606741573033708</v>
      </c>
      <c r="AV22" s="67">
        <f>IFERROR(VLOOKUP($B22,RD[#All],AV$2,0)/AV$1,"")</f>
        <v>3.4063670411985019</v>
      </c>
      <c r="AW22" s="67">
        <f>IFERROR(VLOOKUP($B22,RD[#All],AW$2,0)/AW$1,"")</f>
        <v>3.4261019878997407</v>
      </c>
      <c r="AX22" s="67">
        <f>IFERROR(VLOOKUP($B22,RD[#All],AX$2,0)/AX$1,"")</f>
        <v>3.4644194756554305</v>
      </c>
      <c r="AY22" s="67">
        <f>IFERROR(VLOOKUP($B22,RD[#All],AY$2,0)/AY$1,"")</f>
        <v>3.437303370786517</v>
      </c>
      <c r="AZ22" s="67">
        <f>IFERROR(VLOOKUP($B22,RD[#All],AZ$2,0)/AZ$1,"")</f>
        <v>3.4408988764044945</v>
      </c>
      <c r="BA22" s="67">
        <f>IFERROR(VLOOKUP($B22,RD[#All],BA$2,0)/BA$1,"")</f>
        <v>3.4644194756554305</v>
      </c>
      <c r="BB22" s="67">
        <f>IFERROR(VLOOKUP($B22,RD[#All],BB$2,0)/BB$1,"")</f>
        <v>3.435580524344569</v>
      </c>
      <c r="BC22" s="67">
        <f>IFERROR(VLOOKUP($B22,RD[#All],BC$2,0)/BC$1,"")</f>
        <v>3.5232625884311277</v>
      </c>
      <c r="BD22" s="67">
        <f>IFERROR(VLOOKUP($B22,RD[#All],BD$2,0)/BD$1,"")</f>
        <v>3.4183936745734496</v>
      </c>
      <c r="BE22" s="67">
        <f>IFERROR(VLOOKUP($B22,RD[#All],BE$2,0)/BE$1,"")</f>
        <v>3.4261019878997407</v>
      </c>
      <c r="BF22" s="67">
        <f>IFERROR(VLOOKUP($B22,RD[#All],BF$2,0)/BF$1,"")</f>
        <v>3.4966292134831458</v>
      </c>
      <c r="BG22" s="67">
        <f>IFERROR(VLOOKUP($B22,RD[#All],BG$2,0)/BG$1,"")</f>
        <v>3.523595505617978</v>
      </c>
      <c r="BH22" s="67">
        <f>IFERROR(VLOOKUP($B22,RD[#All],BH$2,0)/BH$1,"")</f>
        <v>3.5280898876404496</v>
      </c>
      <c r="BI22" s="67">
        <f>IFERROR(VLOOKUP($B22,RD[#All],BI$2,0)/BI$1,"")</f>
        <v>3.4816479400749061</v>
      </c>
      <c r="BJ22" s="67">
        <f>IFERROR(VLOOKUP($B22,RD[#All],BJ$2,0)/BJ$1,"")</f>
        <v>3.5232625884311277</v>
      </c>
      <c r="BK22" s="67">
        <f>IFERROR(VLOOKUP($B22,RD[#All],BK$2,0)/BK$1,"")</f>
        <v>3.435580524344569</v>
      </c>
      <c r="BL22" s="67">
        <f>IFERROR(VLOOKUP($B22,RD[#All],BL$2,0)/BL$1,"")</f>
        <v>3.5309468049514892</v>
      </c>
      <c r="BM22" s="67">
        <f>IFERROR(VLOOKUP($B22,RD[#All],BM$2,0)/BM$1,"")</f>
        <v>3.4531835205992509</v>
      </c>
      <c r="BN22" s="67">
        <f>IFERROR(VLOOKUP($B22,RD[#All],BN$2,0)/BN$1,"")</f>
        <v>3.4733542319749215</v>
      </c>
      <c r="BO22" s="67">
        <f>IFERROR(VLOOKUP($B22,RD[#All],BO$2,0)/BO$1,"")</f>
        <v>3.5685393258426967</v>
      </c>
      <c r="BP22" s="67">
        <f>IFERROR(VLOOKUP($B22,RD[#All],BP$2,0)/BP$1,"")</f>
        <v>3.5592048401037166</v>
      </c>
      <c r="BQ22" s="67">
        <f>IFERROR(VLOOKUP($B22,RD[#All],BQ$2,0)/BQ$1,"")</f>
        <v>3.5872082973206565</v>
      </c>
      <c r="BR22" s="67">
        <f>IFERROR(VLOOKUP($B22,RD[#All],BR$2,0)/BR$1,"")</f>
        <v>3.507000864304235</v>
      </c>
      <c r="BS22" s="67">
        <f>IFERROR(VLOOKUP($B22,RD[#All],BS$2,0)/BS$1,"")</f>
        <v>3.4543071161048688</v>
      </c>
      <c r="BT22" s="67">
        <f>IFERROR(VLOOKUP($B22,RD[#All],BT$2,0)/BT$1,"")</f>
        <v>3.5292134831460671</v>
      </c>
      <c r="BU22" s="67">
        <f>IFERROR(VLOOKUP($B22,RD[#All],BU$2,0)/BU$1,"")</f>
        <v>3.5573033707865167</v>
      </c>
      <c r="BV22" s="67">
        <f>IFERROR(VLOOKUP($B22,RD[#All],BV$2,0)/BV$1,"")</f>
        <v>3.511985018726592</v>
      </c>
      <c r="BW22" s="67">
        <f>IFERROR(VLOOKUP($B22,RD[#All],BW$2,0)/BW$1,"")</f>
        <v>3.5505617977528088</v>
      </c>
      <c r="BX22" s="67">
        <f>IFERROR(VLOOKUP($B22,RD[#All],BX$2,0)/BX$1,"")</f>
        <v>3.5614232209737828</v>
      </c>
      <c r="BY22" s="67">
        <f>IFERROR(VLOOKUP($B22,RD[#All],BY$2,0)/BY$1,"")</f>
        <v>3.598168955472326</v>
      </c>
      <c r="BZ22" s="67">
        <f>IFERROR(VLOOKUP($B22,RD[#All],BZ$2,0)/BZ$1,"")</f>
        <v>3.5312526009155225</v>
      </c>
      <c r="CA22" s="67">
        <f>IFERROR(VLOOKUP($B22,RD[#All],CA$2,0)/CA$1,"")</f>
        <v>3.6174781523096127</v>
      </c>
      <c r="CB22" s="67">
        <f>IFERROR(VLOOKUP($B22,RD[#All],CB$2,0)/CB$1,"")</f>
        <v>3.5546816479400749</v>
      </c>
      <c r="CC22" s="67">
        <f>IFERROR(VLOOKUP($B22,RD[#All],CC$2,0)/CC$1,"")</f>
        <v>3.4760299625468165</v>
      </c>
      <c r="CD22" s="67">
        <f>IFERROR(VLOOKUP($B22,RD[#All],CD$2,0)/CD$1,"")</f>
        <v>3.5239412273120139</v>
      </c>
      <c r="CE22" s="67">
        <f>IFERROR(VLOOKUP($B22,RD[#All],CE$2,0)/CE$1,"")</f>
        <v>3.4494382022471912</v>
      </c>
      <c r="CF22" s="67">
        <f>IFERROR(VLOOKUP($B22,RD[#All],CF$2,0)/CF$1,"")</f>
        <v>3.5842696629213484</v>
      </c>
      <c r="CG22" s="67">
        <f>IFERROR(VLOOKUP($B22,RD[#All],CG$2,0)/CG$1,"")</f>
        <v>3.4838951310861423</v>
      </c>
      <c r="CH22" s="67">
        <f>IFERROR(VLOOKUP($B22,RD[#All],CH$2,0)/CH$1,"")</f>
        <v>3.4265917602996252</v>
      </c>
      <c r="CI22" s="67">
        <f>IFERROR(VLOOKUP($B22,RD[#All],CI$2,0)/CI$1,"")</f>
        <v>3.4681647940074907</v>
      </c>
      <c r="CJ22" s="67">
        <f>IFERROR(VLOOKUP($B22,RD[#All],CJ$2,0)/CJ$1,"")</f>
        <v>3.4906367041198503</v>
      </c>
      <c r="CK22" s="67">
        <f>IFERROR(VLOOKUP($B22,RD[#All],CK$2,0)/CK$1,"")</f>
        <v>3.5198501872659174</v>
      </c>
      <c r="CL22" s="67">
        <f>IFERROR(VLOOKUP($B22,RD[#All],CL$2,0)/CL$1,"")</f>
        <v>3.4921348314606742</v>
      </c>
      <c r="CM22" s="67">
        <f>IFERROR(VLOOKUP($B22,RD[#All],CM$2,0)/CM$1,"")</f>
        <v>3.5205992509363297</v>
      </c>
      <c r="CN22" s="67">
        <f>IFERROR(VLOOKUP($B22,RD[#All],CN$2,0)/CN$1,"")</f>
        <v>3.4827715355805244</v>
      </c>
      <c r="CO22" s="67">
        <f>IFERROR(VLOOKUP($B22,RD[#All],CO$2,0)/CO$1,"")</f>
        <v>3.5171235955056179</v>
      </c>
      <c r="CP22" s="67">
        <f>IFERROR(VLOOKUP($B22,RD[#All],CP$2,0)/CP$1,"")</f>
        <v>3.5388072601555747</v>
      </c>
      <c r="CQ22" s="67">
        <f>IFERROR(VLOOKUP($B22,RD[#All],CQ$2,0)/CQ$1,"")</f>
        <v>3.606741573033708</v>
      </c>
      <c r="CR22" s="67">
        <f>IFERROR(VLOOKUP($B22,RD[#All],CR$2,0)/CR$1,"")</f>
        <v>3.5318352059925093</v>
      </c>
      <c r="CS22" s="67">
        <f>IFERROR(VLOOKUP($B22,RD[#All],CS$2,0)/CS$1,"")</f>
        <v>3.5245942571785269</v>
      </c>
      <c r="CT22" s="67">
        <f>IFERROR(VLOOKUP($B22,RD[#All],CT$2,0)/CT$1,"")</f>
        <v>3.5333333333333332</v>
      </c>
      <c r="CU22" s="67">
        <f>IFERROR(VLOOKUP($B22,RD[#All],CU$2,0)/CU$1,"")</f>
        <v>3.4059925093632959</v>
      </c>
      <c r="CV22" s="67">
        <f>IFERROR(VLOOKUP($B22,RD[#All],CV$2,0)/CV$1,"")</f>
        <v>3.612734082397004</v>
      </c>
      <c r="CW22" s="67">
        <f>IFERROR(VLOOKUP($B22,RD[#All],CW$2,0)/CW$1,"")</f>
        <v>3.5865168539325842</v>
      </c>
      <c r="CX22" s="67">
        <f>IFERROR(VLOOKUP($B22,RD[#All],CX$2,0)/CX$1,"")</f>
        <v>3.5168539325842696</v>
      </c>
      <c r="CY22" s="67">
        <f>IFERROR(VLOOKUP($B22,RD[#All],CY$2,0)/CY$1,"")</f>
        <v>3.4868913857677901</v>
      </c>
      <c r="CZ22" s="67">
        <f>IFERROR(VLOOKUP($B22,RD[#All],CZ$2,0)/CZ$1,"")</f>
        <v>3.4906367041198503</v>
      </c>
      <c r="DA22" s="67">
        <f>IFERROR(VLOOKUP($B22,RD[#All],DA$2,0)/DA$1,"")</f>
        <v>3.5393258426966292</v>
      </c>
      <c r="DB22" s="67">
        <f>IFERROR(VLOOKUP($B22,RD[#All],DB$2,0)/DB$1,"")</f>
        <v>3.5872659176029962</v>
      </c>
      <c r="DC22" s="67">
        <f>IFERROR(VLOOKUP($B22,RD[#All],DC$2,0)/DC$1,"")</f>
        <v>3.5798585101955887</v>
      </c>
      <c r="DD22" s="67">
        <f>IFERROR(VLOOKUP($B22,RD[#All],DD$2,0)/DD$1,"")</f>
        <v>3.4119850187265919</v>
      </c>
      <c r="DE22" s="67">
        <f>IFERROR(VLOOKUP($B22,RD[#All],DE$2,0)/DE$1,"")</f>
        <v>3.5722014148980441</v>
      </c>
      <c r="DF22" s="67">
        <f>IFERROR(VLOOKUP($B22,RD[#All],DF$2,0)/DF$1,"")</f>
        <v>3.5981933757109403</v>
      </c>
      <c r="DG22" s="67">
        <f>IFERROR(VLOOKUP($B22,RD[#All],DG$2,0)/DG$1,"")</f>
        <v>3.5580524344569286</v>
      </c>
      <c r="DH22" s="67">
        <f>IFERROR(VLOOKUP($B22,RD[#All],DH$2,0)/DH$1,"")</f>
        <v>3.57752808988764</v>
      </c>
      <c r="DI22" s="67">
        <f>IFERROR(VLOOKUP($B22,RD[#All],DI$2,0)/DI$1,"")</f>
        <v>3.5526361279170264</v>
      </c>
      <c r="DJ22" s="67">
        <f>IFERROR(VLOOKUP($B22,RD[#All],DJ$2,0)/DJ$1,"")</f>
        <v>3.5733794295592047</v>
      </c>
      <c r="DK22" s="67">
        <f>IFERROR(VLOOKUP($B22,RD[#All],DK$2,0)/DK$1,"")</f>
        <v>3.5941739492301288</v>
      </c>
      <c r="DL22" s="67">
        <f>IFERROR(VLOOKUP($B22,RD[#All],DL$2,0)/DL$1,"")</f>
        <v>3.5845193508114859</v>
      </c>
      <c r="DM22" s="67">
        <f>IFERROR(VLOOKUP($B22,RD[#All],DM$2,0)/DM$1,"")</f>
        <v>3.5779026217228465</v>
      </c>
      <c r="DN22" s="67">
        <f>IFERROR(VLOOKUP($B22,RD[#All],DN$2,0)/DN$1,"")</f>
        <v>3.4569288389513106</v>
      </c>
      <c r="DO22" s="67">
        <f>IFERROR(VLOOKUP($B22,RD[#All],DO$2,0)/DO$1,"")</f>
        <v>3.429240548678488</v>
      </c>
      <c r="DP22" s="67">
        <f>IFERROR(VLOOKUP($B22,RD[#All],DP$2,0)/DP$1,"")</f>
        <v>3.4323761964211403</v>
      </c>
      <c r="DQ22" s="67">
        <f>IFERROR(VLOOKUP($B22,RD[#All],DQ$2,0)/DQ$1,"")</f>
        <v>3.5835205992509365</v>
      </c>
      <c r="DR22" s="67">
        <f>IFERROR(VLOOKUP($B22,RD[#All],DR$2,0)/DR$1,"")</f>
        <v>3.5543071161048689</v>
      </c>
      <c r="DS22" s="67">
        <f>IFERROR(VLOOKUP($B22,RD[#All],DS$2,0)/DS$1,"")</f>
        <v>3.5602996254681649</v>
      </c>
      <c r="DT22" s="67">
        <f>IFERROR(VLOOKUP($B22,RD[#All],DT$2,0)/DT$1,"")</f>
        <v>3.3814398668331256</v>
      </c>
      <c r="DU22" s="67">
        <f>IFERROR(VLOOKUP($B22,RD[#All],DU$2,0)/DU$1,"")</f>
        <v>3.4513524760715772</v>
      </c>
      <c r="DV22" s="67">
        <f>IFERROR(VLOOKUP($B22,RD[#All],DV$2,0)/DV$1,"")</f>
        <v>3.4689138576779026</v>
      </c>
      <c r="DW22" s="67">
        <f>IFERROR(VLOOKUP($B22,RD[#All],DW$2,0)/DW$1,"")</f>
        <v>3.5153558052434457</v>
      </c>
      <c r="DX22" s="67">
        <f>IFERROR(VLOOKUP($B22,RD[#All],DX$2,0)/DX$1,"")</f>
        <v>3.5322513524760715</v>
      </c>
      <c r="DY22" s="67">
        <f>IFERROR(VLOOKUP($B22,RD[#All],DY$2,0)/DY$1,"")</f>
        <v>3.4419475655430714</v>
      </c>
      <c r="DZ22" s="67">
        <f>IFERROR(VLOOKUP($B22,RD[#All],DZ$2,0)/DZ$1,"")</f>
        <v>3.4644194756554305</v>
      </c>
      <c r="EA22" s="67">
        <f>IFERROR(VLOOKUP($B22,RD[#All],EA$2,0)/EA$1,"")</f>
        <v>3.4550145651269246</v>
      </c>
      <c r="EB22" s="67">
        <f>IFERROR(VLOOKUP($B22,RD[#All],EB$2,0)/EB$1,"")</f>
        <v>3.4726591760299623</v>
      </c>
      <c r="EC22" s="67">
        <f>IFERROR(VLOOKUP($B22,RD[#All],EC$2,0)/EC$1,"")</f>
        <v>3.4261019878997407</v>
      </c>
      <c r="ED22" s="67">
        <f>IFERROR(VLOOKUP($B22,RD[#All],ED$2,0)/ED$1,"")</f>
        <v>3.533275713050994</v>
      </c>
      <c r="EE22" s="67">
        <f>IFERROR(VLOOKUP($B22,RD[#All],EE$2,0)/EE$1,"")</f>
        <v>3.50561797752809</v>
      </c>
      <c r="EF22" s="67">
        <f>IFERROR(VLOOKUP($B22,RD[#All],EF$2,0)/EF$1,"")</f>
        <v>3.5869254341164454</v>
      </c>
      <c r="EG22" s="67">
        <f>IFERROR(VLOOKUP($B22,RD[#All],EG$2,0)/EG$1,"")</f>
        <v>3.5524475524475525</v>
      </c>
      <c r="EH22" s="67">
        <f>IFERROR(VLOOKUP($B22,RD[#All],EH$2,0)/EH$1,"")</f>
        <v>3.45</v>
      </c>
      <c r="EI22" s="67">
        <f>IFERROR(VLOOKUP($B22,RD[#All],EI$2,0)/EI$1,"")</f>
        <v>3.43006993006993</v>
      </c>
      <c r="EJ22" s="67">
        <f>IFERROR(VLOOKUP($B22,RD[#All],EJ$2,0)/EJ$1,"")</f>
        <v>3.5804195804195804</v>
      </c>
      <c r="EK22" s="67">
        <f>IFERROR(VLOOKUP($B22,RD[#All],EK$2,0)/EK$1,"")</f>
        <v>3.559550561797753</v>
      </c>
      <c r="EL22" s="67">
        <f>IFERROR(VLOOKUP($B22,RD[#All],EL$2,0)/EL$1,"")</f>
        <v>3.5617977528089888</v>
      </c>
      <c r="EM22" s="67">
        <f>IFERROR(VLOOKUP($B22,RD[#All],EM$2,0)/EM$1,"")</f>
        <v>3.5156439066551424</v>
      </c>
      <c r="EN22" s="67">
        <f>IFERROR(VLOOKUP($B22,RD[#All],EN$2,0)/EN$1,"")</f>
        <v>3.4876404494382021</v>
      </c>
      <c r="EO22" s="67">
        <f>IFERROR(VLOOKUP($B22,RD[#All],EO$2,0)/EO$1,"")</f>
        <v>3.595505617977528</v>
      </c>
      <c r="EP22" s="67">
        <f>IFERROR(VLOOKUP($B22,RD[#All],EP$2,0)/EP$1,"")</f>
        <v>3.567847882454624</v>
      </c>
      <c r="EQ22" s="67">
        <f>IFERROR(VLOOKUP($B22,RD[#All],EQ$2,0)/EQ$1,"")</f>
        <v>3.5138576779026218</v>
      </c>
      <c r="ER22" s="67">
        <f>IFERROR(VLOOKUP($B22,RD[#All],ER$2,0)/ER$1,"")</f>
        <v>3.5263612791702679</v>
      </c>
      <c r="ES22" s="67">
        <f>IFERROR(VLOOKUP($B22,RD[#All],ES$2,0)/ES$1,"")</f>
        <v>3.4981273408239701</v>
      </c>
      <c r="ET22" s="67">
        <f>IFERROR(VLOOKUP($B22,RD[#All],ET$2,0)/ET$1,"")</f>
        <v>3.5587334014300307</v>
      </c>
      <c r="EU22" s="67">
        <f>IFERROR(VLOOKUP($B22,RD[#All],EU$2,0)/EU$1,"")</f>
        <v>3.4191875540190146</v>
      </c>
      <c r="EV22" s="67">
        <f>IFERROR(VLOOKUP($B22,RD[#All],EV$2,0)/EV$1,"")</f>
        <v>3.5229040622299048</v>
      </c>
      <c r="EW22" s="67">
        <f>IFERROR(VLOOKUP($B22,RD[#All],EW$2,0)/EW$1,"")</f>
        <v>3.567847882454624</v>
      </c>
      <c r="EX22" s="67">
        <f>IFERROR(VLOOKUP($B22,RD[#All],EX$2,0)/EX$1,"")</f>
        <v>3.5730337078651684</v>
      </c>
      <c r="EY22" s="67">
        <f>IFERROR(VLOOKUP($B22,RD[#All],EY$2,0)/EY$1,"")</f>
        <v>3.5968372867249276</v>
      </c>
      <c r="EZ22" s="67">
        <f>IFERROR(VLOOKUP($B22,RD[#All],EZ$2,0)/EZ$1,"")</f>
        <v>3.5917602996254683</v>
      </c>
      <c r="FA22" s="67">
        <f>IFERROR(VLOOKUP($B22,RD[#All],FA$2,0)/FA$1,"")</f>
        <v>3.5812734082397006</v>
      </c>
      <c r="FB22" s="67">
        <f>IFERROR(VLOOKUP($B22,RD[#All],FB$2,0)/FB$1,"")</f>
        <v>3.5670411985018724</v>
      </c>
      <c r="FC22" s="67">
        <f>IFERROR(VLOOKUP($B22,RD[#All],FC$2,0)/FC$1,"")</f>
        <v>3.5853932584269663</v>
      </c>
      <c r="FD22" s="67">
        <f>IFERROR(VLOOKUP($B22,RD[#All],FD$2,0)/FD$1,"")</f>
        <v>3.5112359550561796</v>
      </c>
      <c r="FE22" s="67">
        <f>IFERROR(VLOOKUP($B22,RD[#All],FE$2,0)/FE$1,"")</f>
        <v>3.5022727272727274</v>
      </c>
      <c r="FF22" s="67">
        <f>IFERROR(VLOOKUP($B22,RD[#All],FF$2,0)/FF$1,"")</f>
        <v>3.4340909090909091</v>
      </c>
      <c r="FG22" s="67">
        <f>IFERROR(VLOOKUP($B22,RD[#All],FG$2,0)/FG$1,"")</f>
        <v>3.4414141414141417</v>
      </c>
      <c r="FH22" s="67">
        <f>IFERROR(VLOOKUP($B22,RD[#All],FH$2,0)/FH$1,"")</f>
        <v>3.5037878787878789</v>
      </c>
      <c r="FI22" s="67">
        <f>IFERROR(VLOOKUP($B22,RD[#All],FI$2,0)/FI$1,"")</f>
        <v>3.4377104377104377</v>
      </c>
      <c r="FJ22" s="67">
        <f>IFERROR(VLOOKUP($B22,RD[#All],FJ$2,0)/FJ$1,"")</f>
        <v>3.4713804713804715</v>
      </c>
      <c r="FK22" s="67">
        <f>IFERROR(VLOOKUP($B22,RD[#All],FK$2,0)/FK$1,"")</f>
        <v>3.5225589225589227</v>
      </c>
      <c r="FL22" s="67">
        <f>IFERROR(VLOOKUP($B22,RD[#All],FL$2,0)/FL$1,"")</f>
        <v>3.4290909090909092</v>
      </c>
      <c r="FM22" s="67">
        <f>IFERROR(VLOOKUP($B22,RD[#All],FM$2,0)/FM$1,"")</f>
        <v>3.5795454545454546</v>
      </c>
      <c r="FN22" s="67">
        <f>IFERROR(VLOOKUP($B22,RD[#All],FN$2,0)/FN$1,"")</f>
        <v>3.4646464646464645</v>
      </c>
      <c r="FO22" s="67">
        <f>IFERROR(VLOOKUP($B22,RD[#All],FO$2,0)/FO$1,"")</f>
        <v>3.4079545454545457</v>
      </c>
      <c r="FP22" s="67">
        <f>IFERROR(VLOOKUP($B22,RD[#All],FP$2,0)/FP$1,"")</f>
        <v>3.4363636363636365</v>
      </c>
      <c r="FQ22" s="67">
        <f>IFERROR(VLOOKUP($B22,RD[#All],FQ$2,0)/FQ$1,"")</f>
        <v>3.4145454545454546</v>
      </c>
      <c r="FR22" s="67">
        <f>IFERROR(VLOOKUP($B22,RD[#All],FR$2,0)/FR$1,"")</f>
        <v>3.458181818181818</v>
      </c>
      <c r="FS22" s="67">
        <f>IFERROR(VLOOKUP($B22,RD[#All],FS$2,0)/FS$1,"")</f>
        <v>3.4717171717171715</v>
      </c>
      <c r="FT22" s="67">
        <f>IFERROR(VLOOKUP($B22,RD[#All],FT$2,0)/FT$1,"")</f>
        <v>3.4672727272727273</v>
      </c>
      <c r="FU22" s="67">
        <f>IFERROR(VLOOKUP($B22,RD[#All],FU$2,0)/FU$1,"")</f>
        <v>3.4646464646464645</v>
      </c>
      <c r="FV22" s="67">
        <f>IFERROR(VLOOKUP($B22,RD[#All],FV$2,0)/FV$1,"")</f>
        <v>3.5568181818181817</v>
      </c>
      <c r="FW22" s="67">
        <f>IFERROR(VLOOKUP($B22,RD[#All],FW$2,0)/FW$1,"")</f>
        <v>3.4924242424242422</v>
      </c>
      <c r="FX22" s="67">
        <f>IFERROR(VLOOKUP($B22,RD[#All],FX$2,0)/FX$1,"")</f>
        <v>3.4659090909090908</v>
      </c>
      <c r="FY22" s="67">
        <f>IFERROR(VLOOKUP($B22,RD[#All],FY$2,0)/FY$1,"")</f>
        <v>3.4377104377104377</v>
      </c>
      <c r="FZ22" s="67">
        <f>IFERROR(VLOOKUP($B22,RD[#All],FZ$2,0)/FZ$1,"")</f>
        <v>3.5075757575757578</v>
      </c>
      <c r="GA22" s="67">
        <f>IFERROR(VLOOKUP($B22,RD[#All],GA$2,0)/GA$1,"")</f>
        <v>3.5279720279720279</v>
      </c>
      <c r="GB22" s="67">
        <f>IFERROR(VLOOKUP($B22,RD[#All],GB$2,0)/GB$1,"")</f>
        <v>3.4074074074074074</v>
      </c>
      <c r="GC22" s="67">
        <f>IFERROR(VLOOKUP($B22,RD[#All],GC$2,0)/GC$1,"")</f>
        <v>3.4646464646464645</v>
      </c>
      <c r="GD22" s="67">
        <f>IFERROR(VLOOKUP($B22,RD[#All],GD$2,0)/GD$1,"")</f>
        <v>3.5563636363636362</v>
      </c>
      <c r="GE22" s="67">
        <f>IFERROR(VLOOKUP($B22,RD[#All],GE$2,0)/GE$1,"")</f>
        <v>3.5139860139860142</v>
      </c>
      <c r="GF22" s="67">
        <f>IFERROR(VLOOKUP($B22,RD[#All],GF$2,0)/GF$1,"")</f>
        <v>3.4646464646464645</v>
      </c>
      <c r="GG22" s="67">
        <f>IFERROR(VLOOKUP($B22,RD[#All],GG$2,0)/GG$1,"")</f>
        <v>3.4683636363636361</v>
      </c>
      <c r="GH22" s="67">
        <f>IFERROR(VLOOKUP($B22,RD[#All],GH$2,0)/GH$1,"")</f>
        <v>3.488</v>
      </c>
      <c r="GI22" s="67">
        <f>IFERROR(VLOOKUP($B22,RD[#All],GI$2,0)/GI$1,"")</f>
        <v>3.4807272727272731</v>
      </c>
      <c r="GJ22" s="67">
        <f>IFERROR(VLOOKUP($B22,RD[#All],GJ$2,0)/GJ$1,"")</f>
        <v>3.5384615384615383</v>
      </c>
      <c r="GK22" s="67">
        <f>IFERROR(VLOOKUP($B22,RD[#All],GK$2,0)/GK$1,"")</f>
        <v>3.5265151515151514</v>
      </c>
      <c r="GL22" s="67">
        <f>IFERROR(VLOOKUP($B22,RD[#All],GL$2,0)/GL$1,"")</f>
        <v>3.5492424242424243</v>
      </c>
      <c r="GM22" s="67">
        <f>IFERROR(VLOOKUP($B22,RD[#All],GM$2,0)/GM$1,"")</f>
        <v>3.2234848484848486</v>
      </c>
      <c r="GN22" s="67">
        <f>IFERROR(VLOOKUP($B22,RD[#All],GN$2,0)/GN$1,"")</f>
        <v>3.5037878787878789</v>
      </c>
      <c r="GO22" s="67">
        <f>IFERROR(VLOOKUP($B22,RD[#All],GO$2,0)/GO$1,"")</f>
        <v>3.5681818181818183</v>
      </c>
      <c r="GP22" s="67">
        <f>IFERROR(VLOOKUP($B22,RD[#All],GP$2,0)/GP$1,"")</f>
        <v>3.5113636363636362</v>
      </c>
      <c r="GQ22" s="67">
        <f>IFERROR(VLOOKUP($B22,RD[#All],GQ$2,0)/GQ$1,"")</f>
        <v>3.4890909090909092</v>
      </c>
      <c r="GR22" s="67">
        <f>IFERROR(VLOOKUP($B22,RD[#All],GR$2,0)/GR$1,"")</f>
        <v>3.4814393939393939</v>
      </c>
      <c r="GS22" s="67" t="str">
        <f>IFERROR(VLOOKUP($B22,RD[#All],GS$2,0)/GS$1,"")</f>
        <v/>
      </c>
      <c r="GT22" s="67" t="str">
        <f>IFERROR(VLOOKUP($B22,RD[#All],GT$2,0)/GT$1,"")</f>
        <v/>
      </c>
      <c r="GU22" s="67">
        <f>IFERROR(VLOOKUP($B22,RD[#All],GU$2,0)/GU$1,"")</f>
        <v>3.2556332556332559</v>
      </c>
      <c r="GV22" s="67">
        <f>IFERROR(VLOOKUP($B22,RD[#All],GV$2,0)/GV$1,"")</f>
        <v>3.4147622800105069</v>
      </c>
      <c r="GW22" s="67">
        <f>IFERROR(VLOOKUP($B22,RD[#All],GW$2,0)/GW$1,"")</f>
        <v>3.4700665188470063</v>
      </c>
      <c r="GX22" s="67" t="str">
        <f>IFERROR(VLOOKUP($B22,RD[#All],GX$2,0)/GX$1,"")</f>
        <v/>
      </c>
      <c r="GY22" s="67">
        <f>IFERROR(VLOOKUP($B22,RD[#All],GY$2,0)/GY$1,"")</f>
        <v>3.5338345864661651</v>
      </c>
      <c r="GZ22" s="67">
        <f>IFERROR(VLOOKUP($B22,RD[#All],GZ$2,0)/GZ$1,"")</f>
        <v>3.4550561797752808</v>
      </c>
      <c r="HA22" s="67">
        <f>IFERROR(VLOOKUP($B22,RD[#All],HA$2,0)/HA$1,"")</f>
        <v>3.4606741573033708</v>
      </c>
      <c r="HB22" s="67">
        <f>IFERROR(VLOOKUP($B22,RD[#All],HB$2,0)/HB$1,"")</f>
        <v>3.4340823970037451</v>
      </c>
      <c r="HC22" s="67">
        <f>IFERROR(VLOOKUP($B22,RD[#All],HC$2,0)/HC$1,"")</f>
        <v>3.4535580524344569</v>
      </c>
      <c r="HD22" s="67">
        <f>IFERROR(VLOOKUP($B22,RD[#All],HD$2,0)/HD$1,"")</f>
        <v>3.5344569288389516</v>
      </c>
      <c r="HE22" s="67">
        <f>IFERROR(VLOOKUP($B22,RD[#All],HE$2,0)/HE$1,"")</f>
        <v>3.4767790262172285</v>
      </c>
      <c r="HF22" s="67">
        <f>IFERROR(VLOOKUP($B22,RD[#All],HF$2,0)/HF$1,"")</f>
        <v>3.5168539325842696</v>
      </c>
      <c r="HG22" s="67">
        <f>IFERROR(VLOOKUP($B22,RD[#All],HG$2,0)/HG$1,"")</f>
        <v>3.5355805243445695</v>
      </c>
      <c r="HH22" s="67">
        <f>IFERROR(VLOOKUP($B22,RD[#All],HH$2,0)/HH$1,"")</f>
        <v>3.4569288389513106</v>
      </c>
      <c r="HI22" s="67">
        <f>IFERROR(VLOOKUP($B22,RD[#All],HI$2,0)/HI$1,"")</f>
        <v>3.5123595505617975</v>
      </c>
      <c r="HJ22" s="67">
        <f>IFERROR(VLOOKUP($B22,RD[#All],HJ$2,0)/HJ$1,"")</f>
        <v>3.5243445692883895</v>
      </c>
      <c r="HK22" s="67">
        <f>IFERROR(VLOOKUP($B22,RD[#All],HK$2,0)/HK$1,"")</f>
        <v>3.4590095713691218</v>
      </c>
      <c r="HL22" s="67">
        <f>IFERROR(VLOOKUP($B22,RD[#All],HL$2,0)/HL$1,"")</f>
        <v>3.6587598834789845</v>
      </c>
      <c r="HM22" s="67">
        <f>IFERROR(VLOOKUP($B22,RD[#All],HM$2,0)/HM$1,"")</f>
        <v>3.7572772055530672</v>
      </c>
      <c r="HN22" s="67">
        <f>IFERROR(VLOOKUP($B22,RD[#All],HN$2,0)/HN$1,"")</f>
        <v>3.7707120465741153</v>
      </c>
      <c r="HO22" s="67">
        <f>IFERROR(VLOOKUP($B22,RD[#All],HO$2,0)/HO$1,"")</f>
        <v>3.746081504702194</v>
      </c>
      <c r="HP22" s="67">
        <f>IFERROR(VLOOKUP($B22,RD[#All],HP$2,0)/HP$1,"")</f>
        <v>3.7366771159874608</v>
      </c>
      <c r="HQ22" s="67">
        <f>IFERROR(VLOOKUP($B22,RD[#All],HQ$2,0)/HQ$1,"")</f>
        <v>3.4391534391534391</v>
      </c>
      <c r="HR22" s="67">
        <f>IFERROR(VLOOKUP($B22,RD[#All],HR$2,0)/HR$1,"")</f>
        <v>3.4979149291075893</v>
      </c>
      <c r="HS22" s="67">
        <f>IFERROR(VLOOKUP($B22,RD[#All],HS$2,0)/HS$1,"")</f>
        <v>3.6163595505617976</v>
      </c>
      <c r="HT22" s="67">
        <f>IFERROR(VLOOKUP($B22,RD[#All],HT$2,0)/HT$1,"")</f>
        <v>3.4989596337910944</v>
      </c>
      <c r="HU22" s="67">
        <f>IFERROR(VLOOKUP($B22,RD[#All],HU$2,0)/HU$1,"")</f>
        <v>3.5633535004321524</v>
      </c>
      <c r="HV22" s="67">
        <f>IFERROR(VLOOKUP($B22,RD[#All],HV$2,0)/HV$1,"")</f>
        <v>3.5108038029386344</v>
      </c>
      <c r="HW22" s="67">
        <f>IFERROR(VLOOKUP($B22,RD[#All],HW$2,0)/HW$1,"")</f>
        <v>3.559550561797753</v>
      </c>
      <c r="HX22" s="67">
        <f>IFERROR(VLOOKUP($B22,RD[#All],HX$2,0)/HX$1,"")</f>
        <v>3.5298184961106309</v>
      </c>
      <c r="HY22" s="67">
        <f>IFERROR(VLOOKUP($B22,RD[#All],HY$2,0)/HY$1,"")</f>
        <v>3.5861839367457344</v>
      </c>
      <c r="HZ22" s="67">
        <f>IFERROR(VLOOKUP($B22,RD[#All],HZ$2,0)/HZ$1,"")</f>
        <v>3.5389096962130671</v>
      </c>
      <c r="IA22" s="67">
        <f>IFERROR(VLOOKUP($B22,RD[#All],IA$2,0)/IA$1,"")</f>
        <v>3.5003885003885009</v>
      </c>
      <c r="IB22" s="67">
        <f>IFERROR(VLOOKUP($B22,RD[#All],IB$2,0)/IB$1,"")</f>
        <v>3.4401154401154401</v>
      </c>
      <c r="IC22" s="67">
        <f>IFERROR(VLOOKUP($B22,RD[#All],IC$2,0)/IC$1,"")</f>
        <v>3.5392385392385397</v>
      </c>
      <c r="ID22" s="67">
        <f>IFERROR(VLOOKUP($B22,RD[#All],ID$2,0)/ID$1,"")</f>
        <v>3.4530490086045642</v>
      </c>
      <c r="IE22" s="67">
        <f>IFERROR(VLOOKUP($B22,RD[#All],IE$2,0)/IE$1,"")</f>
        <v>3.4222222222222221</v>
      </c>
      <c r="IF22" s="67" t="str">
        <f>IFERROR(VLOOKUP($B22,RD[#All],IF$2,0)/IF$1,"")</f>
        <v/>
      </c>
      <c r="IG22" s="67">
        <f>IFERROR(VLOOKUP($B22,RD[#All],IG$2,0)/IG$1,"")</f>
        <v>3.539484857061987</v>
      </c>
      <c r="IH22" s="67">
        <f>IFERROR(VLOOKUP($B22,RD[#All],IH$2,0)/IH$1,"")</f>
        <v>3.5144548937652385</v>
      </c>
      <c r="II22" s="67">
        <f>IFERROR(VLOOKUP($B22,RD[#All],II$2,0)/II$1,"")</f>
        <v>3.4925373134328357</v>
      </c>
      <c r="IJ22" s="67">
        <f>IFERROR(VLOOKUP($B22,RD[#All],IJ$2,0)/IJ$1,"")</f>
        <v>3.4530490086045642</v>
      </c>
      <c r="IK22" s="67">
        <f>IFERROR(VLOOKUP($B22,RD[#All],IK$2,0)/IK$1,"")</f>
        <v>3.410644910644911</v>
      </c>
      <c r="IL22" s="67" t="str">
        <f>IFERROR(VLOOKUP($B22,RD[#All],IL$2,0)/IL$1,"")</f>
        <v/>
      </c>
      <c r="IM22" s="67" t="str">
        <f>IFERROR(VLOOKUP($B22,RD[#All],IM$2,0)/IM$1,"")</f>
        <v/>
      </c>
      <c r="IN22" s="67">
        <f>IFERROR(VLOOKUP($B22,RD[#All],IN$2,0)/IN$1,"")</f>
        <v>3.6071055381400208</v>
      </c>
      <c r="IO22" s="67">
        <f>IFERROR(VLOOKUP($B22,RD[#All],IO$2,0)/IO$1,"")</f>
        <v>3.6481191222570533</v>
      </c>
      <c r="IP22" s="67">
        <f>IFERROR(VLOOKUP($B22,RD[#All],IP$2,0)/IP$1,"")</f>
        <v>3.9350405996252342</v>
      </c>
      <c r="IQ22" s="67">
        <f>IFERROR(VLOOKUP($B22,RD[#All],IQ$2,0)/IQ$1,"")</f>
        <v>3.5003885003885009</v>
      </c>
      <c r="IR22" s="67">
        <f>IFERROR(VLOOKUP($B22,RD[#All],IR$2,0)/IR$1,"")</f>
        <v>3.4452736318407964</v>
      </c>
      <c r="IS22" s="86">
        <f>IFERROR(AVERAGEIF(Inv_SY_B[[#This Row],[BLK1_INV1]:[BLK8_INV27]],"&gt;"&amp;0.1,Inv_SY_B[[#This Row],[BLK1_INV1]:[BLK8_INV27]]),"")</f>
        <v>3.5043931867255282</v>
      </c>
    </row>
    <row r="23" spans="2:253" x14ac:dyDescent="0.35">
      <c r="B23" s="85">
        <f t="shared" si="0"/>
        <v>45845</v>
      </c>
      <c r="C23" s="67">
        <f>IFERROR(VLOOKUP($B23,RD[#All],C$2,0)/C$1,"")</f>
        <v>3.564390665514261</v>
      </c>
      <c r="D23" s="67">
        <f>IFERROR(VLOOKUP($B23,RD[#All],D$2,0)/D$1,"")</f>
        <v>3.533275713050994</v>
      </c>
      <c r="E23" s="67">
        <f>IFERROR(VLOOKUP($B23,RD[#All],E$2,0)/E$1,"")</f>
        <v>3.5692883895131087</v>
      </c>
      <c r="F23" s="67">
        <f>IFERROR(VLOOKUP($B23,RD[#All],F$2,0)/F$1,"")</f>
        <v>3.5543071161048689</v>
      </c>
      <c r="G23" s="67">
        <f>IFERROR(VLOOKUP($B23,RD[#All],G$2,0)/G$1,"")</f>
        <v>3.5747623163353501</v>
      </c>
      <c r="H23" s="67">
        <f>IFERROR(VLOOKUP($B23,RD[#All],H$2,0)/H$1,"")</f>
        <v>3.5168539325842696</v>
      </c>
      <c r="I23" s="67">
        <f>IFERROR(VLOOKUP($B23,RD[#All],I$2,0)/I$1,"")</f>
        <v>3.5355805243445695</v>
      </c>
      <c r="J23" s="67">
        <f>IFERROR(VLOOKUP($B23,RD[#All],J$2,0)/J$1,"")</f>
        <v>3.5468164794007491</v>
      </c>
      <c r="K23" s="67">
        <f>IFERROR(VLOOKUP($B23,RD[#All],K$2,0)/K$1,"")</f>
        <v>3.559550561797753</v>
      </c>
      <c r="L23" s="67">
        <f>IFERROR(VLOOKUP($B23,RD[#All],L$2,0)/L$1,"")</f>
        <v>3.559550561797753</v>
      </c>
      <c r="M23" s="67">
        <f>IFERROR(VLOOKUP($B23,RD[#All],M$2,0)/M$1,"")</f>
        <v>3.5842696629213484</v>
      </c>
      <c r="N23" s="67">
        <f>IFERROR(VLOOKUP($B23,RD[#All],N$2,0)/N$1,"")</f>
        <v>3.5992509363295881</v>
      </c>
      <c r="O23" s="67">
        <f>IFERROR(VLOOKUP($B23,RD[#All],O$2,0)/O$1,"")</f>
        <v>3.5131086142322099</v>
      </c>
      <c r="P23" s="67">
        <f>IFERROR(VLOOKUP($B23,RD[#All],P$2,0)/P$1,"")</f>
        <v>3.6241062308478038</v>
      </c>
      <c r="Q23" s="67">
        <f>IFERROR(VLOOKUP($B23,RD[#All],Q$2,0)/Q$1,"")</f>
        <v>3.5131086142322099</v>
      </c>
      <c r="R23" s="67">
        <f>IFERROR(VLOOKUP($B23,RD[#All],R$2,0)/R$1,"")</f>
        <v>3.5243445692883895</v>
      </c>
      <c r="S23" s="67">
        <f>IFERROR(VLOOKUP($B23,RD[#All],S$2,0)/S$1,"")</f>
        <v>3.5131086142322099</v>
      </c>
      <c r="T23" s="67">
        <f>IFERROR(VLOOKUP($B23,RD[#All],T$2,0)/T$1,"")</f>
        <v>3.5093632958801497</v>
      </c>
      <c r="U23" s="67">
        <f>IFERROR(VLOOKUP($B23,RD[#All],U$2,0)/U$1,"")</f>
        <v>3.536732929991357</v>
      </c>
      <c r="V23" s="67">
        <f>IFERROR(VLOOKUP($B23,RD[#All],V$2,0)/V$1,"")</f>
        <v>3.5298184961106309</v>
      </c>
      <c r="W23" s="67">
        <f>IFERROR(VLOOKUP($B23,RD[#All],W$2,0)/W$1,"")</f>
        <v>3.5243445692883895</v>
      </c>
      <c r="X23" s="67">
        <f>IFERROR(VLOOKUP($B23,RD[#All],X$2,0)/X$1,"")</f>
        <v>3.5355805243445695</v>
      </c>
      <c r="Y23" s="67">
        <f>IFERROR(VLOOKUP($B23,RD[#All],Y$2,0)/Y$1,"")</f>
        <v>3.4779602420051856</v>
      </c>
      <c r="Z23" s="67">
        <f>IFERROR(VLOOKUP($B23,RD[#All],Z$2,0)/Z$1,"")</f>
        <v>3.5422388680815646</v>
      </c>
      <c r="AA23" s="67">
        <f>IFERROR(VLOOKUP($B23,RD[#All],AA$2,0)/AA$1,"")</f>
        <v>3.5401901469317201</v>
      </c>
      <c r="AB23" s="67">
        <f>IFERROR(VLOOKUP($B23,RD[#All],AB$2,0)/AB$1,"")</f>
        <v>3.536732929991357</v>
      </c>
      <c r="AC23" s="67">
        <f>IFERROR(VLOOKUP($B23,RD[#All],AC$2,0)/AC$1,"")</f>
        <v>3.4952463267070009</v>
      </c>
      <c r="AD23" s="67">
        <f>IFERROR(VLOOKUP($B23,RD[#All],AD$2,0)/AD$1,"")</f>
        <v>3.5089471493965876</v>
      </c>
      <c r="AE23" s="67">
        <f>IFERROR(VLOOKUP($B23,RD[#All],AE$2,0)/AE$1,"")</f>
        <v>3.5156054931335832</v>
      </c>
      <c r="AF23" s="67">
        <f>IFERROR(VLOOKUP($B23,RD[#All],AF$2,0)/AF$1,"")</f>
        <v>3.502288805659592</v>
      </c>
      <c r="AG23" s="67">
        <f>IFERROR(VLOOKUP($B23,RD[#All],AG$2,0)/AG$1,"")</f>
        <v>3.4889721181856013</v>
      </c>
      <c r="AH23" s="67">
        <f>IFERROR(VLOOKUP($B23,RD[#All],AH$2,0)/AH$1,"")</f>
        <v>3.5255930087390763</v>
      </c>
      <c r="AI23" s="67">
        <f>IFERROR(VLOOKUP($B23,RD[#All],AI$2,0)/AI$1,"")</f>
        <v>3.5078616352201255</v>
      </c>
      <c r="AJ23" s="67">
        <f>IFERROR(VLOOKUP($B23,RD[#All],AJ$2,0)/AJ$1,"")</f>
        <v>3.5898968764011356</v>
      </c>
      <c r="AK23" s="67">
        <f>IFERROR(VLOOKUP($B23,RD[#All],AK$2,0)/AK$1,"")</f>
        <v>3.4782771535580528</v>
      </c>
      <c r="AL23" s="67">
        <f>IFERROR(VLOOKUP($B23,RD[#All],AL$2,0)/AL$1,"")</f>
        <v>3.4827701572432255</v>
      </c>
      <c r="AM23" s="67">
        <f>IFERROR(VLOOKUP($B23,RD[#All],AM$2,0)/AM$1,"")</f>
        <v>3.5602996254681649</v>
      </c>
      <c r="AN23" s="67">
        <f>IFERROR(VLOOKUP($B23,RD[#All],AN$2,0)/AN$1,"")</f>
        <v>3.5243445692883895</v>
      </c>
      <c r="AO23" s="67">
        <f>IFERROR(VLOOKUP($B23,RD[#All],AO$2,0)/AO$1,"")</f>
        <v>3.5767790262172285</v>
      </c>
      <c r="AP23" s="67">
        <f>IFERROR(VLOOKUP($B23,RD[#All],AP$2,0)/AP$1,"")</f>
        <v>3.5161048689138577</v>
      </c>
      <c r="AQ23" s="67">
        <f>IFERROR(VLOOKUP($B23,RD[#All],AQ$2,0)/AQ$1,"")</f>
        <v>3.5243445692883895</v>
      </c>
      <c r="AR23" s="67">
        <f>IFERROR(VLOOKUP($B23,RD[#All],AR$2,0)/AR$1,"")</f>
        <v>3.5730337078651684</v>
      </c>
      <c r="AS23" s="67">
        <f>IFERROR(VLOOKUP($B23,RD[#All],AS$2,0)/AS$1,"")</f>
        <v>3.5617977528089888</v>
      </c>
      <c r="AT23" s="67">
        <f>IFERROR(VLOOKUP($B23,RD[#All],AT$2,0)/AT$1,"")</f>
        <v>3.5168539325842696</v>
      </c>
      <c r="AU23" s="67">
        <f>IFERROR(VLOOKUP($B23,RD[#All],AU$2,0)/AU$1,"")</f>
        <v>3.5430711610486894</v>
      </c>
      <c r="AV23" s="67">
        <f>IFERROR(VLOOKUP($B23,RD[#All],AV$2,0)/AV$1,"")</f>
        <v>3.5543071161048689</v>
      </c>
      <c r="AW23" s="67">
        <f>IFERROR(VLOOKUP($B23,RD[#All],AW$2,0)/AW$1,"")</f>
        <v>3.4921348314606742</v>
      </c>
      <c r="AX23" s="67">
        <f>IFERROR(VLOOKUP($B23,RD[#All],AX$2,0)/AX$1,"")</f>
        <v>3.4951310861423224</v>
      </c>
      <c r="AY23" s="67">
        <f>IFERROR(VLOOKUP($B23,RD[#All],AY$2,0)/AY$1,"")</f>
        <v>3.512808988764045</v>
      </c>
      <c r="AZ23" s="67">
        <f>IFERROR(VLOOKUP($B23,RD[#All],AZ$2,0)/AZ$1,"")</f>
        <v>3.4912359550561796</v>
      </c>
      <c r="BA23" s="67">
        <f>IFERROR(VLOOKUP($B23,RD[#All],BA$2,0)/BA$1,"")</f>
        <v>3.5505617977528088</v>
      </c>
      <c r="BB23" s="67">
        <f>IFERROR(VLOOKUP($B23,RD[#All],BB$2,0)/BB$1,"")</f>
        <v>3.5232209737827715</v>
      </c>
      <c r="BC23" s="67">
        <f>IFERROR(VLOOKUP($B23,RD[#All],BC$2,0)/BC$1,"")</f>
        <v>3.598834789846026</v>
      </c>
      <c r="BD23" s="67">
        <f>IFERROR(VLOOKUP($B23,RD[#All],BD$2,0)/BD$1,"")</f>
        <v>3.5052850603412402</v>
      </c>
      <c r="BE23" s="67">
        <f>IFERROR(VLOOKUP($B23,RD[#All],BE$2,0)/BE$1,"")</f>
        <v>3.5298184961106309</v>
      </c>
      <c r="BF23" s="67">
        <f>IFERROR(VLOOKUP($B23,RD[#All],BF$2,0)/BF$1,"")</f>
        <v>3.598834789846026</v>
      </c>
      <c r="BG23" s="67">
        <f>IFERROR(VLOOKUP($B23,RD[#All],BG$2,0)/BG$1,"")</f>
        <v>3.5622138992925509</v>
      </c>
      <c r="BH23" s="67">
        <f>IFERROR(VLOOKUP($B23,RD[#All],BH$2,0)/BH$1,"")</f>
        <v>3.5617977528089888</v>
      </c>
      <c r="BI23" s="67">
        <f>IFERROR(VLOOKUP($B23,RD[#All],BI$2,0)/BI$1,"")</f>
        <v>3.5122763212650852</v>
      </c>
      <c r="BJ23" s="67">
        <f>IFERROR(VLOOKUP($B23,RD[#All],BJ$2,0)/BJ$1,"")</f>
        <v>3.5455680399500622</v>
      </c>
      <c r="BK23" s="67">
        <f>IFERROR(VLOOKUP($B23,RD[#All],BK$2,0)/BK$1,"")</f>
        <v>3.5299625468164795</v>
      </c>
      <c r="BL23" s="67">
        <f>IFERROR(VLOOKUP($B23,RD[#All],BL$2,0)/BL$1,"")</f>
        <v>3.5496821679491473</v>
      </c>
      <c r="BM23" s="67">
        <f>IFERROR(VLOOKUP($B23,RD[#All],BM$2,0)/BM$1,"")</f>
        <v>3.5018726591760299</v>
      </c>
      <c r="BN23" s="67">
        <f>IFERROR(VLOOKUP($B23,RD[#All],BN$2,0)/BN$1,"")</f>
        <v>3.6238244514106581</v>
      </c>
      <c r="BO23" s="67">
        <f>IFERROR(VLOOKUP($B23,RD[#All],BO$2,0)/BO$1,"")</f>
        <v>3.6286949006050127</v>
      </c>
      <c r="BP23" s="67">
        <f>IFERROR(VLOOKUP($B23,RD[#All],BP$2,0)/BP$1,"")</f>
        <v>3.6076058772687984</v>
      </c>
      <c r="BQ23" s="67">
        <f>IFERROR(VLOOKUP($B23,RD[#All],BQ$2,0)/BQ$1,"")</f>
        <v>3.6532411408815904</v>
      </c>
      <c r="BR23" s="67">
        <f>IFERROR(VLOOKUP($B23,RD[#All],BR$2,0)/BR$1,"")</f>
        <v>3.5768366464995673</v>
      </c>
      <c r="BS23" s="67">
        <f>IFERROR(VLOOKUP($B23,RD[#All],BS$2,0)/BS$1,"")</f>
        <v>3.5902621722846444</v>
      </c>
      <c r="BT23" s="67">
        <f>IFERROR(VLOOKUP($B23,RD[#All],BT$2,0)/BT$1,"")</f>
        <v>3.583520599250936</v>
      </c>
      <c r="BU23" s="67">
        <f>IFERROR(VLOOKUP($B23,RD[#All],BU$2,0)/BU$1,"")</f>
        <v>3.6176029962546816</v>
      </c>
      <c r="BV23" s="67">
        <f>IFERROR(VLOOKUP($B23,RD[#All],BV$2,0)/BV$1,"")</f>
        <v>3.601123595505618</v>
      </c>
      <c r="BW23" s="67">
        <f>IFERROR(VLOOKUP($B23,RD[#All],BW$2,0)/BW$1,"")</f>
        <v>3.6438202247191009</v>
      </c>
      <c r="BX23" s="67">
        <f>IFERROR(VLOOKUP($B23,RD[#All],BX$2,0)/BX$1,"")</f>
        <v>3.6044943820224717</v>
      </c>
      <c r="BY23" s="67">
        <f>IFERROR(VLOOKUP($B23,RD[#All],BY$2,0)/BY$1,"")</f>
        <v>3.5778610070744903</v>
      </c>
      <c r="BZ23" s="67">
        <f>IFERROR(VLOOKUP($B23,RD[#All],BZ$2,0)/BZ$1,"")</f>
        <v>3.5086142322097382</v>
      </c>
      <c r="CA23" s="67">
        <f>IFERROR(VLOOKUP($B23,RD[#All],CA$2,0)/CA$1,"")</f>
        <v>3.6108198085726171</v>
      </c>
      <c r="CB23" s="67">
        <f>IFERROR(VLOOKUP($B23,RD[#All],CB$2,0)/CB$1,"")</f>
        <v>3.5558052434456928</v>
      </c>
      <c r="CC23" s="67">
        <f>IFERROR(VLOOKUP($B23,RD[#All],CC$2,0)/CC$1,"")</f>
        <v>3.493632958801498</v>
      </c>
      <c r="CD23" s="67">
        <f>IFERROR(VLOOKUP($B23,RD[#All],CD$2,0)/CD$1,"")</f>
        <v>3.6179775280898876</v>
      </c>
      <c r="CE23" s="67">
        <f>IFERROR(VLOOKUP($B23,RD[#All],CE$2,0)/CE$1,"")</f>
        <v>3.50561797752809</v>
      </c>
      <c r="CF23" s="67">
        <f>IFERROR(VLOOKUP($B23,RD[#All],CF$2,0)/CF$1,"")</f>
        <v>3.6250936329588015</v>
      </c>
      <c r="CG23" s="67">
        <f>IFERROR(VLOOKUP($B23,RD[#All],CG$2,0)/CG$1,"")</f>
        <v>3.5071161048689139</v>
      </c>
      <c r="CH23" s="67">
        <f>IFERROR(VLOOKUP($B23,RD[#All],CH$2,0)/CH$1,"")</f>
        <v>3.5355805243445695</v>
      </c>
      <c r="CI23" s="67">
        <f>IFERROR(VLOOKUP($B23,RD[#All],CI$2,0)/CI$1,"")</f>
        <v>3.5543071161048689</v>
      </c>
      <c r="CJ23" s="67">
        <f>IFERROR(VLOOKUP($B23,RD[#All],CJ$2,0)/CJ$1,"")</f>
        <v>3.5805243445692883</v>
      </c>
      <c r="CK23" s="67">
        <f>IFERROR(VLOOKUP($B23,RD[#All],CK$2,0)/CK$1,"")</f>
        <v>3.558801498127341</v>
      </c>
      <c r="CL23" s="67">
        <f>IFERROR(VLOOKUP($B23,RD[#All],CL$2,0)/CL$1,"")</f>
        <v>3.5752808988764047</v>
      </c>
      <c r="CM23" s="67">
        <f>IFERROR(VLOOKUP($B23,RD[#All],CM$2,0)/CM$1,"")</f>
        <v>3.5794007490636708</v>
      </c>
      <c r="CN23" s="67">
        <f>IFERROR(VLOOKUP($B23,RD[#All],CN$2,0)/CN$1,"")</f>
        <v>3.5651685393258425</v>
      </c>
      <c r="CO23" s="67">
        <f>IFERROR(VLOOKUP($B23,RD[#All],CO$2,0)/CO$1,"")</f>
        <v>3.5843595505617976</v>
      </c>
      <c r="CP23" s="67">
        <f>IFERROR(VLOOKUP($B23,RD[#All],CP$2,0)/CP$1,"")</f>
        <v>3.6141745894554886</v>
      </c>
      <c r="CQ23" s="67">
        <f>IFERROR(VLOOKUP($B23,RD[#All],CQ$2,0)/CQ$1,"")</f>
        <v>3.5617977528089888</v>
      </c>
      <c r="CR23" s="67">
        <f>IFERROR(VLOOKUP($B23,RD[#All],CR$2,0)/CR$1,"")</f>
        <v>3.5730337078651684</v>
      </c>
      <c r="CS23" s="67">
        <f>IFERROR(VLOOKUP($B23,RD[#All],CS$2,0)/CS$1,"")</f>
        <v>3.5961714523512276</v>
      </c>
      <c r="CT23" s="67">
        <f>IFERROR(VLOOKUP($B23,RD[#All],CT$2,0)/CT$1,"")</f>
        <v>3.5621722846441948</v>
      </c>
      <c r="CU23" s="67">
        <f>IFERROR(VLOOKUP($B23,RD[#All],CU$2,0)/CU$1,"")</f>
        <v>3.558801498127341</v>
      </c>
      <c r="CV23" s="67">
        <f>IFERROR(VLOOKUP($B23,RD[#All],CV$2,0)/CV$1,"")</f>
        <v>3.6419475655430711</v>
      </c>
      <c r="CW23" s="67">
        <f>IFERROR(VLOOKUP($B23,RD[#All],CW$2,0)/CW$1,"")</f>
        <v>3.5936329588014981</v>
      </c>
      <c r="CX23" s="67">
        <f>IFERROR(VLOOKUP($B23,RD[#All],CX$2,0)/CX$1,"")</f>
        <v>3.60749063670412</v>
      </c>
      <c r="CY23" s="67">
        <f>IFERROR(VLOOKUP($B23,RD[#All],CY$2,0)/CY$1,"")</f>
        <v>3.5692883895131087</v>
      </c>
      <c r="CZ23" s="67">
        <f>IFERROR(VLOOKUP($B23,RD[#All],CZ$2,0)/CZ$1,"")</f>
        <v>3.5981273408239702</v>
      </c>
      <c r="DA23" s="67">
        <f>IFERROR(VLOOKUP($B23,RD[#All],DA$2,0)/DA$1,"")</f>
        <v>3.5617977528089888</v>
      </c>
      <c r="DB23" s="67">
        <f>IFERROR(VLOOKUP($B23,RD[#All],DB$2,0)/DB$1,"")</f>
        <v>3.5887640449438205</v>
      </c>
      <c r="DC23" s="67">
        <f>IFERROR(VLOOKUP($B23,RD[#All],DC$2,0)/DC$1,"")</f>
        <v>3.5558884727424052</v>
      </c>
      <c r="DD23" s="67">
        <f>IFERROR(VLOOKUP($B23,RD[#All],DD$2,0)/DD$1,"")</f>
        <v>3.5805243445692883</v>
      </c>
      <c r="DE23" s="67">
        <f>IFERROR(VLOOKUP($B23,RD[#All],DE$2,0)/DE$1,"")</f>
        <v>3.628797336662505</v>
      </c>
      <c r="DF23" s="67">
        <f>IFERROR(VLOOKUP($B23,RD[#All],DF$2,0)/DF$1,"")</f>
        <v>3.4928069588491137</v>
      </c>
      <c r="DG23" s="67">
        <f>IFERROR(VLOOKUP($B23,RD[#All],DG$2,0)/DG$1,"")</f>
        <v>3.5411985018726591</v>
      </c>
      <c r="DH23" s="67">
        <f>IFERROR(VLOOKUP($B23,RD[#All],DH$2,0)/DH$1,"")</f>
        <v>3.5768622555139413</v>
      </c>
      <c r="DI23" s="67">
        <f>IFERROR(VLOOKUP($B23,RD[#All],DI$2,0)/DI$1,"")</f>
        <v>3.5398444252376837</v>
      </c>
      <c r="DJ23" s="67">
        <f>IFERROR(VLOOKUP($B23,RD[#All],DJ$2,0)/DJ$1,"")</f>
        <v>3.6038029386343995</v>
      </c>
      <c r="DK23" s="67">
        <f>IFERROR(VLOOKUP($B23,RD[#All],DK$2,0)/DK$1,"")</f>
        <v>3.648439450686642</v>
      </c>
      <c r="DL23" s="67">
        <f>IFERROR(VLOOKUP($B23,RD[#All],DL$2,0)/DL$1,"")</f>
        <v>3.6158135663753637</v>
      </c>
      <c r="DM23" s="67">
        <f>IFERROR(VLOOKUP($B23,RD[#All],DM$2,0)/DM$1,"")</f>
        <v>3.5996254681647941</v>
      </c>
      <c r="DN23" s="67">
        <f>IFERROR(VLOOKUP($B23,RD[#All],DN$2,0)/DN$1,"")</f>
        <v>3.5857677902621723</v>
      </c>
      <c r="DO23" s="67">
        <f>IFERROR(VLOOKUP($B23,RD[#All],DO$2,0)/DO$1,"")</f>
        <v>3.502843760455002</v>
      </c>
      <c r="DP23" s="67">
        <f>IFERROR(VLOOKUP($B23,RD[#All],DP$2,0)/DP$1,"")</f>
        <v>3.5322513524760715</v>
      </c>
      <c r="DQ23" s="67">
        <f>IFERROR(VLOOKUP($B23,RD[#All],DQ$2,0)/DQ$1,"")</f>
        <v>3.5898460258010818</v>
      </c>
      <c r="DR23" s="67">
        <f>IFERROR(VLOOKUP($B23,RD[#All],DR$2,0)/DR$1,"")</f>
        <v>3.547191011235955</v>
      </c>
      <c r="DS23" s="67">
        <f>IFERROR(VLOOKUP($B23,RD[#All],DS$2,0)/DS$1,"")</f>
        <v>3.536704119850187</v>
      </c>
      <c r="DT23" s="67">
        <f>IFERROR(VLOOKUP($B23,RD[#All],DT$2,0)/DT$1,"")</f>
        <v>3.50561797752809</v>
      </c>
      <c r="DU23" s="67">
        <f>IFERROR(VLOOKUP($B23,RD[#All],DU$2,0)/DU$1,"")</f>
        <v>3.5781939242613396</v>
      </c>
      <c r="DV23" s="67">
        <f>IFERROR(VLOOKUP($B23,RD[#All],DV$2,0)/DV$1,"")</f>
        <v>3.6385767790262173</v>
      </c>
      <c r="DW23" s="67">
        <f>IFERROR(VLOOKUP($B23,RD[#All],DW$2,0)/DW$1,"")</f>
        <v>3.4835205992509364</v>
      </c>
      <c r="DX23" s="67">
        <f>IFERROR(VLOOKUP($B23,RD[#All],DX$2,0)/DX$1,"")</f>
        <v>3.6517686225551396</v>
      </c>
      <c r="DY23" s="67">
        <f>IFERROR(VLOOKUP($B23,RD[#All],DY$2,0)/DY$1,"")</f>
        <v>3.5767790262172285</v>
      </c>
      <c r="DZ23" s="67">
        <f>IFERROR(VLOOKUP($B23,RD[#All],DZ$2,0)/DZ$1,"")</f>
        <v>3.5168539325842696</v>
      </c>
      <c r="EA23" s="67">
        <f>IFERROR(VLOOKUP($B23,RD[#All],EA$2,0)/EA$1,"")</f>
        <v>3.5122763212650852</v>
      </c>
      <c r="EB23" s="67">
        <f>IFERROR(VLOOKUP($B23,RD[#All],EB$2,0)/EB$1,"")</f>
        <v>3.4989596337910944</v>
      </c>
      <c r="EC23" s="67">
        <f>IFERROR(VLOOKUP($B23,RD[#All],EC$2,0)/EC$1,"")</f>
        <v>3.4987035436473639</v>
      </c>
      <c r="ED23" s="67">
        <f>IFERROR(VLOOKUP($B23,RD[#All],ED$2,0)/ED$1,"")</f>
        <v>3.5450302506482285</v>
      </c>
      <c r="EE23" s="67">
        <f>IFERROR(VLOOKUP($B23,RD[#All],EE$2,0)/EE$1,"")</f>
        <v>3.5363872082973207</v>
      </c>
      <c r="EF23" s="67">
        <f>IFERROR(VLOOKUP($B23,RD[#All],EF$2,0)/EF$1,"")</f>
        <v>3.6183861082737487</v>
      </c>
      <c r="EG23" s="67">
        <f>IFERROR(VLOOKUP($B23,RD[#All],EG$2,0)/EG$1,"")</f>
        <v>3.5664335664335662</v>
      </c>
      <c r="EH23" s="67">
        <f>IFERROR(VLOOKUP($B23,RD[#All],EH$2,0)/EH$1,"")</f>
        <v>3.5314685314685317</v>
      </c>
      <c r="EI23" s="67">
        <f>IFERROR(VLOOKUP($B23,RD[#All],EI$2,0)/EI$1,"")</f>
        <v>3.5283216783216784</v>
      </c>
      <c r="EJ23" s="67">
        <f>IFERROR(VLOOKUP($B23,RD[#All],EJ$2,0)/EJ$1,"")</f>
        <v>3.645104895104895</v>
      </c>
      <c r="EK23" s="67">
        <f>IFERROR(VLOOKUP($B23,RD[#All],EK$2,0)/EK$1,"")</f>
        <v>3.6314606741573034</v>
      </c>
      <c r="EL23" s="67">
        <f>IFERROR(VLOOKUP($B23,RD[#All],EL$2,0)/EL$1,"")</f>
        <v>3.6520599250936332</v>
      </c>
      <c r="EM23" s="67">
        <f>IFERROR(VLOOKUP($B23,RD[#All],EM$2,0)/EM$1,"")</f>
        <v>3.5401901469317201</v>
      </c>
      <c r="EN23" s="67">
        <f>IFERROR(VLOOKUP($B23,RD[#All],EN$2,0)/EN$1,"")</f>
        <v>3.4952463267070009</v>
      </c>
      <c r="EO23" s="67">
        <f>IFERROR(VLOOKUP($B23,RD[#All],EO$2,0)/EO$1,"")</f>
        <v>3.5771535580524345</v>
      </c>
      <c r="EP23" s="67">
        <f>IFERROR(VLOOKUP($B23,RD[#All],EP$2,0)/EP$1,"")</f>
        <v>3.6411408815903199</v>
      </c>
      <c r="EQ23" s="67">
        <f>IFERROR(VLOOKUP($B23,RD[#All],EQ$2,0)/EQ$1,"")</f>
        <v>3.4981273408239701</v>
      </c>
      <c r="ER23" s="67">
        <f>IFERROR(VLOOKUP($B23,RD[#All],ER$2,0)/ER$1,"")</f>
        <v>3.5789109766637859</v>
      </c>
      <c r="ES23" s="67">
        <f>IFERROR(VLOOKUP($B23,RD[#All],ES$2,0)/ES$1,"")</f>
        <v>3.5745318352059923</v>
      </c>
      <c r="ET23" s="67">
        <f>IFERROR(VLOOKUP($B23,RD[#All],ET$2,0)/ET$1,"")</f>
        <v>3.6281920326864148</v>
      </c>
      <c r="EU23" s="67">
        <f>IFERROR(VLOOKUP($B23,RD[#All],EU$2,0)/EU$1,"")</f>
        <v>3.567847882454624</v>
      </c>
      <c r="EV23" s="67">
        <f>IFERROR(VLOOKUP($B23,RD[#All],EV$2,0)/EV$1,"")</f>
        <v>3.630423509075194</v>
      </c>
      <c r="EW23" s="67">
        <f>IFERROR(VLOOKUP($B23,RD[#All],EW$2,0)/EW$1,"")</f>
        <v>3.6615384615384614</v>
      </c>
      <c r="EX23" s="67">
        <f>IFERROR(VLOOKUP($B23,RD[#All],EX$2,0)/EX$1,"")</f>
        <v>3.6411985018726591</v>
      </c>
      <c r="EY23" s="67">
        <f>IFERROR(VLOOKUP($B23,RD[#All],EY$2,0)/EY$1,"")</f>
        <v>3.5259259259259257</v>
      </c>
      <c r="EZ23" s="67">
        <f>IFERROR(VLOOKUP($B23,RD[#All],EZ$2,0)/EZ$1,"")</f>
        <v>3.6438202247191009</v>
      </c>
      <c r="FA23" s="67">
        <f>IFERROR(VLOOKUP($B23,RD[#All],FA$2,0)/FA$1,"")</f>
        <v>3.5831460674157305</v>
      </c>
      <c r="FB23" s="67">
        <f>IFERROR(VLOOKUP($B23,RD[#All],FB$2,0)/FB$1,"")</f>
        <v>3.547940074906367</v>
      </c>
      <c r="FC23" s="67">
        <f>IFERROR(VLOOKUP($B23,RD[#All],FC$2,0)/FC$1,"")</f>
        <v>3.5243445692883895</v>
      </c>
      <c r="FD23" s="67">
        <f>IFERROR(VLOOKUP($B23,RD[#All],FD$2,0)/FD$1,"")</f>
        <v>3.488014981273408</v>
      </c>
      <c r="FE23" s="67">
        <f>IFERROR(VLOOKUP($B23,RD[#All],FE$2,0)/FE$1,"")</f>
        <v>3.5950757575757577</v>
      </c>
      <c r="FF23" s="67">
        <f>IFERROR(VLOOKUP($B23,RD[#All],FF$2,0)/FF$1,"")</f>
        <v>3.5363636363636366</v>
      </c>
      <c r="FG23" s="67">
        <f>IFERROR(VLOOKUP($B23,RD[#All],FG$2,0)/FG$1,"")</f>
        <v>3.5094276094276093</v>
      </c>
      <c r="FH23" s="67">
        <f>IFERROR(VLOOKUP($B23,RD[#All],FH$2,0)/FH$1,"")</f>
        <v>3.5568181818181817</v>
      </c>
      <c r="FI23" s="67">
        <f>IFERROR(VLOOKUP($B23,RD[#All],FI$2,0)/FI$1,"")</f>
        <v>3.5185185185185186</v>
      </c>
      <c r="FJ23" s="67">
        <f>IFERROR(VLOOKUP($B23,RD[#All],FJ$2,0)/FJ$1,"")</f>
        <v>3.542087542087542</v>
      </c>
      <c r="FK23" s="67">
        <f>IFERROR(VLOOKUP($B23,RD[#All],FK$2,0)/FK$1,"")</f>
        <v>3.595286195286195</v>
      </c>
      <c r="FL23" s="67">
        <f>IFERROR(VLOOKUP($B23,RD[#All],FL$2,0)/FL$1,"")</f>
        <v>3.6436363636363636</v>
      </c>
      <c r="FM23" s="67">
        <f>IFERROR(VLOOKUP($B23,RD[#All],FM$2,0)/FM$1,"")</f>
        <v>3.5719696969696968</v>
      </c>
      <c r="FN23" s="67">
        <f>IFERROR(VLOOKUP($B23,RD[#All],FN$2,0)/FN$1,"")</f>
        <v>3.5016835016835017</v>
      </c>
      <c r="FO23" s="67">
        <f>IFERROR(VLOOKUP($B23,RD[#All],FO$2,0)/FO$1,"")</f>
        <v>3.5106060606060603</v>
      </c>
      <c r="FP23" s="67">
        <f>IFERROR(VLOOKUP($B23,RD[#All],FP$2,0)/FP$1,"")</f>
        <v>3.5167272727272727</v>
      </c>
      <c r="FQ23" s="67">
        <f>IFERROR(VLOOKUP($B23,RD[#All],FQ$2,0)/FQ$1,"")</f>
        <v>3.5381818181818181</v>
      </c>
      <c r="FR23" s="67">
        <f>IFERROR(VLOOKUP($B23,RD[#All],FR$2,0)/FR$1,"")</f>
        <v>3.4858181818181819</v>
      </c>
      <c r="FS23" s="67">
        <f>IFERROR(VLOOKUP($B23,RD[#All],FS$2,0)/FS$1,"")</f>
        <v>3.6313131313131315</v>
      </c>
      <c r="FT23" s="67">
        <f>IFERROR(VLOOKUP($B23,RD[#All],FT$2,0)/FT$1,"")</f>
        <v>3.6029090909090908</v>
      </c>
      <c r="FU23" s="67">
        <f>IFERROR(VLOOKUP($B23,RD[#All],FU$2,0)/FU$1,"")</f>
        <v>3.5185185185185186</v>
      </c>
      <c r="FV23" s="67">
        <f>IFERROR(VLOOKUP($B23,RD[#All],FV$2,0)/FV$1,"")</f>
        <v>3.5378787878787881</v>
      </c>
      <c r="FW23" s="67">
        <f>IFERROR(VLOOKUP($B23,RD[#All],FW$2,0)/FW$1,"")</f>
        <v>3.5643939393939394</v>
      </c>
      <c r="FX23" s="67">
        <f>IFERROR(VLOOKUP($B23,RD[#All],FX$2,0)/FX$1,"")</f>
        <v>3.6212121212121211</v>
      </c>
      <c r="FY23" s="67">
        <f>IFERROR(VLOOKUP($B23,RD[#All],FY$2,0)/FY$1,"")</f>
        <v>3.5387205387205389</v>
      </c>
      <c r="FZ23" s="67">
        <f>IFERROR(VLOOKUP($B23,RD[#All],FZ$2,0)/FZ$1,"")</f>
        <v>3.606060606060606</v>
      </c>
      <c r="GA23" s="67">
        <f>IFERROR(VLOOKUP($B23,RD[#All],GA$2,0)/GA$1,"")</f>
        <v>3.6503496503496504</v>
      </c>
      <c r="GB23" s="67">
        <f>IFERROR(VLOOKUP($B23,RD[#All],GB$2,0)/GB$1,"")</f>
        <v>3.531986531986532</v>
      </c>
      <c r="GC23" s="67">
        <f>IFERROR(VLOOKUP($B23,RD[#All],GC$2,0)/GC$1,"")</f>
        <v>3.4882154882154883</v>
      </c>
      <c r="GD23" s="67">
        <f>IFERROR(VLOOKUP($B23,RD[#All],GD$2,0)/GD$1,"")</f>
        <v>3.6356363636363636</v>
      </c>
      <c r="GE23" s="67">
        <f>IFERROR(VLOOKUP($B23,RD[#All],GE$2,0)/GE$1,"")</f>
        <v>3.5769230769230771</v>
      </c>
      <c r="GF23" s="67">
        <f>IFERROR(VLOOKUP($B23,RD[#All],GF$2,0)/GF$1,"")</f>
        <v>3.5151515151515151</v>
      </c>
      <c r="GG23" s="67">
        <f>IFERROR(VLOOKUP($B23,RD[#All],GG$2,0)/GG$1,"")</f>
        <v>3.5032727272727273</v>
      </c>
      <c r="GH23" s="67">
        <f>IFERROR(VLOOKUP($B23,RD[#All],GH$2,0)/GH$1,"")</f>
        <v>3.5789090909090913</v>
      </c>
      <c r="GI23" s="67">
        <f>IFERROR(VLOOKUP($B23,RD[#All],GI$2,0)/GI$1,"")</f>
        <v>3.5901818181818181</v>
      </c>
      <c r="GJ23" s="67">
        <f>IFERROR(VLOOKUP($B23,RD[#All],GJ$2,0)/GJ$1,"")</f>
        <v>3.5524475524475525</v>
      </c>
      <c r="GK23" s="67">
        <f>IFERROR(VLOOKUP($B23,RD[#All],GK$2,0)/GK$1,"")</f>
        <v>3.5681818181818183</v>
      </c>
      <c r="GL23" s="67">
        <f>IFERROR(VLOOKUP($B23,RD[#All],GL$2,0)/GL$1,"")</f>
        <v>3.5303030303030303</v>
      </c>
      <c r="GM23" s="67">
        <f>IFERROR(VLOOKUP($B23,RD[#All],GM$2,0)/GM$1,"")</f>
        <v>3.5568181818181817</v>
      </c>
      <c r="GN23" s="67">
        <f>IFERROR(VLOOKUP($B23,RD[#All],GN$2,0)/GN$1,"")</f>
        <v>3.6136363636363638</v>
      </c>
      <c r="GO23" s="67">
        <f>IFERROR(VLOOKUP($B23,RD[#All],GO$2,0)/GO$1,"")</f>
        <v>3.5303030303030303</v>
      </c>
      <c r="GP23" s="67">
        <f>IFERROR(VLOOKUP($B23,RD[#All],GP$2,0)/GP$1,"")</f>
        <v>3.5454545454545454</v>
      </c>
      <c r="GQ23" s="67">
        <f>IFERROR(VLOOKUP($B23,RD[#All],GQ$2,0)/GQ$1,"")</f>
        <v>3.55</v>
      </c>
      <c r="GR23" s="67">
        <f>IFERROR(VLOOKUP($B23,RD[#All],GR$2,0)/GR$1,"")</f>
        <v>3.5378787878787881</v>
      </c>
      <c r="GS23" s="67" t="str">
        <f>IFERROR(VLOOKUP($B23,RD[#All],GS$2,0)/GS$1,"")</f>
        <v/>
      </c>
      <c r="GT23" s="67" t="str">
        <f>IFERROR(VLOOKUP($B23,RD[#All],GT$2,0)/GT$1,"")</f>
        <v/>
      </c>
      <c r="GU23" s="67">
        <f>IFERROR(VLOOKUP($B23,RD[#All],GU$2,0)/GU$1,"")</f>
        <v>3.1857031857031859</v>
      </c>
      <c r="GV23" s="67">
        <f>IFERROR(VLOOKUP($B23,RD[#All],GV$2,0)/GV$1,"")</f>
        <v>3.5723666929340689</v>
      </c>
      <c r="GW23" s="67">
        <f>IFERROR(VLOOKUP($B23,RD[#All],GW$2,0)/GW$1,"")</f>
        <v>3.5254988913525498</v>
      </c>
      <c r="GX23" s="67" t="str">
        <f>IFERROR(VLOOKUP($B23,RD[#All],GX$2,0)/GX$1,"")</f>
        <v/>
      </c>
      <c r="GY23" s="67">
        <f>IFERROR(VLOOKUP($B23,RD[#All],GY$2,0)/GY$1,"")</f>
        <v>3.5064935064935061</v>
      </c>
      <c r="GZ23" s="67">
        <f>IFERROR(VLOOKUP($B23,RD[#All],GZ$2,0)/GZ$1,"")</f>
        <v>3.5805243445692883</v>
      </c>
      <c r="HA23" s="67">
        <f>IFERROR(VLOOKUP($B23,RD[#All],HA$2,0)/HA$1,"")</f>
        <v>3.4981273408239701</v>
      </c>
      <c r="HB23" s="67">
        <f>IFERROR(VLOOKUP($B23,RD[#All],HB$2,0)/HB$1,"")</f>
        <v>3.5543071161048689</v>
      </c>
      <c r="HC23" s="67">
        <f>IFERROR(VLOOKUP($B23,RD[#All],HC$2,0)/HC$1,"")</f>
        <v>3.5018726591760299</v>
      </c>
      <c r="HD23" s="67">
        <f>IFERROR(VLOOKUP($B23,RD[#All],HD$2,0)/HD$1,"")</f>
        <v>3.511985018726592</v>
      </c>
      <c r="HE23" s="67">
        <f>IFERROR(VLOOKUP($B23,RD[#All],HE$2,0)/HE$1,"")</f>
        <v>3.49438202247191</v>
      </c>
      <c r="HF23" s="67">
        <f>IFERROR(VLOOKUP($B23,RD[#All],HF$2,0)/HF$1,"")</f>
        <v>3.61310861423221</v>
      </c>
      <c r="HG23" s="67">
        <f>IFERROR(VLOOKUP($B23,RD[#All],HG$2,0)/HG$1,"")</f>
        <v>3.50561797752809</v>
      </c>
      <c r="HH23" s="67">
        <f>IFERROR(VLOOKUP($B23,RD[#All],HH$2,0)/HH$1,"")</f>
        <v>3.5018726591760299</v>
      </c>
      <c r="HI23" s="67">
        <f>IFERROR(VLOOKUP($B23,RD[#All],HI$2,0)/HI$1,"")</f>
        <v>3.6573033707865168</v>
      </c>
      <c r="HJ23" s="67">
        <f>IFERROR(VLOOKUP($B23,RD[#All],HJ$2,0)/HJ$1,"")</f>
        <v>3.6194756554307115</v>
      </c>
      <c r="HK23" s="67">
        <f>IFERROR(VLOOKUP($B23,RD[#All],HK$2,0)/HK$1,"")</f>
        <v>3.6654182272159801</v>
      </c>
      <c r="HL23" s="67">
        <f>IFERROR(VLOOKUP($B23,RD[#All],HL$2,0)/HL$1,"")</f>
        <v>3.6990428630878065</v>
      </c>
      <c r="HM23" s="67">
        <f>IFERROR(VLOOKUP($B23,RD[#All],HM$2,0)/HM$1,"")</f>
        <v>3.8244514106583072</v>
      </c>
      <c r="HN23" s="67">
        <f>IFERROR(VLOOKUP($B23,RD[#All],HN$2,0)/HN$1,"")</f>
        <v>3.8275862068965516</v>
      </c>
      <c r="HO23" s="67">
        <f>IFERROR(VLOOKUP($B23,RD[#All],HO$2,0)/HO$1,"")</f>
        <v>3.843782654127482</v>
      </c>
      <c r="HP23" s="67">
        <f>IFERROR(VLOOKUP($B23,RD[#All],HP$2,0)/HP$1,"")</f>
        <v>3.7680250783699059</v>
      </c>
      <c r="HQ23" s="67">
        <f>IFERROR(VLOOKUP($B23,RD[#All],HQ$2,0)/HQ$1,"")</f>
        <v>3.5305435305435307</v>
      </c>
      <c r="HR23" s="67">
        <f>IFERROR(VLOOKUP($B23,RD[#All],HR$2,0)/HR$1,"")</f>
        <v>3.5471226021684736</v>
      </c>
      <c r="HS23" s="67">
        <f>IFERROR(VLOOKUP($B23,RD[#All],HS$2,0)/HS$1,"")</f>
        <v>3.6314606741573034</v>
      </c>
      <c r="HT23" s="67">
        <f>IFERROR(VLOOKUP($B23,RD[#All],HT$2,0)/HT$1,"")</f>
        <v>3.6317935913441532</v>
      </c>
      <c r="HU23" s="67">
        <f>IFERROR(VLOOKUP($B23,RD[#All],HU$2,0)/HU$1,"")</f>
        <v>3.6252376836646496</v>
      </c>
      <c r="HV23" s="67">
        <f>IFERROR(VLOOKUP($B23,RD[#All],HV$2,0)/HV$1,"")</f>
        <v>3.5408815903197928</v>
      </c>
      <c r="HW23" s="67">
        <f>IFERROR(VLOOKUP($B23,RD[#All],HW$2,0)/HW$1,"")</f>
        <v>3.7972134831460669</v>
      </c>
      <c r="HX23" s="67">
        <f>IFERROR(VLOOKUP($B23,RD[#All],HX$2,0)/HX$1,"")</f>
        <v>3.5298184961106309</v>
      </c>
      <c r="HY23" s="67">
        <f>IFERROR(VLOOKUP($B23,RD[#All],HY$2,0)/HY$1,"")</f>
        <v>3.6214731585518103</v>
      </c>
      <c r="HZ23" s="67">
        <f>IFERROR(VLOOKUP($B23,RD[#All],HZ$2,0)/HZ$1,"")</f>
        <v>3.5898460258010818</v>
      </c>
      <c r="IA23" s="67">
        <f>IFERROR(VLOOKUP($B23,RD[#All],IA$2,0)/IA$1,"")</f>
        <v>3.5431235431235435</v>
      </c>
      <c r="IB23" s="67">
        <f>IFERROR(VLOOKUP($B23,RD[#All],IB$2,0)/IB$1,"")</f>
        <v>3.5703463203463208</v>
      </c>
      <c r="IC23" s="67">
        <f>IFERROR(VLOOKUP($B23,RD[#All],IC$2,0)/IC$1,"")</f>
        <v>3.5858585858585861</v>
      </c>
      <c r="ID23" s="67">
        <f>IFERROR(VLOOKUP($B23,RD[#All],ID$2,0)/ID$1,"")</f>
        <v>3.5091657313879536</v>
      </c>
      <c r="IE23" s="67">
        <f>IFERROR(VLOOKUP($B23,RD[#All],IE$2,0)/IE$1,"")</f>
        <v>3.6404040404040403</v>
      </c>
      <c r="IF23" s="67" t="str">
        <f>IFERROR(VLOOKUP($B23,RD[#All],IF$2,0)/IF$1,"")</f>
        <v/>
      </c>
      <c r="IG23" s="67">
        <f>IFERROR(VLOOKUP($B23,RD[#All],IG$2,0)/IG$1,"")</f>
        <v>3.6824228700820831</v>
      </c>
      <c r="IH23" s="67">
        <f>IFERROR(VLOOKUP($B23,RD[#All],IH$2,0)/IH$1,"")</f>
        <v>3.556252176941832</v>
      </c>
      <c r="II23" s="67">
        <f>IFERROR(VLOOKUP($B23,RD[#All],II$2,0)/II$1,"")</f>
        <v>3.6119402985074629</v>
      </c>
      <c r="IJ23" s="67">
        <f>IFERROR(VLOOKUP($B23,RD[#All],IJ$2,0)/IJ$1,"")</f>
        <v>3.5016835016835017</v>
      </c>
      <c r="IK23" s="67">
        <f>IFERROR(VLOOKUP($B23,RD[#All],IK$2,0)/IK$1,"")</f>
        <v>3.5058275058275061</v>
      </c>
      <c r="IL23" s="67" t="str">
        <f>IFERROR(VLOOKUP($B23,RD[#All],IL$2,0)/IL$1,"")</f>
        <v/>
      </c>
      <c r="IM23" s="67" t="str">
        <f>IFERROR(VLOOKUP($B23,RD[#All],IM$2,0)/IM$1,"")</f>
        <v/>
      </c>
      <c r="IN23" s="67">
        <f>IFERROR(VLOOKUP($B23,RD[#All],IN$2,0)/IN$1,"")</f>
        <v>3.7074190177638453</v>
      </c>
      <c r="IO23" s="67">
        <f>IFERROR(VLOOKUP($B23,RD[#All],IO$2,0)/IO$1,"")</f>
        <v>3.6833855799373043</v>
      </c>
      <c r="IP23" s="67">
        <f>IFERROR(VLOOKUP($B23,RD[#All],IP$2,0)/IP$1,"")</f>
        <v>3.9808453050176973</v>
      </c>
      <c r="IQ23" s="67">
        <f>IFERROR(VLOOKUP($B23,RD[#All],IQ$2,0)/IQ$1,"")</f>
        <v>3.5314685314685317</v>
      </c>
      <c r="IR23" s="67">
        <f>IFERROR(VLOOKUP($B23,RD[#All],IR$2,0)/IR$1,"")</f>
        <v>3.5020729684908791</v>
      </c>
      <c r="IS23" s="86">
        <f>IFERROR(AVERAGEIF(Inv_SY_B[[#This Row],[BLK1_INV1]:[BLK8_INV27]],"&gt;"&amp;0.1,Inv_SY_B[[#This Row],[BLK1_INV1]:[BLK8_INV27]]),"")</f>
        <v>3.5669695458797905</v>
      </c>
    </row>
    <row r="24" spans="2:253" x14ac:dyDescent="0.35">
      <c r="B24" s="85">
        <f t="shared" si="0"/>
        <v>45846</v>
      </c>
      <c r="C24" s="67">
        <f>IFERROR(VLOOKUP($B24,RD[#All],C$2,0)/C$1,"")</f>
        <v>4.9196197061365599</v>
      </c>
      <c r="D24" s="67">
        <f>IFERROR(VLOOKUP($B24,RD[#All],D$2,0)/D$1,"")</f>
        <v>4.98876404494382</v>
      </c>
      <c r="E24" s="67">
        <f>IFERROR(VLOOKUP($B24,RD[#All],E$2,0)/E$1,"")</f>
        <v>4.9550561797752808</v>
      </c>
      <c r="F24" s="67">
        <f>IFERROR(VLOOKUP($B24,RD[#All],F$2,0)/F$1,"")</f>
        <v>5.0149812734082397</v>
      </c>
      <c r="G24" s="67">
        <f>IFERROR(VLOOKUP($B24,RD[#All],G$2,0)/G$1,"")</f>
        <v>4.9541918755401904</v>
      </c>
      <c r="H24" s="67">
        <f>IFERROR(VLOOKUP($B24,RD[#All],H$2,0)/H$1,"")</f>
        <v>4.9026217228464422</v>
      </c>
      <c r="I24" s="67">
        <f>IFERROR(VLOOKUP($B24,RD[#All],I$2,0)/I$1,"")</f>
        <v>4.9134831460674162</v>
      </c>
      <c r="J24" s="67">
        <f>IFERROR(VLOOKUP($B24,RD[#All],J$2,0)/J$1,"")</f>
        <v>4.8314606741573032</v>
      </c>
      <c r="K24" s="67">
        <f>IFERROR(VLOOKUP($B24,RD[#All],K$2,0)/K$1,"")</f>
        <v>4.9977528089887642</v>
      </c>
      <c r="L24" s="67">
        <f>IFERROR(VLOOKUP($B24,RD[#All],L$2,0)/L$1,"")</f>
        <v>5.0013483146067417</v>
      </c>
      <c r="M24" s="67">
        <f>IFERROR(VLOOKUP($B24,RD[#All],M$2,0)/M$1,"")</f>
        <v>4.9962546816479403</v>
      </c>
      <c r="N24" s="67">
        <f>IFERROR(VLOOKUP($B24,RD[#All],N$2,0)/N$1,"")</f>
        <v>4.9625468164794011</v>
      </c>
      <c r="O24" s="67">
        <f>IFERROR(VLOOKUP($B24,RD[#All],O$2,0)/O$1,"")</f>
        <v>4.9850187265917603</v>
      </c>
      <c r="P24" s="67">
        <f>IFERROR(VLOOKUP($B24,RD[#All],P$2,0)/P$1,"")</f>
        <v>4.8825331971399386</v>
      </c>
      <c r="Q24" s="67">
        <f>IFERROR(VLOOKUP($B24,RD[#All],Q$2,0)/Q$1,"")</f>
        <v>4.9700374531835205</v>
      </c>
      <c r="R24" s="67">
        <f>IFERROR(VLOOKUP($B24,RD[#All],R$2,0)/R$1,"")</f>
        <v>4.9483146067415733</v>
      </c>
      <c r="S24" s="67">
        <f>IFERROR(VLOOKUP($B24,RD[#All],S$2,0)/S$1,"")</f>
        <v>4.9400749063670411</v>
      </c>
      <c r="T24" s="67">
        <f>IFERROR(VLOOKUP($B24,RD[#All],T$2,0)/T$1,"")</f>
        <v>4.9550561797752808</v>
      </c>
      <c r="U24" s="67">
        <f>IFERROR(VLOOKUP($B24,RD[#All],U$2,0)/U$1,"")</f>
        <v>4.9161624891961972</v>
      </c>
      <c r="V24" s="67">
        <f>IFERROR(VLOOKUP($B24,RD[#All],V$2,0)/V$1,"")</f>
        <v>4.9334485738980121</v>
      </c>
      <c r="W24" s="67">
        <f>IFERROR(VLOOKUP($B24,RD[#All],W$2,0)/W$1,"")</f>
        <v>4.9063670411985019</v>
      </c>
      <c r="X24" s="67">
        <f>IFERROR(VLOOKUP($B24,RD[#All],X$2,0)/X$1,"")</f>
        <v>4.8314606741573032</v>
      </c>
      <c r="Y24" s="67">
        <f>IFERROR(VLOOKUP($B24,RD[#All],Y$2,0)/Y$1,"")</f>
        <v>4.9127052722558338</v>
      </c>
      <c r="Z24" s="67">
        <f>IFERROR(VLOOKUP($B24,RD[#All],Z$2,0)/Z$1,"")</f>
        <v>4.96046608406159</v>
      </c>
      <c r="AA24" s="67">
        <f>IFERROR(VLOOKUP($B24,RD[#All],AA$2,0)/AA$1,"")</f>
        <v>4.8055315471045805</v>
      </c>
      <c r="AB24" s="67">
        <f>IFERROR(VLOOKUP($B24,RD[#All],AB$2,0)/AB$1,"")</f>
        <v>4.7986171132238544</v>
      </c>
      <c r="AC24" s="67">
        <f>IFERROR(VLOOKUP($B24,RD[#All],AC$2,0)/AC$1,"")</f>
        <v>4.8055315471045805</v>
      </c>
      <c r="AD24" s="67">
        <f>IFERROR(VLOOKUP($B24,RD[#All],AD$2,0)/AD$1,"")</f>
        <v>4.8239700374531838</v>
      </c>
      <c r="AE24" s="67">
        <f>IFERROR(VLOOKUP($B24,RD[#All],AE$2,0)/AE$1,"")</f>
        <v>4.8306283811901789</v>
      </c>
      <c r="AF24" s="67">
        <f>IFERROR(VLOOKUP($B24,RD[#All],AF$2,0)/AF$1,"")</f>
        <v>4.8073241781106946</v>
      </c>
      <c r="AG24" s="67">
        <f>IFERROR(VLOOKUP($B24,RD[#All],AG$2,0)/AG$1,"")</f>
        <v>4.7906783187682063</v>
      </c>
      <c r="AH24" s="67">
        <f>IFERROR(VLOOKUP($B24,RD[#All],AH$2,0)/AH$1,"")</f>
        <v>4.777361631294216</v>
      </c>
      <c r="AI24" s="67">
        <f>IFERROR(VLOOKUP($B24,RD[#All],AI$2,0)/AI$1,"")</f>
        <v>4.8899371069182385</v>
      </c>
      <c r="AJ24" s="67">
        <f>IFERROR(VLOOKUP($B24,RD[#All],AJ$2,0)/AJ$1,"")</f>
        <v>4.8512927813480795</v>
      </c>
      <c r="AK24" s="67">
        <f>IFERROR(VLOOKUP($B24,RD[#All],AK$2,0)/AK$1,"")</f>
        <v>4.8539325842696632</v>
      </c>
      <c r="AL24" s="67">
        <f>IFERROR(VLOOKUP($B24,RD[#All],AL$2,0)/AL$1,"")</f>
        <v>4.7664770826363334</v>
      </c>
      <c r="AM24" s="67">
        <f>IFERROR(VLOOKUP($B24,RD[#All],AM$2,0)/AM$1,"")</f>
        <v>4.9576779026217226</v>
      </c>
      <c r="AN24" s="67">
        <f>IFERROR(VLOOKUP($B24,RD[#All],AN$2,0)/AN$1,"")</f>
        <v>4.9475655430711614</v>
      </c>
      <c r="AO24" s="67">
        <f>IFERROR(VLOOKUP($B24,RD[#All],AO$2,0)/AO$1,"")</f>
        <v>4.9101123595505616</v>
      </c>
      <c r="AP24" s="67">
        <f>IFERROR(VLOOKUP($B24,RD[#All],AP$2,0)/AP$1,"")</f>
        <v>4.8595505617977528</v>
      </c>
      <c r="AQ24" s="67">
        <f>IFERROR(VLOOKUP($B24,RD[#All],AQ$2,0)/AQ$1,"")</f>
        <v>4.8127340823970037</v>
      </c>
      <c r="AR24" s="67">
        <f>IFERROR(VLOOKUP($B24,RD[#All],AR$2,0)/AR$1,"")</f>
        <v>4.8539325842696632</v>
      </c>
      <c r="AS24" s="67">
        <f>IFERROR(VLOOKUP($B24,RD[#All],AS$2,0)/AS$1,"")</f>
        <v>4.8127340823970037</v>
      </c>
      <c r="AT24" s="67">
        <f>IFERROR(VLOOKUP($B24,RD[#All],AT$2,0)/AT$1,"")</f>
        <v>4.8318352059925092</v>
      </c>
      <c r="AU24" s="67">
        <f>IFERROR(VLOOKUP($B24,RD[#All],AU$2,0)/AU$1,"")</f>
        <v>4.797752808988764</v>
      </c>
      <c r="AV24" s="67">
        <f>IFERROR(VLOOKUP($B24,RD[#All],AV$2,0)/AV$1,"")</f>
        <v>4.8146067415730336</v>
      </c>
      <c r="AW24" s="67">
        <f>IFERROR(VLOOKUP($B24,RD[#All],AW$2,0)/AW$1,"")</f>
        <v>4.8093344857389795</v>
      </c>
      <c r="AX24" s="67">
        <f>IFERROR(VLOOKUP($B24,RD[#All],AX$2,0)/AX$1,"")</f>
        <v>4.8314606741573032</v>
      </c>
      <c r="AY24" s="67">
        <f>IFERROR(VLOOKUP($B24,RD[#All],AY$2,0)/AY$1,"")</f>
        <v>4.8179775280898873</v>
      </c>
      <c r="AZ24" s="67">
        <f>IFERROR(VLOOKUP($B24,RD[#All],AZ$2,0)/AZ$1,"")</f>
        <v>4.7568539325842698</v>
      </c>
      <c r="BA24" s="67">
        <f>IFERROR(VLOOKUP($B24,RD[#All],BA$2,0)/BA$1,"")</f>
        <v>4.797752808988764</v>
      </c>
      <c r="BB24" s="67">
        <f>IFERROR(VLOOKUP($B24,RD[#All],BB$2,0)/BB$1,"")</f>
        <v>4.8176029962546814</v>
      </c>
      <c r="BC24" s="67">
        <f>IFERROR(VLOOKUP($B24,RD[#All],BC$2,0)/BC$1,"")</f>
        <v>4.8406158967956721</v>
      </c>
      <c r="BD24" s="67">
        <f>IFERROR(VLOOKUP($B24,RD[#All],BD$2,0)/BD$1,"")</f>
        <v>4.8029962546816485</v>
      </c>
      <c r="BE24" s="67">
        <f>IFERROR(VLOOKUP($B24,RD[#All],BE$2,0)/BE$1,"")</f>
        <v>4.7643906655142603</v>
      </c>
      <c r="BF24" s="67">
        <f>IFERROR(VLOOKUP($B24,RD[#All],BF$2,0)/BF$1,"")</f>
        <v>4.7973366625052014</v>
      </c>
      <c r="BG24" s="67">
        <f>IFERROR(VLOOKUP($B24,RD[#All],BG$2,0)/BG$1,"")</f>
        <v>4.7906783187682063</v>
      </c>
      <c r="BH24" s="67">
        <f>IFERROR(VLOOKUP($B24,RD[#All],BH$2,0)/BH$1,"")</f>
        <v>4.9101123595505616</v>
      </c>
      <c r="BI24" s="67">
        <f>IFERROR(VLOOKUP($B24,RD[#All],BI$2,0)/BI$1,"")</f>
        <v>4.8506034124011652</v>
      </c>
      <c r="BJ24" s="67">
        <f>IFERROR(VLOOKUP($B24,RD[#All],BJ$2,0)/BJ$1,"")</f>
        <v>4.7973366625052014</v>
      </c>
      <c r="BK24" s="67">
        <f>IFERROR(VLOOKUP($B24,RD[#All],BK$2,0)/BK$1,"")</f>
        <v>4.904494382022472</v>
      </c>
      <c r="BL24" s="67">
        <f>IFERROR(VLOOKUP($B24,RD[#All],BL$2,0)/BL$1,"")</f>
        <v>5.0371361659417868</v>
      </c>
      <c r="BM24" s="67">
        <f>IFERROR(VLOOKUP($B24,RD[#All],BM$2,0)/BM$1,"")</f>
        <v>4.7752808988764048</v>
      </c>
      <c r="BN24" s="67">
        <f>IFERROR(VLOOKUP($B24,RD[#All],BN$2,0)/BN$1,"")</f>
        <v>5.0198537095088822</v>
      </c>
      <c r="BO24" s="67">
        <f>IFERROR(VLOOKUP($B24,RD[#All],BO$2,0)/BO$1,"")</f>
        <v>4.8055315471045805</v>
      </c>
      <c r="BP24" s="67">
        <f>IFERROR(VLOOKUP($B24,RD[#All],BP$2,0)/BP$1,"")</f>
        <v>4.7847882454624031</v>
      </c>
      <c r="BQ24" s="67">
        <f>IFERROR(VLOOKUP($B24,RD[#All],BQ$2,0)/BQ$1,"")</f>
        <v>4.8435609334485736</v>
      </c>
      <c r="BR24" s="67">
        <f>IFERROR(VLOOKUP($B24,RD[#All],BR$2,0)/BR$1,"")</f>
        <v>4.8643042350907519</v>
      </c>
      <c r="BS24" s="67">
        <f>IFERROR(VLOOKUP($B24,RD[#All],BS$2,0)/BS$1,"")</f>
        <v>4.8314606741573032</v>
      </c>
      <c r="BT24" s="67">
        <f>IFERROR(VLOOKUP($B24,RD[#All],BT$2,0)/BT$1,"")</f>
        <v>4.8501872659176026</v>
      </c>
      <c r="BU24" s="67">
        <f>IFERROR(VLOOKUP($B24,RD[#All],BU$2,0)/BU$1,"")</f>
        <v>4.8352059925093629</v>
      </c>
      <c r="BV24" s="67">
        <f>IFERROR(VLOOKUP($B24,RD[#All],BV$2,0)/BV$1,"")</f>
        <v>4.8464419475655429</v>
      </c>
      <c r="BW24" s="67">
        <f>IFERROR(VLOOKUP($B24,RD[#All],BW$2,0)/BW$1,"")</f>
        <v>4.9475655430711614</v>
      </c>
      <c r="BX24" s="67">
        <f>IFERROR(VLOOKUP($B24,RD[#All],BX$2,0)/BX$1,"")</f>
        <v>4.8314606741573032</v>
      </c>
      <c r="BY24" s="67">
        <f>IFERROR(VLOOKUP($B24,RD[#All],BY$2,0)/BY$1,"")</f>
        <v>4.8306283811901789</v>
      </c>
      <c r="BZ24" s="67">
        <f>IFERROR(VLOOKUP($B24,RD[#All],BZ$2,0)/BZ$1,"")</f>
        <v>4.8509363295880146</v>
      </c>
      <c r="CA24" s="67">
        <f>IFERROR(VLOOKUP($B24,RD[#All],CA$2,0)/CA$1,"")</f>
        <v>4.7873491468997091</v>
      </c>
      <c r="CB24" s="67">
        <f>IFERROR(VLOOKUP($B24,RD[#All],CB$2,0)/CB$1,"")</f>
        <v>4.8202247191011232</v>
      </c>
      <c r="CC24" s="67">
        <f>IFERROR(VLOOKUP($B24,RD[#All],CC$2,0)/CC$1,"")</f>
        <v>4.8868913857677905</v>
      </c>
      <c r="CD24" s="67">
        <f>IFERROR(VLOOKUP($B24,RD[#All],CD$2,0)/CD$1,"")</f>
        <v>4.840103716508211</v>
      </c>
      <c r="CE24" s="67">
        <f>IFERROR(VLOOKUP($B24,RD[#All],CE$2,0)/CE$1,"")</f>
        <v>4.7584269662921352</v>
      </c>
      <c r="CF24" s="67">
        <f>IFERROR(VLOOKUP($B24,RD[#All],CF$2,0)/CF$1,"")</f>
        <v>4.9101123595505616</v>
      </c>
      <c r="CG24" s="67">
        <f>IFERROR(VLOOKUP($B24,RD[#All],CG$2,0)/CG$1,"")</f>
        <v>4.844943820224719</v>
      </c>
      <c r="CH24" s="67">
        <f>IFERROR(VLOOKUP($B24,RD[#All],CH$2,0)/CH$1,"")</f>
        <v>4.8352059925093629</v>
      </c>
      <c r="CI24" s="67">
        <f>IFERROR(VLOOKUP($B24,RD[#All],CI$2,0)/CI$1,"")</f>
        <v>4.7453183520599254</v>
      </c>
      <c r="CJ24" s="67">
        <f>IFERROR(VLOOKUP($B24,RD[#All],CJ$2,0)/CJ$1,"")</f>
        <v>4.8539325842696632</v>
      </c>
      <c r="CK24" s="67">
        <f>IFERROR(VLOOKUP($B24,RD[#All],CK$2,0)/CK$1,"")</f>
        <v>4.8981273408239696</v>
      </c>
      <c r="CL24" s="67">
        <f>IFERROR(VLOOKUP($B24,RD[#All],CL$2,0)/CL$1,"")</f>
        <v>4.797752808988764</v>
      </c>
      <c r="CM24" s="67">
        <f>IFERROR(VLOOKUP($B24,RD[#All],CM$2,0)/CM$1,"")</f>
        <v>4.9123595505617974</v>
      </c>
      <c r="CN24" s="67">
        <f>IFERROR(VLOOKUP($B24,RD[#All],CN$2,0)/CN$1,"")</f>
        <v>4.9168539325842691</v>
      </c>
      <c r="CO24" s="67">
        <f>IFERROR(VLOOKUP($B24,RD[#All],CO$2,0)/CO$1,"")</f>
        <v>4.8916853932584266</v>
      </c>
      <c r="CP24" s="67">
        <f>IFERROR(VLOOKUP($B24,RD[#All],CP$2,0)/CP$1,"")</f>
        <v>4.8435609334485736</v>
      </c>
      <c r="CQ24" s="67">
        <f>IFERROR(VLOOKUP($B24,RD[#All],CQ$2,0)/CQ$1,"")</f>
        <v>4.9400749063670411</v>
      </c>
      <c r="CR24" s="67">
        <f>IFERROR(VLOOKUP($B24,RD[#All],CR$2,0)/CR$1,"")</f>
        <v>4.8277153558052435</v>
      </c>
      <c r="CS24" s="67">
        <f>IFERROR(VLOOKUP($B24,RD[#All],CS$2,0)/CS$1,"")</f>
        <v>4.90153974198918</v>
      </c>
      <c r="CT24" s="67">
        <f>IFERROR(VLOOKUP($B24,RD[#All],CT$2,0)/CT$1,"")</f>
        <v>4.797752808988764</v>
      </c>
      <c r="CU24" s="67">
        <f>IFERROR(VLOOKUP($B24,RD[#All],CU$2,0)/CU$1,"")</f>
        <v>4.8501872659176026</v>
      </c>
      <c r="CV24" s="67">
        <f>IFERROR(VLOOKUP($B24,RD[#All],CV$2,0)/CV$1,"")</f>
        <v>4.8314606741573032</v>
      </c>
      <c r="CW24" s="67">
        <f>IFERROR(VLOOKUP($B24,RD[#All],CW$2,0)/CW$1,"")</f>
        <v>4.8576779026217229</v>
      </c>
      <c r="CX24" s="67">
        <f>IFERROR(VLOOKUP($B24,RD[#All],CX$2,0)/CX$1,"")</f>
        <v>4.808988764044944</v>
      </c>
      <c r="CY24" s="67">
        <f>IFERROR(VLOOKUP($B24,RD[#All],CY$2,0)/CY$1,"")</f>
        <v>4.8426966292134832</v>
      </c>
      <c r="CZ24" s="67">
        <f>IFERROR(VLOOKUP($B24,RD[#All],CZ$2,0)/CZ$1,"")</f>
        <v>4.8651685393258424</v>
      </c>
      <c r="DA24" s="67">
        <f>IFERROR(VLOOKUP($B24,RD[#All],DA$2,0)/DA$1,"")</f>
        <v>4.786516853932584</v>
      </c>
      <c r="DB24" s="67">
        <f>IFERROR(VLOOKUP($B24,RD[#All],DB$2,0)/DB$1,"")</f>
        <v>4.8426966292134832</v>
      </c>
      <c r="DC24" s="67">
        <f>IFERROR(VLOOKUP($B24,RD[#All],DC$2,0)/DC$1,"")</f>
        <v>4.8565959217644608</v>
      </c>
      <c r="DD24" s="67">
        <f>IFERROR(VLOOKUP($B24,RD[#All],DD$2,0)/DD$1,"")</f>
        <v>4.8314606741573032</v>
      </c>
      <c r="DE24" s="67">
        <f>IFERROR(VLOOKUP($B24,RD[#All],DE$2,0)/DE$1,"")</f>
        <v>4.9305035372451105</v>
      </c>
      <c r="DF24" s="67">
        <f>IFERROR(VLOOKUP($B24,RD[#All],DF$2,0)/DF$1,"")</f>
        <v>4.8578119772499164</v>
      </c>
      <c r="DG24" s="67">
        <f>IFERROR(VLOOKUP($B24,RD[#All],DG$2,0)/DG$1,"")</f>
        <v>4.8674157303370782</v>
      </c>
      <c r="DH24" s="67">
        <f>IFERROR(VLOOKUP($B24,RD[#All],DH$2,0)/DH$1,"")</f>
        <v>4.9075322513524755</v>
      </c>
      <c r="DI24" s="67">
        <f>IFERROR(VLOOKUP($B24,RD[#All],DI$2,0)/DI$1,"")</f>
        <v>4.844943820224719</v>
      </c>
      <c r="DJ24" s="67">
        <f>IFERROR(VLOOKUP($B24,RD[#All],DJ$2,0)/DJ$1,"")</f>
        <v>4.9241140881590315</v>
      </c>
      <c r="DK24" s="67">
        <f>IFERROR(VLOOKUP($B24,RD[#All],DK$2,0)/DK$1,"")</f>
        <v>4.8978776529338326</v>
      </c>
      <c r="DL24" s="67">
        <f>IFERROR(VLOOKUP($B24,RD[#All],DL$2,0)/DL$1,"")</f>
        <v>4.9241781106949647</v>
      </c>
      <c r="DM24" s="67">
        <f>IFERROR(VLOOKUP($B24,RD[#All],DM$2,0)/DM$1,"")</f>
        <v>4.9494382022471912</v>
      </c>
      <c r="DN24" s="67">
        <f>IFERROR(VLOOKUP($B24,RD[#All],DN$2,0)/DN$1,"")</f>
        <v>4.9265917602996261</v>
      </c>
      <c r="DO24" s="67">
        <f>IFERROR(VLOOKUP($B24,RD[#All],DO$2,0)/DO$1,"")</f>
        <v>4.7908999665439946</v>
      </c>
      <c r="DP24" s="67">
        <f>IFERROR(VLOOKUP($B24,RD[#All],DP$2,0)/DP$1,"")</f>
        <v>4.7374115688722434</v>
      </c>
      <c r="DQ24" s="67">
        <f>IFERROR(VLOOKUP($B24,RD[#All],DQ$2,0)/DQ$1,"")</f>
        <v>4.8882230545151888</v>
      </c>
      <c r="DR24" s="67">
        <f>IFERROR(VLOOKUP($B24,RD[#All],DR$2,0)/DR$1,"")</f>
        <v>4.87003745318352</v>
      </c>
      <c r="DS24" s="67">
        <f>IFERROR(VLOOKUP($B24,RD[#All],DS$2,0)/DS$1,"")</f>
        <v>4.8348314606741578</v>
      </c>
      <c r="DT24" s="67">
        <f>IFERROR(VLOOKUP($B24,RD[#All],DT$2,0)/DT$1,"")</f>
        <v>4.7340823970037453</v>
      </c>
      <c r="DU24" s="67">
        <f>IFERROR(VLOOKUP($B24,RD[#All],DU$2,0)/DU$1,"")</f>
        <v>4.8396171452351231</v>
      </c>
      <c r="DV24" s="67">
        <f>IFERROR(VLOOKUP($B24,RD[#All],DV$2,0)/DV$1,"")</f>
        <v>4.8576779026217229</v>
      </c>
      <c r="DW24" s="67">
        <f>IFERROR(VLOOKUP($B24,RD[#All],DW$2,0)/DW$1,"")</f>
        <v>4.761797752808989</v>
      </c>
      <c r="DX24" s="67">
        <f>IFERROR(VLOOKUP($B24,RD[#All],DX$2,0)/DX$1,"")</f>
        <v>4.7374115688722434</v>
      </c>
      <c r="DY24" s="67">
        <f>IFERROR(VLOOKUP($B24,RD[#All],DY$2,0)/DY$1,"")</f>
        <v>4.8127340823970037</v>
      </c>
      <c r="DZ24" s="67">
        <f>IFERROR(VLOOKUP($B24,RD[#All],DZ$2,0)/DZ$1,"")</f>
        <v>4.7471910112359552</v>
      </c>
      <c r="EA24" s="67">
        <f>IFERROR(VLOOKUP($B24,RD[#All],EA$2,0)/EA$1,"")</f>
        <v>4.7906783187682063</v>
      </c>
      <c r="EB24" s="67">
        <f>IFERROR(VLOOKUP($B24,RD[#All],EB$2,0)/EB$1,"")</f>
        <v>4.7873491468997091</v>
      </c>
      <c r="EC24" s="67">
        <f>IFERROR(VLOOKUP($B24,RD[#All],EC$2,0)/EC$1,"")</f>
        <v>4.7647363872082975</v>
      </c>
      <c r="ED24" s="67">
        <f>IFERROR(VLOOKUP($B24,RD[#All],ED$2,0)/ED$1,"")</f>
        <v>4.9203111495246326</v>
      </c>
      <c r="EE24" s="67">
        <f>IFERROR(VLOOKUP($B24,RD[#All],EE$2,0)/EE$1,"")</f>
        <v>4.9206568712186689</v>
      </c>
      <c r="EF24" s="67">
        <f>IFERROR(VLOOKUP($B24,RD[#All],EF$2,0)/EF$1,"")</f>
        <v>5.0377936670071506</v>
      </c>
      <c r="EG24" s="67">
        <f>IFERROR(VLOOKUP($B24,RD[#All],EG$2,0)/EG$1,"")</f>
        <v>4.9685314685314683</v>
      </c>
      <c r="EH24" s="67">
        <f>IFERROR(VLOOKUP($B24,RD[#All],EH$2,0)/EH$1,"")</f>
        <v>4.8566433566433567</v>
      </c>
      <c r="EI24" s="67">
        <f>IFERROR(VLOOKUP($B24,RD[#All],EI$2,0)/EI$1,"")</f>
        <v>4.7937062937062933</v>
      </c>
      <c r="EJ24" s="67">
        <f>IFERROR(VLOOKUP($B24,RD[#All],EJ$2,0)/EJ$1,"")</f>
        <v>4.9265734265734267</v>
      </c>
      <c r="EK24" s="67">
        <f>IFERROR(VLOOKUP($B24,RD[#All],EK$2,0)/EK$1,"")</f>
        <v>4.9905617977528092</v>
      </c>
      <c r="EL24" s="67">
        <f>IFERROR(VLOOKUP($B24,RD[#All],EL$2,0)/EL$1,"")</f>
        <v>4.9910112359550558</v>
      </c>
      <c r="EM24" s="67">
        <f>IFERROR(VLOOKUP($B24,RD[#All],EM$2,0)/EM$1,"")</f>
        <v>4.9248055315471042</v>
      </c>
      <c r="EN24" s="67">
        <f>IFERROR(VLOOKUP($B24,RD[#All],EN$2,0)/EN$1,"")</f>
        <v>4.7474503025064827</v>
      </c>
      <c r="EO24" s="67">
        <f>IFERROR(VLOOKUP($B24,RD[#All],EO$2,0)/EO$1,"")</f>
        <v>4.9868913857677901</v>
      </c>
      <c r="EP24" s="67">
        <f>IFERROR(VLOOKUP($B24,RD[#All],EP$2,0)/EP$1,"")</f>
        <v>4.9507346585998269</v>
      </c>
      <c r="EQ24" s="67">
        <f>IFERROR(VLOOKUP($B24,RD[#All],EQ$2,0)/EQ$1,"")</f>
        <v>4.8550561797752811</v>
      </c>
      <c r="ER24" s="67">
        <f>IFERROR(VLOOKUP($B24,RD[#All],ER$2,0)/ER$1,"")</f>
        <v>4.9130509939498701</v>
      </c>
      <c r="ES24" s="67">
        <f>IFERROR(VLOOKUP($B24,RD[#All],ES$2,0)/ES$1,"")</f>
        <v>4.8970037453183517</v>
      </c>
      <c r="ET24" s="67">
        <f>IFERROR(VLOOKUP($B24,RD[#All],ET$2,0)/ET$1,"")</f>
        <v>4.9070480081716035</v>
      </c>
      <c r="EU24" s="67">
        <f>IFERROR(VLOOKUP($B24,RD[#All],EU$2,0)/EU$1,"")</f>
        <v>4.7640449438202248</v>
      </c>
      <c r="EV24" s="67">
        <f>IFERROR(VLOOKUP($B24,RD[#All],EV$2,0)/EV$1,"")</f>
        <v>4.9579948141745893</v>
      </c>
      <c r="EW24" s="67">
        <f>IFERROR(VLOOKUP($B24,RD[#All],EW$2,0)/EW$1,"")</f>
        <v>5.0050129645635266</v>
      </c>
      <c r="EX24" s="67">
        <f>IFERROR(VLOOKUP($B24,RD[#All],EX$2,0)/EX$1,"")</f>
        <v>4.9722846441947564</v>
      </c>
      <c r="EY24" s="67">
        <f>IFERROR(VLOOKUP($B24,RD[#All],EY$2,0)/EY$1,"")</f>
        <v>4.8259675405742817</v>
      </c>
      <c r="EZ24" s="67">
        <f>IFERROR(VLOOKUP($B24,RD[#All],EZ$2,0)/EZ$1,"")</f>
        <v>4.9730337078651683</v>
      </c>
      <c r="FA24" s="67">
        <f>IFERROR(VLOOKUP($B24,RD[#All],FA$2,0)/FA$1,"")</f>
        <v>4.9007490636704123</v>
      </c>
      <c r="FB24" s="67">
        <f>IFERROR(VLOOKUP($B24,RD[#All],FB$2,0)/FB$1,"")</f>
        <v>4.8670411985018722</v>
      </c>
      <c r="FC24" s="67">
        <f>IFERROR(VLOOKUP($B24,RD[#All],FC$2,0)/FC$1,"")</f>
        <v>4.8314606741573032</v>
      </c>
      <c r="FD24" s="67">
        <f>IFERROR(VLOOKUP($B24,RD[#All],FD$2,0)/FD$1,"")</f>
        <v>4.9265917602996261</v>
      </c>
      <c r="FE24" s="67">
        <f>IFERROR(VLOOKUP($B24,RD[#All],FE$2,0)/FE$1,"")</f>
        <v>4.9280303030303028</v>
      </c>
      <c r="FF24" s="67">
        <f>IFERROR(VLOOKUP($B24,RD[#All],FF$2,0)/FF$1,"")</f>
        <v>4.9821969696969699</v>
      </c>
      <c r="FG24" s="67">
        <f>IFERROR(VLOOKUP($B24,RD[#All],FG$2,0)/FG$1,"")</f>
        <v>4.9191919191919196</v>
      </c>
      <c r="FH24" s="67">
        <f>IFERROR(VLOOKUP($B24,RD[#All],FH$2,0)/FH$1,"")</f>
        <v>4.8121212121212125</v>
      </c>
      <c r="FI24" s="67">
        <f>IFERROR(VLOOKUP($B24,RD[#All],FI$2,0)/FI$1,"")</f>
        <v>4.7828282828282829</v>
      </c>
      <c r="FJ24" s="67">
        <f>IFERROR(VLOOKUP($B24,RD[#All],FJ$2,0)/FJ$1,"")</f>
        <v>4.8848484848484848</v>
      </c>
      <c r="FK24" s="67">
        <f>IFERROR(VLOOKUP($B24,RD[#All],FK$2,0)/FK$1,"")</f>
        <v>5.0542087542087542</v>
      </c>
      <c r="FL24" s="67">
        <f>IFERROR(VLOOKUP($B24,RD[#All],FL$2,0)/FL$1,"")</f>
        <v>4.8167272727272721</v>
      </c>
      <c r="FM24" s="67">
        <f>IFERROR(VLOOKUP($B24,RD[#All],FM$2,0)/FM$1,"")</f>
        <v>4.8143939393939394</v>
      </c>
      <c r="FN24" s="67">
        <f>IFERROR(VLOOKUP($B24,RD[#All],FN$2,0)/FN$1,"")</f>
        <v>4.8427609427609424</v>
      </c>
      <c r="FO24" s="67">
        <f>IFERROR(VLOOKUP($B24,RD[#All],FO$2,0)/FO$1,"")</f>
        <v>4.9363636363636365</v>
      </c>
      <c r="FP24" s="67">
        <f>IFERROR(VLOOKUP($B24,RD[#All],FP$2,0)/FP$1,"")</f>
        <v>4.9145454545454541</v>
      </c>
      <c r="FQ24" s="67">
        <f>IFERROR(VLOOKUP($B24,RD[#All],FQ$2,0)/FQ$1,"")</f>
        <v>4.8527272727272726</v>
      </c>
      <c r="FR24" s="67">
        <f>IFERROR(VLOOKUP($B24,RD[#All],FR$2,0)/FR$1,"")</f>
        <v>4.8694545454545448</v>
      </c>
      <c r="FS24" s="67">
        <f>IFERROR(VLOOKUP($B24,RD[#All],FS$2,0)/FS$1,"")</f>
        <v>4.9831649831649836</v>
      </c>
      <c r="FT24" s="67">
        <f>IFERROR(VLOOKUP($B24,RD[#All],FT$2,0)/FT$1,"")</f>
        <v>4.9767272727272722</v>
      </c>
      <c r="FU24" s="67">
        <f>IFERROR(VLOOKUP($B24,RD[#All],FU$2,0)/FU$1,"")</f>
        <v>4.9757575757575756</v>
      </c>
      <c r="FV24" s="67">
        <f>IFERROR(VLOOKUP($B24,RD[#All],FV$2,0)/FV$1,"")</f>
        <v>4.8174242424242424</v>
      </c>
      <c r="FW24" s="67">
        <f>IFERROR(VLOOKUP($B24,RD[#All],FW$2,0)/FW$1,"")</f>
        <v>4.7450757575757576</v>
      </c>
      <c r="FX24" s="67">
        <f>IFERROR(VLOOKUP($B24,RD[#All],FX$2,0)/FX$1,"")</f>
        <v>4.7954545454545459</v>
      </c>
      <c r="FY24" s="67">
        <f>IFERROR(VLOOKUP($B24,RD[#All],FY$2,0)/FY$1,"")</f>
        <v>4.7845117845117846</v>
      </c>
      <c r="FZ24" s="67">
        <f>IFERROR(VLOOKUP($B24,RD[#All],FZ$2,0)/FZ$1,"")</f>
        <v>4.833333333333333</v>
      </c>
      <c r="GA24" s="67">
        <f>IFERROR(VLOOKUP($B24,RD[#All],GA$2,0)/GA$1,"")</f>
        <v>4.77972027972028</v>
      </c>
      <c r="GB24" s="67">
        <f>IFERROR(VLOOKUP($B24,RD[#All],GB$2,0)/GB$1,"")</f>
        <v>4.7609427609427613</v>
      </c>
      <c r="GC24" s="67">
        <f>IFERROR(VLOOKUP($B24,RD[#All],GC$2,0)/GC$1,"")</f>
        <v>4.7771043771043766</v>
      </c>
      <c r="GD24" s="67">
        <f>IFERROR(VLOOKUP($B24,RD[#All],GD$2,0)/GD$1,"")</f>
        <v>5.2036363636363641</v>
      </c>
      <c r="GE24" s="67">
        <f>IFERROR(VLOOKUP($B24,RD[#All],GE$2,0)/GE$1,"")</f>
        <v>4.8195804195804195</v>
      </c>
      <c r="GF24" s="67">
        <f>IFERROR(VLOOKUP($B24,RD[#All],GF$2,0)/GF$1,"")</f>
        <v>4.7737373737373732</v>
      </c>
      <c r="GG24" s="67">
        <f>IFERROR(VLOOKUP($B24,RD[#All],GG$2,0)/GG$1,"")</f>
        <v>4.9149090909090907</v>
      </c>
      <c r="GH24" s="67">
        <f>IFERROR(VLOOKUP($B24,RD[#All],GH$2,0)/GH$1,"")</f>
        <v>4.9127272727272731</v>
      </c>
      <c r="GI24" s="67">
        <f>IFERROR(VLOOKUP($B24,RD[#All],GI$2,0)/GI$1,"")</f>
        <v>4.8036363636363637</v>
      </c>
      <c r="GJ24" s="67">
        <f>IFERROR(VLOOKUP($B24,RD[#All],GJ$2,0)/GJ$1,"")</f>
        <v>4.86013986013986</v>
      </c>
      <c r="GK24" s="67">
        <f>IFERROR(VLOOKUP($B24,RD[#All],GK$2,0)/GK$1,"")</f>
        <v>4.7575757575757578</v>
      </c>
      <c r="GL24" s="67">
        <f>IFERROR(VLOOKUP($B24,RD[#All],GL$2,0)/GL$1,"")</f>
        <v>4.791666666666667</v>
      </c>
      <c r="GM24" s="67">
        <f>IFERROR(VLOOKUP($B24,RD[#All],GM$2,0)/GM$1,"")</f>
        <v>4.7765151515151514</v>
      </c>
      <c r="GN24" s="67">
        <f>IFERROR(VLOOKUP($B24,RD[#All],GN$2,0)/GN$1,"")</f>
        <v>4.7954545454545459</v>
      </c>
      <c r="GO24" s="67">
        <f>IFERROR(VLOOKUP($B24,RD[#All],GO$2,0)/GO$1,"")</f>
        <v>4.7799242424242427</v>
      </c>
      <c r="GP24" s="67">
        <f>IFERROR(VLOOKUP($B24,RD[#All],GP$2,0)/GP$1,"")</f>
        <v>4.7689393939393936</v>
      </c>
      <c r="GQ24" s="67">
        <f>IFERROR(VLOOKUP($B24,RD[#All],GQ$2,0)/GQ$1,"")</f>
        <v>4.836363636363636</v>
      </c>
      <c r="GR24" s="67">
        <f>IFERROR(VLOOKUP($B24,RD[#All],GR$2,0)/GR$1,"")</f>
        <v>4.7954545454545459</v>
      </c>
      <c r="GS24" s="67" t="str">
        <f>IFERROR(VLOOKUP($B24,RD[#All],GS$2,0)/GS$1,"")</f>
        <v/>
      </c>
      <c r="GT24" s="67" t="str">
        <f>IFERROR(VLOOKUP($B24,RD[#All],GT$2,0)/GT$1,"")</f>
        <v/>
      </c>
      <c r="GU24" s="67">
        <f>IFERROR(VLOOKUP($B24,RD[#All],GU$2,0)/GU$1,"")</f>
        <v>4.5027195027195033</v>
      </c>
      <c r="GV24" s="67">
        <f>IFERROR(VLOOKUP($B24,RD[#All],GV$2,0)/GV$1,"")</f>
        <v>4.8384554767533494</v>
      </c>
      <c r="GW24" s="67">
        <f>IFERROR(VLOOKUP($B24,RD[#All],GW$2,0)/GW$1,"")</f>
        <v>4.7634885439763481</v>
      </c>
      <c r="GX24" s="67" t="str">
        <f>IFERROR(VLOOKUP($B24,RD[#All],GX$2,0)/GX$1,"")</f>
        <v/>
      </c>
      <c r="GY24" s="67">
        <f>IFERROR(VLOOKUP($B24,RD[#All],GY$2,0)/GY$1,"")</f>
        <v>4.7881066302118933</v>
      </c>
      <c r="GZ24" s="67">
        <f>IFERROR(VLOOKUP($B24,RD[#All],GZ$2,0)/GZ$1,"")</f>
        <v>4.7602996254681651</v>
      </c>
      <c r="HA24" s="67">
        <f>IFERROR(VLOOKUP($B24,RD[#All],HA$2,0)/HA$1,"")</f>
        <v>4.7790262172284645</v>
      </c>
      <c r="HB24" s="67">
        <f>IFERROR(VLOOKUP($B24,RD[#All],HB$2,0)/HB$1,"")</f>
        <v>4.786516853932584</v>
      </c>
      <c r="HC24" s="67">
        <f>IFERROR(VLOOKUP($B24,RD[#All],HC$2,0)/HC$1,"")</f>
        <v>4.797752808988764</v>
      </c>
      <c r="HD24" s="67">
        <f>IFERROR(VLOOKUP($B24,RD[#All],HD$2,0)/HD$1,"")</f>
        <v>4.786516853932584</v>
      </c>
      <c r="HE24" s="67">
        <f>IFERROR(VLOOKUP($B24,RD[#All],HE$2,0)/HE$1,"")</f>
        <v>4.7677902621722845</v>
      </c>
      <c r="HF24" s="67">
        <f>IFERROR(VLOOKUP($B24,RD[#All],HF$2,0)/HF$1,"")</f>
        <v>4.9681647940074907</v>
      </c>
      <c r="HG24" s="67">
        <f>IFERROR(VLOOKUP($B24,RD[#All],HG$2,0)/HG$1,"")</f>
        <v>4.7913857677902616</v>
      </c>
      <c r="HH24" s="67">
        <f>IFERROR(VLOOKUP($B24,RD[#All],HH$2,0)/HH$1,"")</f>
        <v>4.797752808988764</v>
      </c>
      <c r="HI24" s="67">
        <f>IFERROR(VLOOKUP($B24,RD[#All],HI$2,0)/HI$1,"")</f>
        <v>4.7951310861423222</v>
      </c>
      <c r="HJ24" s="67">
        <f>IFERROR(VLOOKUP($B24,RD[#All],HJ$2,0)/HJ$1,"")</f>
        <v>4.8352059925093629</v>
      </c>
      <c r="HK24" s="67">
        <f>IFERROR(VLOOKUP($B24,RD[#All],HK$2,0)/HK$1,"")</f>
        <v>4.7640449438202248</v>
      </c>
      <c r="HL24" s="67">
        <f>IFERROR(VLOOKUP($B24,RD[#All],HL$2,0)/HL$1,"")</f>
        <v>5.0030794839783601</v>
      </c>
      <c r="HM24" s="67">
        <f>IFERROR(VLOOKUP($B24,RD[#All],HM$2,0)/HM$1,"")</f>
        <v>5.154500671742051</v>
      </c>
      <c r="HN24" s="67">
        <f>IFERROR(VLOOKUP($B24,RD[#All],HN$2,0)/HN$1,"")</f>
        <v>5.190326914464845</v>
      </c>
      <c r="HO24" s="67">
        <f>IFERROR(VLOOKUP($B24,RD[#All],HO$2,0)/HO$1,"")</f>
        <v>5.2152560083594564</v>
      </c>
      <c r="HP24" s="67">
        <f>IFERROR(VLOOKUP($B24,RD[#All],HP$2,0)/HP$1,"")</f>
        <v>5.1473354231974922</v>
      </c>
      <c r="HQ24" s="67">
        <f>IFERROR(VLOOKUP($B24,RD[#All],HQ$2,0)/HQ$1,"")</f>
        <v>4.8148148148148149</v>
      </c>
      <c r="HR24" s="67">
        <f>IFERROR(VLOOKUP($B24,RD[#All],HR$2,0)/HR$1,"")</f>
        <v>4.821934945788156</v>
      </c>
      <c r="HS24" s="67">
        <f>IFERROR(VLOOKUP($B24,RD[#All],HS$2,0)/HS$1,"")</f>
        <v>4.9729438202247191</v>
      </c>
      <c r="HT24" s="67">
        <f>IFERROR(VLOOKUP($B24,RD[#All],HT$2,0)/HT$1,"")</f>
        <v>4.9388264669163542</v>
      </c>
      <c r="HU24" s="67">
        <f>IFERROR(VLOOKUP($B24,RD[#All],HU$2,0)/HU$1,"")</f>
        <v>4.8985306828003461</v>
      </c>
      <c r="HV24" s="67">
        <f>IFERROR(VLOOKUP($B24,RD[#All],HV$2,0)/HV$1,"")</f>
        <v>4.8286949006050133</v>
      </c>
      <c r="HW24" s="67">
        <f>IFERROR(VLOOKUP($B24,RD[#All],HW$2,0)/HW$1,"")</f>
        <v>4.9977528089887642</v>
      </c>
      <c r="HX24" s="67">
        <f>IFERROR(VLOOKUP($B24,RD[#All],HX$2,0)/HX$1,"")</f>
        <v>4.9507346585998269</v>
      </c>
      <c r="HY24" s="67">
        <f>IFERROR(VLOOKUP($B24,RD[#All],HY$2,0)/HY$1,"")</f>
        <v>4.7906783187682063</v>
      </c>
      <c r="HZ24" s="67">
        <f>IFERROR(VLOOKUP($B24,RD[#All],HZ$2,0)/HZ$1,"")</f>
        <v>4.7673741156887228</v>
      </c>
      <c r="IA24" s="67">
        <f>IFERROR(VLOOKUP($B24,RD[#All],IA$2,0)/IA$1,"")</f>
        <v>4.875679875679876</v>
      </c>
      <c r="IB24" s="67">
        <f>IFERROR(VLOOKUP($B24,RD[#All],IB$2,0)/IB$1,"")</f>
        <v>4.7763347763347763</v>
      </c>
      <c r="IC24" s="67">
        <f>IFERROR(VLOOKUP($B24,RD[#All],IC$2,0)/IC$1,"")</f>
        <v>4.9533799533799536</v>
      </c>
      <c r="ID24" s="67">
        <f>IFERROR(VLOOKUP($B24,RD[#All],ID$2,0)/ID$1,"")</f>
        <v>4.9498690609801717</v>
      </c>
      <c r="IE24" s="67">
        <f>IFERROR(VLOOKUP($B24,RD[#All],IE$2,0)/IE$1,"")</f>
        <v>4.808080808080808</v>
      </c>
      <c r="IF24" s="67" t="str">
        <f>IFERROR(VLOOKUP($B24,RD[#All],IF$2,0)/IF$1,"")</f>
        <v/>
      </c>
      <c r="IG24" s="67">
        <f>IFERROR(VLOOKUP($B24,RD[#All],IG$2,0)/IG$1,"")</f>
        <v>5.0382111519954709</v>
      </c>
      <c r="IH24" s="67">
        <f>IFERROR(VLOOKUP($B24,RD[#All],IH$2,0)/IH$1,"")</f>
        <v>4.9425287356321839</v>
      </c>
      <c r="II24" s="67">
        <f>IFERROR(VLOOKUP($B24,RD[#All],II$2,0)/II$1,"")</f>
        <v>4.8756218905472632</v>
      </c>
      <c r="IJ24" s="67">
        <f>IFERROR(VLOOKUP($B24,RD[#All],IJ$2,0)/IJ$1,"")</f>
        <v>4.9420127197904975</v>
      </c>
      <c r="IK24" s="67">
        <f>IFERROR(VLOOKUP($B24,RD[#All],IK$2,0)/IK$1,"")</f>
        <v>4.8795648795648798</v>
      </c>
      <c r="IL24" s="67" t="str">
        <f>IFERROR(VLOOKUP($B24,RD[#All],IL$2,0)/IL$1,"")</f>
        <v/>
      </c>
      <c r="IM24" s="67" t="str">
        <f>IFERROR(VLOOKUP($B24,RD[#All],IM$2,0)/IM$1,"")</f>
        <v/>
      </c>
      <c r="IN24" s="67">
        <f>IFERROR(VLOOKUP($B24,RD[#All],IN$2,0)/IN$1,"")</f>
        <v>5.0198537095088822</v>
      </c>
      <c r="IO24" s="67">
        <f>IFERROR(VLOOKUP($B24,RD[#All],IO$2,0)/IO$1,"")</f>
        <v>4.9804075235109719</v>
      </c>
      <c r="IP24" s="67">
        <f>IFERROR(VLOOKUP($B24,RD[#All],IP$2,0)/IP$1,"")</f>
        <v>5.4590880699562776</v>
      </c>
      <c r="IQ24" s="67">
        <f>IFERROR(VLOOKUP($B24,RD[#All],IQ$2,0)/IQ$1,"")</f>
        <v>4.9533799533799536</v>
      </c>
      <c r="IR24" s="67">
        <f>IFERROR(VLOOKUP($B24,RD[#All],IR$2,0)/IR$1,"")</f>
        <v>4.900497512437811</v>
      </c>
      <c r="IS24" s="86">
        <f>IFERROR(AVERAGEIF(Inv_SY_B[[#This Row],[BLK1_INV1]:[BLK8_INV27]],"&gt;"&amp;0.1,Inv_SY_B[[#This Row],[BLK1_INV1]:[BLK8_INV27]]),"")</f>
        <v>4.8720284424526525</v>
      </c>
    </row>
    <row r="25" spans="2:253" x14ac:dyDescent="0.35">
      <c r="B25" s="85">
        <f t="shared" si="0"/>
        <v>45847</v>
      </c>
      <c r="C25" s="67">
        <f>IFERROR(VLOOKUP($B25,RD[#All],C$2,0)/C$1,"")</f>
        <v>3.0983578219533277</v>
      </c>
      <c r="D25" s="67">
        <f>IFERROR(VLOOKUP($B25,RD[#All],D$2,0)/D$1,"")</f>
        <v>3.1554019014693173</v>
      </c>
      <c r="E25" s="67">
        <f>IFERROR(VLOOKUP($B25,RD[#All],E$2,0)/E$1,"")</f>
        <v>3.1726591760299625</v>
      </c>
      <c r="F25" s="67">
        <f>IFERROR(VLOOKUP($B25,RD[#All],F$2,0)/F$1,"")</f>
        <v>3.0779026217228465</v>
      </c>
      <c r="G25" s="67">
        <f>IFERROR(VLOOKUP($B25,RD[#All],G$2,0)/G$1,"")</f>
        <v>3.1526361279170265</v>
      </c>
      <c r="H25" s="67">
        <f>IFERROR(VLOOKUP($B25,RD[#All],H$2,0)/H$1,"")</f>
        <v>3.1400749063670412</v>
      </c>
      <c r="I25" s="67">
        <f>IFERROR(VLOOKUP($B25,RD[#All],I$2,0)/I$1,"")</f>
        <v>3.1123595505617976</v>
      </c>
      <c r="J25" s="67">
        <f>IFERROR(VLOOKUP($B25,RD[#All],J$2,0)/J$1,"")</f>
        <v>3.1048689138576777</v>
      </c>
      <c r="K25" s="67">
        <f>IFERROR(VLOOKUP($B25,RD[#All],K$2,0)/K$1,"")</f>
        <v>3.155056179775281</v>
      </c>
      <c r="L25" s="67">
        <f>IFERROR(VLOOKUP($B25,RD[#All],L$2,0)/L$1,"")</f>
        <v>3.1755505617977531</v>
      </c>
      <c r="M25" s="67">
        <f>IFERROR(VLOOKUP($B25,RD[#All],M$2,0)/M$1,"")</f>
        <v>3.1348314606741572</v>
      </c>
      <c r="N25" s="67">
        <f>IFERROR(VLOOKUP($B25,RD[#All],N$2,0)/N$1,"")</f>
        <v>3.0936329588014981</v>
      </c>
      <c r="O25" s="67">
        <f>IFERROR(VLOOKUP($B25,RD[#All],O$2,0)/O$1,"")</f>
        <v>3.1692883895131088</v>
      </c>
      <c r="P25" s="67">
        <f>IFERROR(VLOOKUP($B25,RD[#All],P$2,0)/P$1,"")</f>
        <v>3.191011235955056</v>
      </c>
      <c r="Q25" s="67">
        <f>IFERROR(VLOOKUP($B25,RD[#All],Q$2,0)/Q$1,"")</f>
        <v>3.1816479400749063</v>
      </c>
      <c r="R25" s="67">
        <f>IFERROR(VLOOKUP($B25,RD[#All],R$2,0)/R$1,"")</f>
        <v>3.1310861423220975</v>
      </c>
      <c r="S25" s="67">
        <f>IFERROR(VLOOKUP($B25,RD[#All],S$2,0)/S$1,"")</f>
        <v>3.1528089887640447</v>
      </c>
      <c r="T25" s="67">
        <f>IFERROR(VLOOKUP($B25,RD[#All],T$2,0)/T$1,"")</f>
        <v>3.1651685393258426</v>
      </c>
      <c r="U25" s="67">
        <f>IFERROR(VLOOKUP($B25,RD[#All],U$2,0)/U$1,"")</f>
        <v>3.1761452031114956</v>
      </c>
      <c r="V25" s="67">
        <f>IFERROR(VLOOKUP($B25,RD[#All],V$2,0)/V$1,"")</f>
        <v>3.1809853068280036</v>
      </c>
      <c r="W25" s="67">
        <f>IFERROR(VLOOKUP($B25,RD[#All],W$2,0)/W$1,"")</f>
        <v>3.1198501872659175</v>
      </c>
      <c r="X25" s="67">
        <f>IFERROR(VLOOKUP($B25,RD[#All],X$2,0)/X$1,"")</f>
        <v>3.1310861423220975</v>
      </c>
      <c r="Y25" s="67">
        <f>IFERROR(VLOOKUP($B25,RD[#All],Y$2,0)/Y$1,"")</f>
        <v>3.1737251512532412</v>
      </c>
      <c r="Z25" s="67">
        <f>IFERROR(VLOOKUP($B25,RD[#All],Z$2,0)/Z$1,"")</f>
        <v>3.1094465251768622</v>
      </c>
      <c r="AA25" s="67">
        <f>IFERROR(VLOOKUP($B25,RD[#All],AA$2,0)/AA$1,"")</f>
        <v>3.1737251512532412</v>
      </c>
      <c r="AB25" s="67">
        <f>IFERROR(VLOOKUP($B25,RD[#All],AB$2,0)/AB$1,"")</f>
        <v>3.1927398444252377</v>
      </c>
      <c r="AC25" s="67">
        <f>IFERROR(VLOOKUP($B25,RD[#All],AC$2,0)/AC$1,"")</f>
        <v>3.1754537597234225</v>
      </c>
      <c r="AD25" s="67">
        <f>IFERROR(VLOOKUP($B25,RD[#All],AD$2,0)/AD$1,"")</f>
        <v>3.1796920516021641</v>
      </c>
      <c r="AE25" s="67">
        <f>IFERROR(VLOOKUP($B25,RD[#All],AE$2,0)/AE$1,"")</f>
        <v>3.1816895547232629</v>
      </c>
      <c r="AF25" s="67">
        <f>IFERROR(VLOOKUP($B25,RD[#All],AF$2,0)/AF$1,"")</f>
        <v>3.1690387016229713</v>
      </c>
      <c r="AG25" s="67">
        <f>IFERROR(VLOOKUP($B25,RD[#All],AG$2,0)/AG$1,"")</f>
        <v>3.1753641281731166</v>
      </c>
      <c r="AH25" s="67">
        <f>IFERROR(VLOOKUP($B25,RD[#All],AH$2,0)/AH$1,"")</f>
        <v>3.1810237203495633</v>
      </c>
      <c r="AI25" s="67">
        <f>IFERROR(VLOOKUP($B25,RD[#All],AI$2,0)/AI$1,"")</f>
        <v>3.0542452830188678</v>
      </c>
      <c r="AJ25" s="67">
        <f>IFERROR(VLOOKUP($B25,RD[#All],AJ$2,0)/AJ$1,"")</f>
        <v>3.1415334030787623</v>
      </c>
      <c r="AK25" s="67">
        <f>IFERROR(VLOOKUP($B25,RD[#All],AK$2,0)/AK$1,"")</f>
        <v>3.0434456928838953</v>
      </c>
      <c r="AL25" s="67">
        <f>IFERROR(VLOOKUP($B25,RD[#All],AL$2,0)/AL$1,"")</f>
        <v>3.1147540983606561</v>
      </c>
      <c r="AM25" s="67">
        <f>IFERROR(VLOOKUP($B25,RD[#All],AM$2,0)/AM$1,"")</f>
        <v>3.1235955056179776</v>
      </c>
      <c r="AN25" s="67">
        <f>IFERROR(VLOOKUP($B25,RD[#All],AN$2,0)/AN$1,"")</f>
        <v>3.101123595505618</v>
      </c>
      <c r="AO25" s="67">
        <f>IFERROR(VLOOKUP($B25,RD[#All],AO$2,0)/AO$1,"")</f>
        <v>3.1048689138576777</v>
      </c>
      <c r="AP25" s="67">
        <f>IFERROR(VLOOKUP($B25,RD[#All],AP$2,0)/AP$1,"")</f>
        <v>3.0749063670411987</v>
      </c>
      <c r="AQ25" s="67">
        <f>IFERROR(VLOOKUP($B25,RD[#All],AQ$2,0)/AQ$1,"")</f>
        <v>3.1198501872659175</v>
      </c>
      <c r="AR25" s="67">
        <f>IFERROR(VLOOKUP($B25,RD[#All],AR$2,0)/AR$1,"")</f>
        <v>3.1048689138576777</v>
      </c>
      <c r="AS25" s="67">
        <f>IFERROR(VLOOKUP($B25,RD[#All],AS$2,0)/AS$1,"")</f>
        <v>3.1498127340823969</v>
      </c>
      <c r="AT25" s="67">
        <f>IFERROR(VLOOKUP($B25,RD[#All],AT$2,0)/AT$1,"")</f>
        <v>3.0415730337078655</v>
      </c>
      <c r="AU25" s="67">
        <f>IFERROR(VLOOKUP($B25,RD[#All],AU$2,0)/AU$1,"")</f>
        <v>3.1348314606741572</v>
      </c>
      <c r="AV25" s="67">
        <f>IFERROR(VLOOKUP($B25,RD[#All],AV$2,0)/AV$1,"")</f>
        <v>3.101123595505618</v>
      </c>
      <c r="AW25" s="67">
        <f>IFERROR(VLOOKUP($B25,RD[#All],AW$2,0)/AW$1,"")</f>
        <v>3.097666378565255</v>
      </c>
      <c r="AX25" s="67">
        <f>IFERROR(VLOOKUP($B25,RD[#All],AX$2,0)/AX$1,"")</f>
        <v>3.1048689138576777</v>
      </c>
      <c r="AY25" s="67">
        <f>IFERROR(VLOOKUP($B25,RD[#All],AY$2,0)/AY$1,"")</f>
        <v>3.0597752808988763</v>
      </c>
      <c r="AZ25" s="67">
        <f>IFERROR(VLOOKUP($B25,RD[#All],AZ$2,0)/AZ$1,"")</f>
        <v>3.0885393258426967</v>
      </c>
      <c r="BA25" s="67">
        <f>IFERROR(VLOOKUP($B25,RD[#All],BA$2,0)/BA$1,"")</f>
        <v>3.1348314606741572</v>
      </c>
      <c r="BB25" s="67">
        <f>IFERROR(VLOOKUP($B25,RD[#All],BB$2,0)/BB$1,"")</f>
        <v>3.1048689138576777</v>
      </c>
      <c r="BC25" s="67">
        <f>IFERROR(VLOOKUP($B25,RD[#All],BC$2,0)/BC$1,"")</f>
        <v>3.1727007906783187</v>
      </c>
      <c r="BD25" s="67">
        <f>IFERROR(VLOOKUP($B25,RD[#All],BD$2,0)/BD$1,"")</f>
        <v>3.0595089471493968</v>
      </c>
      <c r="BE25" s="67">
        <f>IFERROR(VLOOKUP($B25,RD[#All],BE$2,0)/BE$1,"")</f>
        <v>3.0803802938634401</v>
      </c>
      <c r="BF25" s="67">
        <f>IFERROR(VLOOKUP($B25,RD[#All],BF$2,0)/BF$1,"")</f>
        <v>3.1886808156471078</v>
      </c>
      <c r="BG25" s="67">
        <f>IFERROR(VLOOKUP($B25,RD[#All],BG$2,0)/BG$1,"")</f>
        <v>3.1061173533083646</v>
      </c>
      <c r="BH25" s="67">
        <f>IFERROR(VLOOKUP($B25,RD[#All],BH$2,0)/BH$1,"")</f>
        <v>3.1498127340823969</v>
      </c>
      <c r="BI25" s="67">
        <f>IFERROR(VLOOKUP($B25,RD[#All],BI$2,0)/BI$1,"")</f>
        <v>3.1460674157303372</v>
      </c>
      <c r="BJ25" s="67">
        <f>IFERROR(VLOOKUP($B25,RD[#All],BJ$2,0)/BJ$1,"")</f>
        <v>3.132750728256346</v>
      </c>
      <c r="BK25" s="67">
        <f>IFERROR(VLOOKUP($B25,RD[#All],BK$2,0)/BK$1,"")</f>
        <v>3.0756554307116106</v>
      </c>
      <c r="BL25" s="67">
        <f>IFERROR(VLOOKUP($B25,RD[#All],BL$2,0)/BL$1,"")</f>
        <v>3.2194713951154235</v>
      </c>
      <c r="BM25" s="67">
        <f>IFERROR(VLOOKUP($B25,RD[#All],BM$2,0)/BM$1,"")</f>
        <v>3.1273408239700373</v>
      </c>
      <c r="BN25" s="67">
        <f>IFERROR(VLOOKUP($B25,RD[#All],BN$2,0)/BN$1,"")</f>
        <v>3.2225705329153604</v>
      </c>
      <c r="BO25" s="67">
        <f>IFERROR(VLOOKUP($B25,RD[#All],BO$2,0)/BO$1,"")</f>
        <v>3.1688850475367332</v>
      </c>
      <c r="BP25" s="67">
        <f>IFERROR(VLOOKUP($B25,RD[#All],BP$2,0)/BP$1,"")</f>
        <v>3.1602420051858253</v>
      </c>
      <c r="BQ25" s="67">
        <f>IFERROR(VLOOKUP($B25,RD[#All],BQ$2,0)/BQ$1,"")</f>
        <v>3.194468452895419</v>
      </c>
      <c r="BR25" s="67">
        <f>IFERROR(VLOOKUP($B25,RD[#All],BR$2,0)/BR$1,"")</f>
        <v>3.1249783923941226</v>
      </c>
      <c r="BS25" s="67">
        <f>IFERROR(VLOOKUP($B25,RD[#All],BS$2,0)/BS$1,"")</f>
        <v>3.159925093632959</v>
      </c>
      <c r="BT25" s="67">
        <f>IFERROR(VLOOKUP($B25,RD[#All],BT$2,0)/BT$1,"")</f>
        <v>3.148314606741573</v>
      </c>
      <c r="BU25" s="67">
        <f>IFERROR(VLOOKUP($B25,RD[#All],BU$2,0)/BU$1,"")</f>
        <v>3.1681647940074904</v>
      </c>
      <c r="BV25" s="67">
        <f>IFERROR(VLOOKUP($B25,RD[#All],BV$2,0)/BV$1,"")</f>
        <v>3.1554307116104869</v>
      </c>
      <c r="BW25" s="67">
        <f>IFERROR(VLOOKUP($B25,RD[#All],BW$2,0)/BW$1,"")</f>
        <v>3.0973782771535578</v>
      </c>
      <c r="BX25" s="67">
        <f>IFERROR(VLOOKUP($B25,RD[#All],BX$2,0)/BX$1,"")</f>
        <v>3.1730337078651689</v>
      </c>
      <c r="BY25" s="67">
        <f>IFERROR(VLOOKUP($B25,RD[#All],BY$2,0)/BY$1,"")</f>
        <v>3.099459009571369</v>
      </c>
      <c r="BZ25" s="67">
        <f>IFERROR(VLOOKUP($B25,RD[#All],BZ$2,0)/BZ$1,"")</f>
        <v>3.0928006658343739</v>
      </c>
      <c r="CA25" s="67">
        <f>IFERROR(VLOOKUP($B25,RD[#All],CA$2,0)/CA$1,"")</f>
        <v>3.1194340407823553</v>
      </c>
      <c r="CB25" s="67">
        <f>IFERROR(VLOOKUP($B25,RD[#All],CB$2,0)/CB$1,"")</f>
        <v>3.1235955056179776</v>
      </c>
      <c r="CC25" s="67">
        <f>IFERROR(VLOOKUP($B25,RD[#All],CC$2,0)/CC$1,"")</f>
        <v>3.1464419475655432</v>
      </c>
      <c r="CD25" s="67">
        <f>IFERROR(VLOOKUP($B25,RD[#All],CD$2,0)/CD$1,"")</f>
        <v>3.1149524632670702</v>
      </c>
      <c r="CE25" s="67">
        <f>IFERROR(VLOOKUP($B25,RD[#All],CE$2,0)/CE$1,"")</f>
        <v>3.1161048689138577</v>
      </c>
      <c r="CF25" s="67">
        <f>IFERROR(VLOOKUP($B25,RD[#All],CF$2,0)/CF$1,"")</f>
        <v>3.1123595505617976</v>
      </c>
      <c r="CG25" s="67">
        <f>IFERROR(VLOOKUP($B25,RD[#All],CG$2,0)/CG$1,"")</f>
        <v>3.1595505617977531</v>
      </c>
      <c r="CH25" s="67">
        <f>IFERROR(VLOOKUP($B25,RD[#All],CH$2,0)/CH$1,"")</f>
        <v>3.1198501872659175</v>
      </c>
      <c r="CI25" s="67">
        <f>IFERROR(VLOOKUP($B25,RD[#All],CI$2,0)/CI$1,"")</f>
        <v>3.1498127340823969</v>
      </c>
      <c r="CJ25" s="67">
        <f>IFERROR(VLOOKUP($B25,RD[#All],CJ$2,0)/CJ$1,"")</f>
        <v>3.1423220973782771</v>
      </c>
      <c r="CK25" s="67">
        <f>IFERROR(VLOOKUP($B25,RD[#All],CK$2,0)/CK$1,"")</f>
        <v>3.0992509363295881</v>
      </c>
      <c r="CL25" s="67">
        <f>IFERROR(VLOOKUP($B25,RD[#All],CL$2,0)/CL$1,"")</f>
        <v>3.1168539325842697</v>
      </c>
      <c r="CM25" s="67">
        <f>IFERROR(VLOOKUP($B25,RD[#All],CM$2,0)/CM$1,"")</f>
        <v>3.1415730337078651</v>
      </c>
      <c r="CN25" s="67">
        <f>IFERROR(VLOOKUP($B25,RD[#All],CN$2,0)/CN$1,"")</f>
        <v>3.1209737827715354</v>
      </c>
      <c r="CO25" s="67">
        <f>IFERROR(VLOOKUP($B25,RD[#All],CO$2,0)/CO$1,"")</f>
        <v>3.1313258426966293</v>
      </c>
      <c r="CP25" s="67">
        <f>IFERROR(VLOOKUP($B25,RD[#All],CP$2,0)/CP$1,"")</f>
        <v>3.1529818496110633</v>
      </c>
      <c r="CQ25" s="67">
        <f>IFERROR(VLOOKUP($B25,RD[#All],CQ$2,0)/CQ$1,"")</f>
        <v>3.1385767790262173</v>
      </c>
      <c r="CR25" s="67">
        <f>IFERROR(VLOOKUP($B25,RD[#All],CR$2,0)/CR$1,"")</f>
        <v>3.1385767790262173</v>
      </c>
      <c r="CS25" s="67">
        <f>IFERROR(VLOOKUP($B25,RD[#All],CS$2,0)/CS$1,"")</f>
        <v>3.1360799001248441</v>
      </c>
      <c r="CT25" s="67">
        <f>IFERROR(VLOOKUP($B25,RD[#All],CT$2,0)/CT$1,"")</f>
        <v>3.1430711610486894</v>
      </c>
      <c r="CU25" s="67">
        <f>IFERROR(VLOOKUP($B25,RD[#All],CU$2,0)/CU$1,"")</f>
        <v>3.1460674157303372</v>
      </c>
      <c r="CV25" s="67">
        <f>IFERROR(VLOOKUP($B25,RD[#All],CV$2,0)/CV$1,"")</f>
        <v>3.1048689138576777</v>
      </c>
      <c r="CW25" s="67">
        <f>IFERROR(VLOOKUP($B25,RD[#All],CW$2,0)/CW$1,"")</f>
        <v>3.1647940074906367</v>
      </c>
      <c r="CX25" s="67">
        <f>IFERROR(VLOOKUP($B25,RD[#All],CX$2,0)/CX$1,"")</f>
        <v>3.1666666666666665</v>
      </c>
      <c r="CY25" s="67">
        <f>IFERROR(VLOOKUP($B25,RD[#All],CY$2,0)/CY$1,"")</f>
        <v>3.1423220973782771</v>
      </c>
      <c r="CZ25" s="67">
        <f>IFERROR(VLOOKUP($B25,RD[#All],CZ$2,0)/CZ$1,"")</f>
        <v>3.1685393258426968</v>
      </c>
      <c r="DA25" s="67">
        <f>IFERROR(VLOOKUP($B25,RD[#All],DA$2,0)/DA$1,"")</f>
        <v>3.1573033707865168</v>
      </c>
      <c r="DB25" s="67">
        <f>IFERROR(VLOOKUP($B25,RD[#All],DB$2,0)/DB$1,"")</f>
        <v>3.1640449438202247</v>
      </c>
      <c r="DC25" s="67">
        <f>IFERROR(VLOOKUP($B25,RD[#All],DC$2,0)/DC$1,"")</f>
        <v>3.096795672076571</v>
      </c>
      <c r="DD25" s="67">
        <f>IFERROR(VLOOKUP($B25,RD[#All],DD$2,0)/DD$1,"")</f>
        <v>3.106741573033708</v>
      </c>
      <c r="DE25" s="67">
        <f>IFERROR(VLOOKUP($B25,RD[#All],DE$2,0)/DE$1,"")</f>
        <v>3.1717020391177697</v>
      </c>
      <c r="DF25" s="67">
        <f>IFERROR(VLOOKUP($B25,RD[#All],DF$2,0)/DF$1,"")</f>
        <v>3.0511876881900304</v>
      </c>
      <c r="DG25" s="67">
        <f>IFERROR(VLOOKUP($B25,RD[#All],DG$2,0)/DG$1,"")</f>
        <v>3.0940074906367041</v>
      </c>
      <c r="DH25" s="67">
        <f>IFERROR(VLOOKUP($B25,RD[#All],DH$2,0)/DH$1,"")</f>
        <v>3.1087806908031625</v>
      </c>
      <c r="DI25" s="67">
        <f>IFERROR(VLOOKUP($B25,RD[#All],DI$2,0)/DI$1,"")</f>
        <v>3.074848746758859</v>
      </c>
      <c r="DJ25" s="67">
        <f>IFERROR(VLOOKUP($B25,RD[#All],DJ$2,0)/DJ$1,"")</f>
        <v>3.1484874675885912</v>
      </c>
      <c r="DK25" s="67">
        <f>IFERROR(VLOOKUP($B25,RD[#All],DK$2,0)/DK$1,"")</f>
        <v>3.1820224719101122</v>
      </c>
      <c r="DL25" s="67">
        <f>IFERROR(VLOOKUP($B25,RD[#All],DL$2,0)/DL$1,"")</f>
        <v>3.1557220141489806</v>
      </c>
      <c r="DM25" s="67">
        <f>IFERROR(VLOOKUP($B25,RD[#All],DM$2,0)/DM$1,"")</f>
        <v>3.1479400749063671</v>
      </c>
      <c r="DN25" s="67">
        <f>IFERROR(VLOOKUP($B25,RD[#All],DN$2,0)/DN$1,"")</f>
        <v>3.1161048689138577</v>
      </c>
      <c r="DO25" s="67">
        <f>IFERROR(VLOOKUP($B25,RD[#All],DO$2,0)/DO$1,"")</f>
        <v>3.0511876881900304</v>
      </c>
      <c r="DP25" s="67">
        <f>IFERROR(VLOOKUP($B25,RD[#All],DP$2,0)/DP$1,"")</f>
        <v>3.0661672908863919</v>
      </c>
      <c r="DQ25" s="67">
        <f>IFERROR(VLOOKUP($B25,RD[#All],DQ$2,0)/DQ$1,"")</f>
        <v>3.1240948813982521</v>
      </c>
      <c r="DR25" s="67">
        <f>IFERROR(VLOOKUP($B25,RD[#All],DR$2,0)/DR$1,"")</f>
        <v>3.0801498127340823</v>
      </c>
      <c r="DS25" s="67">
        <f>IFERROR(VLOOKUP($B25,RD[#All],DS$2,0)/DS$1,"")</f>
        <v>3.0670411985018724</v>
      </c>
      <c r="DT25" s="67">
        <f>IFERROR(VLOOKUP($B25,RD[#All],DT$2,0)/DT$1,"")</f>
        <v>3.0595089471493968</v>
      </c>
      <c r="DU25" s="67">
        <f>IFERROR(VLOOKUP($B25,RD[#All],DU$2,0)/DU$1,"")</f>
        <v>3.109779442363712</v>
      </c>
      <c r="DV25" s="67">
        <f>IFERROR(VLOOKUP($B25,RD[#All],DV$2,0)/DV$1,"")</f>
        <v>3.1423220973782771</v>
      </c>
      <c r="DW25" s="67">
        <f>IFERROR(VLOOKUP($B25,RD[#All],DW$2,0)/DW$1,"")</f>
        <v>3.0861423220973783</v>
      </c>
      <c r="DX25" s="67">
        <f>IFERROR(VLOOKUP($B25,RD[#All],DX$2,0)/DX$1,"")</f>
        <v>3.1553890969621303</v>
      </c>
      <c r="DY25" s="67">
        <f>IFERROR(VLOOKUP($B25,RD[#All],DY$2,0)/DY$1,"")</f>
        <v>3.1048689138576777</v>
      </c>
      <c r="DZ25" s="67">
        <f>IFERROR(VLOOKUP($B25,RD[#All],DZ$2,0)/DZ$1,"")</f>
        <v>3.1198501872659175</v>
      </c>
      <c r="EA25" s="67">
        <f>IFERROR(VLOOKUP($B25,RD[#All],EA$2,0)/EA$1,"")</f>
        <v>3.0478568456096546</v>
      </c>
      <c r="EB25" s="67">
        <f>IFERROR(VLOOKUP($B25,RD[#All],EB$2,0)/EB$1,"")</f>
        <v>3.045526425301706</v>
      </c>
      <c r="EC25" s="67">
        <f>IFERROR(VLOOKUP($B25,RD[#All],EC$2,0)/EC$1,"")</f>
        <v>3.0838375108038028</v>
      </c>
      <c r="ED25" s="67">
        <f>IFERROR(VLOOKUP($B25,RD[#All],ED$2,0)/ED$1,"")</f>
        <v>3.1301642178046674</v>
      </c>
      <c r="EE25" s="67">
        <f>IFERROR(VLOOKUP($B25,RD[#All],EE$2,0)/EE$1,"")</f>
        <v>3.1339671564390668</v>
      </c>
      <c r="EF25" s="67">
        <f>IFERROR(VLOOKUP($B25,RD[#All],EF$2,0)/EF$1,"")</f>
        <v>3.2069458631256382</v>
      </c>
      <c r="EG25" s="67">
        <f>IFERROR(VLOOKUP($B25,RD[#All],EG$2,0)/EG$1,"")</f>
        <v>3.1783216783216783</v>
      </c>
      <c r="EH25" s="67">
        <f>IFERROR(VLOOKUP($B25,RD[#All],EH$2,0)/EH$1,"")</f>
        <v>3.0860139860139859</v>
      </c>
      <c r="EI25" s="67">
        <f>IFERROR(VLOOKUP($B25,RD[#All],EI$2,0)/EI$1,"")</f>
        <v>3.1153846153846154</v>
      </c>
      <c r="EJ25" s="67">
        <f>IFERROR(VLOOKUP($B25,RD[#All],EJ$2,0)/EJ$1,"")</f>
        <v>3.1503496503496504</v>
      </c>
      <c r="EK25" s="67">
        <f>IFERROR(VLOOKUP($B25,RD[#All],EK$2,0)/EK$1,"")</f>
        <v>3.2</v>
      </c>
      <c r="EL25" s="67">
        <f>IFERROR(VLOOKUP($B25,RD[#All],EL$2,0)/EL$1,"")</f>
        <v>3.2033707865168539</v>
      </c>
      <c r="EM25" s="67">
        <f>IFERROR(VLOOKUP($B25,RD[#All],EM$2,0)/EM$1,"")</f>
        <v>3.132238547968885</v>
      </c>
      <c r="EN25" s="67">
        <f>IFERROR(VLOOKUP($B25,RD[#All],EN$2,0)/EN$1,"")</f>
        <v>3.0886776145203112</v>
      </c>
      <c r="EO25" s="67">
        <f>IFERROR(VLOOKUP($B25,RD[#All],EO$2,0)/EO$1,"")</f>
        <v>3.1498127340823969</v>
      </c>
      <c r="EP25" s="67">
        <f>IFERROR(VLOOKUP($B25,RD[#All],EP$2,0)/EP$1,"")</f>
        <v>3.2214347450302503</v>
      </c>
      <c r="EQ25" s="67">
        <f>IFERROR(VLOOKUP($B25,RD[#All],EQ$2,0)/EQ$1,"")</f>
        <v>3.0805243445692883</v>
      </c>
      <c r="ER25" s="67">
        <f>IFERROR(VLOOKUP($B25,RD[#All],ER$2,0)/ER$1,"")</f>
        <v>3.1602420051858253</v>
      </c>
      <c r="ES25" s="67">
        <f>IFERROR(VLOOKUP($B25,RD[#All],ES$2,0)/ES$1,"")</f>
        <v>3.1554307116104869</v>
      </c>
      <c r="ET25" s="67">
        <f>IFERROR(VLOOKUP($B25,RD[#All],ET$2,0)/ET$1,"")</f>
        <v>3.189785495403473</v>
      </c>
      <c r="EU25" s="67">
        <f>IFERROR(VLOOKUP($B25,RD[#All],EU$2,0)/EU$1,"")</f>
        <v>3.0627484874675885</v>
      </c>
      <c r="EV25" s="67">
        <f>IFERROR(VLOOKUP($B25,RD[#All],EV$2,0)/EV$1,"")</f>
        <v>3.186171132238548</v>
      </c>
      <c r="EW25" s="67">
        <f>IFERROR(VLOOKUP($B25,RD[#All],EW$2,0)/EW$1,"")</f>
        <v>3.1840968020743303</v>
      </c>
      <c r="EX25" s="67">
        <f>IFERROR(VLOOKUP($B25,RD[#All],EX$2,0)/EX$1,"")</f>
        <v>3.1913857677902624</v>
      </c>
      <c r="EY25" s="67">
        <f>IFERROR(VLOOKUP($B25,RD[#All],EY$2,0)/EY$1,"")</f>
        <v>3.0748231377444863</v>
      </c>
      <c r="EZ25" s="67">
        <f>IFERROR(VLOOKUP($B25,RD[#All],EZ$2,0)/EZ$1,"")</f>
        <v>3.2003745318352061</v>
      </c>
      <c r="FA25" s="67">
        <f>IFERROR(VLOOKUP($B25,RD[#All],FA$2,0)/FA$1,"")</f>
        <v>3.1460674157303372</v>
      </c>
      <c r="FB25" s="67">
        <f>IFERROR(VLOOKUP($B25,RD[#All],FB$2,0)/FB$1,"")</f>
        <v>3.1254681647940075</v>
      </c>
      <c r="FC25" s="67">
        <f>IFERROR(VLOOKUP($B25,RD[#All],FC$2,0)/FC$1,"")</f>
        <v>3.1591760299625467</v>
      </c>
      <c r="FD25" s="67">
        <f>IFERROR(VLOOKUP($B25,RD[#All],FD$2,0)/FD$1,"")</f>
        <v>3.1520599250936332</v>
      </c>
      <c r="FE25" s="67">
        <f>IFERROR(VLOOKUP($B25,RD[#All],FE$2,0)/FE$1,"")</f>
        <v>3.1962121212121208</v>
      </c>
      <c r="FF25" s="67">
        <f>IFERROR(VLOOKUP($B25,RD[#All],FF$2,0)/FF$1,"")</f>
        <v>3.1450757575757575</v>
      </c>
      <c r="FG25" s="67">
        <f>IFERROR(VLOOKUP($B25,RD[#All],FG$2,0)/FG$1,"")</f>
        <v>3.0939393939393938</v>
      </c>
      <c r="FH25" s="67">
        <f>IFERROR(VLOOKUP($B25,RD[#All],FH$2,0)/FH$1,"")</f>
        <v>3.1174242424242422</v>
      </c>
      <c r="FI25" s="67">
        <f>IFERROR(VLOOKUP($B25,RD[#All],FI$2,0)/FI$1,"")</f>
        <v>3.0673400673400675</v>
      </c>
      <c r="FJ25" s="67">
        <f>IFERROR(VLOOKUP($B25,RD[#All],FJ$2,0)/FJ$1,"")</f>
        <v>3.0606060606060606</v>
      </c>
      <c r="FK25" s="67">
        <f>IFERROR(VLOOKUP($B25,RD[#All],FK$2,0)/FK$1,"")</f>
        <v>3.1942760942760944</v>
      </c>
      <c r="FL25" s="67">
        <f>IFERROR(VLOOKUP($B25,RD[#All],FL$2,0)/FL$1,"")</f>
        <v>3.0585454545454547</v>
      </c>
      <c r="FM25" s="67">
        <f>IFERROR(VLOOKUP($B25,RD[#All],FM$2,0)/FM$1,"")</f>
        <v>3.1325757575757578</v>
      </c>
      <c r="FN25" s="67">
        <f>IFERROR(VLOOKUP($B25,RD[#All],FN$2,0)/FN$1,"")</f>
        <v>3.098989898989899</v>
      </c>
      <c r="FO25" s="67">
        <f>IFERROR(VLOOKUP($B25,RD[#All],FO$2,0)/FO$1,"")</f>
        <v>3.105681818181818</v>
      </c>
      <c r="FP25" s="67">
        <f>IFERROR(VLOOKUP($B25,RD[#All],FP$2,0)/FP$1,"")</f>
        <v>3.1123636363636362</v>
      </c>
      <c r="FQ25" s="67">
        <f>IFERROR(VLOOKUP($B25,RD[#All],FQ$2,0)/FQ$1,"")</f>
        <v>3.0672727272727274</v>
      </c>
      <c r="FR25" s="67">
        <f>IFERROR(VLOOKUP($B25,RD[#All],FR$2,0)/FR$1,"")</f>
        <v>3.0789090909090913</v>
      </c>
      <c r="FS25" s="67">
        <f>IFERROR(VLOOKUP($B25,RD[#All],FS$2,0)/FS$1,"")</f>
        <v>3.1659932659932659</v>
      </c>
      <c r="FT25" s="67">
        <f>IFERROR(VLOOKUP($B25,RD[#All],FT$2,0)/FT$1,"")</f>
        <v>3.0876363636363635</v>
      </c>
      <c r="FU25" s="67">
        <f>IFERROR(VLOOKUP($B25,RD[#All],FU$2,0)/FU$1,"")</f>
        <v>3.1370370370370373</v>
      </c>
      <c r="FV25" s="67">
        <f>IFERROR(VLOOKUP($B25,RD[#All],FV$2,0)/FV$1,"")</f>
        <v>3.1401515151515151</v>
      </c>
      <c r="FW25" s="67">
        <f>IFERROR(VLOOKUP($B25,RD[#All],FW$2,0)/FW$1,"")</f>
        <v>3.0643939393939394</v>
      </c>
      <c r="FX25" s="67">
        <f>IFERROR(VLOOKUP($B25,RD[#All],FX$2,0)/FX$1,"")</f>
        <v>3.1628787878787881</v>
      </c>
      <c r="FY25" s="67">
        <f>IFERROR(VLOOKUP($B25,RD[#All],FY$2,0)/FY$1,"")</f>
        <v>3.0538720538720541</v>
      </c>
      <c r="FZ25" s="67">
        <f>IFERROR(VLOOKUP($B25,RD[#All],FZ$2,0)/FZ$1,"")</f>
        <v>3.1704545454545454</v>
      </c>
      <c r="GA25" s="67">
        <f>IFERROR(VLOOKUP($B25,RD[#All],GA$2,0)/GA$1,"")</f>
        <v>3.13986013986014</v>
      </c>
      <c r="GB25" s="67">
        <f>IFERROR(VLOOKUP($B25,RD[#All],GB$2,0)/GB$1,"")</f>
        <v>3.0673400673400675</v>
      </c>
      <c r="GC25" s="67">
        <f>IFERROR(VLOOKUP($B25,RD[#All],GC$2,0)/GC$1,"")</f>
        <v>3.0606060606060606</v>
      </c>
      <c r="GD25" s="67">
        <f>IFERROR(VLOOKUP($B25,RD[#All],GD$2,0)/GD$1,"")</f>
        <v>3.2036363636363636</v>
      </c>
      <c r="GE25" s="67">
        <f>IFERROR(VLOOKUP($B25,RD[#All],GE$2,0)/GE$1,"")</f>
        <v>3.1153846153846154</v>
      </c>
      <c r="GF25" s="67">
        <f>IFERROR(VLOOKUP($B25,RD[#All],GF$2,0)/GF$1,"")</f>
        <v>3.0707070707070705</v>
      </c>
      <c r="GG25" s="67">
        <f>IFERROR(VLOOKUP($B25,RD[#All],GG$2,0)/GG$1,"")</f>
        <v>3.0756363636363635</v>
      </c>
      <c r="GH25" s="67">
        <f>IFERROR(VLOOKUP($B25,RD[#All],GH$2,0)/GH$1,"")</f>
        <v>3.0690909090909089</v>
      </c>
      <c r="GI25" s="67">
        <f>IFERROR(VLOOKUP($B25,RD[#All],GI$2,0)/GI$1,"")</f>
        <v>3.1087272727272728</v>
      </c>
      <c r="GJ25" s="67">
        <f>IFERROR(VLOOKUP($B25,RD[#All],GJ$2,0)/GJ$1,"")</f>
        <v>3.06993006993007</v>
      </c>
      <c r="GK25" s="67">
        <f>IFERROR(VLOOKUP($B25,RD[#All],GK$2,0)/GK$1,"")</f>
        <v>3.1401515151515151</v>
      </c>
      <c r="GL25" s="67">
        <f>IFERROR(VLOOKUP($B25,RD[#All],GL$2,0)/GL$1,"")</f>
        <v>3.1098484848484849</v>
      </c>
      <c r="GM25" s="67">
        <f>IFERROR(VLOOKUP($B25,RD[#All],GM$2,0)/GM$1,"")</f>
        <v>3.1666666666666665</v>
      </c>
      <c r="GN25" s="67">
        <f>IFERROR(VLOOKUP($B25,RD[#All],GN$2,0)/GN$1,"")</f>
        <v>3.1477272727272729</v>
      </c>
      <c r="GO25" s="67">
        <f>IFERROR(VLOOKUP($B25,RD[#All],GO$2,0)/GO$1,"")</f>
        <v>3.1401515151515151</v>
      </c>
      <c r="GP25" s="67">
        <f>IFERROR(VLOOKUP($B25,RD[#All],GP$2,0)/GP$1,"")</f>
        <v>3.1780303030303032</v>
      </c>
      <c r="GQ25" s="67">
        <f>IFERROR(VLOOKUP($B25,RD[#All],GQ$2,0)/GQ$1,"")</f>
        <v>3.0954545454545452</v>
      </c>
      <c r="GR25" s="67">
        <f>IFERROR(VLOOKUP($B25,RD[#All],GR$2,0)/GR$1,"")</f>
        <v>3.0643939393939394</v>
      </c>
      <c r="GS25" s="67" t="str">
        <f>IFERROR(VLOOKUP($B25,RD[#All],GS$2,0)/GS$1,"")</f>
        <v/>
      </c>
      <c r="GT25" s="67" t="str">
        <f>IFERROR(VLOOKUP($B25,RD[#All],GT$2,0)/GT$1,"")</f>
        <v/>
      </c>
      <c r="GU25" s="67">
        <f>IFERROR(VLOOKUP($B25,RD[#All],GU$2,0)/GU$1,"")</f>
        <v>2.9020979020979025</v>
      </c>
      <c r="GV25" s="67">
        <f>IFERROR(VLOOKUP($B25,RD[#All],GV$2,0)/GV$1,"")</f>
        <v>3.0837930128710274</v>
      </c>
      <c r="GW25" s="67">
        <f>IFERROR(VLOOKUP($B25,RD[#All],GW$2,0)/GW$1,"")</f>
        <v>3.0635624538063562</v>
      </c>
      <c r="GX25" s="67" t="str">
        <f>IFERROR(VLOOKUP($B25,RD[#All],GX$2,0)/GX$1,"")</f>
        <v/>
      </c>
      <c r="GY25" s="67">
        <f>IFERROR(VLOOKUP($B25,RD[#All],GY$2,0)/GY$1,"")</f>
        <v>3.0792891319207105</v>
      </c>
      <c r="GZ25" s="67">
        <f>IFERROR(VLOOKUP($B25,RD[#All],GZ$2,0)/GZ$1,"")</f>
        <v>3.0674157303370788</v>
      </c>
      <c r="HA25" s="67">
        <f>IFERROR(VLOOKUP($B25,RD[#All],HA$2,0)/HA$1,"")</f>
        <v>3.0861423220973783</v>
      </c>
      <c r="HB25" s="67">
        <f>IFERROR(VLOOKUP($B25,RD[#All],HB$2,0)/HB$1,"")</f>
        <v>3.1198501872659175</v>
      </c>
      <c r="HC25" s="67">
        <f>IFERROR(VLOOKUP($B25,RD[#All],HC$2,0)/HC$1,"")</f>
        <v>3.1273408239700373</v>
      </c>
      <c r="HD25" s="67">
        <f>IFERROR(VLOOKUP($B25,RD[#All],HD$2,0)/HD$1,"")</f>
        <v>3.0898876404494384</v>
      </c>
      <c r="HE25" s="67">
        <f>IFERROR(VLOOKUP($B25,RD[#All],HE$2,0)/HE$1,"")</f>
        <v>3.0749063670411987</v>
      </c>
      <c r="HF25" s="67">
        <f>IFERROR(VLOOKUP($B25,RD[#All],HF$2,0)/HF$1,"")</f>
        <v>3.1445692883895133</v>
      </c>
      <c r="HG25" s="67">
        <f>IFERROR(VLOOKUP($B25,RD[#All],HG$2,0)/HG$1,"")</f>
        <v>3.0749063670411987</v>
      </c>
      <c r="HH25" s="67">
        <f>IFERROR(VLOOKUP($B25,RD[#All],HH$2,0)/HH$1,"")</f>
        <v>3.1123595505617976</v>
      </c>
      <c r="HI25" s="67">
        <f>IFERROR(VLOOKUP($B25,RD[#All],HI$2,0)/HI$1,"")</f>
        <v>3.1235955056179776</v>
      </c>
      <c r="HJ25" s="67">
        <f>IFERROR(VLOOKUP($B25,RD[#All],HJ$2,0)/HJ$1,"")</f>
        <v>3.1943820224719102</v>
      </c>
      <c r="HK25" s="67">
        <f>IFERROR(VLOOKUP($B25,RD[#All],HK$2,0)/HK$1,"")</f>
        <v>3.0595089471493968</v>
      </c>
      <c r="HL25" s="67">
        <f>IFERROR(VLOOKUP($B25,RD[#All],HL$2,0)/HL$1,"")</f>
        <v>3.2156471077819391</v>
      </c>
      <c r="HM25" s="67">
        <f>IFERROR(VLOOKUP($B25,RD[#All],HM$2,0)/HM$1,"")</f>
        <v>3.2422749664128974</v>
      </c>
      <c r="HN25" s="67">
        <f>IFERROR(VLOOKUP($B25,RD[#All],HN$2,0)/HN$1,"")</f>
        <v>3.3313927451858483</v>
      </c>
      <c r="HO25" s="67">
        <f>IFERROR(VLOOKUP($B25,RD[#All],HO$2,0)/HO$1,"")</f>
        <v>3.3338557993730409</v>
      </c>
      <c r="HP25" s="67">
        <f>IFERROR(VLOOKUP($B25,RD[#All],HP$2,0)/HP$1,"")</f>
        <v>3.2852664576802506</v>
      </c>
      <c r="HQ25" s="67">
        <f>IFERROR(VLOOKUP($B25,RD[#All],HQ$2,0)/HQ$1,"")</f>
        <v>3.0928330928330929</v>
      </c>
      <c r="HR25" s="67">
        <f>IFERROR(VLOOKUP($B25,RD[#All],HR$2,0)/HR$1,"")</f>
        <v>3.080900750625521</v>
      </c>
      <c r="HS25" s="67">
        <f>IFERROR(VLOOKUP($B25,RD[#All],HS$2,0)/HS$1,"")</f>
        <v>3.161887640449438</v>
      </c>
      <c r="HT25" s="67">
        <f>IFERROR(VLOOKUP($B25,RD[#All],HT$2,0)/HT$1,"")</f>
        <v>3.1407407407407408</v>
      </c>
      <c r="HU25" s="67">
        <f>IFERROR(VLOOKUP($B25,RD[#All],HU$2,0)/HU$1,"")</f>
        <v>3.1305099394987037</v>
      </c>
      <c r="HV25" s="67">
        <f>IFERROR(VLOOKUP($B25,RD[#All],HV$2,0)/HV$1,"")</f>
        <v>3.0534140017286084</v>
      </c>
      <c r="HW25" s="67">
        <f>IFERROR(VLOOKUP($B25,RD[#All],HW$2,0)/HW$1,"")</f>
        <v>3.1848988764044943</v>
      </c>
      <c r="HX25" s="67">
        <f>IFERROR(VLOOKUP($B25,RD[#All],HX$2,0)/HX$1,"")</f>
        <v>3.1858254105445116</v>
      </c>
      <c r="HY25" s="67">
        <f>IFERROR(VLOOKUP($B25,RD[#All],HY$2,0)/HY$1,"")</f>
        <v>3.1330836454431963</v>
      </c>
      <c r="HZ25" s="67">
        <f>IFERROR(VLOOKUP($B25,RD[#All],HZ$2,0)/HZ$1,"")</f>
        <v>3.0831460674157305</v>
      </c>
      <c r="IA25" s="67">
        <f>IFERROR(VLOOKUP($B25,RD[#All],IA$2,0)/IA$1,"")</f>
        <v>3.1002331002331007</v>
      </c>
      <c r="IB25" s="67">
        <f>IFERROR(VLOOKUP($B25,RD[#All],IB$2,0)/IB$1,"")</f>
        <v>3.0808080808080809</v>
      </c>
      <c r="IC25" s="67">
        <f>IFERROR(VLOOKUP($B25,RD[#All],IC$2,0)/IC$1,"")</f>
        <v>3.0730380730380733</v>
      </c>
      <c r="ID25" s="67">
        <f>IFERROR(VLOOKUP($B25,RD[#All],ID$2,0)/ID$1,"")</f>
        <v>3.063973063973064</v>
      </c>
      <c r="IE25" s="67">
        <f>IFERROR(VLOOKUP($B25,RD[#All],IE$2,0)/IE$1,"")</f>
        <v>3.0909090909090908</v>
      </c>
      <c r="IF25" s="67" t="str">
        <f>IFERROR(VLOOKUP($B25,RD[#All],IF$2,0)/IF$1,"")</f>
        <v/>
      </c>
      <c r="IG25" s="67">
        <f>IFERROR(VLOOKUP($B25,RD[#All],IG$2,0)/IG$1,"")</f>
        <v>3.2720067930936878</v>
      </c>
      <c r="IH25" s="67">
        <f>IFERROR(VLOOKUP($B25,RD[#All],IH$2,0)/IH$1,"")</f>
        <v>3.1034482758620685</v>
      </c>
      <c r="II25" s="67">
        <f>IFERROR(VLOOKUP($B25,RD[#All],II$2,0)/II$1,"")</f>
        <v>3.1940298507462686</v>
      </c>
      <c r="IJ25" s="67">
        <f>IFERROR(VLOOKUP($B25,RD[#All],IJ$2,0)/IJ$1,"")</f>
        <v>3.052749719416386</v>
      </c>
      <c r="IK25" s="67">
        <f>IFERROR(VLOOKUP($B25,RD[#All],IK$2,0)/IK$1,"")</f>
        <v>3.0730380730380733</v>
      </c>
      <c r="IL25" s="67" t="str">
        <f>IFERROR(VLOOKUP($B25,RD[#All],IL$2,0)/IL$1,"")</f>
        <v/>
      </c>
      <c r="IM25" s="67" t="str">
        <f>IFERROR(VLOOKUP($B25,RD[#All],IM$2,0)/IM$1,"")</f>
        <v/>
      </c>
      <c r="IN25" s="67">
        <f>IFERROR(VLOOKUP($B25,RD[#All],IN$2,0)/IN$1,"")</f>
        <v>3.2058516196447231</v>
      </c>
      <c r="IO25" s="67">
        <f>IFERROR(VLOOKUP($B25,RD[#All],IO$2,0)/IO$1,"")</f>
        <v>3.1896551724137931</v>
      </c>
      <c r="IP25" s="67">
        <f>IFERROR(VLOOKUP($B25,RD[#All],IP$2,0)/IP$1,"")</f>
        <v>3.5227982510930667</v>
      </c>
      <c r="IQ25" s="67">
        <f>IFERROR(VLOOKUP($B25,RD[#All],IQ$2,0)/IQ$1,"")</f>
        <v>3.0730380730380733</v>
      </c>
      <c r="IR25" s="67">
        <f>IFERROR(VLOOKUP($B25,RD[#All],IR$2,0)/IR$1,"")</f>
        <v>3.0684079601990053</v>
      </c>
      <c r="IS25" s="86">
        <f>IFERROR(AVERAGEIF(Inv_SY_B[[#This Row],[BLK1_INV1]:[BLK8_INV27]],"&gt;"&amp;0.1,Inv_SY_B[[#This Row],[BLK1_INV1]:[BLK8_INV27]]),"")</f>
        <v>3.1304557949283498</v>
      </c>
    </row>
    <row r="26" spans="2:253" x14ac:dyDescent="0.35">
      <c r="B26" s="85">
        <f t="shared" si="0"/>
        <v>45848</v>
      </c>
      <c r="C26" s="67">
        <f>IFERROR(VLOOKUP($B26,RD[#All],C$2,0)/C$1,"")</f>
        <v>1.727571305099395</v>
      </c>
      <c r="D26" s="67">
        <f>IFERROR(VLOOKUP($B26,RD[#All],D$2,0)/D$1,"")</f>
        <v>1.7424373379429559</v>
      </c>
      <c r="E26" s="67">
        <f>IFERROR(VLOOKUP($B26,RD[#All],E$2,0)/E$1,"")</f>
        <v>1.7629213483146067</v>
      </c>
      <c r="F26" s="67">
        <f>IFERROR(VLOOKUP($B26,RD[#All],F$2,0)/F$1,"")</f>
        <v>1.7711610486891385</v>
      </c>
      <c r="G26" s="67">
        <f>IFERROR(VLOOKUP($B26,RD[#All],G$2,0)/G$1,"")</f>
        <v>1.7289541918755402</v>
      </c>
      <c r="H26" s="67">
        <f>IFERROR(VLOOKUP($B26,RD[#All],H$2,0)/H$1,"")</f>
        <v>1.752808988764045</v>
      </c>
      <c r="I26" s="67">
        <f>IFERROR(VLOOKUP($B26,RD[#All],I$2,0)/I$1,"")</f>
        <v>1.7606741573033708</v>
      </c>
      <c r="J26" s="67">
        <f>IFERROR(VLOOKUP($B26,RD[#All],J$2,0)/J$1,"")</f>
        <v>1.7651685393258427</v>
      </c>
      <c r="K26" s="67">
        <f>IFERROR(VLOOKUP($B26,RD[#All],K$2,0)/K$1,"")</f>
        <v>1.7502921348314606</v>
      </c>
      <c r="L26" s="67">
        <f>IFERROR(VLOOKUP($B26,RD[#All],L$2,0)/L$1,"")</f>
        <v>1.7725842696629213</v>
      </c>
      <c r="M26" s="67">
        <f>IFERROR(VLOOKUP($B26,RD[#All],M$2,0)/M$1,"")</f>
        <v>1.7816479400749063</v>
      </c>
      <c r="N26" s="67">
        <f>IFERROR(VLOOKUP($B26,RD[#All],N$2,0)/N$1,"")</f>
        <v>1.7779026217228464</v>
      </c>
      <c r="O26" s="67">
        <f>IFERROR(VLOOKUP($B26,RD[#All],O$2,0)/O$1,"")</f>
        <v>1.7868913857677904</v>
      </c>
      <c r="P26" s="67">
        <f>IFERROR(VLOOKUP($B26,RD[#All],P$2,0)/P$1,"")</f>
        <v>1.8034729315628191</v>
      </c>
      <c r="Q26" s="67">
        <f>IFERROR(VLOOKUP($B26,RD[#All],Q$2,0)/Q$1,"")</f>
        <v>1.7861423220973782</v>
      </c>
      <c r="R26" s="67">
        <f>IFERROR(VLOOKUP($B26,RD[#All],R$2,0)/R$1,"")</f>
        <v>1.8014981273408239</v>
      </c>
      <c r="S26" s="67">
        <f>IFERROR(VLOOKUP($B26,RD[#All],S$2,0)/S$1,"")</f>
        <v>1.7891385767790262</v>
      </c>
      <c r="T26" s="67">
        <f>IFERROR(VLOOKUP($B26,RD[#All],T$2,0)/T$1,"")</f>
        <v>1.7958801498127341</v>
      </c>
      <c r="U26" s="67">
        <f>IFERROR(VLOOKUP($B26,RD[#All],U$2,0)/U$1,"")</f>
        <v>1.7846153846153847</v>
      </c>
      <c r="V26" s="67">
        <f>IFERROR(VLOOKUP($B26,RD[#All],V$2,0)/V$1,"")</f>
        <v>1.801210025929127</v>
      </c>
      <c r="W26" s="67">
        <f>IFERROR(VLOOKUP($B26,RD[#All],W$2,0)/W$1,"")</f>
        <v>1.7546816479400749</v>
      </c>
      <c r="X26" s="67">
        <f>IFERROR(VLOOKUP($B26,RD[#All],X$2,0)/X$1,"")</f>
        <v>1.749438202247191</v>
      </c>
      <c r="Y26" s="67">
        <f>IFERROR(VLOOKUP($B26,RD[#All],Y$2,0)/Y$1,"")</f>
        <v>1.7984442523768367</v>
      </c>
      <c r="Z26" s="67">
        <f>IFERROR(VLOOKUP($B26,RD[#All],Z$2,0)/Z$1,"")</f>
        <v>1.7175197669579692</v>
      </c>
      <c r="AA26" s="67">
        <f>IFERROR(VLOOKUP($B26,RD[#All],AA$2,0)/AA$1,"")</f>
        <v>1.7538461538461538</v>
      </c>
      <c r="AB26" s="67">
        <f>IFERROR(VLOOKUP($B26,RD[#All],AB$2,0)/AB$1,"")</f>
        <v>1.7728608470181502</v>
      </c>
      <c r="AC26" s="67">
        <f>IFERROR(VLOOKUP($B26,RD[#All],AC$2,0)/AC$1,"")</f>
        <v>1.8032843560933449</v>
      </c>
      <c r="AD26" s="67">
        <f>IFERROR(VLOOKUP($B26,RD[#All],AD$2,0)/AD$1,"")</f>
        <v>1.7241781106949645</v>
      </c>
      <c r="AE26" s="67">
        <f>IFERROR(VLOOKUP($B26,RD[#All],AE$2,0)/AE$1,"")</f>
        <v>1.7534748231377446</v>
      </c>
      <c r="AF26" s="67">
        <f>IFERROR(VLOOKUP($B26,RD[#All],AF$2,0)/AF$1,"")</f>
        <v>1.7371618809821054</v>
      </c>
      <c r="AG26" s="67">
        <f>IFERROR(VLOOKUP($B26,RD[#All],AG$2,0)/AG$1,"")</f>
        <v>1.7551394090719934</v>
      </c>
      <c r="AH26" s="67">
        <f>IFERROR(VLOOKUP($B26,RD[#All],AH$2,0)/AH$1,"")</f>
        <v>1.7611319184352892</v>
      </c>
      <c r="AI26" s="67">
        <f>IFERROR(VLOOKUP($B26,RD[#All],AI$2,0)/AI$1,"")</f>
        <v>1.7566823899371067</v>
      </c>
      <c r="AJ26" s="67">
        <f>IFERROR(VLOOKUP($B26,RD[#All],AJ$2,0)/AJ$1,"")</f>
        <v>1.7662531759079358</v>
      </c>
      <c r="AK26" s="67">
        <f>IFERROR(VLOOKUP($B26,RD[#All],AK$2,0)/AK$1,"")</f>
        <v>1.749438202247191</v>
      </c>
      <c r="AL26" s="67">
        <f>IFERROR(VLOOKUP($B26,RD[#All],AL$2,0)/AL$1,"")</f>
        <v>1.7229842756774842</v>
      </c>
      <c r="AM26" s="67">
        <f>IFERROR(VLOOKUP($B26,RD[#All],AM$2,0)/AM$1,"")</f>
        <v>1.7363295880149814</v>
      </c>
      <c r="AN26" s="67">
        <f>IFERROR(VLOOKUP($B26,RD[#All],AN$2,0)/AN$1,"")</f>
        <v>1.7516853932584269</v>
      </c>
      <c r="AO26" s="67">
        <f>IFERROR(VLOOKUP($B26,RD[#All],AO$2,0)/AO$1,"")</f>
        <v>1.7535580524344569</v>
      </c>
      <c r="AP26" s="67">
        <f>IFERROR(VLOOKUP($B26,RD[#All],AP$2,0)/AP$1,"")</f>
        <v>1.7415730337078652</v>
      </c>
      <c r="AQ26" s="67">
        <f>IFERROR(VLOOKUP($B26,RD[#All],AQ$2,0)/AQ$1,"")</f>
        <v>1.7737827715355805</v>
      </c>
      <c r="AR26" s="67">
        <f>IFERROR(VLOOKUP($B26,RD[#All],AR$2,0)/AR$1,"")</f>
        <v>1.7865168539325842</v>
      </c>
      <c r="AS26" s="67">
        <f>IFERROR(VLOOKUP($B26,RD[#All],AS$2,0)/AS$1,"")</f>
        <v>1.7715355805243447</v>
      </c>
      <c r="AT26" s="67">
        <f>IFERROR(VLOOKUP($B26,RD[#All],AT$2,0)/AT$1,"")</f>
        <v>1.7816479400749063</v>
      </c>
      <c r="AU26" s="67">
        <f>IFERROR(VLOOKUP($B26,RD[#All],AU$2,0)/AU$1,"")</f>
        <v>1.7329588014981272</v>
      </c>
      <c r="AV26" s="67">
        <f>IFERROR(VLOOKUP($B26,RD[#All],AV$2,0)/AV$1,"")</f>
        <v>1.7692883895131086</v>
      </c>
      <c r="AW26" s="67">
        <f>IFERROR(VLOOKUP($B26,RD[#All],AW$2,0)/AW$1,"")</f>
        <v>1.7223854796888505</v>
      </c>
      <c r="AX26" s="67">
        <f>IFERROR(VLOOKUP($B26,RD[#All],AX$2,0)/AX$1,"")</f>
        <v>1.7400749063670413</v>
      </c>
      <c r="AY26" s="67">
        <f>IFERROR(VLOOKUP($B26,RD[#All],AY$2,0)/AY$1,"")</f>
        <v>1.7373483146067414</v>
      </c>
      <c r="AZ26" s="67">
        <f>IFERROR(VLOOKUP($B26,RD[#All],AZ$2,0)/AZ$1,"")</f>
        <v>1.7287191011235956</v>
      </c>
      <c r="BA26" s="67">
        <f>IFERROR(VLOOKUP($B26,RD[#All],BA$2,0)/BA$1,"")</f>
        <v>1.7393258426966292</v>
      </c>
      <c r="BB26" s="67">
        <f>IFERROR(VLOOKUP($B26,RD[#All],BB$2,0)/BB$1,"")</f>
        <v>1.750561797752809</v>
      </c>
      <c r="BC26" s="67">
        <f>IFERROR(VLOOKUP($B26,RD[#All],BC$2,0)/BC$1,"")</f>
        <v>1.7331668747399085</v>
      </c>
      <c r="BD26" s="67">
        <f>IFERROR(VLOOKUP($B26,RD[#All],BD$2,0)/BD$1,"")</f>
        <v>1.7398252184769039</v>
      </c>
      <c r="BE26" s="67">
        <f>IFERROR(VLOOKUP($B26,RD[#All],BE$2,0)/BE$1,"")</f>
        <v>1.7292999135695764</v>
      </c>
      <c r="BF26" s="67">
        <f>IFERROR(VLOOKUP($B26,RD[#All],BF$2,0)/BF$1,"")</f>
        <v>1.748481065334998</v>
      </c>
      <c r="BG26" s="67">
        <f>IFERROR(VLOOKUP($B26,RD[#All],BG$2,0)/BG$1,"")</f>
        <v>1.7354972950478567</v>
      </c>
      <c r="BH26" s="67">
        <f>IFERROR(VLOOKUP($B26,RD[#All],BH$2,0)/BH$1,"")</f>
        <v>1.7610486891385768</v>
      </c>
      <c r="BI26" s="67">
        <f>IFERROR(VLOOKUP($B26,RD[#All],BI$2,0)/BI$1,"")</f>
        <v>1.7354972950478567</v>
      </c>
      <c r="BJ26" s="67">
        <f>IFERROR(VLOOKUP($B26,RD[#All],BJ$2,0)/BJ$1,"")</f>
        <v>1.7368289637952561</v>
      </c>
      <c r="BK26" s="67">
        <f>IFERROR(VLOOKUP($B26,RD[#All],BK$2,0)/BK$1,"")</f>
        <v>1.7426966292134831</v>
      </c>
      <c r="BL26" s="67">
        <f>IFERROR(VLOOKUP($B26,RD[#All],BL$2,0)/BL$1,"")</f>
        <v>1.7908999665439946</v>
      </c>
      <c r="BM26" s="67">
        <f>IFERROR(VLOOKUP($B26,RD[#All],BM$2,0)/BM$1,"")</f>
        <v>1.7662921348314609</v>
      </c>
      <c r="BN26" s="67">
        <f>IFERROR(VLOOKUP($B26,RD[#All],BN$2,0)/BN$1,"")</f>
        <v>1.7613375130616509</v>
      </c>
      <c r="BO26" s="67">
        <f>IFERROR(VLOOKUP($B26,RD[#All],BO$2,0)/BO$1,"")</f>
        <v>1.7624891961970615</v>
      </c>
      <c r="BP26" s="67">
        <f>IFERROR(VLOOKUP($B26,RD[#All],BP$2,0)/BP$1,"")</f>
        <v>1.7801210025929126</v>
      </c>
      <c r="BQ26" s="67">
        <f>IFERROR(VLOOKUP($B26,RD[#All],BQ$2,0)/BQ$1,"")</f>
        <v>1.7777009507346588</v>
      </c>
      <c r="BR26" s="67">
        <f>IFERROR(VLOOKUP($B26,RD[#All],BR$2,0)/BR$1,"")</f>
        <v>1.7818496110630941</v>
      </c>
      <c r="BS26" s="67">
        <f>IFERROR(VLOOKUP($B26,RD[#All],BS$2,0)/BS$1,"")</f>
        <v>1.7696629213483146</v>
      </c>
      <c r="BT26" s="67">
        <f>IFERROR(VLOOKUP($B26,RD[#All],BT$2,0)/BT$1,"")</f>
        <v>1.7625468164794009</v>
      </c>
      <c r="BU26" s="67">
        <f>IFERROR(VLOOKUP($B26,RD[#All],BU$2,0)/BU$1,"")</f>
        <v>1.7606741573033708</v>
      </c>
      <c r="BV26" s="67">
        <f>IFERROR(VLOOKUP($B26,RD[#All],BV$2,0)/BV$1,"")</f>
        <v>1.7632958801498129</v>
      </c>
      <c r="BW26" s="67">
        <f>IFERROR(VLOOKUP($B26,RD[#All],BW$2,0)/BW$1,"")</f>
        <v>1.7734082397003745</v>
      </c>
      <c r="BX26" s="67">
        <f>IFERROR(VLOOKUP($B26,RD[#All],BX$2,0)/BX$1,"")</f>
        <v>1.7685393258426967</v>
      </c>
      <c r="BY26" s="67">
        <f>IFERROR(VLOOKUP($B26,RD[#All],BY$2,0)/BY$1,"")</f>
        <v>1.7398252184769039</v>
      </c>
      <c r="BZ26" s="67">
        <f>IFERROR(VLOOKUP($B26,RD[#All],BZ$2,0)/BZ$1,"")</f>
        <v>1.7478152309612984</v>
      </c>
      <c r="CA26" s="67">
        <f>IFERROR(VLOOKUP($B26,RD[#All],CA$2,0)/CA$1,"")</f>
        <v>1.7538077403245942</v>
      </c>
      <c r="CB26" s="67">
        <f>IFERROR(VLOOKUP($B26,RD[#All],CB$2,0)/CB$1,"")</f>
        <v>1.750187265917603</v>
      </c>
      <c r="CC26" s="67">
        <f>IFERROR(VLOOKUP($B26,RD[#All],CC$2,0)/CC$1,"")</f>
        <v>1.7359550561797752</v>
      </c>
      <c r="CD26" s="67">
        <f>IFERROR(VLOOKUP($B26,RD[#All],CD$2,0)/CD$1,"")</f>
        <v>1.792912705272256</v>
      </c>
      <c r="CE26" s="67">
        <f>IFERROR(VLOOKUP($B26,RD[#All],CE$2,0)/CE$1,"")</f>
        <v>1.7606741573033708</v>
      </c>
      <c r="CF26" s="67">
        <f>IFERROR(VLOOKUP($B26,RD[#All],CF$2,0)/CF$1,"")</f>
        <v>1.7868913857677904</v>
      </c>
      <c r="CG26" s="67">
        <f>IFERROR(VLOOKUP($B26,RD[#All],CG$2,0)/CG$1,"")</f>
        <v>1.7726591760299626</v>
      </c>
      <c r="CH26" s="67">
        <f>IFERROR(VLOOKUP($B26,RD[#All],CH$2,0)/CH$1,"")</f>
        <v>1.7734082397003745</v>
      </c>
      <c r="CI26" s="67">
        <f>IFERROR(VLOOKUP($B26,RD[#All],CI$2,0)/CI$1,"")</f>
        <v>1.7546816479400749</v>
      </c>
      <c r="CJ26" s="67">
        <f>IFERROR(VLOOKUP($B26,RD[#All],CJ$2,0)/CJ$1,"")</f>
        <v>1.7610486891385768</v>
      </c>
      <c r="CK26" s="67">
        <f>IFERROR(VLOOKUP($B26,RD[#All],CK$2,0)/CK$1,"")</f>
        <v>1.7749063670411984</v>
      </c>
      <c r="CL26" s="67">
        <f>IFERROR(VLOOKUP($B26,RD[#All],CL$2,0)/CL$1,"")</f>
        <v>1.7835205992509362</v>
      </c>
      <c r="CM26" s="67">
        <f>IFERROR(VLOOKUP($B26,RD[#All],CM$2,0)/CM$1,"")</f>
        <v>1.7640449438202248</v>
      </c>
      <c r="CN26" s="67">
        <f>IFERROR(VLOOKUP($B26,RD[#All],CN$2,0)/CN$1,"")</f>
        <v>1.758801498127341</v>
      </c>
      <c r="CO26" s="67">
        <f>IFERROR(VLOOKUP($B26,RD[#All],CO$2,0)/CO$1,"")</f>
        <v>1.7869662921348315</v>
      </c>
      <c r="CP26" s="67">
        <f>IFERROR(VLOOKUP($B26,RD[#All],CP$2,0)/CP$1,"")</f>
        <v>1.7925669835782196</v>
      </c>
      <c r="CQ26" s="67">
        <f>IFERROR(VLOOKUP($B26,RD[#All],CQ$2,0)/CQ$1,"")</f>
        <v>1.7516853932584269</v>
      </c>
      <c r="CR26" s="67">
        <f>IFERROR(VLOOKUP($B26,RD[#All],CR$2,0)/CR$1,"")</f>
        <v>1.7985018726591759</v>
      </c>
      <c r="CS26" s="67">
        <f>IFERROR(VLOOKUP($B26,RD[#All],CS$2,0)/CS$1,"")</f>
        <v>1.8000832292967126</v>
      </c>
      <c r="CT26" s="67">
        <f>IFERROR(VLOOKUP($B26,RD[#All],CT$2,0)/CT$1,"")</f>
        <v>1.7322097378277153</v>
      </c>
      <c r="CU26" s="67">
        <f>IFERROR(VLOOKUP($B26,RD[#All],CU$2,0)/CU$1,"")</f>
        <v>1.7329588014981272</v>
      </c>
      <c r="CV26" s="67">
        <f>IFERROR(VLOOKUP($B26,RD[#All],CV$2,0)/CV$1,"")</f>
        <v>1.758801498127341</v>
      </c>
      <c r="CW26" s="67">
        <f>IFERROR(VLOOKUP($B26,RD[#All],CW$2,0)/CW$1,"")</f>
        <v>1.7550561797752811</v>
      </c>
      <c r="CX26" s="67">
        <f>IFERROR(VLOOKUP($B26,RD[#All],CX$2,0)/CX$1,"")</f>
        <v>1.7359550561797752</v>
      </c>
      <c r="CY26" s="67">
        <f>IFERROR(VLOOKUP($B26,RD[#All],CY$2,0)/CY$1,"")</f>
        <v>1.7606741573033708</v>
      </c>
      <c r="CZ26" s="67">
        <f>IFERROR(VLOOKUP($B26,RD[#All],CZ$2,0)/CZ$1,"")</f>
        <v>1.7943820224719103</v>
      </c>
      <c r="DA26" s="67">
        <f>IFERROR(VLOOKUP($B26,RD[#All],DA$2,0)/DA$1,"")</f>
        <v>1.7250936329588016</v>
      </c>
      <c r="DB26" s="67">
        <f>IFERROR(VLOOKUP($B26,RD[#All],DB$2,0)/DB$1,"")</f>
        <v>1.7662921348314609</v>
      </c>
      <c r="DC26" s="67">
        <f>IFERROR(VLOOKUP($B26,RD[#All],DC$2,0)/DC$1,"")</f>
        <v>1.7674573449854347</v>
      </c>
      <c r="DD26" s="67">
        <f>IFERROR(VLOOKUP($B26,RD[#All],DD$2,0)/DD$1,"")</f>
        <v>1.7292134831460673</v>
      </c>
      <c r="DE26" s="67">
        <f>IFERROR(VLOOKUP($B26,RD[#All],DE$2,0)/DE$1,"")</f>
        <v>1.7478152309612984</v>
      </c>
      <c r="DF26" s="67">
        <f>IFERROR(VLOOKUP($B26,RD[#All],DF$2,0)/DF$1,"")</f>
        <v>1.789896286383406</v>
      </c>
      <c r="DG26" s="67">
        <f>IFERROR(VLOOKUP($B26,RD[#All],DG$2,0)/DG$1,"")</f>
        <v>1.750187265917603</v>
      </c>
      <c r="DH26" s="67">
        <f>IFERROR(VLOOKUP($B26,RD[#All],DH$2,0)/DH$1,"")</f>
        <v>1.754140657511444</v>
      </c>
      <c r="DI26" s="67">
        <f>IFERROR(VLOOKUP($B26,RD[#All],DI$2,0)/DI$1,"")</f>
        <v>1.7683664649956785</v>
      </c>
      <c r="DJ26" s="67">
        <f>IFERROR(VLOOKUP($B26,RD[#All],DJ$2,0)/DJ$1,"")</f>
        <v>1.7638720829732066</v>
      </c>
      <c r="DK26" s="67">
        <f>IFERROR(VLOOKUP($B26,RD[#All],DK$2,0)/DK$1,"")</f>
        <v>1.7890969621306698</v>
      </c>
      <c r="DL26" s="67">
        <f>IFERROR(VLOOKUP($B26,RD[#All],DL$2,0)/DL$1,"")</f>
        <v>1.763129421556388</v>
      </c>
      <c r="DM26" s="67">
        <f>IFERROR(VLOOKUP($B26,RD[#All],DM$2,0)/DM$1,"")</f>
        <v>1.7456928838951311</v>
      </c>
      <c r="DN26" s="67">
        <f>IFERROR(VLOOKUP($B26,RD[#All],DN$2,0)/DN$1,"")</f>
        <v>1.7273408239700374</v>
      </c>
      <c r="DO26" s="67">
        <f>IFERROR(VLOOKUP($B26,RD[#All],DO$2,0)/DO$1,"")</f>
        <v>1.7437269989963202</v>
      </c>
      <c r="DP26" s="67">
        <f>IFERROR(VLOOKUP($B26,RD[#All],DP$2,0)/DP$1,"")</f>
        <v>1.752808988764045</v>
      </c>
      <c r="DQ26" s="67">
        <f>IFERROR(VLOOKUP($B26,RD[#All],DQ$2,0)/DQ$1,"")</f>
        <v>1.7444860590928006</v>
      </c>
      <c r="DR26" s="67">
        <f>IFERROR(VLOOKUP($B26,RD[#All],DR$2,0)/DR$1,"")</f>
        <v>1.7932584269662921</v>
      </c>
      <c r="DS26" s="67">
        <f>IFERROR(VLOOKUP($B26,RD[#All],DS$2,0)/DS$1,"")</f>
        <v>1.7580524344569288</v>
      </c>
      <c r="DT26" s="67">
        <f>IFERROR(VLOOKUP($B26,RD[#All],DT$2,0)/DT$1,"")</f>
        <v>1.7428214731585518</v>
      </c>
      <c r="DU26" s="67">
        <f>IFERROR(VLOOKUP($B26,RD[#All],DU$2,0)/DU$1,"")</f>
        <v>1.7588014981273408</v>
      </c>
      <c r="DV26" s="67">
        <f>IFERROR(VLOOKUP($B26,RD[#All],DV$2,0)/DV$1,"")</f>
        <v>1.7550561797752811</v>
      </c>
      <c r="DW26" s="67">
        <f>IFERROR(VLOOKUP($B26,RD[#All],DW$2,0)/DW$1,"")</f>
        <v>1.7295880149812735</v>
      </c>
      <c r="DX26" s="67">
        <f>IFERROR(VLOOKUP($B26,RD[#All],DX$2,0)/DX$1,"")</f>
        <v>1.7354972950478567</v>
      </c>
      <c r="DY26" s="67">
        <f>IFERROR(VLOOKUP($B26,RD[#All],DY$2,0)/DY$1,"")</f>
        <v>1.7273408239700374</v>
      </c>
      <c r="DZ26" s="67">
        <f>IFERROR(VLOOKUP($B26,RD[#All],DZ$2,0)/DZ$1,"")</f>
        <v>1.7857677902621722</v>
      </c>
      <c r="EA26" s="67">
        <f>IFERROR(VLOOKUP($B26,RD[#All],EA$2,0)/EA$1,"")</f>
        <v>1.7358302122347065</v>
      </c>
      <c r="EB26" s="67">
        <f>IFERROR(VLOOKUP($B26,RD[#All],EB$2,0)/EB$1,"")</f>
        <v>1.7275072825634623</v>
      </c>
      <c r="EC26" s="67">
        <f>IFERROR(VLOOKUP($B26,RD[#All],EC$2,0)/EC$1,"")</f>
        <v>1.7510803802938635</v>
      </c>
      <c r="ED26" s="67">
        <f>IFERROR(VLOOKUP($B26,RD[#All],ED$2,0)/ED$1,"")</f>
        <v>1.7621434745030251</v>
      </c>
      <c r="EE26" s="67">
        <f>IFERROR(VLOOKUP($B26,RD[#All],EE$2,0)/EE$1,"")</f>
        <v>1.7531547104580814</v>
      </c>
      <c r="EF26" s="67">
        <f>IFERROR(VLOOKUP($B26,RD[#All],EF$2,0)/EF$1,"")</f>
        <v>1.7213483146067416</v>
      </c>
      <c r="EG26" s="67">
        <f>IFERROR(VLOOKUP($B26,RD[#All],EG$2,0)/EG$1,"")</f>
        <v>1.7241258741258743</v>
      </c>
      <c r="EH26" s="67">
        <f>IFERROR(VLOOKUP($B26,RD[#All],EH$2,0)/EH$1,"")</f>
        <v>1.7255244755244756</v>
      </c>
      <c r="EI26" s="67">
        <f>IFERROR(VLOOKUP($B26,RD[#All],EI$2,0)/EI$1,"")</f>
        <v>1.7716783216783216</v>
      </c>
      <c r="EJ26" s="67">
        <f>IFERROR(VLOOKUP($B26,RD[#All],EJ$2,0)/EJ$1,"")</f>
        <v>1.7202797202797202</v>
      </c>
      <c r="EK26" s="67">
        <f>IFERROR(VLOOKUP($B26,RD[#All],EK$2,0)/EK$1,"")</f>
        <v>1.7679101123595504</v>
      </c>
      <c r="EL26" s="67">
        <f>IFERROR(VLOOKUP($B26,RD[#All],EL$2,0)/EL$1,"")</f>
        <v>1.7752808988764044</v>
      </c>
      <c r="EM26" s="67">
        <f>IFERROR(VLOOKUP($B26,RD[#All],EM$2,0)/EM$1,"")</f>
        <v>1.7375972342264479</v>
      </c>
      <c r="EN26" s="67">
        <f>IFERROR(VLOOKUP($B26,RD[#All],EN$2,0)/EN$1,"")</f>
        <v>1.766637856525497</v>
      </c>
      <c r="EO26" s="67">
        <f>IFERROR(VLOOKUP($B26,RD[#All],EO$2,0)/EO$1,"")</f>
        <v>1.749812734082397</v>
      </c>
      <c r="EP26" s="67">
        <f>IFERROR(VLOOKUP($B26,RD[#All],EP$2,0)/EP$1,"")</f>
        <v>1.7991356957649092</v>
      </c>
      <c r="EQ26" s="67">
        <f>IFERROR(VLOOKUP($B26,RD[#All],EQ$2,0)/EQ$1,"")</f>
        <v>1.749438202247191</v>
      </c>
      <c r="ER26" s="67">
        <f>IFERROR(VLOOKUP($B26,RD[#All],ER$2,0)/ER$1,"")</f>
        <v>1.8164217804667242</v>
      </c>
      <c r="ES26" s="67">
        <f>IFERROR(VLOOKUP($B26,RD[#All],ES$2,0)/ES$1,"")</f>
        <v>1.7273408239700374</v>
      </c>
      <c r="ET26" s="67">
        <f>IFERROR(VLOOKUP($B26,RD[#All],ET$2,0)/ET$1,"")</f>
        <v>1.7458631256384065</v>
      </c>
      <c r="EU26" s="67">
        <f>IFERROR(VLOOKUP($B26,RD[#All],EU$2,0)/EU$1,"")</f>
        <v>1.7586862575626621</v>
      </c>
      <c r="EV26" s="67">
        <f>IFERROR(VLOOKUP($B26,RD[#All],EV$2,0)/EV$1,"")</f>
        <v>1.7621434745030251</v>
      </c>
      <c r="EW26" s="67">
        <f>IFERROR(VLOOKUP($B26,RD[#All],EW$2,0)/EW$1,"")</f>
        <v>1.7707865168539327</v>
      </c>
      <c r="EX26" s="67">
        <f>IFERROR(VLOOKUP($B26,RD[#All],EX$2,0)/EX$1,"")</f>
        <v>1.7640449438202248</v>
      </c>
      <c r="EY26" s="67">
        <f>IFERROR(VLOOKUP($B26,RD[#All],EY$2,0)/EY$1,"")</f>
        <v>1.7344985434873075</v>
      </c>
      <c r="EZ26" s="67">
        <f>IFERROR(VLOOKUP($B26,RD[#All],EZ$2,0)/EZ$1,"")</f>
        <v>1.7805243445692882</v>
      </c>
      <c r="FA26" s="67">
        <f>IFERROR(VLOOKUP($B26,RD[#All],FA$2,0)/FA$1,"")</f>
        <v>1.7726591760299626</v>
      </c>
      <c r="FB26" s="67">
        <f>IFERROR(VLOOKUP($B26,RD[#All],FB$2,0)/FB$1,"")</f>
        <v>1.7797752808988763</v>
      </c>
      <c r="FC26" s="67">
        <f>IFERROR(VLOOKUP($B26,RD[#All],FC$2,0)/FC$1,"")</f>
        <v>1.753183520599251</v>
      </c>
      <c r="FD26" s="67">
        <f>IFERROR(VLOOKUP($B26,RD[#All],FD$2,0)/FD$1,"")</f>
        <v>1.7295880149812735</v>
      </c>
      <c r="FE26" s="67">
        <f>IFERROR(VLOOKUP($B26,RD[#All],FE$2,0)/FE$1,"")</f>
        <v>1.7545454545454544</v>
      </c>
      <c r="FF26" s="67">
        <f>IFERROR(VLOOKUP($B26,RD[#All],FF$2,0)/FF$1,"")</f>
        <v>1.7303030303030305</v>
      </c>
      <c r="FG26" s="67">
        <f>IFERROR(VLOOKUP($B26,RD[#All],FG$2,0)/FG$1,"")</f>
        <v>1.7468013468013466</v>
      </c>
      <c r="FH26" s="67">
        <f>IFERROR(VLOOKUP($B26,RD[#All],FH$2,0)/FH$1,"")</f>
        <v>1.7462121212121211</v>
      </c>
      <c r="FI26" s="67">
        <f>IFERROR(VLOOKUP($B26,RD[#All],FI$2,0)/FI$1,"")</f>
        <v>1.760942760942761</v>
      </c>
      <c r="FJ26" s="67">
        <f>IFERROR(VLOOKUP($B26,RD[#All],FJ$2,0)/FJ$1,"")</f>
        <v>1.7407407407407407</v>
      </c>
      <c r="FK26" s="67">
        <f>IFERROR(VLOOKUP($B26,RD[#All],FK$2,0)/FK$1,"")</f>
        <v>1.7781144781144782</v>
      </c>
      <c r="FL26" s="67">
        <f>IFERROR(VLOOKUP($B26,RD[#All],FL$2,0)/FL$1,"")</f>
        <v>1.7665454545454546</v>
      </c>
      <c r="FM26" s="67">
        <f>IFERROR(VLOOKUP($B26,RD[#All],FM$2,0)/FM$1,"")</f>
        <v>1.750378787878788</v>
      </c>
      <c r="FN26" s="67">
        <f>IFERROR(VLOOKUP($B26,RD[#All],FN$2,0)/FN$1,"")</f>
        <v>1.7215488215488215</v>
      </c>
      <c r="FO26" s="67">
        <f>IFERROR(VLOOKUP($B26,RD[#All],FO$2,0)/FO$1,"")</f>
        <v>1.7518939393939394</v>
      </c>
      <c r="FP26" s="67">
        <f>IFERROR(VLOOKUP($B26,RD[#All],FP$2,0)/FP$1,"")</f>
        <v>1.7465454545454546</v>
      </c>
      <c r="FQ26" s="67">
        <f>IFERROR(VLOOKUP($B26,RD[#All],FQ$2,0)/FQ$1,"")</f>
        <v>1.7967272727272727</v>
      </c>
      <c r="FR26" s="67">
        <f>IFERROR(VLOOKUP($B26,RD[#All],FR$2,0)/FR$1,"")</f>
        <v>1.7396363636363636</v>
      </c>
      <c r="FS26" s="67">
        <f>IFERROR(VLOOKUP($B26,RD[#All],FS$2,0)/FS$1,"")</f>
        <v>1.734006734006734</v>
      </c>
      <c r="FT26" s="67">
        <f>IFERROR(VLOOKUP($B26,RD[#All],FT$2,0)/FT$1,"")</f>
        <v>1.7476363636363637</v>
      </c>
      <c r="FU26" s="67">
        <f>IFERROR(VLOOKUP($B26,RD[#All],FU$2,0)/FU$1,"")</f>
        <v>1.7824915824915823</v>
      </c>
      <c r="FV26" s="67">
        <f>IFERROR(VLOOKUP($B26,RD[#All],FV$2,0)/FV$1,"")</f>
        <v>1.7367424242424243</v>
      </c>
      <c r="FW26" s="67">
        <f>IFERROR(VLOOKUP($B26,RD[#All],FW$2,0)/FW$1,"")</f>
        <v>1.731060606060606</v>
      </c>
      <c r="FX26" s="67">
        <f>IFERROR(VLOOKUP($B26,RD[#All],FX$2,0)/FX$1,"")</f>
        <v>1.7363636363636363</v>
      </c>
      <c r="FY26" s="67">
        <f>IFERROR(VLOOKUP($B26,RD[#All],FY$2,0)/FY$1,"")</f>
        <v>1.7400673400673399</v>
      </c>
      <c r="FZ26" s="67">
        <f>IFERROR(VLOOKUP($B26,RD[#All],FZ$2,0)/FZ$1,"")</f>
        <v>1.7234848484848484</v>
      </c>
      <c r="GA26" s="67">
        <f>IFERROR(VLOOKUP($B26,RD[#All],GA$2,0)/GA$1,"")</f>
        <v>1.7937062937062938</v>
      </c>
      <c r="GB26" s="67">
        <f>IFERROR(VLOOKUP($B26,RD[#All],GB$2,0)/GB$1,"")</f>
        <v>1.7427609427609427</v>
      </c>
      <c r="GC26" s="67">
        <f>IFERROR(VLOOKUP($B26,RD[#All],GC$2,0)/GC$1,"")</f>
        <v>1.7208754208754209</v>
      </c>
      <c r="GD26" s="67">
        <f>IFERROR(VLOOKUP($B26,RD[#All],GD$2,0)/GD$1,"")</f>
        <v>1.776</v>
      </c>
      <c r="GE26" s="67">
        <f>IFERROR(VLOOKUP($B26,RD[#All],GE$2,0)/GE$1,"")</f>
        <v>1.7975524475524476</v>
      </c>
      <c r="GF26" s="67">
        <f>IFERROR(VLOOKUP($B26,RD[#All],GF$2,0)/GF$1,"")</f>
        <v>1.7306397306397305</v>
      </c>
      <c r="GG26" s="67">
        <f>IFERROR(VLOOKUP($B26,RD[#All],GG$2,0)/GG$1,"")</f>
        <v>1.730909090909091</v>
      </c>
      <c r="GH26" s="67">
        <f>IFERROR(VLOOKUP($B26,RD[#All],GH$2,0)/GH$1,"")</f>
        <v>1.6181818181818182</v>
      </c>
      <c r="GI26" s="67">
        <f>IFERROR(VLOOKUP($B26,RD[#All],GI$2,0)/GI$1,"")</f>
        <v>1.7636363636363637</v>
      </c>
      <c r="GJ26" s="67">
        <f>IFERROR(VLOOKUP($B26,RD[#All],GJ$2,0)/GJ$1,"")</f>
        <v>1.7797202797202798</v>
      </c>
      <c r="GK26" s="67">
        <f>IFERROR(VLOOKUP($B26,RD[#All],GK$2,0)/GK$1,"")</f>
        <v>1.768939393939394</v>
      </c>
      <c r="GL26" s="67">
        <f>IFERROR(VLOOKUP($B26,RD[#All],GL$2,0)/GL$1,"")</f>
        <v>1.7462121212121211</v>
      </c>
      <c r="GM26" s="67">
        <f>IFERROR(VLOOKUP($B26,RD[#All],GM$2,0)/GM$1,"")</f>
        <v>1.7840909090909092</v>
      </c>
      <c r="GN26" s="67">
        <f>IFERROR(VLOOKUP($B26,RD[#All],GN$2,0)/GN$1,"")</f>
        <v>1.7348484848484849</v>
      </c>
      <c r="GO26" s="67">
        <f>IFERROR(VLOOKUP($B26,RD[#All],GO$2,0)/GO$1,"")</f>
        <v>1.7537878787878789</v>
      </c>
      <c r="GP26" s="67">
        <f>IFERROR(VLOOKUP($B26,RD[#All],GP$2,0)/GP$1,"")</f>
        <v>1.7613636363636365</v>
      </c>
      <c r="GQ26" s="67">
        <f>IFERROR(VLOOKUP($B26,RD[#All],GQ$2,0)/GQ$1,"")</f>
        <v>1.7863636363636364</v>
      </c>
      <c r="GR26" s="67">
        <f>IFERROR(VLOOKUP($B26,RD[#All],GR$2,0)/GR$1,"")</f>
        <v>1.7367424242424243</v>
      </c>
      <c r="GS26" s="67" t="str">
        <f>IFERROR(VLOOKUP($B26,RD[#All],GS$2,0)/GS$1,"")</f>
        <v/>
      </c>
      <c r="GT26" s="67" t="str">
        <f>IFERROR(VLOOKUP($B26,RD[#All],GT$2,0)/GT$1,"")</f>
        <v/>
      </c>
      <c r="GU26" s="67">
        <f>IFERROR(VLOOKUP($B26,RD[#All],GU$2,0)/GU$1,"")</f>
        <v>1.6429681429681431</v>
      </c>
      <c r="GV26" s="67">
        <f>IFERROR(VLOOKUP($B26,RD[#All],GV$2,0)/GV$1,"")</f>
        <v>1.7536117677961651</v>
      </c>
      <c r="GW26" s="67">
        <f>IFERROR(VLOOKUP($B26,RD[#All],GW$2,0)/GW$1,"")</f>
        <v>1.7509238728750922</v>
      </c>
      <c r="GX26" s="67" t="str">
        <f>IFERROR(VLOOKUP($B26,RD[#All],GX$2,0)/GX$1,"")</f>
        <v/>
      </c>
      <c r="GY26" s="67">
        <f>IFERROR(VLOOKUP($B26,RD[#All],GY$2,0)/GY$1,"")</f>
        <v>1.7498291182501708</v>
      </c>
      <c r="GZ26" s="67">
        <f>IFERROR(VLOOKUP($B26,RD[#All],GZ$2,0)/GZ$1,"")</f>
        <v>1.7490636704119851</v>
      </c>
      <c r="HA26" s="67">
        <f>IFERROR(VLOOKUP($B26,RD[#All],HA$2,0)/HA$1,"")</f>
        <v>1.7378277153558053</v>
      </c>
      <c r="HB26" s="67">
        <f>IFERROR(VLOOKUP($B26,RD[#All],HB$2,0)/HB$1,"")</f>
        <v>1.7453183520599251</v>
      </c>
      <c r="HC26" s="67">
        <f>IFERROR(VLOOKUP($B26,RD[#All],HC$2,0)/HC$1,"")</f>
        <v>1.752808988764045</v>
      </c>
      <c r="HD26" s="67">
        <f>IFERROR(VLOOKUP($B26,RD[#All],HD$2,0)/HD$1,"")</f>
        <v>1.7340823970037453</v>
      </c>
      <c r="HE26" s="67">
        <f>IFERROR(VLOOKUP($B26,RD[#All],HE$2,0)/HE$1,"")</f>
        <v>1.7415730337078652</v>
      </c>
      <c r="HF26" s="67">
        <f>IFERROR(VLOOKUP($B26,RD[#All],HF$2,0)/HF$1,"")</f>
        <v>1.7565543071161049</v>
      </c>
      <c r="HG26" s="67">
        <f>IFERROR(VLOOKUP($B26,RD[#All],HG$2,0)/HG$1,"")</f>
        <v>1.752808988764045</v>
      </c>
      <c r="HH26" s="67">
        <f>IFERROR(VLOOKUP($B26,RD[#All],HH$2,0)/HH$1,"")</f>
        <v>1.7640449438202248</v>
      </c>
      <c r="HI26" s="67">
        <f>IFERROR(VLOOKUP($B26,RD[#All],HI$2,0)/HI$1,"")</f>
        <v>1.7340823970037453</v>
      </c>
      <c r="HJ26" s="67">
        <f>IFERROR(VLOOKUP($B26,RD[#All],HJ$2,0)/HJ$1,"")</f>
        <v>1.7846441947565543</v>
      </c>
      <c r="HK26" s="67">
        <f>IFERROR(VLOOKUP($B26,RD[#All],HK$2,0)/HK$1,"")</f>
        <v>1.7478152309612984</v>
      </c>
      <c r="HL26" s="67">
        <f>IFERROR(VLOOKUP($B26,RD[#All],HL$2,0)/HL$1,"")</f>
        <v>1.8367041198501874</v>
      </c>
      <c r="HM26" s="67">
        <f>IFERROR(VLOOKUP($B26,RD[#All],HM$2,0)/HM$1,"")</f>
        <v>1.798925212718316</v>
      </c>
      <c r="HN26" s="67">
        <f>IFERROR(VLOOKUP($B26,RD[#All],HN$2,0)/HN$1,"")</f>
        <v>1.8750559785042542</v>
      </c>
      <c r="HO26" s="67">
        <f>IFERROR(VLOOKUP($B26,RD[#All],HO$2,0)/HO$1,"")</f>
        <v>1.9049111807732497</v>
      </c>
      <c r="HP26" s="67">
        <f>IFERROR(VLOOKUP($B26,RD[#All],HP$2,0)/HP$1,"")</f>
        <v>1.8539184952978056</v>
      </c>
      <c r="HQ26" s="67">
        <f>IFERROR(VLOOKUP($B26,RD[#All],HQ$2,0)/HQ$1,"")</f>
        <v>1.7493987493987493</v>
      </c>
      <c r="HR26" s="67">
        <f>IFERROR(VLOOKUP($B26,RD[#All],HR$2,0)/HR$1,"")</f>
        <v>1.7698081734778981</v>
      </c>
      <c r="HS26" s="67">
        <f>IFERROR(VLOOKUP($B26,RD[#All],HS$2,0)/HS$1,"")</f>
        <v>1.7937977528089888</v>
      </c>
      <c r="HT26" s="67">
        <f>IFERROR(VLOOKUP($B26,RD[#All],HT$2,0)/HT$1,"")</f>
        <v>1.7811069496462755</v>
      </c>
      <c r="HU26" s="67">
        <f>IFERROR(VLOOKUP($B26,RD[#All],HU$2,0)/HU$1,"")</f>
        <v>1.7327571305099394</v>
      </c>
      <c r="HV26" s="67">
        <f>IFERROR(VLOOKUP($B26,RD[#All],HV$2,0)/HV$1,"")</f>
        <v>1.7344857389801209</v>
      </c>
      <c r="HW26" s="67">
        <f>IFERROR(VLOOKUP($B26,RD[#All],HW$2,0)/HW$1,"")</f>
        <v>1.905258426966292</v>
      </c>
      <c r="HX26" s="67">
        <f>IFERROR(VLOOKUP($B26,RD[#All],HX$2,0)/HX$1,"")</f>
        <v>1.75419187554019</v>
      </c>
      <c r="HY26" s="67">
        <f>IFERROR(VLOOKUP($B26,RD[#All],HY$2,0)/HY$1,"")</f>
        <v>1.7434873075322515</v>
      </c>
      <c r="HZ26" s="67">
        <f>IFERROR(VLOOKUP($B26,RD[#All],HZ$2,0)/HZ$1,"")</f>
        <v>1.7578027465667916</v>
      </c>
      <c r="IA26" s="67">
        <f>IFERROR(VLOOKUP($B26,RD[#All],IA$2,0)/IA$1,"")</f>
        <v>1.7249417249417252</v>
      </c>
      <c r="IB26" s="67">
        <f>IFERROR(VLOOKUP($B26,RD[#All],IB$2,0)/IB$1,"")</f>
        <v>1.7712842712842713</v>
      </c>
      <c r="IC26" s="67">
        <f>IFERROR(VLOOKUP($B26,RD[#All],IC$2,0)/IC$1,"")</f>
        <v>1.7754467754467755</v>
      </c>
      <c r="ID26" s="67">
        <f>IFERROR(VLOOKUP($B26,RD[#All],ID$2,0)/ID$1,"")</f>
        <v>1.7411148522259632</v>
      </c>
      <c r="IE26" s="67">
        <f>IFERROR(VLOOKUP($B26,RD[#All],IE$2,0)/IE$1,"")</f>
        <v>1.7292929292929293</v>
      </c>
      <c r="IF26" s="67" t="str">
        <f>IFERROR(VLOOKUP($B26,RD[#All],IF$2,0)/IF$1,"")</f>
        <v/>
      </c>
      <c r="IG26" s="67">
        <f>IFERROR(VLOOKUP($B26,RD[#All],IG$2,0)/IG$1,"")</f>
        <v>1.79677328049816</v>
      </c>
      <c r="IH26" s="67">
        <f>IFERROR(VLOOKUP($B26,RD[#All],IH$2,0)/IH$1,"")</f>
        <v>1.797979797979798</v>
      </c>
      <c r="II26" s="67">
        <f>IFERROR(VLOOKUP($B26,RD[#All],II$2,0)/II$1,"")</f>
        <v>1.7203980099502487</v>
      </c>
      <c r="IJ26" s="67">
        <f>IFERROR(VLOOKUP($B26,RD[#All],IJ$2,0)/IJ$1,"")</f>
        <v>1.7818930041152263</v>
      </c>
      <c r="IK26" s="67">
        <f>IFERROR(VLOOKUP($B26,RD[#All],IK$2,0)/IK$1,"")</f>
        <v>1.7443667443667445</v>
      </c>
      <c r="IL26" s="67" t="str">
        <f>IFERROR(VLOOKUP($B26,RD[#All],IL$2,0)/IL$1,"")</f>
        <v/>
      </c>
      <c r="IM26" s="67" t="str">
        <f>IFERROR(VLOOKUP($B26,RD[#All],IM$2,0)/IM$1,"")</f>
        <v/>
      </c>
      <c r="IN26" s="67">
        <f>IFERROR(VLOOKUP($B26,RD[#All],IN$2,0)/IN$1,"")</f>
        <v>1.7972831765935213</v>
      </c>
      <c r="IO26" s="67">
        <f>IFERROR(VLOOKUP($B26,RD[#All],IO$2,0)/IO$1,"")</f>
        <v>1.786833855799373</v>
      </c>
      <c r="IP26" s="67">
        <f>IFERROR(VLOOKUP($B26,RD[#All],IP$2,0)/IP$1,"")</f>
        <v>1.9629398292733706</v>
      </c>
      <c r="IQ26" s="67">
        <f>IFERROR(VLOOKUP($B26,RD[#All],IQ$2,0)/IQ$1,"")</f>
        <v>1.7249417249417252</v>
      </c>
      <c r="IR26" s="67">
        <f>IFERROR(VLOOKUP($B26,RD[#All],IR$2,0)/IR$1,"")</f>
        <v>1.7537313432835822</v>
      </c>
      <c r="IS26" s="86">
        <f>IFERROR(AVERAGEIF(Inv_SY_B[[#This Row],[BLK1_INV1]:[BLK8_INV27]],"&gt;"&amp;0.1,Inv_SY_B[[#This Row],[BLK1_INV1]:[BLK8_INV27]]),"")</f>
        <v>1.7597197703207981</v>
      </c>
    </row>
    <row r="27" spans="2:253" x14ac:dyDescent="0.35">
      <c r="B27" s="85">
        <f t="shared" si="0"/>
        <v>45849</v>
      </c>
      <c r="C27" s="67">
        <f>IFERROR(VLOOKUP($B27,RD[#All],C$2,0)/C$1,"")</f>
        <v>4.4926534140017287</v>
      </c>
      <c r="D27" s="67">
        <f>IFERROR(VLOOKUP($B27,RD[#All],D$2,0)/D$1,"")</f>
        <v>4.5766637856525492</v>
      </c>
      <c r="E27" s="67">
        <f>IFERROR(VLOOKUP($B27,RD[#All],E$2,0)/E$1,"")</f>
        <v>4.5689138576779031</v>
      </c>
      <c r="F27" s="67">
        <f>IFERROR(VLOOKUP($B27,RD[#All],F$2,0)/F$1,"")</f>
        <v>4.5730337078651688</v>
      </c>
      <c r="G27" s="67">
        <f>IFERROR(VLOOKUP($B27,RD[#All],G$2,0)/G$1,"")</f>
        <v>4.5496974935177183</v>
      </c>
      <c r="H27" s="67">
        <f>IFERROR(VLOOKUP($B27,RD[#All],H$2,0)/H$1,"")</f>
        <v>4.5400749063670416</v>
      </c>
      <c r="I27" s="67">
        <f>IFERROR(VLOOKUP($B27,RD[#All],I$2,0)/I$1,"")</f>
        <v>4.5419475655430714</v>
      </c>
      <c r="J27" s="67">
        <f>IFERROR(VLOOKUP($B27,RD[#All],J$2,0)/J$1,"")</f>
        <v>4.5655430711610485</v>
      </c>
      <c r="K27" s="67">
        <f>IFERROR(VLOOKUP($B27,RD[#All],K$2,0)/K$1,"")</f>
        <v>4.5457977528089888</v>
      </c>
      <c r="L27" s="67">
        <f>IFERROR(VLOOKUP($B27,RD[#All],L$2,0)/L$1,"")</f>
        <v>4.4994157303370788</v>
      </c>
      <c r="M27" s="67">
        <f>IFERROR(VLOOKUP($B27,RD[#All],M$2,0)/M$1,"")</f>
        <v>4.5419475655430714</v>
      </c>
      <c r="N27" s="67">
        <f>IFERROR(VLOOKUP($B27,RD[#All],N$2,0)/N$1,"")</f>
        <v>4.5505617977528088</v>
      </c>
      <c r="O27" s="67">
        <f>IFERROR(VLOOKUP($B27,RD[#All],O$2,0)/O$1,"")</f>
        <v>4.5655430711610485</v>
      </c>
      <c r="P27" s="67">
        <f>IFERROR(VLOOKUP($B27,RD[#All],P$2,0)/P$1,"")</f>
        <v>4.5883554647599594</v>
      </c>
      <c r="Q27" s="67">
        <f>IFERROR(VLOOKUP($B27,RD[#All],Q$2,0)/Q$1,"")</f>
        <v>4.535955056179775</v>
      </c>
      <c r="R27" s="67">
        <f>IFERROR(VLOOKUP($B27,RD[#All],R$2,0)/R$1,"")</f>
        <v>4.2359550561797752</v>
      </c>
      <c r="S27" s="67">
        <f>IFERROR(VLOOKUP($B27,RD[#All],S$2,0)/S$1,"")</f>
        <v>4.5505617977528088</v>
      </c>
      <c r="T27" s="67">
        <f>IFERROR(VLOOKUP($B27,RD[#All],T$2,0)/T$1,"")</f>
        <v>4.5805243445692883</v>
      </c>
      <c r="U27" s="67">
        <f>IFERROR(VLOOKUP($B27,RD[#All],U$2,0)/U$1,"")</f>
        <v>4.5324114088159035</v>
      </c>
      <c r="V27" s="67">
        <f>IFERROR(VLOOKUP($B27,RD[#All],V$2,0)/V$1,"")</f>
        <v>4.5427830596369922</v>
      </c>
      <c r="W27" s="67">
        <f>IFERROR(VLOOKUP($B27,RD[#All],W$2,0)/W$1,"")</f>
        <v>4.5580524344569291</v>
      </c>
      <c r="X27" s="67">
        <f>IFERROR(VLOOKUP($B27,RD[#All],X$2,0)/X$1,"")</f>
        <v>4.5393258426966296</v>
      </c>
      <c r="Y27" s="67">
        <f>IFERROR(VLOOKUP($B27,RD[#All],Y$2,0)/Y$1,"")</f>
        <v>4.5600691443388071</v>
      </c>
      <c r="Z27" s="67">
        <f>IFERROR(VLOOKUP($B27,RD[#All],Z$2,0)/Z$1,"")</f>
        <v>4.4654182272159799</v>
      </c>
      <c r="AA27" s="67">
        <f>IFERROR(VLOOKUP($B27,RD[#All],AA$2,0)/AA$1,"")</f>
        <v>4.5704407951598967</v>
      </c>
      <c r="AB27" s="67">
        <f>IFERROR(VLOOKUP($B27,RD[#All],AB$2,0)/AB$1,"")</f>
        <v>4.553154710458081</v>
      </c>
      <c r="AC27" s="67">
        <f>IFERROR(VLOOKUP($B27,RD[#All],AC$2,0)/AC$1,"")</f>
        <v>4.5704407951598967</v>
      </c>
      <c r="AD27" s="67">
        <f>IFERROR(VLOOKUP($B27,RD[#All],AD$2,0)/AD$1,"")</f>
        <v>4.4511027881814398</v>
      </c>
      <c r="AE27" s="67">
        <f>IFERROR(VLOOKUP($B27,RD[#All],AE$2,0)/AE$1,"")</f>
        <v>4.4444444444444446</v>
      </c>
      <c r="AF27" s="67">
        <f>IFERROR(VLOOKUP($B27,RD[#All],AF$2,0)/AF$1,"")</f>
        <v>4.4577611319184349</v>
      </c>
      <c r="AG27" s="67">
        <f>IFERROR(VLOOKUP($B27,RD[#All],AG$2,0)/AG$1,"")</f>
        <v>4.4744069912609241</v>
      </c>
      <c r="AH27" s="67">
        <f>IFERROR(VLOOKUP($B27,RD[#All],AH$2,0)/AH$1,"")</f>
        <v>4.4544319600499378</v>
      </c>
      <c r="AI27" s="67">
        <f>IFERROR(VLOOKUP($B27,RD[#All],AI$2,0)/AI$1,"")</f>
        <v>4.492924528301887</v>
      </c>
      <c r="AJ27" s="67">
        <f>IFERROR(VLOOKUP($B27,RD[#All],AJ$2,0)/AJ$1,"")</f>
        <v>4.2732028097444328</v>
      </c>
      <c r="AK27" s="67">
        <f>IFERROR(VLOOKUP($B27,RD[#All],AK$2,0)/AK$1,"")</f>
        <v>4.476779026217228</v>
      </c>
      <c r="AL27" s="67">
        <f>IFERROR(VLOOKUP($B27,RD[#All],AL$2,0)/AL$1,"")</f>
        <v>4.4525593844095015</v>
      </c>
      <c r="AM27" s="67">
        <f>IFERROR(VLOOKUP($B27,RD[#All],AM$2,0)/AM$1,"")</f>
        <v>4.5730337078651688</v>
      </c>
      <c r="AN27" s="67">
        <f>IFERROR(VLOOKUP($B27,RD[#All],AN$2,0)/AN$1,"")</f>
        <v>4.5280898876404496</v>
      </c>
      <c r="AO27" s="67">
        <f>IFERROR(VLOOKUP($B27,RD[#All],AO$2,0)/AO$1,"")</f>
        <v>4.535580524344569</v>
      </c>
      <c r="AP27" s="67">
        <f>IFERROR(VLOOKUP($B27,RD[#All],AP$2,0)/AP$1,"")</f>
        <v>4.4790262172284647</v>
      </c>
      <c r="AQ27" s="67">
        <f>IFERROR(VLOOKUP($B27,RD[#All],AQ$2,0)/AQ$1,"")</f>
        <v>4.4816479400749056</v>
      </c>
      <c r="AR27" s="67">
        <f>IFERROR(VLOOKUP($B27,RD[#All],AR$2,0)/AR$1,"")</f>
        <v>4.5067415730337075</v>
      </c>
      <c r="AS27" s="67">
        <f>IFERROR(VLOOKUP($B27,RD[#All],AS$2,0)/AS$1,"")</f>
        <v>4.5307116104868914</v>
      </c>
      <c r="AT27" s="67">
        <f>IFERROR(VLOOKUP($B27,RD[#All],AT$2,0)/AT$1,"")</f>
        <v>4.4906367041198498</v>
      </c>
      <c r="AU27" s="67">
        <f>IFERROR(VLOOKUP($B27,RD[#All],AU$2,0)/AU$1,"")</f>
        <v>4.5617977528089888</v>
      </c>
      <c r="AV27" s="67">
        <f>IFERROR(VLOOKUP($B27,RD[#All],AV$2,0)/AV$1,"")</f>
        <v>4.5730337078651688</v>
      </c>
      <c r="AW27" s="67">
        <f>IFERROR(VLOOKUP($B27,RD[#All],AW$2,0)/AW$1,"")</f>
        <v>4.4632670700086434</v>
      </c>
      <c r="AX27" s="67">
        <f>IFERROR(VLOOKUP($B27,RD[#All],AX$2,0)/AX$1,"")</f>
        <v>4.535580524344569</v>
      </c>
      <c r="AY27" s="67">
        <f>IFERROR(VLOOKUP($B27,RD[#All],AY$2,0)/AY$1,"")</f>
        <v>4.469213483146067</v>
      </c>
      <c r="AZ27" s="67">
        <f>IFERROR(VLOOKUP($B27,RD[#All],AZ$2,0)/AZ$1,"")</f>
        <v>4.4728089887640445</v>
      </c>
      <c r="BA27" s="67">
        <f>IFERROR(VLOOKUP($B27,RD[#All],BA$2,0)/BA$1,"")</f>
        <v>4.4531835205992509</v>
      </c>
      <c r="BB27" s="67">
        <f>IFERROR(VLOOKUP($B27,RD[#All],BB$2,0)/BB$1,"")</f>
        <v>4.4756554307116101</v>
      </c>
      <c r="BC27" s="67">
        <f>IFERROR(VLOOKUP($B27,RD[#All],BC$2,0)/BC$1,"")</f>
        <v>4.5612983770287139</v>
      </c>
      <c r="BD27" s="67">
        <f>IFERROR(VLOOKUP($B27,RD[#All],BD$2,0)/BD$1,"")</f>
        <v>4.4444444444444446</v>
      </c>
      <c r="BE27" s="67">
        <f>IFERROR(VLOOKUP($B27,RD[#All],BE$2,0)/BE$1,"")</f>
        <v>4.4563526361279173</v>
      </c>
      <c r="BF27" s="67">
        <f>IFERROR(VLOOKUP($B27,RD[#All],BF$2,0)/BF$1,"")</f>
        <v>4.5343320848938831</v>
      </c>
      <c r="BG27" s="67">
        <f>IFERROR(VLOOKUP($B27,RD[#All],BG$2,0)/BG$1,"")</f>
        <v>4.5642946317103616</v>
      </c>
      <c r="BH27" s="67">
        <f>IFERROR(VLOOKUP($B27,RD[#All],BH$2,0)/BH$1,"")</f>
        <v>4.5872659176029957</v>
      </c>
      <c r="BI27" s="67">
        <f>IFERROR(VLOOKUP($B27,RD[#All],BI$2,0)/BI$1,"")</f>
        <v>4.5642946317103616</v>
      </c>
      <c r="BJ27" s="67">
        <f>IFERROR(VLOOKUP($B27,RD[#All],BJ$2,0)/BJ$1,"")</f>
        <v>4.5642946317103616</v>
      </c>
      <c r="BK27" s="67">
        <f>IFERROR(VLOOKUP($B27,RD[#All],BK$2,0)/BK$1,"")</f>
        <v>4.4988764044943821</v>
      </c>
      <c r="BL27" s="67">
        <f>IFERROR(VLOOKUP($B27,RD[#All],BL$2,0)/BL$1,"")</f>
        <v>4.5466711274673806</v>
      </c>
      <c r="BM27" s="67">
        <f>IFERROR(VLOOKUP($B27,RD[#All],BM$2,0)/BM$1,"")</f>
        <v>4.475280898876405</v>
      </c>
      <c r="BN27" s="67">
        <f>IFERROR(VLOOKUP($B27,RD[#All],BN$2,0)/BN$1,"")</f>
        <v>4.5989550679205848</v>
      </c>
      <c r="BO27" s="67">
        <f>IFERROR(VLOOKUP($B27,RD[#All],BO$2,0)/BO$1,"")</f>
        <v>4.6707000864304238</v>
      </c>
      <c r="BP27" s="67">
        <f>IFERROR(VLOOKUP($B27,RD[#All],BP$2,0)/BP$1,"")</f>
        <v>4.6810717372515125</v>
      </c>
      <c r="BQ27" s="67">
        <f>IFERROR(VLOOKUP($B27,RD[#All],BQ$2,0)/BQ$1,"")</f>
        <v>4.7052722558340534</v>
      </c>
      <c r="BR27" s="67">
        <f>IFERROR(VLOOKUP($B27,RD[#All],BR$2,0)/BR$1,"")</f>
        <v>4.6174589455488331</v>
      </c>
      <c r="BS27" s="67">
        <f>IFERROR(VLOOKUP($B27,RD[#All],BS$2,0)/BS$1,"")</f>
        <v>4.8059925093632963</v>
      </c>
      <c r="BT27" s="67">
        <f>IFERROR(VLOOKUP($B27,RD[#All],BT$2,0)/BT$1,"")</f>
        <v>4.8191011235955061</v>
      </c>
      <c r="BU27" s="67">
        <f>IFERROR(VLOOKUP($B27,RD[#All],BU$2,0)/BU$1,"")</f>
        <v>4.7966292134831461</v>
      </c>
      <c r="BV27" s="67">
        <f>IFERROR(VLOOKUP($B27,RD[#All],BV$2,0)/BV$1,"")</f>
        <v>4.7471910112359552</v>
      </c>
      <c r="BW27" s="67">
        <f>IFERROR(VLOOKUP($B27,RD[#All],BW$2,0)/BW$1,"")</f>
        <v>4.5393258426966296</v>
      </c>
      <c r="BX27" s="67">
        <f>IFERROR(VLOOKUP($B27,RD[#All],BX$2,0)/BX$1,"")</f>
        <v>4.7962546816479401</v>
      </c>
      <c r="BY27" s="67">
        <f>IFERROR(VLOOKUP($B27,RD[#All],BY$2,0)/BY$1,"")</f>
        <v>4.7850187265917601</v>
      </c>
      <c r="BZ27" s="67">
        <f>IFERROR(VLOOKUP($B27,RD[#All],BZ$2,0)/BZ$1,"")</f>
        <v>4.7440699126092385</v>
      </c>
      <c r="CA27" s="67">
        <f>IFERROR(VLOOKUP($B27,RD[#All],CA$2,0)/CA$1,"")</f>
        <v>4.8236371202663344</v>
      </c>
      <c r="CB27" s="67">
        <f>IFERROR(VLOOKUP($B27,RD[#All],CB$2,0)/CB$1,"")</f>
        <v>4.8191011235955061</v>
      </c>
      <c r="CC27" s="67">
        <f>IFERROR(VLOOKUP($B27,RD[#All],CC$2,0)/CC$1,"")</f>
        <v>4.8198501872659181</v>
      </c>
      <c r="CD27" s="67">
        <f>IFERROR(VLOOKUP($B27,RD[#All],CD$2,0)/CD$1,"")</f>
        <v>4.8376836646499566</v>
      </c>
      <c r="CE27" s="67">
        <f>IFERROR(VLOOKUP($B27,RD[#All],CE$2,0)/CE$1,"")</f>
        <v>4.7419475655430707</v>
      </c>
      <c r="CF27" s="67">
        <f>IFERROR(VLOOKUP($B27,RD[#All],CF$2,0)/CF$1,"")</f>
        <v>4.7958801498127341</v>
      </c>
      <c r="CG27" s="67">
        <f>IFERROR(VLOOKUP($B27,RD[#All],CG$2,0)/CG$1,"")</f>
        <v>4.7479400749063672</v>
      </c>
      <c r="CH27" s="67">
        <f>IFERROR(VLOOKUP($B27,RD[#All],CH$2,0)/CH$1,"")</f>
        <v>4.6329588014981278</v>
      </c>
      <c r="CI27" s="67">
        <f>IFERROR(VLOOKUP($B27,RD[#All],CI$2,0)/CI$1,"")</f>
        <v>4.7322097378277155</v>
      </c>
      <c r="CJ27" s="67">
        <f>IFERROR(VLOOKUP($B27,RD[#All],CJ$2,0)/CJ$1,"")</f>
        <v>4.7760299625468168</v>
      </c>
      <c r="CK27" s="67">
        <f>IFERROR(VLOOKUP($B27,RD[#All],CK$2,0)/CK$1,"")</f>
        <v>4.6588014981273416</v>
      </c>
      <c r="CL27" s="67">
        <f>IFERROR(VLOOKUP($B27,RD[#All],CL$2,0)/CL$1,"")</f>
        <v>4.6288389513108621</v>
      </c>
      <c r="CM27" s="67">
        <f>IFERROR(VLOOKUP($B27,RD[#All],CM$2,0)/CM$1,"")</f>
        <v>4.6779026217228461</v>
      </c>
      <c r="CN27" s="67">
        <f>IFERROR(VLOOKUP($B27,RD[#All],CN$2,0)/CN$1,"")</f>
        <v>4.6423220973782771</v>
      </c>
      <c r="CO27" s="67">
        <f>IFERROR(VLOOKUP($B27,RD[#All],CO$2,0)/CO$1,"")</f>
        <v>4.586786516853933</v>
      </c>
      <c r="CP27" s="67">
        <f>IFERROR(VLOOKUP($B27,RD[#All],CP$2,0)/CP$1,"")</f>
        <v>4.6447709593777011</v>
      </c>
      <c r="CQ27" s="67">
        <f>IFERROR(VLOOKUP($B27,RD[#All],CQ$2,0)/CQ$1,"")</f>
        <v>4.6104868913857677</v>
      </c>
      <c r="CR27" s="67">
        <f>IFERROR(VLOOKUP($B27,RD[#All],CR$2,0)/CR$1,"")</f>
        <v>4.595505617977528</v>
      </c>
      <c r="CS27" s="67">
        <f>IFERROR(VLOOKUP($B27,RD[#All],CS$2,0)/CS$1,"")</f>
        <v>4.6352059925093627</v>
      </c>
      <c r="CT27" s="67">
        <f>IFERROR(VLOOKUP($B27,RD[#All],CT$2,0)/CT$1,"")</f>
        <v>4.6029962546816483</v>
      </c>
      <c r="CU27" s="67">
        <f>IFERROR(VLOOKUP($B27,RD[#All],CU$2,0)/CU$1,"")</f>
        <v>4.6254681647940075</v>
      </c>
      <c r="CV27" s="67">
        <f>IFERROR(VLOOKUP($B27,RD[#All],CV$2,0)/CV$1,"")</f>
        <v>4.5880149812734086</v>
      </c>
      <c r="CW27" s="67">
        <f>IFERROR(VLOOKUP($B27,RD[#All],CW$2,0)/CW$1,"")</f>
        <v>4.6441947565543069</v>
      </c>
      <c r="CX27" s="67">
        <f>IFERROR(VLOOKUP($B27,RD[#All],CX$2,0)/CX$1,"")</f>
        <v>4.606741573033708</v>
      </c>
      <c r="CY27" s="67">
        <f>IFERROR(VLOOKUP($B27,RD[#All],CY$2,0)/CY$1,"")</f>
        <v>4.5992509363295877</v>
      </c>
      <c r="CZ27" s="67">
        <f>IFERROR(VLOOKUP($B27,RD[#All],CZ$2,0)/CZ$1,"")</f>
        <v>4.5655430711610485</v>
      </c>
      <c r="DA27" s="67">
        <f>IFERROR(VLOOKUP($B27,RD[#All],DA$2,0)/DA$1,"")</f>
        <v>4.5505617977528088</v>
      </c>
      <c r="DB27" s="67">
        <f>IFERROR(VLOOKUP($B27,RD[#All],DB$2,0)/DB$1,"")</f>
        <v>4.535580524344569</v>
      </c>
      <c r="DC27" s="67">
        <f>IFERROR(VLOOKUP($B27,RD[#All],DC$2,0)/DC$1,"")</f>
        <v>4.6129005409904282</v>
      </c>
      <c r="DD27" s="67">
        <f>IFERROR(VLOOKUP($B27,RD[#All],DD$2,0)/DD$1,"")</f>
        <v>4.606741573033708</v>
      </c>
      <c r="DE27" s="67">
        <f>IFERROR(VLOOKUP($B27,RD[#All],DE$2,0)/DE$1,"")</f>
        <v>4.5975863503953391</v>
      </c>
      <c r="DF27" s="67">
        <f>IFERROR(VLOOKUP($B27,RD[#All],DF$2,0)/DF$1,"")</f>
        <v>4.6186015389762467</v>
      </c>
      <c r="DG27" s="67">
        <f>IFERROR(VLOOKUP($B27,RD[#All],DG$2,0)/DG$1,"")</f>
        <v>4.7033707865168539</v>
      </c>
      <c r="DH27" s="67">
        <f>IFERROR(VLOOKUP($B27,RD[#All],DH$2,0)/DH$1,"")</f>
        <v>4.7091136079900124</v>
      </c>
      <c r="DI27" s="67">
        <f>IFERROR(VLOOKUP($B27,RD[#All],DI$2,0)/DI$1,"")</f>
        <v>4.6361279170267933</v>
      </c>
      <c r="DJ27" s="67">
        <f>IFERROR(VLOOKUP($B27,RD[#All],DJ$2,0)/DJ$1,"")</f>
        <v>4.7336214347450305</v>
      </c>
      <c r="DK27" s="67">
        <f>IFERROR(VLOOKUP($B27,RD[#All],DK$2,0)/DK$1,"")</f>
        <v>4.6818143986683314</v>
      </c>
      <c r="DL27" s="67">
        <f>IFERROR(VLOOKUP($B27,RD[#All],DL$2,0)/DL$1,"")</f>
        <v>4.7384103204327923</v>
      </c>
      <c r="DM27" s="67">
        <f>IFERROR(VLOOKUP($B27,RD[#All],DM$2,0)/DM$1,"")</f>
        <v>4.5393258426966296</v>
      </c>
      <c r="DN27" s="67">
        <f>IFERROR(VLOOKUP($B27,RD[#All],DN$2,0)/DN$1,"")</f>
        <v>4.7037453183520599</v>
      </c>
      <c r="DO27" s="67">
        <f>IFERROR(VLOOKUP($B27,RD[#All],DO$2,0)/DO$1,"")</f>
        <v>4.4553362328537975</v>
      </c>
      <c r="DP27" s="67">
        <f>IFERROR(VLOOKUP($B27,RD[#All],DP$2,0)/DP$1,"")</f>
        <v>4.4710778193924261</v>
      </c>
      <c r="DQ27" s="67">
        <f>IFERROR(VLOOKUP($B27,RD[#All],DQ$2,0)/DQ$1,"")</f>
        <v>4.6315439034540162</v>
      </c>
      <c r="DR27" s="67">
        <f>IFERROR(VLOOKUP($B27,RD[#All],DR$2,0)/DR$1,"")</f>
        <v>4.6490636704119845</v>
      </c>
      <c r="DS27" s="67">
        <f>IFERROR(VLOOKUP($B27,RD[#All],DS$2,0)/DS$1,"")</f>
        <v>4.6022471910112355</v>
      </c>
      <c r="DT27" s="67">
        <f>IFERROR(VLOOKUP($B27,RD[#All],DT$2,0)/DT$1,"")</f>
        <v>4.4677486475239281</v>
      </c>
      <c r="DU27" s="67">
        <f>IFERROR(VLOOKUP($B27,RD[#All],DU$2,0)/DU$1,"")</f>
        <v>4.5676238035788597</v>
      </c>
      <c r="DV27" s="67">
        <f>IFERROR(VLOOKUP($B27,RD[#All],DV$2,0)/DV$1,"")</f>
        <v>4.4936329588014976</v>
      </c>
      <c r="DW27" s="67">
        <f>IFERROR(VLOOKUP($B27,RD[#All],DW$2,0)/DW$1,"")</f>
        <v>4.594756554307116</v>
      </c>
      <c r="DX27" s="67">
        <f>IFERROR(VLOOKUP($B27,RD[#All],DX$2,0)/DX$1,"")</f>
        <v>4.6734914689970868</v>
      </c>
      <c r="DY27" s="67">
        <f>IFERROR(VLOOKUP($B27,RD[#All],DY$2,0)/DY$1,"")</f>
        <v>4.2808988764044944</v>
      </c>
      <c r="DZ27" s="67">
        <f>IFERROR(VLOOKUP($B27,RD[#All],DZ$2,0)/DZ$1,"")</f>
        <v>4.2636704119850188</v>
      </c>
      <c r="EA27" s="67">
        <f>IFERROR(VLOOKUP($B27,RD[#All],EA$2,0)/EA$1,"")</f>
        <v>4.2979608822305453</v>
      </c>
      <c r="EB27" s="67">
        <f>IFERROR(VLOOKUP($B27,RD[#All],EB$2,0)/EB$1,"")</f>
        <v>4.2913025384935501</v>
      </c>
      <c r="EC27" s="67">
        <f>IFERROR(VLOOKUP($B27,RD[#All],EC$2,0)/EC$1,"")</f>
        <v>4.2662057044079518</v>
      </c>
      <c r="ED27" s="67">
        <f>IFERROR(VLOOKUP($B27,RD[#All],ED$2,0)/ED$1,"")</f>
        <v>4.3284356093344858</v>
      </c>
      <c r="EE27" s="67">
        <f>IFERROR(VLOOKUP($B27,RD[#All],EE$2,0)/EE$1,"")</f>
        <v>4.342264477095938</v>
      </c>
      <c r="EF27" s="67">
        <f>IFERROR(VLOOKUP($B27,RD[#All],EF$2,0)/EF$1,"")</f>
        <v>4.2655771195097039</v>
      </c>
      <c r="EG27" s="67">
        <f>IFERROR(VLOOKUP($B27,RD[#All],EG$2,0)/EG$1,"")</f>
        <v>4.2622377622377625</v>
      </c>
      <c r="EH27" s="67">
        <f>IFERROR(VLOOKUP($B27,RD[#All],EH$2,0)/EH$1,"")</f>
        <v>4.27972027972028</v>
      </c>
      <c r="EI27" s="67">
        <f>IFERROR(VLOOKUP($B27,RD[#All],EI$2,0)/EI$1,"")</f>
        <v>4.2377622377622375</v>
      </c>
      <c r="EJ27" s="67">
        <f>IFERROR(VLOOKUP($B27,RD[#All],EJ$2,0)/EJ$1,"")</f>
        <v>4.2937062937062933</v>
      </c>
      <c r="EK27" s="67">
        <f>IFERROR(VLOOKUP($B27,RD[#All],EK$2,0)/EK$1,"")</f>
        <v>4.3110112359550561</v>
      </c>
      <c r="EL27" s="67">
        <f>IFERROR(VLOOKUP($B27,RD[#All],EL$2,0)/EL$1,"")</f>
        <v>4.2771535580524347</v>
      </c>
      <c r="EM27" s="67">
        <f>IFERROR(VLOOKUP($B27,RD[#All],EM$2,0)/EM$1,"")</f>
        <v>4.342264477095938</v>
      </c>
      <c r="EN27" s="67">
        <f>IFERROR(VLOOKUP($B27,RD[#All],EN$2,0)/EN$1,"")</f>
        <v>4.1936041486603282</v>
      </c>
      <c r="EO27" s="67">
        <f>IFERROR(VLOOKUP($B27,RD[#All],EO$2,0)/EO$1,"")</f>
        <v>4.2771535580524347</v>
      </c>
      <c r="EP27" s="67">
        <f>IFERROR(VLOOKUP($B27,RD[#All],EP$2,0)/EP$1,"")</f>
        <v>4.248919619706137</v>
      </c>
      <c r="EQ27" s="67">
        <f>IFERROR(VLOOKUP($B27,RD[#All],EQ$2,0)/EQ$1,"")</f>
        <v>4.2397003745318349</v>
      </c>
      <c r="ER27" s="67">
        <f>IFERROR(VLOOKUP($B27,RD[#All],ER$2,0)/ER$1,"")</f>
        <v>4.342264477095938</v>
      </c>
      <c r="ES27" s="67">
        <f>IFERROR(VLOOKUP($B27,RD[#All],ES$2,0)/ES$1,"")</f>
        <v>4.3295880149812733</v>
      </c>
      <c r="ET27" s="67">
        <f>IFERROR(VLOOKUP($B27,RD[#All],ET$2,0)/ET$1,"")</f>
        <v>4.3105209397344231</v>
      </c>
      <c r="EU27" s="67">
        <f>IFERROR(VLOOKUP($B27,RD[#All],EU$2,0)/EU$1,"")</f>
        <v>4.2938634399308553</v>
      </c>
      <c r="EV27" s="67">
        <f>IFERROR(VLOOKUP($B27,RD[#All],EV$2,0)/EV$1,"")</f>
        <v>4.2834917891097666</v>
      </c>
      <c r="EW27" s="67">
        <f>IFERROR(VLOOKUP($B27,RD[#All],EW$2,0)/EW$1,"")</f>
        <v>4.3007778738115814</v>
      </c>
      <c r="EX27" s="67">
        <f>IFERROR(VLOOKUP($B27,RD[#All],EX$2,0)/EX$1,"")</f>
        <v>4.1985018726591763</v>
      </c>
      <c r="EY27" s="67">
        <f>IFERROR(VLOOKUP($B27,RD[#All],EY$2,0)/EY$1,"")</f>
        <v>3.7686225551394092</v>
      </c>
      <c r="EZ27" s="67">
        <f>IFERROR(VLOOKUP($B27,RD[#All],EZ$2,0)/EZ$1,"")</f>
        <v>4.2284644194756558</v>
      </c>
      <c r="FA27" s="67">
        <f>IFERROR(VLOOKUP($B27,RD[#All],FA$2,0)/FA$1,"")</f>
        <v>4.213483146067416</v>
      </c>
      <c r="FB27" s="67">
        <f>IFERROR(VLOOKUP($B27,RD[#All],FB$2,0)/FB$1,"")</f>
        <v>4.1985018726591763</v>
      </c>
      <c r="FC27" s="67">
        <f>IFERROR(VLOOKUP($B27,RD[#All],FC$2,0)/FC$1,"")</f>
        <v>4.2471910112359552</v>
      </c>
      <c r="FD27" s="67">
        <f>IFERROR(VLOOKUP($B27,RD[#All],FD$2,0)/FD$1,"")</f>
        <v>4.2209737827715355</v>
      </c>
      <c r="FE27" s="67">
        <f>IFERROR(VLOOKUP($B27,RD[#All],FE$2,0)/FE$1,"")</f>
        <v>4.625</v>
      </c>
      <c r="FF27" s="67">
        <f>IFERROR(VLOOKUP($B27,RD[#All],FF$2,0)/FF$1,"")</f>
        <v>4.6136363636363633</v>
      </c>
      <c r="FG27" s="67">
        <f>IFERROR(VLOOKUP($B27,RD[#All],FG$2,0)/FG$1,"")</f>
        <v>4.5218855218855216</v>
      </c>
      <c r="FH27" s="67">
        <f>IFERROR(VLOOKUP($B27,RD[#All],FH$2,0)/FH$1,"")</f>
        <v>4.461363636363636</v>
      </c>
      <c r="FI27" s="67">
        <f>IFERROR(VLOOKUP($B27,RD[#All],FI$2,0)/FI$1,"")</f>
        <v>4.4478114478114481</v>
      </c>
      <c r="FJ27" s="67">
        <f>IFERROR(VLOOKUP($B27,RD[#All],FJ$2,0)/FJ$1,"")</f>
        <v>4.5212121212121215</v>
      </c>
      <c r="FK27" s="67">
        <f>IFERROR(VLOOKUP($B27,RD[#All],FK$2,0)/FK$1,"")</f>
        <v>4.5824915824915822</v>
      </c>
      <c r="FL27" s="67">
        <f>IFERROR(VLOOKUP($B27,RD[#All],FL$2,0)/FL$1,"")</f>
        <v>4.5334545454545454</v>
      </c>
      <c r="FM27" s="67">
        <f>IFERROR(VLOOKUP($B27,RD[#All],FM$2,0)/FM$1,"")</f>
        <v>4.625</v>
      </c>
      <c r="FN27" s="67">
        <f>IFERROR(VLOOKUP($B27,RD[#All],FN$2,0)/FN$1,"")</f>
        <v>4.4848484848484844</v>
      </c>
      <c r="FO27" s="67">
        <f>IFERROR(VLOOKUP($B27,RD[#All],FO$2,0)/FO$1,"")</f>
        <v>4.5946969696969697</v>
      </c>
      <c r="FP27" s="67">
        <f>IFERROR(VLOOKUP($B27,RD[#All],FP$2,0)/FP$1,"")</f>
        <v>4.6123636363636367</v>
      </c>
      <c r="FQ27" s="67">
        <f>IFERROR(VLOOKUP($B27,RD[#All],FQ$2,0)/FQ$1,"")</f>
        <v>4.5949090909090904</v>
      </c>
      <c r="FR27" s="67">
        <f>IFERROR(VLOOKUP($B27,RD[#All],FR$2,0)/FR$1,"")</f>
        <v>4.6407272727272728</v>
      </c>
      <c r="FS27" s="67">
        <f>IFERROR(VLOOKUP($B27,RD[#All],FS$2,0)/FS$1,"")</f>
        <v>4.382491582491582</v>
      </c>
      <c r="FT27" s="67">
        <f>IFERROR(VLOOKUP($B27,RD[#All],FT$2,0)/FT$1,"")</f>
        <v>4.6581818181818182</v>
      </c>
      <c r="FU27" s="67">
        <f>IFERROR(VLOOKUP($B27,RD[#All],FU$2,0)/FU$1,"")</f>
        <v>4.6498316498316496</v>
      </c>
      <c r="FV27" s="67">
        <f>IFERROR(VLOOKUP($B27,RD[#All],FV$2,0)/FV$1,"")</f>
        <v>4.5249999999999995</v>
      </c>
      <c r="FW27" s="67">
        <f>IFERROR(VLOOKUP($B27,RD[#All],FW$2,0)/FW$1,"")</f>
        <v>4.5378787878787881</v>
      </c>
      <c r="FX27" s="67">
        <f>IFERROR(VLOOKUP($B27,RD[#All],FX$2,0)/FX$1,"")</f>
        <v>4.5909090909090908</v>
      </c>
      <c r="FY27" s="67">
        <f>IFERROR(VLOOKUP($B27,RD[#All],FY$2,0)/FY$1,"")</f>
        <v>4.4915824915824913</v>
      </c>
      <c r="FZ27" s="67">
        <f>IFERROR(VLOOKUP($B27,RD[#All],FZ$2,0)/FZ$1,"")</f>
        <v>4.5303030303030303</v>
      </c>
      <c r="GA27" s="67">
        <f>IFERROR(VLOOKUP($B27,RD[#All],GA$2,0)/GA$1,"")</f>
        <v>4.4790209790209792</v>
      </c>
      <c r="GB27" s="67">
        <f>IFERROR(VLOOKUP($B27,RD[#All],GB$2,0)/GB$1,"")</f>
        <v>4.4545454545454541</v>
      </c>
      <c r="GC27" s="67">
        <f>IFERROR(VLOOKUP($B27,RD[#All],GC$2,0)/GC$1,"")</f>
        <v>4.4747474747474749</v>
      </c>
      <c r="GD27" s="67">
        <f>IFERROR(VLOOKUP($B27,RD[#All],GD$2,0)/GD$1,"")</f>
        <v>4.581818181818182</v>
      </c>
      <c r="GE27" s="67">
        <f>IFERROR(VLOOKUP($B27,RD[#All],GE$2,0)/GE$1,"")</f>
        <v>4.4895104895104891</v>
      </c>
      <c r="GF27" s="67">
        <f>IFERROR(VLOOKUP($B27,RD[#All],GF$2,0)/GF$1,"")</f>
        <v>4.4579124579124576</v>
      </c>
      <c r="GG27" s="67">
        <f>IFERROR(VLOOKUP($B27,RD[#All],GG$2,0)/GG$1,"")</f>
        <v>4.5490909090909089</v>
      </c>
      <c r="GH27" s="67">
        <f>IFERROR(VLOOKUP($B27,RD[#All],GH$2,0)/GH$1,"")</f>
        <v>4.6719999999999997</v>
      </c>
      <c r="GI27" s="67">
        <f>IFERROR(VLOOKUP($B27,RD[#All],GI$2,0)/GI$1,"")</f>
        <v>4.2581818181818178</v>
      </c>
      <c r="GJ27" s="67">
        <f>IFERROR(VLOOKUP($B27,RD[#All],GJ$2,0)/GJ$1,"")</f>
        <v>4.2377622377622375</v>
      </c>
      <c r="GK27" s="67">
        <f>IFERROR(VLOOKUP($B27,RD[#All],GK$2,0)/GK$1,"")</f>
        <v>4.5909090909090908</v>
      </c>
      <c r="GL27" s="67">
        <f>IFERROR(VLOOKUP($B27,RD[#All],GL$2,0)/GL$1,"")</f>
        <v>4.5227272727272725</v>
      </c>
      <c r="GM27" s="67">
        <f>IFERROR(VLOOKUP($B27,RD[#All],GM$2,0)/GM$1,"")</f>
        <v>4.5606060606060606</v>
      </c>
      <c r="GN27" s="67">
        <f>IFERROR(VLOOKUP($B27,RD[#All],GN$2,0)/GN$1,"")</f>
        <v>4.5340909090909092</v>
      </c>
      <c r="GO27" s="67">
        <f>IFERROR(VLOOKUP($B27,RD[#All],GO$2,0)/GO$1,"")</f>
        <v>4.5496212121212114</v>
      </c>
      <c r="GP27" s="67">
        <f>IFERROR(VLOOKUP($B27,RD[#All],GP$2,0)/GP$1,"")</f>
        <v>4.6325757575757578</v>
      </c>
      <c r="GQ27" s="67">
        <f>IFERROR(VLOOKUP($B27,RD[#All],GQ$2,0)/GQ$1,"")</f>
        <v>4.5181818181818185</v>
      </c>
      <c r="GR27" s="67">
        <f>IFERROR(VLOOKUP($B27,RD[#All],GR$2,0)/GR$1,"")</f>
        <v>4.5685606060606059</v>
      </c>
      <c r="GS27" s="67" t="str">
        <f>IFERROR(VLOOKUP($B27,RD[#All],GS$2,0)/GS$1,"")</f>
        <v/>
      </c>
      <c r="GT27" s="67" t="str">
        <f>IFERROR(VLOOKUP($B27,RD[#All],GT$2,0)/GT$1,"")</f>
        <v/>
      </c>
      <c r="GU27" s="67">
        <f>IFERROR(VLOOKUP($B27,RD[#All],GU$2,0)/GU$1,"")</f>
        <v>4.2894327894327891</v>
      </c>
      <c r="GV27" s="67">
        <f>IFERROR(VLOOKUP($B27,RD[#All],GV$2,0)/GV$1,"")</f>
        <v>4.208037825059102</v>
      </c>
      <c r="GW27" s="67">
        <f>IFERROR(VLOOKUP($B27,RD[#All],GW$2,0)/GW$1,"")</f>
        <v>4.5121951219512191</v>
      </c>
      <c r="GX27" s="67" t="str">
        <f>IFERROR(VLOOKUP($B27,RD[#All],GX$2,0)/GX$1,"")</f>
        <v/>
      </c>
      <c r="GY27" s="67">
        <f>IFERROR(VLOOKUP($B27,RD[#All],GY$2,0)/GY$1,"")</f>
        <v>4.5078605604921389</v>
      </c>
      <c r="GZ27" s="67">
        <f>IFERROR(VLOOKUP($B27,RD[#All],GZ$2,0)/GZ$1,"")</f>
        <v>4.5318352059925093</v>
      </c>
      <c r="HA27" s="67">
        <f>IFERROR(VLOOKUP($B27,RD[#All],HA$2,0)/HA$1,"")</f>
        <v>4.6071161048689131</v>
      </c>
      <c r="HB27" s="67">
        <f>IFERROR(VLOOKUP($B27,RD[#All],HB$2,0)/HB$1,"")</f>
        <v>4.4831460674157304</v>
      </c>
      <c r="HC27" s="67">
        <f>IFERROR(VLOOKUP($B27,RD[#All],HC$2,0)/HC$1,"")</f>
        <v>4.488014981273408</v>
      </c>
      <c r="HD27" s="67">
        <f>IFERROR(VLOOKUP($B27,RD[#All],HD$2,0)/HD$1,"")</f>
        <v>4.4689138576779026</v>
      </c>
      <c r="HE27" s="67">
        <f>IFERROR(VLOOKUP($B27,RD[#All],HE$2,0)/HE$1,"")</f>
        <v>4.4981273408239701</v>
      </c>
      <c r="HF27" s="67">
        <f>IFERROR(VLOOKUP($B27,RD[#All],HF$2,0)/HF$1,"")</f>
        <v>4.5730337078651688</v>
      </c>
      <c r="HG27" s="67">
        <f>IFERROR(VLOOKUP($B27,RD[#All],HG$2,0)/HG$1,"")</f>
        <v>4.2359550561797752</v>
      </c>
      <c r="HH27" s="67">
        <f>IFERROR(VLOOKUP($B27,RD[#All],HH$2,0)/HH$1,"")</f>
        <v>4.4981273408239701</v>
      </c>
      <c r="HI27" s="67">
        <f>IFERROR(VLOOKUP($B27,RD[#All],HI$2,0)/HI$1,"")</f>
        <v>4.4868913857677901</v>
      </c>
      <c r="HJ27" s="67">
        <f>IFERROR(VLOOKUP($B27,RD[#All],HJ$2,0)/HJ$1,"")</f>
        <v>4.6479400749063666</v>
      </c>
      <c r="HK27" s="67">
        <f>IFERROR(VLOOKUP($B27,RD[#All],HK$2,0)/HK$1,"")</f>
        <v>4.4627548897211815</v>
      </c>
      <c r="HL27" s="67">
        <f>IFERROR(VLOOKUP($B27,RD[#All],HL$2,0)/HL$1,"")</f>
        <v>4.7593841032043276</v>
      </c>
      <c r="HM27" s="67">
        <f>IFERROR(VLOOKUP($B27,RD[#All],HM$2,0)/HM$1,"")</f>
        <v>4.7066726377071202</v>
      </c>
      <c r="HN27" s="67">
        <f>IFERROR(VLOOKUP($B27,RD[#All],HN$2,0)/HN$1,"")</f>
        <v>4.7962382445141065</v>
      </c>
      <c r="HO27" s="67">
        <f>IFERROR(VLOOKUP($B27,RD[#All],HO$2,0)/HO$1,"")</f>
        <v>4.8537095088819227</v>
      </c>
      <c r="HP27" s="67">
        <f>IFERROR(VLOOKUP($B27,RD[#All],HP$2,0)/HP$1,"")</f>
        <v>4.8338557993730404</v>
      </c>
      <c r="HQ27" s="67">
        <f>IFERROR(VLOOKUP($B27,RD[#All],HQ$2,0)/HQ$1,"")</f>
        <v>4.5834535834535828</v>
      </c>
      <c r="HR27" s="67">
        <f>IFERROR(VLOOKUP($B27,RD[#All],HR$2,0)/HR$1,"")</f>
        <v>4.5913261050875729</v>
      </c>
      <c r="HS27" s="67">
        <f>IFERROR(VLOOKUP($B27,RD[#All],HS$2,0)/HS$1,"")</f>
        <v>4.6525842696629214</v>
      </c>
      <c r="HT27" s="67">
        <f>IFERROR(VLOOKUP($B27,RD[#All],HT$2,0)/HT$1,"")</f>
        <v>4.5975863503953391</v>
      </c>
      <c r="HU27" s="67">
        <f>IFERROR(VLOOKUP($B27,RD[#All],HU$2,0)/HU$1,"")</f>
        <v>4.6015557476231637</v>
      </c>
      <c r="HV27" s="67">
        <f>IFERROR(VLOOKUP($B27,RD[#All],HV$2,0)/HV$1,"")</f>
        <v>4.5877268798617115</v>
      </c>
      <c r="HW27" s="67">
        <f>IFERROR(VLOOKUP($B27,RD[#All],HW$2,0)/HW$1,"")</f>
        <v>4.6669662921348314</v>
      </c>
      <c r="HX27" s="67">
        <f>IFERROR(VLOOKUP($B27,RD[#All],HX$2,0)/HX$1,"")</f>
        <v>4.5808124459809854</v>
      </c>
      <c r="HY27" s="67">
        <f>IFERROR(VLOOKUP($B27,RD[#All],HY$2,0)/HY$1,"")</f>
        <v>4.5975863503953391</v>
      </c>
      <c r="HZ27" s="67">
        <f>IFERROR(VLOOKUP($B27,RD[#All],HZ$2,0)/HZ$1,"")</f>
        <v>4.5776113191843528</v>
      </c>
      <c r="IA27" s="67">
        <f>IFERROR(VLOOKUP($B27,RD[#All],IA$2,0)/IA$1,"")</f>
        <v>4.5337995337995345</v>
      </c>
      <c r="IB27" s="67">
        <f>IFERROR(VLOOKUP($B27,RD[#All],IB$2,0)/IB$1,"")</f>
        <v>4.5129870129870131</v>
      </c>
      <c r="IC27" s="67">
        <f>IFERROR(VLOOKUP($B27,RD[#All],IC$2,0)/IC$1,"")</f>
        <v>4.5337995337995345</v>
      </c>
      <c r="ID27" s="67">
        <f>IFERROR(VLOOKUP($B27,RD[#All],ID$2,0)/ID$1,"")</f>
        <v>4.5555555555555554</v>
      </c>
      <c r="IE27" s="67">
        <f>IFERROR(VLOOKUP($B27,RD[#All],IE$2,0)/IE$1,"")</f>
        <v>4.5931313131313125</v>
      </c>
      <c r="IF27" s="67" t="str">
        <f>IFERROR(VLOOKUP($B27,RD[#All],IF$2,0)/IF$1,"")</f>
        <v/>
      </c>
      <c r="IG27" s="67">
        <f>IFERROR(VLOOKUP($B27,RD[#All],IG$2,0)/IG$1,"")</f>
        <v>4.5290121709595237</v>
      </c>
      <c r="IH27" s="67">
        <f>IFERROR(VLOOKUP($B27,RD[#All],IH$2,0)/IH$1,"")</f>
        <v>4.5315221177290139</v>
      </c>
      <c r="II27" s="67">
        <f>IFERROR(VLOOKUP($B27,RD[#All],II$2,0)/II$1,"")</f>
        <v>4.5273631840796016</v>
      </c>
      <c r="IJ27" s="67">
        <f>IFERROR(VLOOKUP($B27,RD[#All],IJ$2,0)/IJ$1,"")</f>
        <v>4.5596707818930033</v>
      </c>
      <c r="IK27" s="67">
        <f>IFERROR(VLOOKUP($B27,RD[#All],IK$2,0)/IK$1,"")</f>
        <v>4.5493395493395496</v>
      </c>
      <c r="IL27" s="67" t="str">
        <f>IFERROR(VLOOKUP($B27,RD[#All],IL$2,0)/IL$1,"")</f>
        <v/>
      </c>
      <c r="IM27" s="67" t="str">
        <f>IFERROR(VLOOKUP($B27,RD[#All],IM$2,0)/IM$1,"")</f>
        <v/>
      </c>
      <c r="IN27" s="67">
        <f>IFERROR(VLOOKUP($B27,RD[#All],IN$2,0)/IN$1,"")</f>
        <v>4.6353187042842219</v>
      </c>
      <c r="IO27" s="67">
        <f>IFERROR(VLOOKUP($B27,RD[#All],IO$2,0)/IO$1,"")</f>
        <v>4.6159874608150471</v>
      </c>
      <c r="IP27" s="67">
        <f>IFERROR(VLOOKUP($B27,RD[#All],IP$2,0)/IP$1,"")</f>
        <v>5.04684572142411</v>
      </c>
      <c r="IQ27" s="67">
        <f>IFERROR(VLOOKUP($B27,RD[#All],IQ$2,0)/IQ$1,"")</f>
        <v>4.5881895881895884</v>
      </c>
      <c r="IR27" s="67">
        <f>IFERROR(VLOOKUP($B27,RD[#All],IR$2,0)/IR$1,"")</f>
        <v>4.5978441127694865</v>
      </c>
      <c r="IS27" s="86">
        <f>IFERROR(AVERAGEIF(Inv_SY_B[[#This Row],[BLK1_INV1]:[BLK8_INV27]],"&gt;"&amp;0.1,Inv_SY_B[[#This Row],[BLK1_INV1]:[BLK8_INV27]]),"")</f>
        <v>4.5321547914774065</v>
      </c>
    </row>
    <row r="28" spans="2:253" x14ac:dyDescent="0.35">
      <c r="B28" s="85">
        <f t="shared" si="0"/>
        <v>45850</v>
      </c>
      <c r="C28" s="67">
        <f>IFERROR(VLOOKUP($B28,RD[#All],C$2,0)/C$1,"")</f>
        <v>2.979083837510804</v>
      </c>
      <c r="D28" s="67">
        <f>IFERROR(VLOOKUP($B28,RD[#All],D$2,0)/D$1,"")</f>
        <v>2.9700950734658602</v>
      </c>
      <c r="E28" s="67">
        <f>IFERROR(VLOOKUP($B28,RD[#All],E$2,0)/E$1,"")</f>
        <v>2.9887640449438204</v>
      </c>
      <c r="F28" s="67">
        <f>IFERROR(VLOOKUP($B28,RD[#All],F$2,0)/F$1,"")</f>
        <v>2.9700374531835205</v>
      </c>
      <c r="G28" s="67">
        <f>IFERROR(VLOOKUP($B28,RD[#All],G$2,0)/G$1,"")</f>
        <v>2.9628349178910978</v>
      </c>
      <c r="H28" s="67">
        <f>IFERROR(VLOOKUP($B28,RD[#All],H$2,0)/H$1,"")</f>
        <v>2.9625468164794007</v>
      </c>
      <c r="I28" s="67">
        <f>IFERROR(VLOOKUP($B28,RD[#All],I$2,0)/I$1,"")</f>
        <v>2.9513108614232211</v>
      </c>
      <c r="J28" s="67">
        <f>IFERROR(VLOOKUP($B28,RD[#All],J$2,0)/J$1,"")</f>
        <v>2.8876404494382024</v>
      </c>
      <c r="K28" s="67">
        <f>IFERROR(VLOOKUP($B28,RD[#All],K$2,0)/K$1,"")</f>
        <v>2.88</v>
      </c>
      <c r="L28" s="67">
        <f>IFERROR(VLOOKUP($B28,RD[#All],L$2,0)/L$1,"")</f>
        <v>2.9123595505617978</v>
      </c>
      <c r="M28" s="67">
        <f>IFERROR(VLOOKUP($B28,RD[#All],M$2,0)/M$1,"")</f>
        <v>2.9363295880149813</v>
      </c>
      <c r="N28" s="67">
        <f>IFERROR(VLOOKUP($B28,RD[#All],N$2,0)/N$1,"")</f>
        <v>2.9550561797752808</v>
      </c>
      <c r="O28" s="67">
        <f>IFERROR(VLOOKUP($B28,RD[#All],O$2,0)/O$1,"")</f>
        <v>2.9700374531835205</v>
      </c>
      <c r="P28" s="67">
        <f>IFERROR(VLOOKUP($B28,RD[#All],P$2,0)/P$1,"")</f>
        <v>2.9908069458631257</v>
      </c>
      <c r="Q28" s="67">
        <f>IFERROR(VLOOKUP($B28,RD[#All],Q$2,0)/Q$1,"")</f>
        <v>2.9400749063670411</v>
      </c>
      <c r="R28" s="67">
        <f>IFERROR(VLOOKUP($B28,RD[#All],R$2,0)/R$1,"")</f>
        <v>2.9430711610486888</v>
      </c>
      <c r="S28" s="67">
        <f>IFERROR(VLOOKUP($B28,RD[#All],S$2,0)/S$1,"")</f>
        <v>2.9543071161048688</v>
      </c>
      <c r="T28" s="67">
        <f>IFERROR(VLOOKUP($B28,RD[#All],T$2,0)/T$1,"")</f>
        <v>2.9363295880149813</v>
      </c>
      <c r="U28" s="67">
        <f>IFERROR(VLOOKUP($B28,RD[#All],U$2,0)/U$1,"")</f>
        <v>2.9337942955920484</v>
      </c>
      <c r="V28" s="67">
        <f>IFERROR(VLOOKUP($B28,RD[#All],V$2,0)/V$1,"")</f>
        <v>2.8764044943820224</v>
      </c>
      <c r="W28" s="67">
        <f>IFERROR(VLOOKUP($B28,RD[#All],W$2,0)/W$1,"")</f>
        <v>2.9101123595505616</v>
      </c>
      <c r="X28" s="67">
        <f>IFERROR(VLOOKUP($B28,RD[#All],X$2,0)/X$1,"")</f>
        <v>2.9513108614232211</v>
      </c>
      <c r="Y28" s="67">
        <f>IFERROR(VLOOKUP($B28,RD[#All],Y$2,0)/Y$1,"")</f>
        <v>2.9593777009507347</v>
      </c>
      <c r="Z28" s="67">
        <f>IFERROR(VLOOKUP($B28,RD[#All],Z$2,0)/Z$1,"")</f>
        <v>2.8664169787765292</v>
      </c>
      <c r="AA28" s="67">
        <f>IFERROR(VLOOKUP($B28,RD[#All],AA$2,0)/AA$1,"")</f>
        <v>2.9144338807260155</v>
      </c>
      <c r="AB28" s="67">
        <f>IFERROR(VLOOKUP($B28,RD[#All],AB$2,0)/AB$1,"")</f>
        <v>2.9006050129645637</v>
      </c>
      <c r="AC28" s="67">
        <f>IFERROR(VLOOKUP($B28,RD[#All],AC$2,0)/AC$1,"")</f>
        <v>2.8971477960242007</v>
      </c>
      <c r="AD28" s="67">
        <f>IFERROR(VLOOKUP($B28,RD[#All],AD$2,0)/AD$1,"")</f>
        <v>2.8997086974615063</v>
      </c>
      <c r="AE28" s="67">
        <f>IFERROR(VLOOKUP($B28,RD[#All],AE$2,0)/AE$1,"")</f>
        <v>2.9662921348314608</v>
      </c>
      <c r="AF28" s="67">
        <f>IFERROR(VLOOKUP($B28,RD[#All],AF$2,0)/AF$1,"")</f>
        <v>2.9496462754889721</v>
      </c>
      <c r="AG28" s="67">
        <f>IFERROR(VLOOKUP($B28,RD[#All],AG$2,0)/AG$1,"")</f>
        <v>2.9696213066999584</v>
      </c>
      <c r="AH28" s="67">
        <f>IFERROR(VLOOKUP($B28,RD[#All],AH$2,0)/AH$1,"")</f>
        <v>2.9363295880149813</v>
      </c>
      <c r="AI28" s="67">
        <f>IFERROR(VLOOKUP($B28,RD[#All],AI$2,0)/AI$1,"")</f>
        <v>2.9205974842767297</v>
      </c>
      <c r="AJ28" s="67">
        <f>IFERROR(VLOOKUP($B28,RD[#All],AJ$2,0)/AJ$1,"")</f>
        <v>2.9436556568524881</v>
      </c>
      <c r="AK28" s="67">
        <f>IFERROR(VLOOKUP($B28,RD[#All],AK$2,0)/AK$1,"")</f>
        <v>2.9250936329588013</v>
      </c>
      <c r="AL28" s="67">
        <f>IFERROR(VLOOKUP($B28,RD[#All],AL$2,0)/AL$1,"")</f>
        <v>2.8638340582134494</v>
      </c>
      <c r="AM28" s="67">
        <f>IFERROR(VLOOKUP($B28,RD[#All],AM$2,0)/AM$1,"")</f>
        <v>2.9550561797752808</v>
      </c>
      <c r="AN28" s="67">
        <f>IFERROR(VLOOKUP($B28,RD[#All],AN$2,0)/AN$1,"")</f>
        <v>2.9438202247191012</v>
      </c>
      <c r="AO28" s="67">
        <f>IFERROR(VLOOKUP($B28,RD[#All],AO$2,0)/AO$1,"")</f>
        <v>2.9550561797752808</v>
      </c>
      <c r="AP28" s="67">
        <f>IFERROR(VLOOKUP($B28,RD[#All],AP$2,0)/AP$1,"")</f>
        <v>2.9812734082397006</v>
      </c>
      <c r="AQ28" s="67">
        <f>IFERROR(VLOOKUP($B28,RD[#All],AQ$2,0)/AQ$1,"")</f>
        <v>2.9400749063670411</v>
      </c>
      <c r="AR28" s="67">
        <f>IFERROR(VLOOKUP($B28,RD[#All],AR$2,0)/AR$1,"")</f>
        <v>2.9063670411985019</v>
      </c>
      <c r="AS28" s="67">
        <f>IFERROR(VLOOKUP($B28,RD[#All],AS$2,0)/AS$1,"")</f>
        <v>2.9138576779026217</v>
      </c>
      <c r="AT28" s="67">
        <f>IFERROR(VLOOKUP($B28,RD[#All],AT$2,0)/AT$1,"")</f>
        <v>2.9625468164794007</v>
      </c>
      <c r="AU28" s="67">
        <f>IFERROR(VLOOKUP($B28,RD[#All],AU$2,0)/AU$1,"")</f>
        <v>2.8913857677902621</v>
      </c>
      <c r="AV28" s="67">
        <f>IFERROR(VLOOKUP($B28,RD[#All],AV$2,0)/AV$1,"")</f>
        <v>2.9250936329588013</v>
      </c>
      <c r="AW28" s="67">
        <f>IFERROR(VLOOKUP($B28,RD[#All],AW$2,0)/AW$1,"")</f>
        <v>2.8556611927398445</v>
      </c>
      <c r="AX28" s="67">
        <f>IFERROR(VLOOKUP($B28,RD[#All],AX$2,0)/AX$1,"")</f>
        <v>2.9363295880149813</v>
      </c>
      <c r="AY28" s="67">
        <f>IFERROR(VLOOKUP($B28,RD[#All],AY$2,0)/AY$1,"")</f>
        <v>2.88</v>
      </c>
      <c r="AZ28" s="67">
        <f>IFERROR(VLOOKUP($B28,RD[#All],AZ$2,0)/AZ$1,"")</f>
        <v>2.8961797752808991</v>
      </c>
      <c r="BA28" s="67">
        <f>IFERROR(VLOOKUP($B28,RD[#All],BA$2,0)/BA$1,"")</f>
        <v>2.9550561797752808</v>
      </c>
      <c r="BB28" s="67">
        <f>IFERROR(VLOOKUP($B28,RD[#All],BB$2,0)/BB$1,"")</f>
        <v>2.9250936329588013</v>
      </c>
      <c r="BC28" s="67">
        <f>IFERROR(VLOOKUP($B28,RD[#All],BC$2,0)/BC$1,"")</f>
        <v>2.9226799833541404</v>
      </c>
      <c r="BD28" s="67">
        <f>IFERROR(VLOOKUP($B28,RD[#All],BD$2,0)/BD$1,"")</f>
        <v>2.8664169787765292</v>
      </c>
      <c r="BE28" s="67">
        <f>IFERROR(VLOOKUP($B28,RD[#All],BE$2,0)/BE$1,"")</f>
        <v>2.9109766637856525</v>
      </c>
      <c r="BF28" s="67">
        <f>IFERROR(VLOOKUP($B28,RD[#All],BF$2,0)/BF$1,"")</f>
        <v>3.0032459425717852</v>
      </c>
      <c r="BG28" s="67">
        <f>IFERROR(VLOOKUP($B28,RD[#All],BG$2,0)/BG$1,"")</f>
        <v>2.9799417394923013</v>
      </c>
      <c r="BH28" s="67">
        <f>IFERROR(VLOOKUP($B28,RD[#All],BH$2,0)/BH$1,"")</f>
        <v>2.9887640449438204</v>
      </c>
      <c r="BI28" s="67">
        <f>IFERROR(VLOOKUP($B28,RD[#All],BI$2,0)/BI$1,"")</f>
        <v>2.912026633374948</v>
      </c>
      <c r="BJ28" s="67">
        <f>IFERROR(VLOOKUP($B28,RD[#All],BJ$2,0)/BJ$1,"")</f>
        <v>2.914689970869746</v>
      </c>
      <c r="BK28" s="67">
        <f>IFERROR(VLOOKUP($B28,RD[#All],BK$2,0)/BK$1,"")</f>
        <v>2.9550561797752808</v>
      </c>
      <c r="BL28" s="67">
        <f>IFERROR(VLOOKUP($B28,RD[#All],BL$2,0)/BL$1,"")</f>
        <v>2.8578119772499169</v>
      </c>
      <c r="BM28" s="67">
        <f>IFERROR(VLOOKUP($B28,RD[#All],BM$2,0)/BM$1,"")</f>
        <v>2.9250936329588013</v>
      </c>
      <c r="BN28" s="67">
        <f>IFERROR(VLOOKUP($B28,RD[#All],BN$2,0)/BN$1,"")</f>
        <v>2.9299895506792057</v>
      </c>
      <c r="BO28" s="67">
        <f>IFERROR(VLOOKUP($B28,RD[#All],BO$2,0)/BO$1,"")</f>
        <v>2.9317199654278308</v>
      </c>
      <c r="BP28" s="67">
        <f>IFERROR(VLOOKUP($B28,RD[#All],BP$2,0)/BP$1,"")</f>
        <v>2.9420916162489195</v>
      </c>
      <c r="BQ28" s="67">
        <f>IFERROR(VLOOKUP($B28,RD[#All],BQ$2,0)/BQ$1,"")</f>
        <v>2.9351771823681938</v>
      </c>
      <c r="BR28" s="67">
        <f>IFERROR(VLOOKUP($B28,RD[#All],BR$2,0)/BR$1,"")</f>
        <v>2.9621434745030251</v>
      </c>
      <c r="BS28" s="67">
        <f>IFERROR(VLOOKUP($B28,RD[#All],BS$2,0)/BS$1,"")</f>
        <v>3.0329588014981272</v>
      </c>
      <c r="BT28" s="67">
        <f>IFERROR(VLOOKUP($B28,RD[#All],BT$2,0)/BT$1,"")</f>
        <v>3.047191011235955</v>
      </c>
      <c r="BU28" s="67">
        <f>IFERROR(VLOOKUP($B28,RD[#All],BU$2,0)/BU$1,"")</f>
        <v>3.0213483146067417</v>
      </c>
      <c r="BV28" s="67">
        <f>IFERROR(VLOOKUP($B28,RD[#All],BV$2,0)/BV$1,"")</f>
        <v>2.9831460674157304</v>
      </c>
      <c r="BW28" s="67">
        <f>IFERROR(VLOOKUP($B28,RD[#All],BW$2,0)/BW$1,"")</f>
        <v>2.9887640449438204</v>
      </c>
      <c r="BX28" s="67">
        <f>IFERROR(VLOOKUP($B28,RD[#All],BX$2,0)/BX$1,"")</f>
        <v>3.0295880149812735</v>
      </c>
      <c r="BY28" s="67">
        <f>IFERROR(VLOOKUP($B28,RD[#All],BY$2,0)/BY$1,"")</f>
        <v>3.0275488972118185</v>
      </c>
      <c r="BZ28" s="67">
        <f>IFERROR(VLOOKUP($B28,RD[#All],BZ$2,0)/BZ$1,"")</f>
        <v>3.0178942987931752</v>
      </c>
      <c r="CA28" s="67">
        <f>IFERROR(VLOOKUP($B28,RD[#All],CA$2,0)/CA$1,"")</f>
        <v>3.0288805659592173</v>
      </c>
      <c r="CB28" s="67">
        <f>IFERROR(VLOOKUP($B28,RD[#All],CB$2,0)/CB$1,"")</f>
        <v>2.9973782771535578</v>
      </c>
      <c r="CC28" s="67">
        <f>IFERROR(VLOOKUP($B28,RD[#All],CC$2,0)/CC$1,"")</f>
        <v>2.9531835205992509</v>
      </c>
      <c r="CD28" s="67">
        <f>IFERROR(VLOOKUP($B28,RD[#All],CD$2,0)/CD$1,"")</f>
        <v>3.0095073465859983</v>
      </c>
      <c r="CE28" s="67">
        <f>IFERROR(VLOOKUP($B28,RD[#All],CE$2,0)/CE$1,"")</f>
        <v>2.9250936329588013</v>
      </c>
      <c r="CF28" s="67">
        <f>IFERROR(VLOOKUP($B28,RD[#All],CF$2,0)/CF$1,"")</f>
        <v>2.9707865168539329</v>
      </c>
      <c r="CG28" s="67">
        <f>IFERROR(VLOOKUP($B28,RD[#All],CG$2,0)/CG$1,"")</f>
        <v>2.9168539325842695</v>
      </c>
      <c r="CH28" s="67">
        <f>IFERROR(VLOOKUP($B28,RD[#All],CH$2,0)/CH$1,"")</f>
        <v>2.9857677902621726</v>
      </c>
      <c r="CI28" s="67">
        <f>IFERROR(VLOOKUP($B28,RD[#All],CI$2,0)/CI$1,"")</f>
        <v>2.9209737827715356</v>
      </c>
      <c r="CJ28" s="67">
        <f>IFERROR(VLOOKUP($B28,RD[#All],CJ$2,0)/CJ$1,"")</f>
        <v>2.9895131086142324</v>
      </c>
      <c r="CK28" s="67">
        <f>IFERROR(VLOOKUP($B28,RD[#All],CK$2,0)/CK$1,"")</f>
        <v>2.9299625468164794</v>
      </c>
      <c r="CL28" s="67">
        <f>IFERROR(VLOOKUP($B28,RD[#All],CL$2,0)/CL$1,"")</f>
        <v>2.9198501872659177</v>
      </c>
      <c r="CM28" s="67">
        <f>IFERROR(VLOOKUP($B28,RD[#All],CM$2,0)/CM$1,"")</f>
        <v>2.9973782771535578</v>
      </c>
      <c r="CN28" s="67">
        <f>IFERROR(VLOOKUP($B28,RD[#All],CN$2,0)/CN$1,"")</f>
        <v>2.9749063670411982</v>
      </c>
      <c r="CO28" s="67">
        <f>IFERROR(VLOOKUP($B28,RD[#All],CO$2,0)/CO$1,"")</f>
        <v>2.939685393258427</v>
      </c>
      <c r="CP28" s="67">
        <f>IFERROR(VLOOKUP($B28,RD[#All],CP$2,0)/CP$1,"")</f>
        <v>2.9987899740708728</v>
      </c>
      <c r="CQ28" s="67">
        <f>IFERROR(VLOOKUP($B28,RD[#All],CQ$2,0)/CQ$1,"")</f>
        <v>2.9250936329588013</v>
      </c>
      <c r="CR28" s="67">
        <f>IFERROR(VLOOKUP($B28,RD[#All],CR$2,0)/CR$1,"")</f>
        <v>3.0018726591760299</v>
      </c>
      <c r="CS28" s="67">
        <f>IFERROR(VLOOKUP($B28,RD[#All],CS$2,0)/CS$1,"")</f>
        <v>2.9712858926342074</v>
      </c>
      <c r="CT28" s="67">
        <f>IFERROR(VLOOKUP($B28,RD[#All],CT$2,0)/CT$1,"")</f>
        <v>2.9726591760299628</v>
      </c>
      <c r="CU28" s="67">
        <f>IFERROR(VLOOKUP($B28,RD[#All],CU$2,0)/CU$1,"")</f>
        <v>2.9475655430711609</v>
      </c>
      <c r="CV28" s="67">
        <f>IFERROR(VLOOKUP($B28,RD[#All],CV$2,0)/CV$1,"")</f>
        <v>2.9625468164794007</v>
      </c>
      <c r="CW28" s="67">
        <f>IFERROR(VLOOKUP($B28,RD[#All],CW$2,0)/CW$1,"")</f>
        <v>2.9513108614232211</v>
      </c>
      <c r="CX28" s="67">
        <f>IFERROR(VLOOKUP($B28,RD[#All],CX$2,0)/CX$1,"")</f>
        <v>2.9700374531835205</v>
      </c>
      <c r="CY28" s="67">
        <f>IFERROR(VLOOKUP($B28,RD[#All],CY$2,0)/CY$1,"")</f>
        <v>2.9737827715355807</v>
      </c>
      <c r="CZ28" s="67">
        <f>IFERROR(VLOOKUP($B28,RD[#All],CZ$2,0)/CZ$1,"")</f>
        <v>2.9325842696629212</v>
      </c>
      <c r="DA28" s="67">
        <f>IFERROR(VLOOKUP($B28,RD[#All],DA$2,0)/DA$1,"")</f>
        <v>2.9737827715355807</v>
      </c>
      <c r="DB28" s="67">
        <f>IFERROR(VLOOKUP($B28,RD[#All],DB$2,0)/DB$1,"")</f>
        <v>2.9737827715355807</v>
      </c>
      <c r="DC28" s="67">
        <f>IFERROR(VLOOKUP($B28,RD[#All],DC$2,0)/DC$1,"")</f>
        <v>2.8997086974615063</v>
      </c>
      <c r="DD28" s="67">
        <f>IFERROR(VLOOKUP($B28,RD[#All],DD$2,0)/DD$1,"")</f>
        <v>2.9138576779026217</v>
      </c>
      <c r="DE28" s="67">
        <f>IFERROR(VLOOKUP($B28,RD[#All],DE$2,0)/DE$1,"")</f>
        <v>2.962630045776113</v>
      </c>
      <c r="DF28" s="67">
        <f>IFERROR(VLOOKUP($B28,RD[#All],DF$2,0)/DF$1,"")</f>
        <v>2.8621612579458016</v>
      </c>
      <c r="DG28" s="67">
        <f>IFERROR(VLOOKUP($B28,RD[#All],DG$2,0)/DG$1,"")</f>
        <v>2.9475655430711609</v>
      </c>
      <c r="DH28" s="67">
        <f>IFERROR(VLOOKUP($B28,RD[#All],DH$2,0)/DH$1,"")</f>
        <v>3.0232209737827715</v>
      </c>
      <c r="DI28" s="67">
        <f>IFERROR(VLOOKUP($B28,RD[#All],DI$2,0)/DI$1,"")</f>
        <v>2.9248055315471047</v>
      </c>
      <c r="DJ28" s="67">
        <f>IFERROR(VLOOKUP($B28,RD[#All],DJ$2,0)/DJ$1,"")</f>
        <v>3.0181503889369057</v>
      </c>
      <c r="DK28" s="67">
        <f>IFERROR(VLOOKUP($B28,RD[#All],DK$2,0)/DK$1,"")</f>
        <v>2.9776113191843527</v>
      </c>
      <c r="DL28" s="67">
        <f>IFERROR(VLOOKUP($B28,RD[#All],DL$2,0)/DL$1,"")</f>
        <v>2.9706200582605073</v>
      </c>
      <c r="DM28" s="67">
        <f>IFERROR(VLOOKUP($B28,RD[#All],DM$2,0)/DM$1,"")</f>
        <v>2.9966292134831463</v>
      </c>
      <c r="DN28" s="67">
        <f>IFERROR(VLOOKUP($B28,RD[#All],DN$2,0)/DN$1,"")</f>
        <v>2.9644194756554305</v>
      </c>
      <c r="DO28" s="67">
        <f>IFERROR(VLOOKUP($B28,RD[#All],DO$2,0)/DO$1,"")</f>
        <v>2.8805620608899298</v>
      </c>
      <c r="DP28" s="67">
        <f>IFERROR(VLOOKUP($B28,RD[#All],DP$2,0)/DP$1,"")</f>
        <v>2.8597586350395341</v>
      </c>
      <c r="DQ28" s="67">
        <f>IFERROR(VLOOKUP($B28,RD[#All],DQ$2,0)/DQ$1,"")</f>
        <v>2.883062838119018</v>
      </c>
      <c r="DR28" s="67">
        <f>IFERROR(VLOOKUP($B28,RD[#All],DR$2,0)/DR$1,"")</f>
        <v>2.9063670411985019</v>
      </c>
      <c r="DS28" s="67">
        <f>IFERROR(VLOOKUP($B28,RD[#All],DS$2,0)/DS$1,"")</f>
        <v>2.8812734082397</v>
      </c>
      <c r="DT28" s="67">
        <f>IFERROR(VLOOKUP($B28,RD[#All],DT$2,0)/DT$1,"")</f>
        <v>2.8863920099875156</v>
      </c>
      <c r="DU28" s="67">
        <f>IFERROR(VLOOKUP($B28,RD[#All],DU$2,0)/DU$1,"")</f>
        <v>2.8747399084477738</v>
      </c>
      <c r="DV28" s="67">
        <f>IFERROR(VLOOKUP($B28,RD[#All],DV$2,0)/DV$1,"")</f>
        <v>2.9250936329588013</v>
      </c>
      <c r="DW28" s="67">
        <f>IFERROR(VLOOKUP($B28,RD[#All],DW$2,0)/DW$1,"")</f>
        <v>2.9363295880149813</v>
      </c>
      <c r="DX28" s="67">
        <f>IFERROR(VLOOKUP($B28,RD[#All],DX$2,0)/DX$1,"")</f>
        <v>2.9712858926342074</v>
      </c>
      <c r="DY28" s="67">
        <f>IFERROR(VLOOKUP($B28,RD[#All],DY$2,0)/DY$1,"")</f>
        <v>2.9250936329588013</v>
      </c>
      <c r="DZ28" s="67">
        <f>IFERROR(VLOOKUP($B28,RD[#All],DZ$2,0)/DZ$1,"")</f>
        <v>2.9438202247191012</v>
      </c>
      <c r="EA28" s="67">
        <f>IFERROR(VLOOKUP($B28,RD[#All],EA$2,0)/EA$1,"")</f>
        <v>2.8664169787765292</v>
      </c>
      <c r="EB28" s="67">
        <f>IFERROR(VLOOKUP($B28,RD[#All],EB$2,0)/EB$1,"")</f>
        <v>2.8863920099875156</v>
      </c>
      <c r="EC28" s="67">
        <f>IFERROR(VLOOKUP($B28,RD[#All],EC$2,0)/EC$1,"")</f>
        <v>2.8660328435609332</v>
      </c>
      <c r="ED28" s="67">
        <f>IFERROR(VLOOKUP($B28,RD[#All],ED$2,0)/ED$1,"")</f>
        <v>2.8833189282627485</v>
      </c>
      <c r="EE28" s="67">
        <f>IFERROR(VLOOKUP($B28,RD[#All],EE$2,0)/EE$1,"")</f>
        <v>2.8936905790838376</v>
      </c>
      <c r="EF28" s="67">
        <f>IFERROR(VLOOKUP($B28,RD[#All],EF$2,0)/EF$1,"")</f>
        <v>2.9103166496424921</v>
      </c>
      <c r="EG28" s="67">
        <f>IFERROR(VLOOKUP($B28,RD[#All],EG$2,0)/EG$1,"")</f>
        <v>2.9793706293706292</v>
      </c>
      <c r="EH28" s="67">
        <f>IFERROR(VLOOKUP($B28,RD[#All],EH$2,0)/EH$1,"")</f>
        <v>2.8776223776223775</v>
      </c>
      <c r="EI28" s="67">
        <f>IFERROR(VLOOKUP($B28,RD[#All],EI$2,0)/EI$1,"")</f>
        <v>2.8986013986013988</v>
      </c>
      <c r="EJ28" s="67">
        <f>IFERROR(VLOOKUP($B28,RD[#All],EJ$2,0)/EJ$1,"")</f>
        <v>2.9671328671328672</v>
      </c>
      <c r="EK28" s="67">
        <f>IFERROR(VLOOKUP($B28,RD[#All],EK$2,0)/EK$1,"")</f>
        <v>2.9015730337078653</v>
      </c>
      <c r="EL28" s="67">
        <f>IFERROR(VLOOKUP($B28,RD[#All],EL$2,0)/EL$1,"")</f>
        <v>2.9250936329588013</v>
      </c>
      <c r="EM28" s="67">
        <f>IFERROR(VLOOKUP($B28,RD[#All],EM$2,0)/EM$1,"")</f>
        <v>2.8764044943820224</v>
      </c>
      <c r="EN28" s="67">
        <f>IFERROR(VLOOKUP($B28,RD[#All],EN$2,0)/EN$1,"")</f>
        <v>2.8632670700086433</v>
      </c>
      <c r="EO28" s="67">
        <f>IFERROR(VLOOKUP($B28,RD[#All],EO$2,0)/EO$1,"")</f>
        <v>2.9138576779026217</v>
      </c>
      <c r="EP28" s="67">
        <f>IFERROR(VLOOKUP($B28,RD[#All],EP$2,0)/EP$1,"")</f>
        <v>2.8833189282627485</v>
      </c>
      <c r="EQ28" s="67">
        <f>IFERROR(VLOOKUP($B28,RD[#All],EQ$2,0)/EQ$1,"")</f>
        <v>2.957677902621723</v>
      </c>
      <c r="ER28" s="67">
        <f>IFERROR(VLOOKUP($B28,RD[#All],ER$2,0)/ER$1,"")</f>
        <v>2.8833189282627485</v>
      </c>
      <c r="ES28" s="67">
        <f>IFERROR(VLOOKUP($B28,RD[#All],ES$2,0)/ES$1,"")</f>
        <v>2.9550561797752808</v>
      </c>
      <c r="ET28" s="67">
        <f>IFERROR(VLOOKUP($B28,RD[#All],ET$2,0)/ET$1,"")</f>
        <v>2.9090909090909092</v>
      </c>
      <c r="EU28" s="67">
        <f>IFERROR(VLOOKUP($B28,RD[#All],EU$2,0)/EU$1,"")</f>
        <v>2.9524632670700086</v>
      </c>
      <c r="EV28" s="67">
        <f>IFERROR(VLOOKUP($B28,RD[#All],EV$2,0)/EV$1,"")</f>
        <v>2.9213483146067416</v>
      </c>
      <c r="EW28" s="67">
        <f>IFERROR(VLOOKUP($B28,RD[#All],EW$2,0)/EW$1,"")</f>
        <v>2.9351771823681938</v>
      </c>
      <c r="EX28" s="67">
        <f>IFERROR(VLOOKUP($B28,RD[#All],EX$2,0)/EX$1,"")</f>
        <v>2.9363295880149813</v>
      </c>
      <c r="EY28" s="67">
        <f>IFERROR(VLOOKUP($B28,RD[#All],EY$2,0)/EY$1,"")</f>
        <v>2.883062838119018</v>
      </c>
      <c r="EZ28" s="67">
        <f>IFERROR(VLOOKUP($B28,RD[#All],EZ$2,0)/EZ$1,"")</f>
        <v>2.9250936329588013</v>
      </c>
      <c r="FA28" s="67">
        <f>IFERROR(VLOOKUP($B28,RD[#All],FA$2,0)/FA$1,"")</f>
        <v>2.9625468164794007</v>
      </c>
      <c r="FB28" s="67">
        <f>IFERROR(VLOOKUP($B28,RD[#All],FB$2,0)/FB$1,"")</f>
        <v>2.9711610486891384</v>
      </c>
      <c r="FC28" s="67">
        <f>IFERROR(VLOOKUP($B28,RD[#All],FC$2,0)/FC$1,"")</f>
        <v>2.9625468164794007</v>
      </c>
      <c r="FD28" s="67">
        <f>IFERROR(VLOOKUP($B28,RD[#All],FD$2,0)/FD$1,"")</f>
        <v>2.9404494382022475</v>
      </c>
      <c r="FE28" s="67">
        <f>IFERROR(VLOOKUP($B28,RD[#All],FE$2,0)/FE$1,"")</f>
        <v>2.9878787878787878</v>
      </c>
      <c r="FF28" s="67">
        <f>IFERROR(VLOOKUP($B28,RD[#All],FF$2,0)/FF$1,"")</f>
        <v>2.9670454545454543</v>
      </c>
      <c r="FG28" s="67">
        <f>IFERROR(VLOOKUP($B28,RD[#All],FG$2,0)/FG$1,"")</f>
        <v>2.8801346801346801</v>
      </c>
      <c r="FH28" s="67">
        <f>IFERROR(VLOOKUP($B28,RD[#All],FH$2,0)/FH$1,"")</f>
        <v>2.9583333333333335</v>
      </c>
      <c r="FI28" s="67">
        <f>IFERROR(VLOOKUP($B28,RD[#All],FI$2,0)/FI$1,"")</f>
        <v>2.9158249158249157</v>
      </c>
      <c r="FJ28" s="67">
        <f>IFERROR(VLOOKUP($B28,RD[#All],FJ$2,0)/FJ$1,"")</f>
        <v>2.8814814814814813</v>
      </c>
      <c r="FK28" s="67">
        <f>IFERROR(VLOOKUP($B28,RD[#All],FK$2,0)/FK$1,"")</f>
        <v>2.8922558922558923</v>
      </c>
      <c r="FL28" s="67">
        <f>IFERROR(VLOOKUP($B28,RD[#All],FL$2,0)/FL$1,"")</f>
        <v>2.8956363636363633</v>
      </c>
      <c r="FM28" s="67">
        <f>IFERROR(VLOOKUP($B28,RD[#All],FM$2,0)/FM$1,"")</f>
        <v>2.9772727272727271</v>
      </c>
      <c r="FN28" s="67">
        <f>IFERROR(VLOOKUP($B28,RD[#All],FN$2,0)/FN$1,"")</f>
        <v>2.8956228956228958</v>
      </c>
      <c r="FO28" s="67">
        <f>IFERROR(VLOOKUP($B28,RD[#All],FO$2,0)/FO$1,"")</f>
        <v>2.9094696969696972</v>
      </c>
      <c r="FP28" s="67">
        <f>IFERROR(VLOOKUP($B28,RD[#All],FP$2,0)/FP$1,"")</f>
        <v>2.8836363636363638</v>
      </c>
      <c r="FQ28" s="67">
        <f>IFERROR(VLOOKUP($B28,RD[#All],FQ$2,0)/FQ$1,"")</f>
        <v>2.8730909090909091</v>
      </c>
      <c r="FR28" s="67">
        <f>IFERROR(VLOOKUP($B28,RD[#All],FR$2,0)/FR$1,"")</f>
        <v>2.8818181818181818</v>
      </c>
      <c r="FS28" s="67">
        <f>IFERROR(VLOOKUP($B28,RD[#All],FS$2,0)/FS$1,"")</f>
        <v>2.9090909090909092</v>
      </c>
      <c r="FT28" s="67">
        <f>IFERROR(VLOOKUP($B28,RD[#All],FT$2,0)/FT$1,"")</f>
        <v>2.8618181818181818</v>
      </c>
      <c r="FU28" s="67">
        <f>IFERROR(VLOOKUP($B28,RD[#All],FU$2,0)/FU$1,"")</f>
        <v>2.9521885521885523</v>
      </c>
      <c r="FV28" s="67">
        <f>IFERROR(VLOOKUP($B28,RD[#All],FV$2,0)/FV$1,"")</f>
        <v>2.9583333333333335</v>
      </c>
      <c r="FW28" s="67">
        <f>IFERROR(VLOOKUP($B28,RD[#All],FW$2,0)/FW$1,"")</f>
        <v>2.9886363636363638</v>
      </c>
      <c r="FX28" s="67">
        <f>IFERROR(VLOOKUP($B28,RD[#All],FX$2,0)/FX$1,"")</f>
        <v>3.0075757575757578</v>
      </c>
      <c r="FY28" s="67">
        <f>IFERROR(VLOOKUP($B28,RD[#All],FY$2,0)/FY$1,"")</f>
        <v>2.9057239057239057</v>
      </c>
      <c r="FZ28" s="67">
        <f>IFERROR(VLOOKUP($B28,RD[#All],FZ$2,0)/FZ$1,"")</f>
        <v>2.9469696969696968</v>
      </c>
      <c r="GA28" s="67">
        <f>IFERROR(VLOOKUP($B28,RD[#All],GA$2,0)/GA$1,"")</f>
        <v>2.9335664335664338</v>
      </c>
      <c r="GB28" s="67">
        <f>IFERROR(VLOOKUP($B28,RD[#All],GB$2,0)/GB$1,"")</f>
        <v>2.8821548821548824</v>
      </c>
      <c r="GC28" s="67">
        <f>IFERROR(VLOOKUP($B28,RD[#All],GC$2,0)/GC$1,"")</f>
        <v>2.9191919191919191</v>
      </c>
      <c r="GD28" s="67">
        <f>IFERROR(VLOOKUP($B28,RD[#All],GD$2,0)/GD$1,"")</f>
        <v>2.8872727272727272</v>
      </c>
      <c r="GE28" s="67">
        <f>IFERROR(VLOOKUP($B28,RD[#All],GE$2,0)/GE$1,"")</f>
        <v>2.8986013986013988</v>
      </c>
      <c r="GF28" s="67">
        <f>IFERROR(VLOOKUP($B28,RD[#All],GF$2,0)/GF$1,"")</f>
        <v>2.9023569023569022</v>
      </c>
      <c r="GG28" s="67">
        <f>IFERROR(VLOOKUP($B28,RD[#All],GG$2,0)/GG$1,"")</f>
        <v>2.898181818181818</v>
      </c>
      <c r="GH28" s="67">
        <f>IFERROR(VLOOKUP($B28,RD[#All],GH$2,0)/GH$1,"")</f>
        <v>2.92</v>
      </c>
      <c r="GI28" s="67">
        <f>IFERROR(VLOOKUP($B28,RD[#All],GI$2,0)/GI$1,"")</f>
        <v>2.900727272727273</v>
      </c>
      <c r="GJ28" s="67">
        <f>IFERROR(VLOOKUP($B28,RD[#All],GJ$2,0)/GJ$1,"")</f>
        <v>2.8636363636363638</v>
      </c>
      <c r="GK28" s="67">
        <f>IFERROR(VLOOKUP($B28,RD[#All],GK$2,0)/GK$1,"")</f>
        <v>2.9503787878787877</v>
      </c>
      <c r="GL28" s="67">
        <f>IFERROR(VLOOKUP($B28,RD[#All],GL$2,0)/GL$1,"")</f>
        <v>3.0075757575757578</v>
      </c>
      <c r="GM28" s="67">
        <f>IFERROR(VLOOKUP($B28,RD[#All],GM$2,0)/GM$1,"")</f>
        <v>2.9886363636363638</v>
      </c>
      <c r="GN28" s="67">
        <f>IFERROR(VLOOKUP($B28,RD[#All],GN$2,0)/GN$1,"")</f>
        <v>2.9696969696969697</v>
      </c>
      <c r="GO28" s="67">
        <f>IFERROR(VLOOKUP($B28,RD[#All],GO$2,0)/GO$1,"")</f>
        <v>2.9621212121212119</v>
      </c>
      <c r="GP28" s="67">
        <f>IFERROR(VLOOKUP($B28,RD[#All],GP$2,0)/GP$1,"")</f>
        <v>3.0155303030303031</v>
      </c>
      <c r="GQ28" s="67">
        <f>IFERROR(VLOOKUP($B28,RD[#All],GQ$2,0)/GQ$1,"")</f>
        <v>2.8818181818181818</v>
      </c>
      <c r="GR28" s="67">
        <f>IFERROR(VLOOKUP($B28,RD[#All],GR$2,0)/GR$1,"")</f>
        <v>2.9886363636363638</v>
      </c>
      <c r="GS28" s="67" t="str">
        <f>IFERROR(VLOOKUP($B28,RD[#All],GS$2,0)/GS$1,"")</f>
        <v/>
      </c>
      <c r="GT28" s="67" t="str">
        <f>IFERROR(VLOOKUP($B28,RD[#All],GT$2,0)/GT$1,"")</f>
        <v/>
      </c>
      <c r="GU28" s="67">
        <f>IFERROR(VLOOKUP($B28,RD[#All],GU$2,0)/GU$1,"")</f>
        <v>2.7307303807303809</v>
      </c>
      <c r="GV28" s="67">
        <f>IFERROR(VLOOKUP($B28,RD[#All],GV$2,0)/GV$1,"")</f>
        <v>2.9156816390858946</v>
      </c>
      <c r="GW28" s="67">
        <f>IFERROR(VLOOKUP($B28,RD[#All],GW$2,0)/GW$1,"")</f>
        <v>2.9305247597930522</v>
      </c>
      <c r="GX28" s="67" t="str">
        <f>IFERROR(VLOOKUP($B28,RD[#All],GX$2,0)/GX$1,"")</f>
        <v/>
      </c>
      <c r="GY28" s="67">
        <f>IFERROR(VLOOKUP($B28,RD[#All],GY$2,0)/GY$1,"")</f>
        <v>2.8981544771018455</v>
      </c>
      <c r="GZ28" s="67">
        <f>IFERROR(VLOOKUP($B28,RD[#All],GZ$2,0)/GZ$1,"")</f>
        <v>2.9625468164794007</v>
      </c>
      <c r="HA28" s="67">
        <f>IFERROR(VLOOKUP($B28,RD[#All],HA$2,0)/HA$1,"")</f>
        <v>2.946816479400749</v>
      </c>
      <c r="HB28" s="67">
        <f>IFERROR(VLOOKUP($B28,RD[#All],HB$2,0)/HB$1,"")</f>
        <v>2.9700374531835205</v>
      </c>
      <c r="HC28" s="67">
        <f>IFERROR(VLOOKUP($B28,RD[#All],HC$2,0)/HC$1,"")</f>
        <v>2.9850187265917603</v>
      </c>
      <c r="HD28" s="67">
        <f>IFERROR(VLOOKUP($B28,RD[#All],HD$2,0)/HD$1,"")</f>
        <v>2.9232209737827715</v>
      </c>
      <c r="HE28" s="67">
        <f>IFERROR(VLOOKUP($B28,RD[#All],HE$2,0)/HE$1,"")</f>
        <v>3.0037453183520597</v>
      </c>
      <c r="HF28" s="67">
        <f>IFERROR(VLOOKUP($B28,RD[#All],HF$2,0)/HF$1,"")</f>
        <v>3.0086142322097378</v>
      </c>
      <c r="HG28" s="67">
        <f>IFERROR(VLOOKUP($B28,RD[#All],HG$2,0)/HG$1,"")</f>
        <v>2.9213483146067416</v>
      </c>
      <c r="HH28" s="67">
        <f>IFERROR(VLOOKUP($B28,RD[#All],HH$2,0)/HH$1,"")</f>
        <v>2.9662921348314608</v>
      </c>
      <c r="HI28" s="67">
        <f>IFERROR(VLOOKUP($B28,RD[#All],HI$2,0)/HI$1,"")</f>
        <v>2.9850187265917603</v>
      </c>
      <c r="HJ28" s="67">
        <f>IFERROR(VLOOKUP($B28,RD[#All],HJ$2,0)/HJ$1,"")</f>
        <v>2.9400749063670411</v>
      </c>
      <c r="HK28" s="67">
        <f>IFERROR(VLOOKUP($B28,RD[#All],HK$2,0)/HK$1,"")</f>
        <v>2.9230129005409906</v>
      </c>
      <c r="HL28" s="67">
        <f>IFERROR(VLOOKUP($B28,RD[#All],HL$2,0)/HL$1,"")</f>
        <v>3.1121098626716601</v>
      </c>
      <c r="HM28" s="67">
        <f>IFERROR(VLOOKUP($B28,RD[#All],HM$2,0)/HM$1,"")</f>
        <v>3.0452306314375277</v>
      </c>
      <c r="HN28" s="67">
        <f>IFERROR(VLOOKUP($B28,RD[#All],HN$2,0)/HN$1,"")</f>
        <v>3.1258396775638153</v>
      </c>
      <c r="HO28" s="67">
        <f>IFERROR(VLOOKUP($B28,RD[#All],HO$2,0)/HO$1,"")</f>
        <v>3.1191222570532915</v>
      </c>
      <c r="HP28" s="67">
        <f>IFERROR(VLOOKUP($B28,RD[#All],HP$2,0)/HP$1,"")</f>
        <v>3.1222570532915359</v>
      </c>
      <c r="HQ28" s="67">
        <f>IFERROR(VLOOKUP($B28,RD[#All],HQ$2,0)/HQ$1,"")</f>
        <v>2.9350649350649354</v>
      </c>
      <c r="HR28" s="67">
        <f>IFERROR(VLOOKUP($B28,RD[#All],HR$2,0)/HR$1,"")</f>
        <v>2.9895746455379482</v>
      </c>
      <c r="HS28" s="67">
        <f>IFERROR(VLOOKUP($B28,RD[#All],HS$2,0)/HS$1,"")</f>
        <v>2.9914606741573033</v>
      </c>
      <c r="HT28" s="67">
        <f>IFERROR(VLOOKUP($B28,RD[#All],HT$2,0)/HT$1,"")</f>
        <v>2.9563046192259677</v>
      </c>
      <c r="HU28" s="67">
        <f>IFERROR(VLOOKUP($B28,RD[#All],HU$2,0)/HU$1,"")</f>
        <v>2.9420916162489195</v>
      </c>
      <c r="HV28" s="67">
        <f>IFERROR(VLOOKUP($B28,RD[#All],HV$2,0)/HV$1,"")</f>
        <v>2.9579948141745893</v>
      </c>
      <c r="HW28" s="67">
        <f>IFERROR(VLOOKUP($B28,RD[#All],HW$2,0)/HW$1,"")</f>
        <v>2.9986516853932583</v>
      </c>
      <c r="HX28" s="67">
        <f>IFERROR(VLOOKUP($B28,RD[#All],HX$2,0)/HX$1,"")</f>
        <v>2.9006050129645637</v>
      </c>
      <c r="HY28" s="67">
        <f>IFERROR(VLOOKUP($B28,RD[#All],HY$2,0)/HY$1,"")</f>
        <v>2.8997086974615063</v>
      </c>
      <c r="HZ28" s="67">
        <f>IFERROR(VLOOKUP($B28,RD[#All],HZ$2,0)/HZ$1,"")</f>
        <v>2.9776113191843527</v>
      </c>
      <c r="IA28" s="67">
        <f>IFERROR(VLOOKUP($B28,RD[#All],IA$2,0)/IA$1,"")</f>
        <v>2.8710178710178713</v>
      </c>
      <c r="IB28" s="67">
        <f>IFERROR(VLOOKUP($B28,RD[#All],IB$2,0)/IB$1,"")</f>
        <v>2.9567099567099571</v>
      </c>
      <c r="IC28" s="67">
        <f>IFERROR(VLOOKUP($B28,RD[#All],IC$2,0)/IC$1,"")</f>
        <v>2.9370629370629375</v>
      </c>
      <c r="ID28" s="67">
        <f>IFERROR(VLOOKUP($B28,RD[#All],ID$2,0)/ID$1,"")</f>
        <v>2.8896371118593338</v>
      </c>
      <c r="IE28" s="67">
        <f>IFERROR(VLOOKUP($B28,RD[#All],IE$2,0)/IE$1,"")</f>
        <v>2.9442424242424243</v>
      </c>
      <c r="IF28" s="67" t="str">
        <f>IFERROR(VLOOKUP($B28,RD[#All],IF$2,0)/IF$1,"")</f>
        <v/>
      </c>
      <c r="IG28" s="67">
        <f>IFERROR(VLOOKUP($B28,RD[#All],IG$2,0)/IG$1,"")</f>
        <v>2.9719784885366543</v>
      </c>
      <c r="IH28" s="67">
        <f>IFERROR(VLOOKUP($B28,RD[#All],IH$2,0)/IH$1,"")</f>
        <v>2.9014280738418665</v>
      </c>
      <c r="II28" s="67">
        <f>IFERROR(VLOOKUP($B28,RD[#All],II$2,0)/II$1,"")</f>
        <v>2.9154228855721391</v>
      </c>
      <c r="IJ28" s="67">
        <f>IFERROR(VLOOKUP($B28,RD[#All],IJ$2,0)/IJ$1,"")</f>
        <v>2.938645716423494</v>
      </c>
      <c r="IK28" s="67">
        <f>IFERROR(VLOOKUP($B28,RD[#All],IK$2,0)/IK$1,"")</f>
        <v>2.9685314685314688</v>
      </c>
      <c r="IL28" s="67" t="str">
        <f>IFERROR(VLOOKUP($B28,RD[#All],IL$2,0)/IL$1,"")</f>
        <v/>
      </c>
      <c r="IM28" s="67" t="str">
        <f>IFERROR(VLOOKUP($B28,RD[#All],IM$2,0)/IM$1,"")</f>
        <v/>
      </c>
      <c r="IN28" s="67">
        <f>IFERROR(VLOOKUP($B28,RD[#All],IN$2,0)/IN$1,"")</f>
        <v>3.0219435736677114</v>
      </c>
      <c r="IO28" s="67">
        <f>IFERROR(VLOOKUP($B28,RD[#All],IO$2,0)/IO$1,"")</f>
        <v>2.9780564263322886</v>
      </c>
      <c r="IP28" s="67">
        <f>IFERROR(VLOOKUP($B28,RD[#All],IP$2,0)/IP$1,"")</f>
        <v>3.2521340828648762</v>
      </c>
      <c r="IQ28" s="67">
        <f>IFERROR(VLOOKUP($B28,RD[#All],IQ$2,0)/IQ$1,"")</f>
        <v>2.8826728826728831</v>
      </c>
      <c r="IR28" s="67">
        <f>IFERROR(VLOOKUP($B28,RD[#All],IR$2,0)/IR$1,"")</f>
        <v>2.8689883913764511</v>
      </c>
      <c r="IS28" s="86">
        <f>IFERROR(AVERAGEIF(Inv_SY_B[[#This Row],[BLK1_INV1]:[BLK8_INV27]],"&gt;"&amp;0.1,Inv_SY_B[[#This Row],[BLK1_INV1]:[BLK8_INV27]]),"")</f>
        <v>2.9425340118857322</v>
      </c>
    </row>
    <row r="29" spans="2:253" x14ac:dyDescent="0.35">
      <c r="B29" s="85">
        <f t="shared" si="0"/>
        <v>45851</v>
      </c>
      <c r="C29" s="67">
        <f>IFERROR(VLOOKUP($B29,RD[#All],C$2,0)/C$1,"")</f>
        <v>2.8003457216940362</v>
      </c>
      <c r="D29" s="67">
        <f>IFERROR(VLOOKUP($B29,RD[#All],D$2,0)/D$1,"")</f>
        <v>2.7899740708729475</v>
      </c>
      <c r="E29" s="67">
        <f>IFERROR(VLOOKUP($B29,RD[#All],E$2,0)/E$1,"")</f>
        <v>2.7640449438202248</v>
      </c>
      <c r="F29" s="67">
        <f>IFERROR(VLOOKUP($B29,RD[#All],F$2,0)/F$1,"")</f>
        <v>2.7752808988764044</v>
      </c>
      <c r="G29" s="67">
        <f>IFERROR(VLOOKUP($B29,RD[#All],G$2,0)/G$1,"")</f>
        <v>2.779256698357822</v>
      </c>
      <c r="H29" s="67">
        <f>IFERROR(VLOOKUP($B29,RD[#All],H$2,0)/H$1,"")</f>
        <v>2.7625468164794009</v>
      </c>
      <c r="I29" s="67">
        <f>IFERROR(VLOOKUP($B29,RD[#All],I$2,0)/I$1,"")</f>
        <v>2.7528089887640448</v>
      </c>
      <c r="J29" s="67">
        <f>IFERROR(VLOOKUP($B29,RD[#All],J$2,0)/J$1,"")</f>
        <v>2.7602996254681647</v>
      </c>
      <c r="K29" s="67">
        <f>IFERROR(VLOOKUP($B29,RD[#All],K$2,0)/K$1,"")</f>
        <v>2.7696179775280898</v>
      </c>
      <c r="L29" s="67">
        <f>IFERROR(VLOOKUP($B29,RD[#All],L$2,0)/L$1,"")</f>
        <v>2.7875955056179773</v>
      </c>
      <c r="M29" s="67">
        <f>IFERROR(VLOOKUP($B29,RD[#All],M$2,0)/M$1,"")</f>
        <v>2.7490636704119851</v>
      </c>
      <c r="N29" s="67">
        <f>IFERROR(VLOOKUP($B29,RD[#All],N$2,0)/N$1,"")</f>
        <v>2.7752808988764044</v>
      </c>
      <c r="O29" s="67">
        <f>IFERROR(VLOOKUP($B29,RD[#All],O$2,0)/O$1,"")</f>
        <v>2.7910112359550565</v>
      </c>
      <c r="P29" s="67">
        <f>IFERROR(VLOOKUP($B29,RD[#All],P$2,0)/P$1,"")</f>
        <v>2.7865168539325844</v>
      </c>
      <c r="Q29" s="67">
        <f>IFERROR(VLOOKUP($B29,RD[#All],Q$2,0)/Q$1,"")</f>
        <v>2.7340823970037453</v>
      </c>
      <c r="R29" s="67">
        <f>IFERROR(VLOOKUP($B29,RD[#All],R$2,0)/R$1,"")</f>
        <v>2.707865168539326</v>
      </c>
      <c r="S29" s="67">
        <f>IFERROR(VLOOKUP($B29,RD[#All],S$2,0)/S$1,"")</f>
        <v>2.7337078651685394</v>
      </c>
      <c r="T29" s="67">
        <f>IFERROR(VLOOKUP($B29,RD[#All],T$2,0)/T$1,"")</f>
        <v>2.762172284644195</v>
      </c>
      <c r="U29" s="67">
        <f>IFERROR(VLOOKUP($B29,RD[#All],U$2,0)/U$1,"")</f>
        <v>2.7675021607605879</v>
      </c>
      <c r="V29" s="67">
        <f>IFERROR(VLOOKUP($B29,RD[#All],V$2,0)/V$1,"")</f>
        <v>2.7740708729472772</v>
      </c>
      <c r="W29" s="67">
        <f>IFERROR(VLOOKUP($B29,RD[#All],W$2,0)/W$1,"")</f>
        <v>2.7490636704119851</v>
      </c>
      <c r="X29" s="67">
        <f>IFERROR(VLOOKUP($B29,RD[#All],X$2,0)/X$1,"")</f>
        <v>2.6689138576779028</v>
      </c>
      <c r="Y29" s="67">
        <f>IFERROR(VLOOKUP($B29,RD[#All],Y$2,0)/Y$1,"")</f>
        <v>2.7312013828867761</v>
      </c>
      <c r="Z29" s="67">
        <f>IFERROR(VLOOKUP($B29,RD[#All],Z$2,0)/Z$1,"")</f>
        <v>2.696629213483146</v>
      </c>
      <c r="AA29" s="67">
        <f>IFERROR(VLOOKUP($B29,RD[#All],AA$2,0)/AA$1,"")</f>
        <v>2.7312013828867761</v>
      </c>
      <c r="AB29" s="67">
        <f>IFERROR(VLOOKUP($B29,RD[#All],AB$2,0)/AB$1,"")</f>
        <v>2.7733794295592049</v>
      </c>
      <c r="AC29" s="67">
        <f>IFERROR(VLOOKUP($B29,RD[#All],AC$2,0)/AC$1,"")</f>
        <v>2.7598962834917891</v>
      </c>
      <c r="AD29" s="67">
        <f>IFERROR(VLOOKUP($B29,RD[#All],AD$2,0)/AD$1,"")</f>
        <v>2.7575530586766539</v>
      </c>
      <c r="AE29" s="67">
        <f>IFERROR(VLOOKUP($B29,RD[#All],AE$2,0)/AE$1,"")</f>
        <v>2.7525593008739073</v>
      </c>
      <c r="AF29" s="67">
        <f>IFERROR(VLOOKUP($B29,RD[#All],AF$2,0)/AF$1,"")</f>
        <v>2.7535580524344572</v>
      </c>
      <c r="AG29" s="67">
        <f>IFERROR(VLOOKUP($B29,RD[#All],AG$2,0)/AG$1,"")</f>
        <v>2.7771951727007909</v>
      </c>
      <c r="AH29" s="67">
        <f>IFERROR(VLOOKUP($B29,RD[#All],AH$2,0)/AH$1,"")</f>
        <v>2.7472326258843114</v>
      </c>
      <c r="AI29" s="67">
        <f>IFERROR(VLOOKUP($B29,RD[#All],AI$2,0)/AI$1,"")</f>
        <v>2.6615566037735849</v>
      </c>
      <c r="AJ29" s="67">
        <f>IFERROR(VLOOKUP($B29,RD[#All],AJ$2,0)/AJ$1,"")</f>
        <v>2.7499626363772229</v>
      </c>
      <c r="AK29" s="67">
        <f>IFERROR(VLOOKUP($B29,RD[#All],AK$2,0)/AK$1,"")</f>
        <v>2.7003745318352061</v>
      </c>
      <c r="AL29" s="67">
        <f>IFERROR(VLOOKUP($B29,RD[#All],AL$2,0)/AL$1,"")</f>
        <v>2.7099364335898297</v>
      </c>
      <c r="AM29" s="67">
        <f>IFERROR(VLOOKUP($B29,RD[#All],AM$2,0)/AM$1,"")</f>
        <v>2.7385767790262174</v>
      </c>
      <c r="AN29" s="67">
        <f>IFERROR(VLOOKUP($B29,RD[#All],AN$2,0)/AN$1,"")</f>
        <v>2.6591760299625467</v>
      </c>
      <c r="AO29" s="67">
        <f>IFERROR(VLOOKUP($B29,RD[#All],AO$2,0)/AO$1,"")</f>
        <v>2.7003745318352061</v>
      </c>
      <c r="AP29" s="67">
        <f>IFERROR(VLOOKUP($B29,RD[#All],AP$2,0)/AP$1,"")</f>
        <v>2.7265917602996255</v>
      </c>
      <c r="AQ29" s="67">
        <f>IFERROR(VLOOKUP($B29,RD[#All],AQ$2,0)/AQ$1,"")</f>
        <v>2.7116104868913857</v>
      </c>
      <c r="AR29" s="67">
        <f>IFERROR(VLOOKUP($B29,RD[#All],AR$2,0)/AR$1,"")</f>
        <v>2.7340823970037453</v>
      </c>
      <c r="AS29" s="67">
        <f>IFERROR(VLOOKUP($B29,RD[#All],AS$2,0)/AS$1,"")</f>
        <v>2.7003745318352061</v>
      </c>
      <c r="AT29" s="67">
        <f>IFERROR(VLOOKUP($B29,RD[#All],AT$2,0)/AT$1,"")</f>
        <v>2.6591760299625467</v>
      </c>
      <c r="AU29" s="67">
        <f>IFERROR(VLOOKUP($B29,RD[#All],AU$2,0)/AU$1,"")</f>
        <v>2.7303370786516852</v>
      </c>
      <c r="AV29" s="67">
        <f>IFERROR(VLOOKUP($B29,RD[#All],AV$2,0)/AV$1,"")</f>
        <v>2.7089887640449435</v>
      </c>
      <c r="AW29" s="67">
        <f>IFERROR(VLOOKUP($B29,RD[#All],AW$2,0)/AW$1,"")</f>
        <v>2.7381158167675022</v>
      </c>
      <c r="AX29" s="67">
        <f>IFERROR(VLOOKUP($B29,RD[#All],AX$2,0)/AX$1,"")</f>
        <v>2.6722846441947565</v>
      </c>
      <c r="AY29" s="67">
        <f>IFERROR(VLOOKUP($B29,RD[#All],AY$2,0)/AY$1,"")</f>
        <v>2.7002247191011235</v>
      </c>
      <c r="AZ29" s="67">
        <f>IFERROR(VLOOKUP($B29,RD[#All],AZ$2,0)/AZ$1,"")</f>
        <v>2.7146067415730335</v>
      </c>
      <c r="BA29" s="67">
        <f>IFERROR(VLOOKUP($B29,RD[#All],BA$2,0)/BA$1,"")</f>
        <v>2.7041198501872659</v>
      </c>
      <c r="BB29" s="67">
        <f>IFERROR(VLOOKUP($B29,RD[#All],BB$2,0)/BB$1,"")</f>
        <v>2.6947565543071161</v>
      </c>
      <c r="BC29" s="67">
        <f>IFERROR(VLOOKUP($B29,RD[#All],BC$2,0)/BC$1,"")</f>
        <v>2.7365792759051186</v>
      </c>
      <c r="BD29" s="67">
        <f>IFERROR(VLOOKUP($B29,RD[#All],BD$2,0)/BD$1,"")</f>
        <v>2.6916354556803994</v>
      </c>
      <c r="BE29" s="67">
        <f>IFERROR(VLOOKUP($B29,RD[#All],BE$2,0)/BE$1,"")</f>
        <v>2.6862575626620568</v>
      </c>
      <c r="BF29" s="67">
        <f>IFERROR(VLOOKUP($B29,RD[#All],BF$2,0)/BF$1,"")</f>
        <v>2.7332501040366211</v>
      </c>
      <c r="BG29" s="67">
        <f>IFERROR(VLOOKUP($B29,RD[#All],BG$2,0)/BG$1,"")</f>
        <v>2.7648772367873491</v>
      </c>
      <c r="BH29" s="67">
        <f>IFERROR(VLOOKUP($B29,RD[#All],BH$2,0)/BH$1,"")</f>
        <v>2.7471910112359552</v>
      </c>
      <c r="BI29" s="67">
        <f>IFERROR(VLOOKUP($B29,RD[#All],BI$2,0)/BI$1,"")</f>
        <v>2.7265917602996255</v>
      </c>
      <c r="BJ29" s="67">
        <f>IFERROR(VLOOKUP($B29,RD[#All],BJ$2,0)/BJ$1,"")</f>
        <v>2.7432376196421142</v>
      </c>
      <c r="BK29" s="67">
        <f>IFERROR(VLOOKUP($B29,RD[#All],BK$2,0)/BK$1,"")</f>
        <v>2.7097378277153559</v>
      </c>
      <c r="BL29" s="67">
        <f>IFERROR(VLOOKUP($B29,RD[#All],BL$2,0)/BL$1,"")</f>
        <v>2.7654734024757448</v>
      </c>
      <c r="BM29" s="67">
        <f>IFERROR(VLOOKUP($B29,RD[#All],BM$2,0)/BM$1,"")</f>
        <v>2.7176029962546817</v>
      </c>
      <c r="BN29" s="67">
        <f>IFERROR(VLOOKUP($B29,RD[#All],BN$2,0)/BN$1,"")</f>
        <v>2.7460815047021945</v>
      </c>
      <c r="BO29" s="67">
        <f>IFERROR(VLOOKUP($B29,RD[#All],BO$2,0)/BO$1,"")</f>
        <v>2.8311149524632668</v>
      </c>
      <c r="BP29" s="67">
        <f>IFERROR(VLOOKUP($B29,RD[#All],BP$2,0)/BP$1,"")</f>
        <v>2.8183232497839241</v>
      </c>
      <c r="BQ29" s="67">
        <f>IFERROR(VLOOKUP($B29,RD[#All],BQ$2,0)/BQ$1,"")</f>
        <v>2.8148660328435611</v>
      </c>
      <c r="BR29" s="67">
        <f>IFERROR(VLOOKUP($B29,RD[#All],BR$2,0)/BR$1,"")</f>
        <v>2.7813310285220396</v>
      </c>
      <c r="BS29" s="67">
        <f>IFERROR(VLOOKUP($B29,RD[#All],BS$2,0)/BS$1,"")</f>
        <v>2.8108614232209739</v>
      </c>
      <c r="BT29" s="67">
        <f>IFERROR(VLOOKUP($B29,RD[#All],BT$2,0)/BT$1,"")</f>
        <v>2.797752808988764</v>
      </c>
      <c r="BU29" s="67">
        <f>IFERROR(VLOOKUP($B29,RD[#All],BU$2,0)/BU$1,"")</f>
        <v>2.80936329588015</v>
      </c>
      <c r="BV29" s="67">
        <f>IFERROR(VLOOKUP($B29,RD[#All],BV$2,0)/BV$1,"")</f>
        <v>2.7962546816479401</v>
      </c>
      <c r="BW29" s="67">
        <f>IFERROR(VLOOKUP($B29,RD[#All],BW$2,0)/BW$1,"")</f>
        <v>2.8599250936329588</v>
      </c>
      <c r="BX29" s="67">
        <f>IFERROR(VLOOKUP($B29,RD[#All],BX$2,0)/BX$1,"")</f>
        <v>2.8247191011235957</v>
      </c>
      <c r="BY29" s="67">
        <f>IFERROR(VLOOKUP($B29,RD[#All],BY$2,0)/BY$1,"")</f>
        <v>2.8151477320016647</v>
      </c>
      <c r="BZ29" s="67">
        <f>IFERROR(VLOOKUP($B29,RD[#All],BZ$2,0)/BZ$1,"")</f>
        <v>2.788181439866833</v>
      </c>
      <c r="CA29" s="67">
        <f>IFERROR(VLOOKUP($B29,RD[#All],CA$2,0)/CA$1,"")</f>
        <v>2.8251352476071578</v>
      </c>
      <c r="CB29" s="67">
        <f>IFERROR(VLOOKUP($B29,RD[#All],CB$2,0)/CB$1,"")</f>
        <v>2.8000000000000003</v>
      </c>
      <c r="CC29" s="67">
        <f>IFERROR(VLOOKUP($B29,RD[#All],CC$2,0)/CC$1,"")</f>
        <v>2.7696629213483148</v>
      </c>
      <c r="CD29" s="67">
        <f>IFERROR(VLOOKUP($B29,RD[#All],CD$2,0)/CD$1,"")</f>
        <v>2.836646499567848</v>
      </c>
      <c r="CE29" s="67">
        <f>IFERROR(VLOOKUP($B29,RD[#All],CE$2,0)/CE$1,"")</f>
        <v>2.7771535580524342</v>
      </c>
      <c r="CF29" s="67">
        <f>IFERROR(VLOOKUP($B29,RD[#All],CF$2,0)/CF$1,"")</f>
        <v>2.8134831460674161</v>
      </c>
      <c r="CG29" s="67">
        <f>IFERROR(VLOOKUP($B29,RD[#All],CG$2,0)/CG$1,"")</f>
        <v>2.7303370786516852</v>
      </c>
      <c r="CH29" s="67">
        <f>IFERROR(VLOOKUP($B29,RD[#All],CH$2,0)/CH$1,"")</f>
        <v>2.8232209737827714</v>
      </c>
      <c r="CI29" s="67">
        <f>IFERROR(VLOOKUP($B29,RD[#All],CI$2,0)/CI$1,"")</f>
        <v>2.7666666666666671</v>
      </c>
      <c r="CJ29" s="67">
        <f>IFERROR(VLOOKUP($B29,RD[#All],CJ$2,0)/CJ$1,"")</f>
        <v>2.8052434456928839</v>
      </c>
      <c r="CK29" s="67">
        <f>IFERROR(VLOOKUP($B29,RD[#All],CK$2,0)/CK$1,"")</f>
        <v>2.7790262172284645</v>
      </c>
      <c r="CL29" s="67">
        <f>IFERROR(VLOOKUP($B29,RD[#All],CL$2,0)/CL$1,"")</f>
        <v>2.7614232209737826</v>
      </c>
      <c r="CM29" s="67">
        <f>IFERROR(VLOOKUP($B29,RD[#All],CM$2,0)/CM$1,"")</f>
        <v>2.803370786516854</v>
      </c>
      <c r="CN29" s="67">
        <f>IFERROR(VLOOKUP($B29,RD[#All],CN$2,0)/CN$1,"")</f>
        <v>2.7760299625468168</v>
      </c>
      <c r="CO29" s="67">
        <f>IFERROR(VLOOKUP($B29,RD[#All],CO$2,0)/CO$1,"")</f>
        <v>2.6984269662921347</v>
      </c>
      <c r="CP29" s="67">
        <f>IFERROR(VLOOKUP($B29,RD[#All],CP$2,0)/CP$1,"")</f>
        <v>2.8051858254105446</v>
      </c>
      <c r="CQ29" s="67">
        <f>IFERROR(VLOOKUP($B29,RD[#All],CQ$2,0)/CQ$1,"")</f>
        <v>2.8340823970037454</v>
      </c>
      <c r="CR29" s="67">
        <f>IFERROR(VLOOKUP($B29,RD[#All],CR$2,0)/CR$1,"")</f>
        <v>2.7397003745318353</v>
      </c>
      <c r="CS29" s="67">
        <f>IFERROR(VLOOKUP($B29,RD[#All],CS$2,0)/CS$1,"")</f>
        <v>2.8031627132750727</v>
      </c>
      <c r="CT29" s="67">
        <f>IFERROR(VLOOKUP($B29,RD[#All],CT$2,0)/CT$1,"")</f>
        <v>2.7041198501872659</v>
      </c>
      <c r="CU29" s="67">
        <f>IFERROR(VLOOKUP($B29,RD[#All],CU$2,0)/CU$1,"")</f>
        <v>2.7265917602996255</v>
      </c>
      <c r="CV29" s="67">
        <f>IFERROR(VLOOKUP($B29,RD[#All],CV$2,0)/CV$1,"")</f>
        <v>2.7003745318352061</v>
      </c>
      <c r="CW29" s="67">
        <f>IFERROR(VLOOKUP($B29,RD[#All],CW$2,0)/CW$1,"")</f>
        <v>2.7191011235955056</v>
      </c>
      <c r="CX29" s="67">
        <f>IFERROR(VLOOKUP($B29,RD[#All],CX$2,0)/CX$1,"")</f>
        <v>2.7228464419475658</v>
      </c>
      <c r="CY29" s="67">
        <f>IFERROR(VLOOKUP($B29,RD[#All],CY$2,0)/CY$1,"")</f>
        <v>2.7003745318352061</v>
      </c>
      <c r="CZ29" s="67">
        <f>IFERROR(VLOOKUP($B29,RD[#All],CZ$2,0)/CZ$1,"")</f>
        <v>2.7453183520599249</v>
      </c>
      <c r="DA29" s="67">
        <f>IFERROR(VLOOKUP($B29,RD[#All],DA$2,0)/DA$1,"")</f>
        <v>2.7415730337078652</v>
      </c>
      <c r="DB29" s="67">
        <f>IFERROR(VLOOKUP($B29,RD[#All],DB$2,0)/DB$1,"")</f>
        <v>2.6928838951310863</v>
      </c>
      <c r="DC29" s="67">
        <f>IFERROR(VLOOKUP($B29,RD[#All],DC$2,0)/DC$1,"")</f>
        <v>2.740241364960466</v>
      </c>
      <c r="DD29" s="67">
        <f>IFERROR(VLOOKUP($B29,RD[#All],DD$2,0)/DD$1,"")</f>
        <v>2.7419475655430712</v>
      </c>
      <c r="DE29" s="67">
        <f>IFERROR(VLOOKUP($B29,RD[#All],DE$2,0)/DE$1,"")</f>
        <v>2.6962962962962962</v>
      </c>
      <c r="DF29" s="67">
        <f>IFERROR(VLOOKUP($B29,RD[#All],DF$2,0)/DF$1,"")</f>
        <v>2.7751756440281032</v>
      </c>
      <c r="DG29" s="67">
        <f>IFERROR(VLOOKUP($B29,RD[#All],DG$2,0)/DG$1,"")</f>
        <v>2.7265917602996255</v>
      </c>
      <c r="DH29" s="67">
        <f>IFERROR(VLOOKUP($B29,RD[#All],DH$2,0)/DH$1,"")</f>
        <v>2.7652101539741989</v>
      </c>
      <c r="DI29" s="67">
        <f>IFERROR(VLOOKUP($B29,RD[#All],DI$2,0)/DI$1,"")</f>
        <v>2.7156439066551425</v>
      </c>
      <c r="DJ29" s="67">
        <f>IFERROR(VLOOKUP($B29,RD[#All],DJ$2,0)/DJ$1,"")</f>
        <v>2.7367329299913572</v>
      </c>
      <c r="DK29" s="67">
        <f>IFERROR(VLOOKUP($B29,RD[#All],DK$2,0)/DK$1,"")</f>
        <v>2.7365792759051186</v>
      </c>
      <c r="DL29" s="67">
        <f>IFERROR(VLOOKUP($B29,RD[#All],DL$2,0)/DL$1,"")</f>
        <v>2.7432376196421142</v>
      </c>
      <c r="DM29" s="67">
        <f>IFERROR(VLOOKUP($B29,RD[#All],DM$2,0)/DM$1,"")</f>
        <v>2.696629213483146</v>
      </c>
      <c r="DN29" s="67">
        <f>IFERROR(VLOOKUP($B29,RD[#All],DN$2,0)/DN$1,"")</f>
        <v>2.7430711610486891</v>
      </c>
      <c r="DO29" s="67">
        <f>IFERROR(VLOOKUP($B29,RD[#All],DO$2,0)/DO$1,"")</f>
        <v>2.7025761124121779</v>
      </c>
      <c r="DP29" s="67">
        <f>IFERROR(VLOOKUP($B29,RD[#All],DP$2,0)/DP$1,"")</f>
        <v>2.7032875572201416</v>
      </c>
      <c r="DQ29" s="67">
        <f>IFERROR(VLOOKUP($B29,RD[#All],DQ$2,0)/DQ$1,"")</f>
        <v>2.7732001664585932</v>
      </c>
      <c r="DR29" s="67">
        <f>IFERROR(VLOOKUP($B29,RD[#All],DR$2,0)/DR$1,"")</f>
        <v>2.7363295880149812</v>
      </c>
      <c r="DS29" s="67">
        <f>IFERROR(VLOOKUP($B29,RD[#All],DS$2,0)/DS$1,"")</f>
        <v>2.7509363295880149</v>
      </c>
      <c r="DT29" s="67">
        <f>IFERROR(VLOOKUP($B29,RD[#All],DT$2,0)/DT$1,"")</f>
        <v>2.7265917602996255</v>
      </c>
      <c r="DU29" s="67">
        <f>IFERROR(VLOOKUP($B29,RD[#All],DU$2,0)/DU$1,"")</f>
        <v>2.7432376196421142</v>
      </c>
      <c r="DV29" s="67">
        <f>IFERROR(VLOOKUP($B29,RD[#All],DV$2,0)/DV$1,"")</f>
        <v>2.7288389513108613</v>
      </c>
      <c r="DW29" s="67">
        <f>IFERROR(VLOOKUP($B29,RD[#All],DW$2,0)/DW$1,"")</f>
        <v>2.6692883895131088</v>
      </c>
      <c r="DX29" s="67">
        <f>IFERROR(VLOOKUP($B29,RD[#All],DX$2,0)/DX$1,"")</f>
        <v>2.7382438618393676</v>
      </c>
      <c r="DY29" s="67">
        <f>IFERROR(VLOOKUP($B29,RD[#All],DY$2,0)/DY$1,"")</f>
        <v>2.6951310861423221</v>
      </c>
      <c r="DZ29" s="67">
        <f>IFERROR(VLOOKUP($B29,RD[#All],DZ$2,0)/DZ$1,"")</f>
        <v>2.7041198501872659</v>
      </c>
      <c r="EA29" s="67">
        <f>IFERROR(VLOOKUP($B29,RD[#All],EA$2,0)/EA$1,"")</f>
        <v>2.6999583853516436</v>
      </c>
      <c r="EB29" s="67">
        <f>IFERROR(VLOOKUP($B29,RD[#All],EB$2,0)/EB$1,"")</f>
        <v>2.6796504369538074</v>
      </c>
      <c r="EC29" s="67">
        <f>IFERROR(VLOOKUP($B29,RD[#All],EC$2,0)/EC$1,"")</f>
        <v>2.6620570440795159</v>
      </c>
      <c r="ED29" s="67">
        <f>IFERROR(VLOOKUP($B29,RD[#All],ED$2,0)/ED$1,"")</f>
        <v>2.7554019014693174</v>
      </c>
      <c r="EE29" s="67">
        <f>IFERROR(VLOOKUP($B29,RD[#All],EE$2,0)/EE$1,"")</f>
        <v>2.7885911840968021</v>
      </c>
      <c r="EF29" s="67">
        <f>IFERROR(VLOOKUP($B29,RD[#All],EF$2,0)/EF$1,"")</f>
        <v>2.7987742594484168</v>
      </c>
      <c r="EG29" s="67">
        <f>IFERROR(VLOOKUP($B29,RD[#All],EG$2,0)/EG$1,"")</f>
        <v>2.7272727272727271</v>
      </c>
      <c r="EH29" s="67">
        <f>IFERROR(VLOOKUP($B29,RD[#All],EH$2,0)/EH$1,"")</f>
        <v>2.7087412587412589</v>
      </c>
      <c r="EI29" s="67">
        <f>IFERROR(VLOOKUP($B29,RD[#All],EI$2,0)/EI$1,"")</f>
        <v>2.6958041958041958</v>
      </c>
      <c r="EJ29" s="67">
        <f>IFERROR(VLOOKUP($B29,RD[#All],EJ$2,0)/EJ$1,"")</f>
        <v>2.7307692307692308</v>
      </c>
      <c r="EK29" s="67">
        <f>IFERROR(VLOOKUP($B29,RD[#All],EK$2,0)/EK$1,"")</f>
        <v>2.7289887640449439</v>
      </c>
      <c r="EL29" s="67">
        <f>IFERROR(VLOOKUP($B29,RD[#All],EL$2,0)/EL$1,"")</f>
        <v>2.7565543071161049</v>
      </c>
      <c r="EM29" s="67">
        <f>IFERROR(VLOOKUP($B29,RD[#All],EM$2,0)/EM$1,"")</f>
        <v>2.7401901469317202</v>
      </c>
      <c r="EN29" s="67">
        <f>IFERROR(VLOOKUP($B29,RD[#All],EN$2,0)/EN$1,"")</f>
        <v>2.7090751944684528</v>
      </c>
      <c r="EO29" s="67">
        <f>IFERROR(VLOOKUP($B29,RD[#All],EO$2,0)/EO$1,"")</f>
        <v>2.7584269662921348</v>
      </c>
      <c r="EP29" s="67">
        <f>IFERROR(VLOOKUP($B29,RD[#All],EP$2,0)/EP$1,"")</f>
        <v>2.7439930855661196</v>
      </c>
      <c r="EQ29" s="67">
        <f>IFERROR(VLOOKUP($B29,RD[#All],EQ$2,0)/EQ$1,"")</f>
        <v>2.7153558052434459</v>
      </c>
      <c r="ER29" s="67">
        <f>IFERROR(VLOOKUP($B29,RD[#All],ER$2,0)/ER$1,"")</f>
        <v>2.7733794295592049</v>
      </c>
      <c r="ES29" s="67">
        <f>IFERROR(VLOOKUP($B29,RD[#All],ES$2,0)/ES$1,"")</f>
        <v>2.7715355805243447</v>
      </c>
      <c r="ET29" s="67">
        <f>IFERROR(VLOOKUP($B29,RD[#All],ET$2,0)/ET$1,"")</f>
        <v>2.696629213483146</v>
      </c>
      <c r="EU29" s="67">
        <f>IFERROR(VLOOKUP($B29,RD[#All],EU$2,0)/EU$1,"")</f>
        <v>2.7958513396715645</v>
      </c>
      <c r="EV29" s="67">
        <f>IFERROR(VLOOKUP($B29,RD[#All],EV$2,0)/EV$1,"")</f>
        <v>2.7312013828867761</v>
      </c>
      <c r="EW29" s="67">
        <f>IFERROR(VLOOKUP($B29,RD[#All],EW$2,0)/EW$1,"")</f>
        <v>2.7346585998271391</v>
      </c>
      <c r="EX29" s="67">
        <f>IFERROR(VLOOKUP($B29,RD[#All],EX$2,0)/EX$1,"")</f>
        <v>2.7265917602996255</v>
      </c>
      <c r="EY29" s="67">
        <f>IFERROR(VLOOKUP($B29,RD[#All],EY$2,0)/EY$1,"")</f>
        <v>2.7146067415730335</v>
      </c>
      <c r="EZ29" s="67">
        <f>IFERROR(VLOOKUP($B29,RD[#All],EZ$2,0)/EZ$1,"")</f>
        <v>2.707865168539326</v>
      </c>
      <c r="FA29" s="67">
        <f>IFERROR(VLOOKUP($B29,RD[#All],FA$2,0)/FA$1,"")</f>
        <v>2.7453183520599249</v>
      </c>
      <c r="FB29" s="67">
        <f>IFERROR(VLOOKUP($B29,RD[#All],FB$2,0)/FB$1,"")</f>
        <v>2.7588014981273408</v>
      </c>
      <c r="FC29" s="67">
        <f>IFERROR(VLOOKUP($B29,RD[#All],FC$2,0)/FC$1,"")</f>
        <v>2.7468164794007488</v>
      </c>
      <c r="FD29" s="67">
        <f>IFERROR(VLOOKUP($B29,RD[#All],FD$2,0)/FD$1,"")</f>
        <v>2.7850187265917605</v>
      </c>
      <c r="FE29" s="67">
        <f>IFERROR(VLOOKUP($B29,RD[#All],FE$2,0)/FE$1,"")</f>
        <v>2.75</v>
      </c>
      <c r="FF29" s="67">
        <f>IFERROR(VLOOKUP($B29,RD[#All],FF$2,0)/FF$1,"")</f>
        <v>2.7272727272727271</v>
      </c>
      <c r="FG29" s="67">
        <f>IFERROR(VLOOKUP($B29,RD[#All],FG$2,0)/FG$1,"")</f>
        <v>2.6902356902356903</v>
      </c>
      <c r="FH29" s="67">
        <f>IFERROR(VLOOKUP($B29,RD[#All],FH$2,0)/FH$1,"")</f>
        <v>2.7386363636363638</v>
      </c>
      <c r="FI29" s="67">
        <f>IFERROR(VLOOKUP($B29,RD[#All],FI$2,0)/FI$1,"")</f>
        <v>2.7306397306397305</v>
      </c>
      <c r="FJ29" s="67">
        <f>IFERROR(VLOOKUP($B29,RD[#All],FJ$2,0)/FJ$1,"")</f>
        <v>2.6969696969696968</v>
      </c>
      <c r="FK29" s="67">
        <f>IFERROR(VLOOKUP($B29,RD[#All],FK$2,0)/FK$1,"")</f>
        <v>2.7387205387205387</v>
      </c>
      <c r="FL29" s="67">
        <f>IFERROR(VLOOKUP($B29,RD[#All],FL$2,0)/FL$1,"")</f>
        <v>2.6945454545454544</v>
      </c>
      <c r="FM29" s="67">
        <f>IFERROR(VLOOKUP($B29,RD[#All],FM$2,0)/FM$1,"")</f>
        <v>2.7992424242424243</v>
      </c>
      <c r="FN29" s="67">
        <f>IFERROR(VLOOKUP($B29,RD[#All],FN$2,0)/FN$1,"")</f>
        <v>2.65993265993266</v>
      </c>
      <c r="FO29" s="67">
        <f>IFERROR(VLOOKUP($B29,RD[#All],FO$2,0)/FO$1,"")</f>
        <v>2.709848484848485</v>
      </c>
      <c r="FP29" s="67">
        <f>IFERROR(VLOOKUP($B29,RD[#All],FP$2,0)/FP$1,"")</f>
        <v>2.6727272727272728</v>
      </c>
      <c r="FQ29" s="67">
        <f>IFERROR(VLOOKUP($B29,RD[#All],FQ$2,0)/FQ$1,"")</f>
        <v>2.7454545454545456</v>
      </c>
      <c r="FR29" s="67">
        <f>IFERROR(VLOOKUP($B29,RD[#All],FR$2,0)/FR$1,"")</f>
        <v>2.6825454545454548</v>
      </c>
      <c r="FS29" s="67">
        <f>IFERROR(VLOOKUP($B29,RD[#All],FS$2,0)/FS$1,"")</f>
        <v>2.6666666666666665</v>
      </c>
      <c r="FT29" s="67">
        <f>IFERROR(VLOOKUP($B29,RD[#All],FT$2,0)/FT$1,"")</f>
        <v>2.6872727272727275</v>
      </c>
      <c r="FU29" s="67">
        <f>IFERROR(VLOOKUP($B29,RD[#All],FU$2,0)/FU$1,"")</f>
        <v>2.6905723905723908</v>
      </c>
      <c r="FV29" s="67">
        <f>IFERROR(VLOOKUP($B29,RD[#All],FV$2,0)/FV$1,"")</f>
        <v>2.731060606060606</v>
      </c>
      <c r="FW29" s="67">
        <f>IFERROR(VLOOKUP($B29,RD[#All],FW$2,0)/FW$1,"")</f>
        <v>2.7386363636363638</v>
      </c>
      <c r="FX29" s="67">
        <f>IFERROR(VLOOKUP($B29,RD[#All],FX$2,0)/FX$1,"")</f>
        <v>2.7613636363636362</v>
      </c>
      <c r="FY29" s="67">
        <f>IFERROR(VLOOKUP($B29,RD[#All],FY$2,0)/FY$1,"")</f>
        <v>2.6969696969696968</v>
      </c>
      <c r="FZ29" s="67">
        <f>IFERROR(VLOOKUP($B29,RD[#All],FZ$2,0)/FZ$1,"")</f>
        <v>2.731060606060606</v>
      </c>
      <c r="GA29" s="67">
        <f>IFERROR(VLOOKUP($B29,RD[#All],GA$2,0)/GA$1,"")</f>
        <v>2.7097902097902096</v>
      </c>
      <c r="GB29" s="67">
        <f>IFERROR(VLOOKUP($B29,RD[#All],GB$2,0)/GB$1,"")</f>
        <v>2.6969696969696968</v>
      </c>
      <c r="GC29" s="67">
        <f>IFERROR(VLOOKUP($B29,RD[#All],GC$2,0)/GC$1,"")</f>
        <v>2.7239057239057241</v>
      </c>
      <c r="GD29" s="67">
        <f>IFERROR(VLOOKUP($B29,RD[#All],GD$2,0)/GD$1,"")</f>
        <v>2.7356363636363636</v>
      </c>
      <c r="GE29" s="67">
        <f>IFERROR(VLOOKUP($B29,RD[#All],GE$2,0)/GE$1,"")</f>
        <v>2.6958041958041958</v>
      </c>
      <c r="GF29" s="67">
        <f>IFERROR(VLOOKUP($B29,RD[#All],GF$2,0)/GF$1,"")</f>
        <v>2.6632996632996635</v>
      </c>
      <c r="GG29" s="67">
        <f>IFERROR(VLOOKUP($B29,RD[#All],GG$2,0)/GG$1,"")</f>
        <v>2.6763636363636363</v>
      </c>
      <c r="GH29" s="67">
        <f>IFERROR(VLOOKUP($B29,RD[#All],GH$2,0)/GH$1,"")</f>
        <v>2.669090909090909</v>
      </c>
      <c r="GI29" s="67">
        <f>IFERROR(VLOOKUP($B29,RD[#All],GI$2,0)/GI$1,"")</f>
        <v>2.7018181818181817</v>
      </c>
      <c r="GJ29" s="67">
        <f>IFERROR(VLOOKUP($B29,RD[#All],GJ$2,0)/GJ$1,"")</f>
        <v>2.7132867132867133</v>
      </c>
      <c r="GK29" s="67">
        <f>IFERROR(VLOOKUP($B29,RD[#All],GK$2,0)/GK$1,"")</f>
        <v>2.7140151515151514</v>
      </c>
      <c r="GL29" s="67">
        <f>IFERROR(VLOOKUP($B29,RD[#All],GL$2,0)/GL$1,"")</f>
        <v>2.7022727272727272</v>
      </c>
      <c r="GM29" s="67">
        <f>IFERROR(VLOOKUP($B29,RD[#All],GM$2,0)/GM$1,"")</f>
        <v>2.7386363636363638</v>
      </c>
      <c r="GN29" s="67">
        <f>IFERROR(VLOOKUP($B29,RD[#All],GN$2,0)/GN$1,"")</f>
        <v>2.7462121212121211</v>
      </c>
      <c r="GO29" s="67">
        <f>IFERROR(VLOOKUP($B29,RD[#All],GO$2,0)/GO$1,"")</f>
        <v>2.6844696969696971</v>
      </c>
      <c r="GP29" s="67">
        <f>IFERROR(VLOOKUP($B29,RD[#All],GP$2,0)/GP$1,"")</f>
        <v>2.7234848484848486</v>
      </c>
      <c r="GQ29" s="67">
        <f>IFERROR(VLOOKUP($B29,RD[#All],GQ$2,0)/GQ$1,"")</f>
        <v>2.7272727272727271</v>
      </c>
      <c r="GR29" s="67">
        <f>IFERROR(VLOOKUP($B29,RD[#All],GR$2,0)/GR$1,"")</f>
        <v>2.7386363636363638</v>
      </c>
      <c r="GS29" s="67" t="str">
        <f>IFERROR(VLOOKUP($B29,RD[#All],GS$2,0)/GS$1,"")</f>
        <v/>
      </c>
      <c r="GT29" s="67" t="str">
        <f>IFERROR(VLOOKUP($B29,RD[#All],GT$2,0)/GT$1,"")</f>
        <v/>
      </c>
      <c r="GU29" s="67">
        <f>IFERROR(VLOOKUP($B29,RD[#All],GU$2,0)/GU$1,"")</f>
        <v>2.5306915306915307</v>
      </c>
      <c r="GV29" s="67">
        <f>IFERROR(VLOOKUP($B29,RD[#All],GV$2,0)/GV$1,"")</f>
        <v>2.7370633044391912</v>
      </c>
      <c r="GW29" s="67">
        <f>IFERROR(VLOOKUP($B29,RD[#All],GW$2,0)/GW$1,"")</f>
        <v>2.7184035476718402</v>
      </c>
      <c r="GX29" s="67" t="str">
        <f>IFERROR(VLOOKUP($B29,RD[#All],GX$2,0)/GX$1,"")</f>
        <v/>
      </c>
      <c r="GY29" s="67">
        <f>IFERROR(VLOOKUP($B29,RD[#All],GY$2,0)/GY$1,"")</f>
        <v>2.7006151742993847</v>
      </c>
      <c r="GZ29" s="67">
        <f>IFERROR(VLOOKUP($B29,RD[#All],GZ$2,0)/GZ$1,"")</f>
        <v>2.7003745318352061</v>
      </c>
      <c r="HA29" s="67">
        <f>IFERROR(VLOOKUP($B29,RD[#All],HA$2,0)/HA$1,"")</f>
        <v>2.7584269662921348</v>
      </c>
      <c r="HB29" s="67">
        <f>IFERROR(VLOOKUP($B29,RD[#All],HB$2,0)/HB$1,"")</f>
        <v>2.7116104868913857</v>
      </c>
      <c r="HC29" s="67">
        <f>IFERROR(VLOOKUP($B29,RD[#All],HC$2,0)/HC$1,"")</f>
        <v>2.7303370786516852</v>
      </c>
      <c r="HD29" s="67">
        <f>IFERROR(VLOOKUP($B29,RD[#All],HD$2,0)/HD$1,"")</f>
        <v>2.6985018726591758</v>
      </c>
      <c r="HE29" s="67">
        <f>IFERROR(VLOOKUP($B29,RD[#All],HE$2,0)/HE$1,"")</f>
        <v>2.7153558052434459</v>
      </c>
      <c r="HF29" s="67">
        <f>IFERROR(VLOOKUP($B29,RD[#All],HF$2,0)/HF$1,"")</f>
        <v>2.737827715355805</v>
      </c>
      <c r="HG29" s="67">
        <f>IFERROR(VLOOKUP($B29,RD[#All],HG$2,0)/HG$1,"")</f>
        <v>2.7003745318352061</v>
      </c>
      <c r="HH29" s="67">
        <f>IFERROR(VLOOKUP($B29,RD[#All],HH$2,0)/HH$1,"")</f>
        <v>2.6928838951310863</v>
      </c>
      <c r="HI29" s="67">
        <f>IFERROR(VLOOKUP($B29,RD[#All],HI$2,0)/HI$1,"")</f>
        <v>2.7303370786516852</v>
      </c>
      <c r="HJ29" s="67">
        <f>IFERROR(VLOOKUP($B29,RD[#All],HJ$2,0)/HJ$1,"")</f>
        <v>2.7041198501872659</v>
      </c>
      <c r="HK29" s="67">
        <f>IFERROR(VLOOKUP($B29,RD[#All],HK$2,0)/HK$1,"")</f>
        <v>2.7032875572201416</v>
      </c>
      <c r="HL29" s="67">
        <f>IFERROR(VLOOKUP($B29,RD[#All],HL$2,0)/HL$1,"")</f>
        <v>2.8780690803162714</v>
      </c>
      <c r="HM29" s="67">
        <f>IFERROR(VLOOKUP($B29,RD[#All],HM$2,0)/HM$1,"")</f>
        <v>2.8392297357814598</v>
      </c>
      <c r="HN29" s="67">
        <f>IFERROR(VLOOKUP($B29,RD[#All],HN$2,0)/HN$1,"")</f>
        <v>2.8705776981639048</v>
      </c>
      <c r="HO29" s="67">
        <f>IFERROR(VLOOKUP($B29,RD[#All],HO$2,0)/HO$1,"")</f>
        <v>2.8735632183908044</v>
      </c>
      <c r="HP29" s="67">
        <f>IFERROR(VLOOKUP($B29,RD[#All],HP$2,0)/HP$1,"")</f>
        <v>2.9278996865203761</v>
      </c>
      <c r="HQ29" s="67">
        <f>IFERROR(VLOOKUP($B29,RD[#All],HQ$2,0)/HQ$1,"")</f>
        <v>2.7465127465127464</v>
      </c>
      <c r="HR29" s="67">
        <f>IFERROR(VLOOKUP($B29,RD[#All],HR$2,0)/HR$1,"")</f>
        <v>2.7510425354462051</v>
      </c>
      <c r="HS29" s="67">
        <f>IFERROR(VLOOKUP($B29,RD[#All],HS$2,0)/HS$1,"")</f>
        <v>2.772134831460674</v>
      </c>
      <c r="HT29" s="67">
        <f>IFERROR(VLOOKUP($B29,RD[#All],HT$2,0)/HT$1,"")</f>
        <v>2.7332501040366211</v>
      </c>
      <c r="HU29" s="67">
        <f>IFERROR(VLOOKUP($B29,RD[#All],HU$2,0)/HU$1,"")</f>
        <v>2.6897147796024199</v>
      </c>
      <c r="HV29" s="67">
        <f>IFERROR(VLOOKUP($B29,RD[#All],HV$2,0)/HV$1,"")</f>
        <v>2.7232497839239413</v>
      </c>
      <c r="HW29" s="67">
        <f>IFERROR(VLOOKUP($B29,RD[#All],HW$2,0)/HW$1,"")</f>
        <v>2.7973033707865169</v>
      </c>
      <c r="HX29" s="67">
        <f>IFERROR(VLOOKUP($B29,RD[#All],HX$2,0)/HX$1,"")</f>
        <v>2.6931719965427829</v>
      </c>
      <c r="HY29" s="67">
        <f>IFERROR(VLOOKUP($B29,RD[#All],HY$2,0)/HY$1,"")</f>
        <v>2.8004993757802747</v>
      </c>
      <c r="HZ29" s="67">
        <f>IFERROR(VLOOKUP($B29,RD[#All],HZ$2,0)/HZ$1,"")</f>
        <v>2.7598834789846025</v>
      </c>
      <c r="IA29" s="67">
        <f>IFERROR(VLOOKUP($B29,RD[#All],IA$2,0)/IA$1,"")</f>
        <v>2.7233877233877237</v>
      </c>
      <c r="IB29" s="67">
        <f>IFERROR(VLOOKUP($B29,RD[#All],IB$2,0)/IB$1,"")</f>
        <v>2.7287157287157289</v>
      </c>
      <c r="IC29" s="67">
        <f>IFERROR(VLOOKUP($B29,RD[#All],IC$2,0)/IC$1,"")</f>
        <v>2.7233877233877237</v>
      </c>
      <c r="ID29" s="67">
        <f>IFERROR(VLOOKUP($B29,RD[#All],ID$2,0)/ID$1,"")</f>
        <v>2.7272727272727271</v>
      </c>
      <c r="IE29" s="67">
        <f>IFERROR(VLOOKUP($B29,RD[#All],IE$2,0)/IE$1,"")</f>
        <v>2.694949494949495</v>
      </c>
      <c r="IF29" s="67" t="str">
        <f>IFERROR(VLOOKUP($B29,RD[#All],IF$2,0)/IF$1,"")</f>
        <v/>
      </c>
      <c r="IG29" s="67">
        <f>IFERROR(VLOOKUP($B29,RD[#All],IG$2,0)/IG$1,"")</f>
        <v>2.7993206906311916</v>
      </c>
      <c r="IH29" s="67">
        <f>IFERROR(VLOOKUP($B29,RD[#All],IH$2,0)/IH$1,"")</f>
        <v>2.6976663183559735</v>
      </c>
      <c r="II29" s="67">
        <f>IFERROR(VLOOKUP($B29,RD[#All],II$2,0)/II$1,"")</f>
        <v>2.7810945273631842</v>
      </c>
      <c r="IJ29" s="67">
        <f>IFERROR(VLOOKUP($B29,RD[#All],IJ$2,0)/IJ$1,"")</f>
        <v>2.6988402543958099</v>
      </c>
      <c r="IK29" s="67">
        <f>IFERROR(VLOOKUP($B29,RD[#All],IK$2,0)/IK$1,"")</f>
        <v>2.7039627039627043</v>
      </c>
      <c r="IL29" s="67" t="str">
        <f>IFERROR(VLOOKUP($B29,RD[#All],IL$2,0)/IL$1,"")</f>
        <v/>
      </c>
      <c r="IM29" s="67" t="str">
        <f>IFERROR(VLOOKUP($B29,RD[#All],IM$2,0)/IM$1,"")</f>
        <v/>
      </c>
      <c r="IN29" s="67">
        <f>IFERROR(VLOOKUP($B29,RD[#All],IN$2,0)/IN$1,"")</f>
        <v>2.8171368861024035</v>
      </c>
      <c r="IO29" s="67">
        <f>IFERROR(VLOOKUP($B29,RD[#All],IO$2,0)/IO$1,"")</f>
        <v>2.8252351097178683</v>
      </c>
      <c r="IP29" s="67">
        <f>IFERROR(VLOOKUP($B29,RD[#All],IP$2,0)/IP$1,"")</f>
        <v>3.0522590047886737</v>
      </c>
      <c r="IQ29" s="67">
        <f>IFERROR(VLOOKUP($B29,RD[#All],IQ$2,0)/IQ$1,"")</f>
        <v>2.7233877233877237</v>
      </c>
      <c r="IR29" s="67">
        <f>IFERROR(VLOOKUP($B29,RD[#All],IR$2,0)/IR$1,"")</f>
        <v>2.7446102819237148</v>
      </c>
      <c r="IS29" s="86">
        <f>IFERROR(AVERAGEIF(Inv_SY_B[[#This Row],[BLK1_INV1]:[BLK8_INV27]],"&gt;"&amp;0.1,Inv_SY_B[[#This Row],[BLK1_INV1]:[BLK8_INV27]]),"")</f>
        <v>2.741380409279051</v>
      </c>
    </row>
    <row r="30" spans="2:253" x14ac:dyDescent="0.35">
      <c r="B30" s="85">
        <f t="shared" si="0"/>
        <v>45852</v>
      </c>
      <c r="C30" s="67">
        <f>IFERROR(VLOOKUP($B30,RD[#All],C$2,0)/C$1,"")</f>
        <v>3.6895419187554022</v>
      </c>
      <c r="D30" s="67">
        <f>IFERROR(VLOOKUP($B30,RD[#All],D$2,0)/D$1,"")</f>
        <v>3.7763180639585134</v>
      </c>
      <c r="E30" s="67">
        <f>IFERROR(VLOOKUP($B30,RD[#All],E$2,0)/E$1,"")</f>
        <v>3.7868913857677904</v>
      </c>
      <c r="F30" s="67">
        <f>IFERROR(VLOOKUP($B30,RD[#All],F$2,0)/F$1,"")</f>
        <v>3.7625468164794009</v>
      </c>
      <c r="G30" s="67">
        <f>IFERROR(VLOOKUP($B30,RD[#All],G$2,0)/G$1,"")</f>
        <v>3.7493517718236817</v>
      </c>
      <c r="H30" s="67">
        <f>IFERROR(VLOOKUP($B30,RD[#All],H$2,0)/H$1,"")</f>
        <v>3.7397003745318353</v>
      </c>
      <c r="I30" s="67">
        <f>IFERROR(VLOOKUP($B30,RD[#All],I$2,0)/I$1,"")</f>
        <v>3.7771535580524342</v>
      </c>
      <c r="J30" s="67">
        <f>IFERROR(VLOOKUP($B30,RD[#All],J$2,0)/J$1,"")</f>
        <v>3.8078651685393261</v>
      </c>
      <c r="K30" s="67">
        <f>IFERROR(VLOOKUP($B30,RD[#All],K$2,0)/K$1,"")</f>
        <v>3.7619775280898873</v>
      </c>
      <c r="L30" s="67">
        <f>IFERROR(VLOOKUP($B30,RD[#All],L$2,0)/L$1,"")</f>
        <v>3.7824719101123594</v>
      </c>
      <c r="M30" s="67">
        <f>IFERROR(VLOOKUP($B30,RD[#All],M$2,0)/M$1,"")</f>
        <v>3.737827715355805</v>
      </c>
      <c r="N30" s="67">
        <f>IFERROR(VLOOKUP($B30,RD[#All],N$2,0)/N$1,"")</f>
        <v>3.7228464419475658</v>
      </c>
      <c r="O30" s="67">
        <f>IFERROR(VLOOKUP($B30,RD[#All],O$2,0)/O$1,"")</f>
        <v>3.7838951310861422</v>
      </c>
      <c r="P30" s="67">
        <f>IFERROR(VLOOKUP($B30,RD[#All],P$2,0)/P$1,"")</f>
        <v>3.7466802860061286</v>
      </c>
      <c r="Q30" s="67">
        <f>IFERROR(VLOOKUP($B30,RD[#All],Q$2,0)/Q$1,"")</f>
        <v>3.7910112359550565</v>
      </c>
      <c r="R30" s="67">
        <f>IFERROR(VLOOKUP($B30,RD[#All],R$2,0)/R$1,"")</f>
        <v>3.7797752808988765</v>
      </c>
      <c r="S30" s="67">
        <f>IFERROR(VLOOKUP($B30,RD[#All],S$2,0)/S$1,"")</f>
        <v>3.7097378277153559</v>
      </c>
      <c r="T30" s="67">
        <f>IFERROR(VLOOKUP($B30,RD[#All],T$2,0)/T$1,"")</f>
        <v>3.7430711610486891</v>
      </c>
      <c r="U30" s="67">
        <f>IFERROR(VLOOKUP($B30,RD[#All],U$2,0)/U$1,"")</f>
        <v>3.7241140881590322</v>
      </c>
      <c r="V30" s="67">
        <f>IFERROR(VLOOKUP($B30,RD[#All],V$2,0)/V$1,"")</f>
        <v>3.7503889369057908</v>
      </c>
      <c r="W30" s="67">
        <f>IFERROR(VLOOKUP($B30,RD[#All],W$2,0)/W$1,"")</f>
        <v>3.7988764044943819</v>
      </c>
      <c r="X30" s="67">
        <f>IFERROR(VLOOKUP($B30,RD[#All],X$2,0)/X$1,"")</f>
        <v>3.6419475655430711</v>
      </c>
      <c r="Y30" s="67">
        <f>IFERROR(VLOOKUP($B30,RD[#All],Y$2,0)/Y$1,"")</f>
        <v>3.7683664649956783</v>
      </c>
      <c r="Z30" s="67">
        <f>IFERROR(VLOOKUP($B30,RD[#All],Z$2,0)/Z$1,"")</f>
        <v>3.7320016645859342</v>
      </c>
      <c r="AA30" s="67">
        <f>IFERROR(VLOOKUP($B30,RD[#All],AA$2,0)/AA$1,"")</f>
        <v>3.7372515125324113</v>
      </c>
      <c r="AB30" s="67">
        <f>IFERROR(VLOOKUP($B30,RD[#All],AB$2,0)/AB$1,"")</f>
        <v>3.7704407951598959</v>
      </c>
      <c r="AC30" s="67">
        <f>IFERROR(VLOOKUP($B30,RD[#All],AC$2,0)/AC$1,"")</f>
        <v>3.7531547104580811</v>
      </c>
      <c r="AD30" s="67">
        <f>IFERROR(VLOOKUP($B30,RD[#All],AD$2,0)/AD$1,"")</f>
        <v>3.7563046192259675</v>
      </c>
      <c r="AE30" s="67">
        <f>IFERROR(VLOOKUP($B30,RD[#All],AE$2,0)/AE$1,"")</f>
        <v>3.6607573866000829</v>
      </c>
      <c r="AF30" s="67">
        <f>IFERROR(VLOOKUP($B30,RD[#All],AF$2,0)/AF$1,"")</f>
        <v>3.6627548897211821</v>
      </c>
      <c r="AG30" s="67">
        <f>IFERROR(VLOOKUP($B30,RD[#All],AG$2,0)/AG$1,"")</f>
        <v>3.7469829379941739</v>
      </c>
      <c r="AH30" s="67">
        <f>IFERROR(VLOOKUP($B30,RD[#All],AH$2,0)/AH$1,"")</f>
        <v>3.780274656679151</v>
      </c>
      <c r="AI30" s="67">
        <f>IFERROR(VLOOKUP($B30,RD[#All],AI$2,0)/AI$1,"")</f>
        <v>3.695361635220126</v>
      </c>
      <c r="AJ30" s="67">
        <f>IFERROR(VLOOKUP($B30,RD[#All],AJ$2,0)/AJ$1,"")</f>
        <v>3.6843521147810487</v>
      </c>
      <c r="AK30" s="67">
        <f>IFERROR(VLOOKUP($B30,RD[#All],AK$2,0)/AK$1,"")</f>
        <v>3.6438202247191009</v>
      </c>
      <c r="AL30" s="67">
        <f>IFERROR(VLOOKUP($B30,RD[#All],AL$2,0)/AL$1,"")</f>
        <v>3.7102709936433591</v>
      </c>
      <c r="AM30" s="67">
        <f>IFERROR(VLOOKUP($B30,RD[#All],AM$2,0)/AM$1,"")</f>
        <v>3.6853932584269664</v>
      </c>
      <c r="AN30" s="67">
        <f>IFERROR(VLOOKUP($B30,RD[#All],AN$2,0)/AN$1,"")</f>
        <v>3.636704119850187</v>
      </c>
      <c r="AO30" s="67">
        <f>IFERROR(VLOOKUP($B30,RD[#All],AO$2,0)/AO$1,"")</f>
        <v>3.6629213483146068</v>
      </c>
      <c r="AP30" s="67">
        <f>IFERROR(VLOOKUP($B30,RD[#All],AP$2,0)/AP$1,"")</f>
        <v>3.69625468164794</v>
      </c>
      <c r="AQ30" s="67">
        <f>IFERROR(VLOOKUP($B30,RD[#All],AQ$2,0)/AQ$1,"")</f>
        <v>3.6516853932584268</v>
      </c>
      <c r="AR30" s="67">
        <f>IFERROR(VLOOKUP($B30,RD[#All],AR$2,0)/AR$1,"")</f>
        <v>3.6816479400749063</v>
      </c>
      <c r="AS30" s="67">
        <f>IFERROR(VLOOKUP($B30,RD[#All],AS$2,0)/AS$1,"")</f>
        <v>3.6741573033707864</v>
      </c>
      <c r="AT30" s="67">
        <f>IFERROR(VLOOKUP($B30,RD[#All],AT$2,0)/AT$1,"")</f>
        <v>3.7003745318352061</v>
      </c>
      <c r="AU30" s="67">
        <f>IFERROR(VLOOKUP($B30,RD[#All],AU$2,0)/AU$1,"")</f>
        <v>3.707865168539326</v>
      </c>
      <c r="AV30" s="67">
        <f>IFERROR(VLOOKUP($B30,RD[#All],AV$2,0)/AV$1,"")</f>
        <v>3.6779026217228465</v>
      </c>
      <c r="AW30" s="67">
        <f>IFERROR(VLOOKUP($B30,RD[#All],AW$2,0)/AW$1,"")</f>
        <v>3.6594641313742438</v>
      </c>
      <c r="AX30" s="67">
        <f>IFERROR(VLOOKUP($B30,RD[#All],AX$2,0)/AX$1,"")</f>
        <v>3.6730337078651689</v>
      </c>
      <c r="AY30" s="67">
        <f>IFERROR(VLOOKUP($B30,RD[#All],AY$2,0)/AY$1,"")</f>
        <v>3.6386516853932585</v>
      </c>
      <c r="AZ30" s="67">
        <f>IFERROR(VLOOKUP($B30,RD[#All],AZ$2,0)/AZ$1,"")</f>
        <v>3.6512359550561797</v>
      </c>
      <c r="BA30" s="67">
        <f>IFERROR(VLOOKUP($B30,RD[#All],BA$2,0)/BA$1,"")</f>
        <v>3.6853932584269664</v>
      </c>
      <c r="BB30" s="67">
        <f>IFERROR(VLOOKUP($B30,RD[#All],BB$2,0)/BB$1,"")</f>
        <v>3.6730337078651689</v>
      </c>
      <c r="BC30" s="67">
        <f>IFERROR(VLOOKUP($B30,RD[#All],BC$2,0)/BC$1,"")</f>
        <v>3.7919267582188931</v>
      </c>
      <c r="BD30" s="67">
        <f>IFERROR(VLOOKUP($B30,RD[#All],BD$2,0)/BD$1,"")</f>
        <v>3.6740740740740736</v>
      </c>
      <c r="BE30" s="67">
        <f>IFERROR(VLOOKUP($B30,RD[#All],BE$2,0)/BE$1,"")</f>
        <v>3.6957649092480551</v>
      </c>
      <c r="BF30" s="67">
        <f>IFERROR(VLOOKUP($B30,RD[#All],BF$2,0)/BF$1,"")</f>
        <v>3.7320016645859342</v>
      </c>
      <c r="BG30" s="67">
        <f>IFERROR(VLOOKUP($B30,RD[#All],BG$2,0)/BG$1,"")</f>
        <v>3.745984186433625</v>
      </c>
      <c r="BH30" s="67">
        <f>IFERROR(VLOOKUP($B30,RD[#All],BH$2,0)/BH$1,"")</f>
        <v>3.707865168539326</v>
      </c>
      <c r="BI30" s="67">
        <f>IFERROR(VLOOKUP($B30,RD[#All],BI$2,0)/BI$1,"")</f>
        <v>3.7320016645859342</v>
      </c>
      <c r="BJ30" s="67">
        <f>IFERROR(VLOOKUP($B30,RD[#All],BJ$2,0)/BJ$1,"")</f>
        <v>3.7519766957969205</v>
      </c>
      <c r="BK30" s="67">
        <f>IFERROR(VLOOKUP($B30,RD[#All],BK$2,0)/BK$1,"")</f>
        <v>3.7411985018726592</v>
      </c>
      <c r="BL30" s="67">
        <f>IFERROR(VLOOKUP($B30,RD[#All],BL$2,0)/BL$1,"")</f>
        <v>3.8022750083640018</v>
      </c>
      <c r="BM30" s="67">
        <f>IFERROR(VLOOKUP($B30,RD[#All],BM$2,0)/BM$1,"")</f>
        <v>3.6891385767790261</v>
      </c>
      <c r="BN30" s="67">
        <f>IFERROR(VLOOKUP($B30,RD[#All],BN$2,0)/BN$1,"")</f>
        <v>3.7659352142110762</v>
      </c>
      <c r="BO30" s="67">
        <f>IFERROR(VLOOKUP($B30,RD[#All],BO$2,0)/BO$1,"")</f>
        <v>3.8063958513396714</v>
      </c>
      <c r="BP30" s="67">
        <f>IFERROR(VLOOKUP($B30,RD[#All],BP$2,0)/BP$1,"")</f>
        <v>3.8703543647363872</v>
      </c>
      <c r="BQ30" s="67">
        <f>IFERROR(VLOOKUP($B30,RD[#All],BQ$2,0)/BQ$1,"")</f>
        <v>3.8340535868625758</v>
      </c>
      <c r="BR30" s="67">
        <f>IFERROR(VLOOKUP($B30,RD[#All],BR$2,0)/BR$1,"")</f>
        <v>3.8181503889369059</v>
      </c>
      <c r="BS30" s="67">
        <f>IFERROR(VLOOKUP($B30,RD[#All],BS$2,0)/BS$1,"")</f>
        <v>3.8775280898876403</v>
      </c>
      <c r="BT30" s="67">
        <f>IFERROR(VLOOKUP($B30,RD[#All],BT$2,0)/BT$1,"")</f>
        <v>3.8779026217228467</v>
      </c>
      <c r="BU30" s="67">
        <f>IFERROR(VLOOKUP($B30,RD[#All],BU$2,0)/BU$1,"")</f>
        <v>3.9029962546816477</v>
      </c>
      <c r="BV30" s="67">
        <f>IFERROR(VLOOKUP($B30,RD[#All],BV$2,0)/BV$1,"")</f>
        <v>3.8917602996254677</v>
      </c>
      <c r="BW30" s="67">
        <f>IFERROR(VLOOKUP($B30,RD[#All],BW$2,0)/BW$1,"")</f>
        <v>3.8651685393258428</v>
      </c>
      <c r="BX30" s="67">
        <f>IFERROR(VLOOKUP($B30,RD[#All],BX$2,0)/BX$1,"")</f>
        <v>3.8891385767790267</v>
      </c>
      <c r="BY30" s="67">
        <f>IFERROR(VLOOKUP($B30,RD[#All],BY$2,0)/BY$1,"")</f>
        <v>3.8904702455264251</v>
      </c>
      <c r="BZ30" s="67">
        <f>IFERROR(VLOOKUP($B30,RD[#All],BZ$2,0)/BZ$1,"")</f>
        <v>3.8322097378277151</v>
      </c>
      <c r="CA30" s="67">
        <f>IFERROR(VLOOKUP($B30,RD[#All],CA$2,0)/CA$1,"")</f>
        <v>3.9107781939242616</v>
      </c>
      <c r="CB30" s="67">
        <f>IFERROR(VLOOKUP($B30,RD[#All],CB$2,0)/CB$1,"")</f>
        <v>3.8883895131086144</v>
      </c>
      <c r="CC30" s="67">
        <f>IFERROR(VLOOKUP($B30,RD[#All],CC$2,0)/CC$1,"")</f>
        <v>3.8711610486891384</v>
      </c>
      <c r="CD30" s="67">
        <f>IFERROR(VLOOKUP($B30,RD[#All],CD$2,0)/CD$1,"")</f>
        <v>3.9101123595505616</v>
      </c>
      <c r="CE30" s="67">
        <f>IFERROR(VLOOKUP($B30,RD[#All],CE$2,0)/CE$1,"")</f>
        <v>3.8224719101123594</v>
      </c>
      <c r="CF30" s="67">
        <f>IFERROR(VLOOKUP($B30,RD[#All],CF$2,0)/CF$1,"")</f>
        <v>3.8625468164794006</v>
      </c>
      <c r="CG30" s="67">
        <f>IFERROR(VLOOKUP($B30,RD[#All],CG$2,0)/CG$1,"")</f>
        <v>3.8943820224719099</v>
      </c>
      <c r="CH30" s="67">
        <f>IFERROR(VLOOKUP($B30,RD[#All],CH$2,0)/CH$1,"")</f>
        <v>3.9433333333333329</v>
      </c>
      <c r="CI30" s="67">
        <f>IFERROR(VLOOKUP($B30,RD[#All],CI$2,0)/CI$1,"")</f>
        <v>3.8752808988764045</v>
      </c>
      <c r="CJ30" s="67">
        <f>IFERROR(VLOOKUP($B30,RD[#All],CJ$2,0)/CJ$1,"")</f>
        <v>3.9194756554307117</v>
      </c>
      <c r="CK30" s="67">
        <f>IFERROR(VLOOKUP($B30,RD[#All],CK$2,0)/CK$1,"")</f>
        <v>3.8880149812734079</v>
      </c>
      <c r="CL30" s="67">
        <f>IFERROR(VLOOKUP($B30,RD[#All],CL$2,0)/CL$1,"")</f>
        <v>3.8707865168539324</v>
      </c>
      <c r="CM30" s="67">
        <f>IFERROR(VLOOKUP($B30,RD[#All],CM$2,0)/CM$1,"")</f>
        <v>3.8913857677902621</v>
      </c>
      <c r="CN30" s="67">
        <f>IFERROR(VLOOKUP($B30,RD[#All],CN$2,0)/CN$1,"")</f>
        <v>3.8861423220973781</v>
      </c>
      <c r="CO30" s="67">
        <f>IFERROR(VLOOKUP($B30,RD[#All],CO$2,0)/CO$1,"")</f>
        <v>3.8385617977528086</v>
      </c>
      <c r="CP30" s="67">
        <f>IFERROR(VLOOKUP($B30,RD[#All],CP$2,0)/CP$1,"")</f>
        <v>3.9004321521175456</v>
      </c>
      <c r="CQ30" s="67">
        <f>IFERROR(VLOOKUP($B30,RD[#All],CQ$2,0)/CQ$1,"")</f>
        <v>3.8820224719101124</v>
      </c>
      <c r="CR30" s="67">
        <f>IFERROR(VLOOKUP($B30,RD[#All],CR$2,0)/CR$1,"")</f>
        <v>3.8539325842696628</v>
      </c>
      <c r="CS30" s="67">
        <f>IFERROR(VLOOKUP($B30,RD[#All],CS$2,0)/CS$1,"")</f>
        <v>3.8615064502704954</v>
      </c>
      <c r="CT30" s="67">
        <f>IFERROR(VLOOKUP($B30,RD[#All],CT$2,0)/CT$1,"")</f>
        <v>3.8183520599250937</v>
      </c>
      <c r="CU30" s="67">
        <f>IFERROR(VLOOKUP($B30,RD[#All],CU$2,0)/CU$1,"")</f>
        <v>3.8674157303370782</v>
      </c>
      <c r="CV30" s="67">
        <f>IFERROR(VLOOKUP($B30,RD[#All],CV$2,0)/CV$1,"")</f>
        <v>3.7041198501872659</v>
      </c>
      <c r="CW30" s="67">
        <f>IFERROR(VLOOKUP($B30,RD[#All],CW$2,0)/CW$1,"")</f>
        <v>3.7116104868913857</v>
      </c>
      <c r="CX30" s="67">
        <f>IFERROR(VLOOKUP($B30,RD[#All],CX$2,0)/CX$1,"")</f>
        <v>3.6816479400749063</v>
      </c>
      <c r="CY30" s="67">
        <f>IFERROR(VLOOKUP($B30,RD[#All],CY$2,0)/CY$1,"")</f>
        <v>3.6704119850187267</v>
      </c>
      <c r="CZ30" s="67">
        <f>IFERROR(VLOOKUP($B30,RD[#All],CZ$2,0)/CZ$1,"")</f>
        <v>3.7265917602996255</v>
      </c>
      <c r="DA30" s="67">
        <f>IFERROR(VLOOKUP($B30,RD[#All],DA$2,0)/DA$1,"")</f>
        <v>3.6853932584269664</v>
      </c>
      <c r="DB30" s="67">
        <f>IFERROR(VLOOKUP($B30,RD[#All],DB$2,0)/DB$1,"")</f>
        <v>3.8434456928838951</v>
      </c>
      <c r="DC30" s="67">
        <f>IFERROR(VLOOKUP($B30,RD[#All],DC$2,0)/DC$1,"")</f>
        <v>3.6993757802746567</v>
      </c>
      <c r="DD30" s="67">
        <f>IFERROR(VLOOKUP($B30,RD[#All],DD$2,0)/DD$1,"")</f>
        <v>3.6816479400749063</v>
      </c>
      <c r="DE30" s="67">
        <f>IFERROR(VLOOKUP($B30,RD[#All],DE$2,0)/DE$1,"")</f>
        <v>3.6960466084061592</v>
      </c>
      <c r="DF30" s="67">
        <f>IFERROR(VLOOKUP($B30,RD[#All],DF$2,0)/DF$1,"")</f>
        <v>3.6768149882903982</v>
      </c>
      <c r="DG30" s="67">
        <f>IFERROR(VLOOKUP($B30,RD[#All],DG$2,0)/DG$1,"")</f>
        <v>3.7606741573033711</v>
      </c>
      <c r="DH30" s="67">
        <f>IFERROR(VLOOKUP($B30,RD[#All],DH$2,0)/DH$1,"")</f>
        <v>3.7569704535996671</v>
      </c>
      <c r="DI30" s="67">
        <f>IFERROR(VLOOKUP($B30,RD[#All],DI$2,0)/DI$1,"")</f>
        <v>3.7030250648228171</v>
      </c>
      <c r="DJ30" s="67">
        <f>IFERROR(VLOOKUP($B30,RD[#All],DJ$2,0)/DJ$1,"")</f>
        <v>3.7790838375108033</v>
      </c>
      <c r="DK30" s="67">
        <f>IFERROR(VLOOKUP($B30,RD[#All],DK$2,0)/DK$1,"")</f>
        <v>3.7826050769870996</v>
      </c>
      <c r="DL30" s="67">
        <f>IFERROR(VLOOKUP($B30,RD[#All],DL$2,0)/DL$1,"")</f>
        <v>3.7489804411152723</v>
      </c>
      <c r="DM30" s="67">
        <f>IFERROR(VLOOKUP($B30,RD[#All],DM$2,0)/DM$1,"")</f>
        <v>3.7116104868913857</v>
      </c>
      <c r="DN30" s="67">
        <f>IFERROR(VLOOKUP($B30,RD[#All],DN$2,0)/DN$1,"")</f>
        <v>3.7632958801498124</v>
      </c>
      <c r="DO30" s="67">
        <f>IFERROR(VLOOKUP($B30,RD[#All],DO$2,0)/DO$1,"")</f>
        <v>3.6697892271662771</v>
      </c>
      <c r="DP30" s="67">
        <f>IFERROR(VLOOKUP($B30,RD[#All],DP$2,0)/DP$1,"")</f>
        <v>3.7652933832709112</v>
      </c>
      <c r="DQ30" s="67">
        <f>IFERROR(VLOOKUP($B30,RD[#All],DQ$2,0)/DQ$1,"")</f>
        <v>3.6967124427798588</v>
      </c>
      <c r="DR30" s="67">
        <f>IFERROR(VLOOKUP($B30,RD[#All],DR$2,0)/DR$1,"")</f>
        <v>3.7775280898876407</v>
      </c>
      <c r="DS30" s="67">
        <f>IFERROR(VLOOKUP($B30,RD[#All],DS$2,0)/DS$1,"")</f>
        <v>3.8000000000000003</v>
      </c>
      <c r="DT30" s="67">
        <f>IFERROR(VLOOKUP($B30,RD[#All],DT$2,0)/DT$1,"")</f>
        <v>3.6687473990844777</v>
      </c>
      <c r="DU30" s="67">
        <f>IFERROR(VLOOKUP($B30,RD[#All],DU$2,0)/DU$1,"")</f>
        <v>3.7057012068248021</v>
      </c>
      <c r="DV30" s="67">
        <f>IFERROR(VLOOKUP($B30,RD[#All],DV$2,0)/DV$1,"")</f>
        <v>3.6532209737827714</v>
      </c>
      <c r="DW30" s="67">
        <f>IFERROR(VLOOKUP($B30,RD[#All],DW$2,0)/DW$1,"")</f>
        <v>3.7168539325842698</v>
      </c>
      <c r="DX30" s="67">
        <f>IFERROR(VLOOKUP($B30,RD[#All],DX$2,0)/DX$1,"")</f>
        <v>3.7762796504369538</v>
      </c>
      <c r="DY30" s="67">
        <f>IFERROR(VLOOKUP($B30,RD[#All],DY$2,0)/DY$1,"")</f>
        <v>3.7588014981273408</v>
      </c>
      <c r="DZ30" s="67">
        <f>IFERROR(VLOOKUP($B30,RD[#All],DZ$2,0)/DZ$1,"")</f>
        <v>3.649438202247191</v>
      </c>
      <c r="EA30" s="67">
        <f>IFERROR(VLOOKUP($B30,RD[#All],EA$2,0)/EA$1,"")</f>
        <v>3.765626300457761</v>
      </c>
      <c r="EB30" s="67">
        <f>IFERROR(VLOOKUP($B30,RD[#All],EB$2,0)/EB$1,"")</f>
        <v>3.730669995838535</v>
      </c>
      <c r="EC30" s="67">
        <f>IFERROR(VLOOKUP($B30,RD[#All],EC$2,0)/EC$1,"")</f>
        <v>3.6663785652549699</v>
      </c>
      <c r="ED30" s="67">
        <f>IFERROR(VLOOKUP($B30,RD[#All],ED$2,0)/ED$1,"")</f>
        <v>3.7790838375108033</v>
      </c>
      <c r="EE30" s="67">
        <f>IFERROR(VLOOKUP($B30,RD[#All],EE$2,0)/EE$1,"")</f>
        <v>3.7704407951598959</v>
      </c>
      <c r="EF30" s="67">
        <f>IFERROR(VLOOKUP($B30,RD[#All],EF$2,0)/EF$1,"")</f>
        <v>3.6813074565883555</v>
      </c>
      <c r="EG30" s="67">
        <f>IFERROR(VLOOKUP($B30,RD[#All],EG$2,0)/EG$1,"")</f>
        <v>3.8216783216783217</v>
      </c>
      <c r="EH30" s="67">
        <f>IFERROR(VLOOKUP($B30,RD[#All],EH$2,0)/EH$1,"")</f>
        <v>3.7118881118881117</v>
      </c>
      <c r="EI30" s="67">
        <f>IFERROR(VLOOKUP($B30,RD[#All],EI$2,0)/EI$1,"")</f>
        <v>3.6727272727272728</v>
      </c>
      <c r="EJ30" s="67">
        <f>IFERROR(VLOOKUP($B30,RD[#All],EJ$2,0)/EJ$1,"")</f>
        <v>3.7097902097902096</v>
      </c>
      <c r="EK30" s="67">
        <f>IFERROR(VLOOKUP($B30,RD[#All],EK$2,0)/EK$1,"")</f>
        <v>3.7501123595505619</v>
      </c>
      <c r="EL30" s="67">
        <f>IFERROR(VLOOKUP($B30,RD[#All],EL$2,0)/EL$1,"")</f>
        <v>3.792134831460674</v>
      </c>
      <c r="EM30" s="67">
        <f>IFERROR(VLOOKUP($B30,RD[#All],EM$2,0)/EM$1,"")</f>
        <v>3.7780466724286947</v>
      </c>
      <c r="EN30" s="67">
        <f>IFERROR(VLOOKUP($B30,RD[#All],EN$2,0)/EN$1,"")</f>
        <v>3.745203111495246</v>
      </c>
      <c r="EO30" s="67">
        <f>IFERROR(VLOOKUP($B30,RD[#All],EO$2,0)/EO$1,"")</f>
        <v>3.7895131086142322</v>
      </c>
      <c r="EP30" s="67">
        <f>IFERROR(VLOOKUP($B30,RD[#All],EP$2,0)/EP$1,"")</f>
        <v>3.7846153846153849</v>
      </c>
      <c r="EQ30" s="67">
        <f>IFERROR(VLOOKUP($B30,RD[#All],EQ$2,0)/EQ$1,"")</f>
        <v>3.6992509363295882</v>
      </c>
      <c r="ER30" s="67">
        <f>IFERROR(VLOOKUP($B30,RD[#All],ER$2,0)/ER$1,"")</f>
        <v>3.7649092480553157</v>
      </c>
      <c r="ES30" s="67">
        <f>IFERROR(VLOOKUP($B30,RD[#All],ES$2,0)/ES$1,"")</f>
        <v>3.7116104868913857</v>
      </c>
      <c r="ET30" s="67">
        <f>IFERROR(VLOOKUP($B30,RD[#All],ET$2,0)/ET$1,"")</f>
        <v>3.7793667007150153</v>
      </c>
      <c r="EU30" s="67">
        <f>IFERROR(VLOOKUP($B30,RD[#All],EU$2,0)/EU$1,"")</f>
        <v>3.7683664649956783</v>
      </c>
      <c r="EV30" s="67">
        <f>IFERROR(VLOOKUP($B30,RD[#All],EV$2,0)/EV$1,"")</f>
        <v>3.8063958513396714</v>
      </c>
      <c r="EW30" s="67">
        <f>IFERROR(VLOOKUP($B30,RD[#All],EW$2,0)/EW$1,"")</f>
        <v>3.7711322385479686</v>
      </c>
      <c r="EX30" s="67">
        <f>IFERROR(VLOOKUP($B30,RD[#All],EX$2,0)/EX$1,"")</f>
        <v>3.8239700374531833</v>
      </c>
      <c r="EY30" s="67">
        <f>IFERROR(VLOOKUP($B30,RD[#All],EY$2,0)/EY$1,"")</f>
        <v>3.6840615896795668</v>
      </c>
      <c r="EZ30" s="67">
        <f>IFERROR(VLOOKUP($B30,RD[#All],EZ$2,0)/EZ$1,"")</f>
        <v>3.6741573033707864</v>
      </c>
      <c r="FA30" s="67">
        <f>IFERROR(VLOOKUP($B30,RD[#All],FA$2,0)/FA$1,"")</f>
        <v>3.6891385767790261</v>
      </c>
      <c r="FB30" s="67">
        <f>IFERROR(VLOOKUP($B30,RD[#All],FB$2,0)/FB$1,"")</f>
        <v>3.6741573033707864</v>
      </c>
      <c r="FC30" s="67">
        <f>IFERROR(VLOOKUP($B30,RD[#All],FC$2,0)/FC$1,"")</f>
        <v>3.707865168539326</v>
      </c>
      <c r="FD30" s="67">
        <f>IFERROR(VLOOKUP($B30,RD[#All],FD$2,0)/FD$1,"")</f>
        <v>3.6704119850187267</v>
      </c>
      <c r="FE30" s="67">
        <f>IFERROR(VLOOKUP($B30,RD[#All],FE$2,0)/FE$1,"")</f>
        <v>3.6969696969696968</v>
      </c>
      <c r="FF30" s="67">
        <f>IFERROR(VLOOKUP($B30,RD[#All],FF$2,0)/FF$1,"")</f>
        <v>3.7568181818181818</v>
      </c>
      <c r="FG30" s="67">
        <f>IFERROR(VLOOKUP($B30,RD[#All],FG$2,0)/FG$1,"")</f>
        <v>3.6760942760942759</v>
      </c>
      <c r="FH30" s="67">
        <f>IFERROR(VLOOKUP($B30,RD[#All],FH$2,0)/FH$1,"")</f>
        <v>3.6750000000000003</v>
      </c>
      <c r="FI30" s="67">
        <f>IFERROR(VLOOKUP($B30,RD[#All],FI$2,0)/FI$1,"")</f>
        <v>3.6632996632996635</v>
      </c>
      <c r="FJ30" s="67">
        <f>IFERROR(VLOOKUP($B30,RD[#All],FJ$2,0)/FJ$1,"")</f>
        <v>3.6717171717171717</v>
      </c>
      <c r="FK30" s="67">
        <f>IFERROR(VLOOKUP($B30,RD[#All],FK$2,0)/FK$1,"")</f>
        <v>3.7629629629629626</v>
      </c>
      <c r="FL30" s="67">
        <f>IFERROR(VLOOKUP($B30,RD[#All],FL$2,0)/FL$1,"")</f>
        <v>3.7109090909090909</v>
      </c>
      <c r="FM30" s="67">
        <f>IFERROR(VLOOKUP($B30,RD[#All],FM$2,0)/FM$1,"")</f>
        <v>3.6981060606060603</v>
      </c>
      <c r="FN30" s="67">
        <f>IFERROR(VLOOKUP($B30,RD[#All],FN$2,0)/FN$1,"")</f>
        <v>3.659259259259259</v>
      </c>
      <c r="FO30" s="67">
        <f>IFERROR(VLOOKUP($B30,RD[#All],FO$2,0)/FO$1,"")</f>
        <v>3.7140151515151514</v>
      </c>
      <c r="FP30" s="67">
        <f>IFERROR(VLOOKUP($B30,RD[#All],FP$2,0)/FP$1,"")</f>
        <v>3.6985454545454548</v>
      </c>
      <c r="FQ30" s="67">
        <f>IFERROR(VLOOKUP($B30,RD[#All],FQ$2,0)/FQ$1,"")</f>
        <v>3.6629090909090909</v>
      </c>
      <c r="FR30" s="67">
        <f>IFERROR(VLOOKUP($B30,RD[#All],FR$2,0)/FR$1,"")</f>
        <v>3.6778181818181817</v>
      </c>
      <c r="FS30" s="67">
        <f>IFERROR(VLOOKUP($B30,RD[#All],FS$2,0)/FS$1,"")</f>
        <v>3.6929292929292927</v>
      </c>
      <c r="FT30" s="67">
        <f>IFERROR(VLOOKUP($B30,RD[#All],FT$2,0)/FT$1,"")</f>
        <v>3.7719999999999998</v>
      </c>
      <c r="FU30" s="67">
        <f>IFERROR(VLOOKUP($B30,RD[#All],FU$2,0)/FU$1,"")</f>
        <v>3.7515151515151515</v>
      </c>
      <c r="FV30" s="67">
        <f>IFERROR(VLOOKUP($B30,RD[#All],FV$2,0)/FV$1,"")</f>
        <v>3.7124999999999999</v>
      </c>
      <c r="FW30" s="67">
        <f>IFERROR(VLOOKUP($B30,RD[#All],FW$2,0)/FW$1,"")</f>
        <v>3.6875</v>
      </c>
      <c r="FX30" s="67">
        <f>IFERROR(VLOOKUP($B30,RD[#All],FX$2,0)/FX$1,"")</f>
        <v>3.7037878787878786</v>
      </c>
      <c r="FY30" s="67">
        <f>IFERROR(VLOOKUP($B30,RD[#All],FY$2,0)/FY$1,"")</f>
        <v>3.734006734006734</v>
      </c>
      <c r="FZ30" s="67">
        <f>IFERROR(VLOOKUP($B30,RD[#All],FZ$2,0)/FZ$1,"")</f>
        <v>3.7159090909090908</v>
      </c>
      <c r="GA30" s="67">
        <f>IFERROR(VLOOKUP($B30,RD[#All],GA$2,0)/GA$1,"")</f>
        <v>3.6783216783216783</v>
      </c>
      <c r="GB30" s="67">
        <f>IFERROR(VLOOKUP($B30,RD[#All],GB$2,0)/GB$1,"")</f>
        <v>3.65993265993266</v>
      </c>
      <c r="GC30" s="67">
        <f>IFERROR(VLOOKUP($B30,RD[#All],GC$2,0)/GC$1,"")</f>
        <v>3.6902356902356903</v>
      </c>
      <c r="GD30" s="67">
        <f>IFERROR(VLOOKUP($B30,RD[#All],GD$2,0)/GD$1,"")</f>
        <v>3.7719999999999998</v>
      </c>
      <c r="GE30" s="67">
        <f>IFERROR(VLOOKUP($B30,RD[#All],GE$2,0)/GE$1,"")</f>
        <v>3.6751748251748251</v>
      </c>
      <c r="GF30" s="67">
        <f>IFERROR(VLOOKUP($B30,RD[#All],GF$2,0)/GF$1,"")</f>
        <v>3.6747474747474751</v>
      </c>
      <c r="GG30" s="67">
        <f>IFERROR(VLOOKUP($B30,RD[#All],GG$2,0)/GG$1,"")</f>
        <v>3.6967272727272729</v>
      </c>
      <c r="GH30" s="67">
        <f>IFERROR(VLOOKUP($B30,RD[#All],GH$2,0)/GH$1,"")</f>
        <v>3.7054545454545456</v>
      </c>
      <c r="GI30" s="67">
        <f>IFERROR(VLOOKUP($B30,RD[#All],GI$2,0)/GI$1,"")</f>
        <v>3.681090909090909</v>
      </c>
      <c r="GJ30" s="67">
        <f>IFERROR(VLOOKUP($B30,RD[#All],GJ$2,0)/GJ$1,"")</f>
        <v>3.7447552447552446</v>
      </c>
      <c r="GK30" s="67">
        <f>IFERROR(VLOOKUP($B30,RD[#All],GK$2,0)/GK$1,"")</f>
        <v>3.7844696969696972</v>
      </c>
      <c r="GL30" s="67">
        <f>IFERROR(VLOOKUP($B30,RD[#All],GL$2,0)/GL$1,"")</f>
        <v>3.7314393939393939</v>
      </c>
      <c r="GM30" s="67">
        <f>IFERROR(VLOOKUP($B30,RD[#All],GM$2,0)/GM$1,"")</f>
        <v>3.7159090909090908</v>
      </c>
      <c r="GN30" s="67">
        <f>IFERROR(VLOOKUP($B30,RD[#All],GN$2,0)/GN$1,"")</f>
        <v>3.7045454545454546</v>
      </c>
      <c r="GO30" s="67">
        <f>IFERROR(VLOOKUP($B30,RD[#All],GO$2,0)/GO$1,"")</f>
        <v>3.7329545454545454</v>
      </c>
      <c r="GP30" s="67">
        <f>IFERROR(VLOOKUP($B30,RD[#All],GP$2,0)/GP$1,"")</f>
        <v>3.6905303030303029</v>
      </c>
      <c r="GQ30" s="67">
        <f>IFERROR(VLOOKUP($B30,RD[#All],GQ$2,0)/GQ$1,"")</f>
        <v>3.7063636363636361</v>
      </c>
      <c r="GR30" s="67">
        <f>IFERROR(VLOOKUP($B30,RD[#All],GR$2,0)/GR$1,"")</f>
        <v>3.75</v>
      </c>
      <c r="GS30" s="67" t="str">
        <f>IFERROR(VLOOKUP($B30,RD[#All],GS$2,0)/GS$1,"")</f>
        <v/>
      </c>
      <c r="GT30" s="67" t="str">
        <f>IFERROR(VLOOKUP($B30,RD[#All],GT$2,0)/GT$1,"")</f>
        <v/>
      </c>
      <c r="GU30" s="67">
        <f>IFERROR(VLOOKUP($B30,RD[#All],GU$2,0)/GU$1,"")</f>
        <v>3.5431235431235435</v>
      </c>
      <c r="GV30" s="67">
        <f>IFERROR(VLOOKUP($B30,RD[#All],GV$2,0)/GV$1,"")</f>
        <v>3.7551878119254005</v>
      </c>
      <c r="GW30" s="67">
        <f>IFERROR(VLOOKUP($B30,RD[#All],GW$2,0)/GW$1,"")</f>
        <v>3.7350332594235032</v>
      </c>
      <c r="GX30" s="67" t="str">
        <f>IFERROR(VLOOKUP($B30,RD[#All],GX$2,0)/GX$1,"")</f>
        <v/>
      </c>
      <c r="GY30" s="67">
        <f>IFERROR(VLOOKUP($B30,RD[#All],GY$2,0)/GY$1,"")</f>
        <v>3.6674641148325353</v>
      </c>
      <c r="GZ30" s="67">
        <f>IFERROR(VLOOKUP($B30,RD[#All],GZ$2,0)/GZ$1,"")</f>
        <v>3.6752808988764043</v>
      </c>
      <c r="HA30" s="67">
        <f>IFERROR(VLOOKUP($B30,RD[#All],HA$2,0)/HA$1,"")</f>
        <v>3.8292134831460674</v>
      </c>
      <c r="HB30" s="67">
        <f>IFERROR(VLOOKUP($B30,RD[#All],HB$2,0)/HB$1,"")</f>
        <v>3.6801498127340824</v>
      </c>
      <c r="HC30" s="67">
        <f>IFERROR(VLOOKUP($B30,RD[#All],HC$2,0)/HC$1,"")</f>
        <v>3.6831460674157301</v>
      </c>
      <c r="HD30" s="67">
        <f>IFERROR(VLOOKUP($B30,RD[#All],HD$2,0)/HD$1,"")</f>
        <v>3.6692883895131088</v>
      </c>
      <c r="HE30" s="67">
        <f>IFERROR(VLOOKUP($B30,RD[#All],HE$2,0)/HE$1,"")</f>
        <v>3.7037453183520599</v>
      </c>
      <c r="HF30" s="67">
        <f>IFERROR(VLOOKUP($B30,RD[#All],HF$2,0)/HF$1,"")</f>
        <v>3.6741573033707864</v>
      </c>
      <c r="HG30" s="67">
        <f>IFERROR(VLOOKUP($B30,RD[#All],HG$2,0)/HG$1,"")</f>
        <v>3.691011235955056</v>
      </c>
      <c r="HH30" s="67">
        <f>IFERROR(VLOOKUP($B30,RD[#All],HH$2,0)/HH$1,"")</f>
        <v>3.6666666666666665</v>
      </c>
      <c r="HI30" s="67">
        <f>IFERROR(VLOOKUP($B30,RD[#All],HI$2,0)/HI$1,"")</f>
        <v>3.7475655430711612</v>
      </c>
      <c r="HJ30" s="67">
        <f>IFERROR(VLOOKUP($B30,RD[#All],HJ$2,0)/HJ$1,"")</f>
        <v>3.6928838951310863</v>
      </c>
      <c r="HK30" s="67">
        <f>IFERROR(VLOOKUP($B30,RD[#All],HK$2,0)/HK$1,"")</f>
        <v>3.6803995006242198</v>
      </c>
      <c r="HL30" s="67">
        <f>IFERROR(VLOOKUP($B30,RD[#All],HL$2,0)/HL$1,"")</f>
        <v>3.9577195172700788</v>
      </c>
      <c r="HM30" s="67">
        <f>IFERROR(VLOOKUP($B30,RD[#All],HM$2,0)/HM$1,"")</f>
        <v>3.7080161218092251</v>
      </c>
      <c r="HN30" s="67">
        <f>IFERROR(VLOOKUP($B30,RD[#All],HN$2,0)/HN$1,"")</f>
        <v>3.9005821764442454</v>
      </c>
      <c r="HO30" s="67">
        <f>IFERROR(VLOOKUP($B30,RD[#All],HO$2,0)/HO$1,"")</f>
        <v>3.9237199582027169</v>
      </c>
      <c r="HP30" s="67">
        <f>IFERROR(VLOOKUP($B30,RD[#All],HP$2,0)/HP$1,"")</f>
        <v>3.9435736677115987</v>
      </c>
      <c r="HQ30" s="67">
        <f>IFERROR(VLOOKUP($B30,RD[#All],HQ$2,0)/HQ$1,"")</f>
        <v>3.7133237133237134</v>
      </c>
      <c r="HR30" s="67">
        <f>IFERROR(VLOOKUP($B30,RD[#All],HR$2,0)/HR$1,"")</f>
        <v>3.764804003336113</v>
      </c>
      <c r="HS30" s="67">
        <f>IFERROR(VLOOKUP($B30,RD[#All],HS$2,0)/HS$1,"")</f>
        <v>3.8094382022471911</v>
      </c>
      <c r="HT30" s="67">
        <f>IFERROR(VLOOKUP($B30,RD[#All],HT$2,0)/HT$1,"")</f>
        <v>3.7746150645027048</v>
      </c>
      <c r="HU30" s="67">
        <f>IFERROR(VLOOKUP($B30,RD[#All],HU$2,0)/HU$1,"")</f>
        <v>3.7683664649956783</v>
      </c>
      <c r="HV30" s="67">
        <f>IFERROR(VLOOKUP($B30,RD[#All],HV$2,0)/HV$1,"")</f>
        <v>3.7507346585998276</v>
      </c>
      <c r="HW30" s="67">
        <f>IFERROR(VLOOKUP($B30,RD[#All],HW$2,0)/HW$1,"")</f>
        <v>3.7950561797752811</v>
      </c>
      <c r="HX30" s="67">
        <f>IFERROR(VLOOKUP($B30,RD[#All],HX$2,0)/HX$1,"")</f>
        <v>3.7372515125324113</v>
      </c>
      <c r="HY30" s="67">
        <f>IFERROR(VLOOKUP($B30,RD[#All],HY$2,0)/HY$1,"")</f>
        <v>3.7386600083229298</v>
      </c>
      <c r="HZ30" s="67">
        <f>IFERROR(VLOOKUP($B30,RD[#All],HZ$2,0)/HZ$1,"")</f>
        <v>3.7895963379109445</v>
      </c>
      <c r="IA30" s="67">
        <f>IFERROR(VLOOKUP($B30,RD[#All],IA$2,0)/IA$1,"")</f>
        <v>3.6713286713286717</v>
      </c>
      <c r="IB30" s="67">
        <f>IFERROR(VLOOKUP($B30,RD[#All],IB$2,0)/IB$1,"")</f>
        <v>3.7604617604617609</v>
      </c>
      <c r="IC30" s="67">
        <f>IFERROR(VLOOKUP($B30,RD[#All],IC$2,0)/IC$1,"")</f>
        <v>3.7432012432012436</v>
      </c>
      <c r="ID30" s="67">
        <f>IFERROR(VLOOKUP($B30,RD[#All],ID$2,0)/ID$1,"")</f>
        <v>3.7044519266741487</v>
      </c>
      <c r="IE30" s="67">
        <f>IFERROR(VLOOKUP($B30,RD[#All],IE$2,0)/IE$1,"")</f>
        <v>3.7183838383838381</v>
      </c>
      <c r="IF30" s="67" t="str">
        <f>IFERROR(VLOOKUP($B30,RD[#All],IF$2,0)/IF$1,"")</f>
        <v/>
      </c>
      <c r="IG30" s="67">
        <f>IFERROR(VLOOKUP($B30,RD[#All],IG$2,0)/IG$1,"")</f>
        <v>3.7645060854797623</v>
      </c>
      <c r="IH30" s="67">
        <f>IFERROR(VLOOKUP($B30,RD[#All],IH$2,0)/IH$1,"")</f>
        <v>3.6955764541971434</v>
      </c>
      <c r="II30" s="67">
        <f>IFERROR(VLOOKUP($B30,RD[#All],II$2,0)/II$1,"")</f>
        <v>3.7810945273631842</v>
      </c>
      <c r="IJ30" s="67">
        <f>IFERROR(VLOOKUP($B30,RD[#All],IJ$2,0)/IJ$1,"")</f>
        <v>3.6977179199401418</v>
      </c>
      <c r="IK30" s="67">
        <f>IFERROR(VLOOKUP($B30,RD[#All],IK$2,0)/IK$1,"")</f>
        <v>3.6480186480186485</v>
      </c>
      <c r="IL30" s="67" t="str">
        <f>IFERROR(VLOOKUP($B30,RD[#All],IL$2,0)/IL$1,"")</f>
        <v/>
      </c>
      <c r="IM30" s="67" t="str">
        <f>IFERROR(VLOOKUP($B30,RD[#All],IM$2,0)/IM$1,"")</f>
        <v/>
      </c>
      <c r="IN30" s="67">
        <f>IFERROR(VLOOKUP($B30,RD[#All],IN$2,0)/IN$1,"")</f>
        <v>3.8119122257053291</v>
      </c>
      <c r="IO30" s="67">
        <f>IFERROR(VLOOKUP($B30,RD[#All],IO$2,0)/IO$1,"")</f>
        <v>3.7264890282131664</v>
      </c>
      <c r="IP30" s="67">
        <f>IFERROR(VLOOKUP($B30,RD[#All],IP$2,0)/IP$1,"")</f>
        <v>4.1224234853216739</v>
      </c>
      <c r="IQ30" s="67">
        <f>IFERROR(VLOOKUP($B30,RD[#All],IQ$2,0)/IQ$1,"")</f>
        <v>3.6946386946386949</v>
      </c>
      <c r="IR30" s="67">
        <f>IFERROR(VLOOKUP($B30,RD[#All],IR$2,0)/IR$1,"")</f>
        <v>3.7354892205638475</v>
      </c>
      <c r="IS30" s="86">
        <f>IFERROR(AVERAGEIF(Inv_SY_B[[#This Row],[BLK1_INV1]:[BLK8_INV27]],"&gt;"&amp;0.1,Inv_SY_B[[#This Row],[BLK1_INV1]:[BLK8_INV27]]),"")</f>
        <v>3.7475699227610946</v>
      </c>
    </row>
    <row r="31" spans="2:253" x14ac:dyDescent="0.35">
      <c r="B31" s="85">
        <f t="shared" si="0"/>
        <v>45853</v>
      </c>
      <c r="C31" s="67">
        <f>IFERROR(VLOOKUP($B31,RD[#All],C$2,0)/C$1,"")</f>
        <v>3.274675885911841</v>
      </c>
      <c r="D31" s="67">
        <f>IFERROR(VLOOKUP($B31,RD[#All],D$2,0)/D$1,"")</f>
        <v>3.2878133102852205</v>
      </c>
      <c r="E31" s="67">
        <f>IFERROR(VLOOKUP($B31,RD[#All],E$2,0)/E$1,"")</f>
        <v>3.2958801498127341</v>
      </c>
      <c r="F31" s="67">
        <f>IFERROR(VLOOKUP($B31,RD[#All],F$2,0)/F$1,"")</f>
        <v>3.2247191011235956</v>
      </c>
      <c r="G31" s="67">
        <f>IFERROR(VLOOKUP($B31,RD[#All],G$2,0)/G$1,"")</f>
        <v>3.3369057908383755</v>
      </c>
      <c r="H31" s="67">
        <f>IFERROR(VLOOKUP($B31,RD[#All],H$2,0)/H$1,"")</f>
        <v>3.3411985018726593</v>
      </c>
      <c r="I31" s="67">
        <f>IFERROR(VLOOKUP($B31,RD[#All],I$2,0)/I$1,"")</f>
        <v>3.2996254681647939</v>
      </c>
      <c r="J31" s="67">
        <f>IFERROR(VLOOKUP($B31,RD[#All],J$2,0)/J$1,"")</f>
        <v>3.292134831460674</v>
      </c>
      <c r="K31" s="67">
        <f>IFERROR(VLOOKUP($B31,RD[#All],K$2,0)/K$1,"")</f>
        <v>3.3452584269662919</v>
      </c>
      <c r="L31" s="67">
        <f>IFERROR(VLOOKUP($B31,RD[#All],L$2,0)/L$1,"")</f>
        <v>3.3564044943820224</v>
      </c>
      <c r="M31" s="67">
        <f>IFERROR(VLOOKUP($B31,RD[#All],M$2,0)/M$1,"")</f>
        <v>3.2734082397003745</v>
      </c>
      <c r="N31" s="67">
        <f>IFERROR(VLOOKUP($B31,RD[#All],N$2,0)/N$1,"")</f>
        <v>3.3370786516853932</v>
      </c>
      <c r="O31" s="67">
        <f>IFERROR(VLOOKUP($B31,RD[#All],O$2,0)/O$1,"")</f>
        <v>3.3483146067415732</v>
      </c>
      <c r="P31" s="67">
        <f>IFERROR(VLOOKUP($B31,RD[#All],P$2,0)/P$1,"")</f>
        <v>3.2727272727272729</v>
      </c>
      <c r="Q31" s="67">
        <f>IFERROR(VLOOKUP($B31,RD[#All],Q$2,0)/Q$1,"")</f>
        <v>3.3333333333333335</v>
      </c>
      <c r="R31" s="67">
        <f>IFERROR(VLOOKUP($B31,RD[#All],R$2,0)/R$1,"")</f>
        <v>3.3756554307116104</v>
      </c>
      <c r="S31" s="67">
        <f>IFERROR(VLOOKUP($B31,RD[#All],S$2,0)/S$1,"")</f>
        <v>3.3486891385767792</v>
      </c>
      <c r="T31" s="67">
        <f>IFERROR(VLOOKUP($B31,RD[#All],T$2,0)/T$1,"")</f>
        <v>3.262172284644195</v>
      </c>
      <c r="U31" s="67">
        <f>IFERROR(VLOOKUP($B31,RD[#All],U$2,0)/U$1,"")</f>
        <v>3.3617977528089886</v>
      </c>
      <c r="V31" s="67">
        <f>IFERROR(VLOOKUP($B31,RD[#All],V$2,0)/V$1,"")</f>
        <v>3.2878133102852205</v>
      </c>
      <c r="W31" s="67">
        <f>IFERROR(VLOOKUP($B31,RD[#All],W$2,0)/W$1,"")</f>
        <v>3.3258426966292136</v>
      </c>
      <c r="X31" s="67">
        <f>IFERROR(VLOOKUP($B31,RD[#All],X$2,0)/X$1,"")</f>
        <v>3.2625468164794009</v>
      </c>
      <c r="Y31" s="67">
        <f>IFERROR(VLOOKUP($B31,RD[#All],Y$2,0)/Y$1,"")</f>
        <v>3.3085566119273984</v>
      </c>
      <c r="Z31" s="67">
        <f>IFERROR(VLOOKUP($B31,RD[#All],Z$2,0)/Z$1,"")</f>
        <v>3.3325010403662088</v>
      </c>
      <c r="AA31" s="67">
        <f>IFERROR(VLOOKUP($B31,RD[#All],AA$2,0)/AA$1,"")</f>
        <v>3.2878133102852205</v>
      </c>
      <c r="AB31" s="67">
        <f>IFERROR(VLOOKUP($B31,RD[#All],AB$2,0)/AB$1,"")</f>
        <v>3.2981849611063092</v>
      </c>
      <c r="AC31" s="67">
        <f>IFERROR(VLOOKUP($B31,RD[#All],AC$2,0)/AC$1,"")</f>
        <v>3.2812445980985308</v>
      </c>
      <c r="AD31" s="67">
        <f>IFERROR(VLOOKUP($B31,RD[#All],AD$2,0)/AD$1,"")</f>
        <v>3.2958801498127341</v>
      </c>
      <c r="AE31" s="67">
        <f>IFERROR(VLOOKUP($B31,RD[#All],AE$2,0)/AE$1,"")</f>
        <v>3.2279650436953808</v>
      </c>
      <c r="AF31" s="67">
        <f>IFERROR(VLOOKUP($B31,RD[#All],AF$2,0)/AF$1,"")</f>
        <v>3.2659176029962547</v>
      </c>
      <c r="AG31" s="67">
        <f>IFERROR(VLOOKUP($B31,RD[#All],AG$2,0)/AG$1,"")</f>
        <v>3.3391593841032043</v>
      </c>
      <c r="AH31" s="67">
        <f>IFERROR(VLOOKUP($B31,RD[#All],AH$2,0)/AH$1,"")</f>
        <v>3.2958801498127341</v>
      </c>
      <c r="AI31" s="67">
        <f>IFERROR(VLOOKUP($B31,RD[#All],AI$2,0)/AI$1,"")</f>
        <v>3.2401729559748427</v>
      </c>
      <c r="AJ31" s="67">
        <f>IFERROR(VLOOKUP($B31,RD[#All],AJ$2,0)/AJ$1,"")</f>
        <v>3.2222388282767898</v>
      </c>
      <c r="AK31" s="67">
        <f>IFERROR(VLOOKUP($B31,RD[#All],AK$2,0)/AK$1,"")</f>
        <v>3.202621722846442</v>
      </c>
      <c r="AL31" s="67">
        <f>IFERROR(VLOOKUP($B31,RD[#All],AL$2,0)/AL$1,"")</f>
        <v>3.2519237203077953</v>
      </c>
      <c r="AM31" s="67">
        <f>IFERROR(VLOOKUP($B31,RD[#All],AM$2,0)/AM$1,"")</f>
        <v>3.2164794007490634</v>
      </c>
      <c r="AN31" s="67">
        <f>IFERROR(VLOOKUP($B31,RD[#All],AN$2,0)/AN$1,"")</f>
        <v>3.2254681647940076</v>
      </c>
      <c r="AO31" s="67">
        <f>IFERROR(VLOOKUP($B31,RD[#All],AO$2,0)/AO$1,"")</f>
        <v>3.2490636704119851</v>
      </c>
      <c r="AP31" s="67">
        <f>IFERROR(VLOOKUP($B31,RD[#All],AP$2,0)/AP$1,"")</f>
        <v>3.2280898876404494</v>
      </c>
      <c r="AQ31" s="67">
        <f>IFERROR(VLOOKUP($B31,RD[#All],AQ$2,0)/AQ$1,"")</f>
        <v>3.2535580524344572</v>
      </c>
      <c r="AR31" s="67">
        <f>IFERROR(VLOOKUP($B31,RD[#All],AR$2,0)/AR$1,"")</f>
        <v>3.2546816479400751</v>
      </c>
      <c r="AS31" s="67">
        <f>IFERROR(VLOOKUP($B31,RD[#All],AS$2,0)/AS$1,"")</f>
        <v>3.2359550561797752</v>
      </c>
      <c r="AT31" s="67">
        <f>IFERROR(VLOOKUP($B31,RD[#All],AT$2,0)/AT$1,"")</f>
        <v>3.2247191011235956</v>
      </c>
      <c r="AU31" s="67">
        <f>IFERROR(VLOOKUP($B31,RD[#All],AU$2,0)/AU$1,"")</f>
        <v>3.3629213483146065</v>
      </c>
      <c r="AV31" s="67">
        <f>IFERROR(VLOOKUP($B31,RD[#All],AV$2,0)/AV$1,"")</f>
        <v>3.3655430711610488</v>
      </c>
      <c r="AW31" s="67">
        <f>IFERROR(VLOOKUP($B31,RD[#All],AW$2,0)/AW$1,"")</f>
        <v>3.2878133102852205</v>
      </c>
      <c r="AX31" s="67">
        <f>IFERROR(VLOOKUP($B31,RD[#All],AX$2,0)/AX$1,"")</f>
        <v>3.2093632958801499</v>
      </c>
      <c r="AY31" s="67">
        <f>IFERROR(VLOOKUP($B31,RD[#All],AY$2,0)/AY$1,"")</f>
        <v>3.2352359550561798</v>
      </c>
      <c r="AZ31" s="67">
        <f>IFERROR(VLOOKUP($B31,RD[#All],AZ$2,0)/AZ$1,"")</f>
        <v>3.2309213483146069</v>
      </c>
      <c r="BA31" s="67">
        <f>IFERROR(VLOOKUP($B31,RD[#All],BA$2,0)/BA$1,"")</f>
        <v>3.2471910112359552</v>
      </c>
      <c r="BB31" s="67">
        <f>IFERROR(VLOOKUP($B31,RD[#All],BB$2,0)/BB$1,"")</f>
        <v>3.292134831460674</v>
      </c>
      <c r="BC31" s="67">
        <f>IFERROR(VLOOKUP($B31,RD[#All],BC$2,0)/BC$1,"")</f>
        <v>3.3604660840615894</v>
      </c>
      <c r="BD31" s="67">
        <f>IFERROR(VLOOKUP($B31,RD[#All],BD$2,0)/BD$1,"")</f>
        <v>3.2053266749895961</v>
      </c>
      <c r="BE31" s="67">
        <f>IFERROR(VLOOKUP($B31,RD[#All],BE$2,0)/BE$1,"")</f>
        <v>3.2107173725151257</v>
      </c>
      <c r="BF31" s="67">
        <f>IFERROR(VLOOKUP($B31,RD[#All],BF$2,0)/BF$1,"")</f>
        <v>3.3198501872659176</v>
      </c>
      <c r="BG31" s="67">
        <f>IFERROR(VLOOKUP($B31,RD[#All],BG$2,0)/BG$1,"")</f>
        <v>3.285892634207241</v>
      </c>
      <c r="BH31" s="67">
        <f>IFERROR(VLOOKUP($B31,RD[#All],BH$2,0)/BH$1,"")</f>
        <v>3.2059925093632957</v>
      </c>
      <c r="BI31" s="67">
        <f>IFERROR(VLOOKUP($B31,RD[#All],BI$2,0)/BI$1,"")</f>
        <v>3.2958801498127341</v>
      </c>
      <c r="BJ31" s="67">
        <f>IFERROR(VLOOKUP($B31,RD[#All],BJ$2,0)/BJ$1,"")</f>
        <v>3.4017478152309613</v>
      </c>
      <c r="BK31" s="67">
        <f>IFERROR(VLOOKUP($B31,RD[#All],BK$2,0)/BK$1,"")</f>
        <v>3.2651685393258427</v>
      </c>
      <c r="BL31" s="67">
        <f>IFERROR(VLOOKUP($B31,RD[#All],BL$2,0)/BL$1,"")</f>
        <v>3.3623285379725663</v>
      </c>
      <c r="BM31" s="67">
        <f>IFERROR(VLOOKUP($B31,RD[#All],BM$2,0)/BM$1,"")</f>
        <v>3.202621722846442</v>
      </c>
      <c r="BN31" s="67">
        <f>IFERROR(VLOOKUP($B31,RD[#All],BN$2,0)/BN$1,"")</f>
        <v>3.3559038662486937</v>
      </c>
      <c r="BO31" s="67">
        <f>IFERROR(VLOOKUP($B31,RD[#All],BO$2,0)/BO$1,"")</f>
        <v>3.352463267070009</v>
      </c>
      <c r="BP31" s="67">
        <f>IFERROR(VLOOKUP($B31,RD[#All],BP$2,0)/BP$1,"")</f>
        <v>3.3320656871218666</v>
      </c>
      <c r="BQ31" s="67">
        <f>IFERROR(VLOOKUP($B31,RD[#All],BQ$2,0)/BQ$1,"")</f>
        <v>3.3763180639585135</v>
      </c>
      <c r="BR31" s="67">
        <f>IFERROR(VLOOKUP($B31,RD[#All],BR$2,0)/BR$1,"")</f>
        <v>3.2943820224719103</v>
      </c>
      <c r="BS31" s="67">
        <f>IFERROR(VLOOKUP($B31,RD[#All],BS$2,0)/BS$1,"")</f>
        <v>3.3528089887640453</v>
      </c>
      <c r="BT31" s="67">
        <f>IFERROR(VLOOKUP($B31,RD[#All],BT$2,0)/BT$1,"")</f>
        <v>3.3318352059925096</v>
      </c>
      <c r="BU31" s="67">
        <f>IFERROR(VLOOKUP($B31,RD[#All],BU$2,0)/BU$1,"")</f>
        <v>3.3741573033707866</v>
      </c>
      <c r="BV31" s="67">
        <f>IFERROR(VLOOKUP($B31,RD[#All],BV$2,0)/BV$1,"")</f>
        <v>3.3595505617977528</v>
      </c>
      <c r="BW31" s="67">
        <f>IFERROR(VLOOKUP($B31,RD[#All],BW$2,0)/BW$1,"")</f>
        <v>3.2426966292134831</v>
      </c>
      <c r="BX31" s="67">
        <f>IFERROR(VLOOKUP($B31,RD[#All],BX$2,0)/BX$1,"")</f>
        <v>3.3576779026217229</v>
      </c>
      <c r="BY31" s="67">
        <f>IFERROR(VLOOKUP($B31,RD[#All],BY$2,0)/BY$1,"")</f>
        <v>3.3954223886808155</v>
      </c>
      <c r="BZ31" s="67">
        <f>IFERROR(VLOOKUP($B31,RD[#All],BZ$2,0)/BZ$1,"")</f>
        <v>3.3344985434873076</v>
      </c>
      <c r="CA31" s="67">
        <f>IFERROR(VLOOKUP($B31,RD[#All],CA$2,0)/CA$1,"")</f>
        <v>3.3994173949230131</v>
      </c>
      <c r="CB31" s="67">
        <f>IFERROR(VLOOKUP($B31,RD[#All],CB$2,0)/CB$1,"")</f>
        <v>3.3752808988764045</v>
      </c>
      <c r="CC31" s="67">
        <f>IFERROR(VLOOKUP($B31,RD[#All],CC$2,0)/CC$1,"")</f>
        <v>3.3674157303370786</v>
      </c>
      <c r="CD31" s="67">
        <f>IFERROR(VLOOKUP($B31,RD[#All],CD$2,0)/CD$1,"")</f>
        <v>3.3953327571305101</v>
      </c>
      <c r="CE31" s="67">
        <f>IFERROR(VLOOKUP($B31,RD[#All],CE$2,0)/CE$1,"")</f>
        <v>3.3973782771535581</v>
      </c>
      <c r="CF31" s="67">
        <f>IFERROR(VLOOKUP($B31,RD[#All],CF$2,0)/CF$1,"")</f>
        <v>3.249438202247191</v>
      </c>
      <c r="CG31" s="67">
        <f>IFERROR(VLOOKUP($B31,RD[#All],CG$2,0)/CG$1,"")</f>
        <v>3.3940074906367044</v>
      </c>
      <c r="CH31" s="67">
        <f>IFERROR(VLOOKUP($B31,RD[#All],CH$2,0)/CH$1,"")</f>
        <v>3.435580524344569</v>
      </c>
      <c r="CI31" s="67">
        <f>IFERROR(VLOOKUP($B31,RD[#All],CI$2,0)/CI$1,"")</f>
        <v>3.3876404494382024</v>
      </c>
      <c r="CJ31" s="67">
        <f>IFERROR(VLOOKUP($B31,RD[#All],CJ$2,0)/CJ$1,"")</f>
        <v>3.404119850187266</v>
      </c>
      <c r="CK31" s="67">
        <f>IFERROR(VLOOKUP($B31,RD[#All],CK$2,0)/CK$1,"")</f>
        <v>3.357303370786517</v>
      </c>
      <c r="CL31" s="67">
        <f>IFERROR(VLOOKUP($B31,RD[#All],CL$2,0)/CL$1,"")</f>
        <v>3.3453183520599254</v>
      </c>
      <c r="CM31" s="67">
        <f>IFERROR(VLOOKUP($B31,RD[#All],CM$2,0)/CM$1,"")</f>
        <v>3.3749063670411985</v>
      </c>
      <c r="CN31" s="67">
        <f>IFERROR(VLOOKUP($B31,RD[#All],CN$2,0)/CN$1,"")</f>
        <v>3.3591760299625468</v>
      </c>
      <c r="CO31" s="67">
        <f>IFERROR(VLOOKUP($B31,RD[#All],CO$2,0)/CO$1,"")</f>
        <v>3.3132584269662919</v>
      </c>
      <c r="CP31" s="67">
        <f>IFERROR(VLOOKUP($B31,RD[#All],CP$2,0)/CP$1,"")</f>
        <v>3.3652549697493517</v>
      </c>
      <c r="CQ31" s="67">
        <f>IFERROR(VLOOKUP($B31,RD[#All],CQ$2,0)/CQ$1,"")</f>
        <v>3.2247191011235956</v>
      </c>
      <c r="CR31" s="67">
        <f>IFERROR(VLOOKUP($B31,RD[#All],CR$2,0)/CR$1,"")</f>
        <v>3.262172284644195</v>
      </c>
      <c r="CS31" s="67">
        <f>IFERROR(VLOOKUP($B31,RD[#All],CS$2,0)/CS$1,"")</f>
        <v>3.323512276321265</v>
      </c>
      <c r="CT31" s="67">
        <f>IFERROR(VLOOKUP($B31,RD[#All],CT$2,0)/CT$1,"")</f>
        <v>3.297378277153558</v>
      </c>
      <c r="CU31" s="67">
        <f>IFERROR(VLOOKUP($B31,RD[#All],CU$2,0)/CU$1,"")</f>
        <v>3.3385767790262171</v>
      </c>
      <c r="CV31" s="67">
        <f>IFERROR(VLOOKUP($B31,RD[#All],CV$2,0)/CV$1,"")</f>
        <v>3.3591760299625468</v>
      </c>
      <c r="CW31" s="67">
        <f>IFERROR(VLOOKUP($B31,RD[#All],CW$2,0)/CW$1,"")</f>
        <v>3.3580524344569289</v>
      </c>
      <c r="CX31" s="67">
        <f>IFERROR(VLOOKUP($B31,RD[#All],CX$2,0)/CX$1,"")</f>
        <v>3.3284644194756554</v>
      </c>
      <c r="CY31" s="67">
        <f>IFERROR(VLOOKUP($B31,RD[#All],CY$2,0)/CY$1,"")</f>
        <v>3.3707865168539324</v>
      </c>
      <c r="CZ31" s="67">
        <f>IFERROR(VLOOKUP($B31,RD[#All],CZ$2,0)/CZ$1,"")</f>
        <v>3.3411985018726593</v>
      </c>
      <c r="DA31" s="67">
        <f>IFERROR(VLOOKUP($B31,RD[#All],DA$2,0)/DA$1,"")</f>
        <v>3.2546816479400751</v>
      </c>
      <c r="DB31" s="67">
        <f>IFERROR(VLOOKUP($B31,RD[#All],DB$2,0)/DB$1,"")</f>
        <v>3.3397003745318354</v>
      </c>
      <c r="DC31" s="67">
        <f>IFERROR(VLOOKUP($B31,RD[#All],DC$2,0)/DC$1,"")</f>
        <v>3.2249687890137331</v>
      </c>
      <c r="DD31" s="67">
        <f>IFERROR(VLOOKUP($B31,RD[#All],DD$2,0)/DD$1,"")</f>
        <v>3.2172284644194757</v>
      </c>
      <c r="DE31" s="67">
        <f>IFERROR(VLOOKUP($B31,RD[#All],DE$2,0)/DE$1,"")</f>
        <v>3.2659176029962547</v>
      </c>
      <c r="DF31" s="67">
        <f>IFERROR(VLOOKUP($B31,RD[#All],DF$2,0)/DF$1,"")</f>
        <v>3.2719973235195718</v>
      </c>
      <c r="DG31" s="67">
        <f>IFERROR(VLOOKUP($B31,RD[#All],DG$2,0)/DG$1,"")</f>
        <v>3.2576779026217229</v>
      </c>
      <c r="DH31" s="67">
        <f>IFERROR(VLOOKUP($B31,RD[#All],DH$2,0)/DH$1,"")</f>
        <v>3.2316271327507282</v>
      </c>
      <c r="DI31" s="67">
        <f>IFERROR(VLOOKUP($B31,RD[#All],DI$2,0)/DI$1,"")</f>
        <v>3.2463267070008643</v>
      </c>
      <c r="DJ31" s="67">
        <f>IFERROR(VLOOKUP($B31,RD[#All],DJ$2,0)/DJ$1,"")</f>
        <v>3.2895419187554018</v>
      </c>
      <c r="DK31" s="67">
        <f>IFERROR(VLOOKUP($B31,RD[#All],DK$2,0)/DK$1,"")</f>
        <v>3.2962130669995839</v>
      </c>
      <c r="DL31" s="67">
        <f>IFERROR(VLOOKUP($B31,RD[#All],DL$2,0)/DL$1,"")</f>
        <v>3.2352892218060756</v>
      </c>
      <c r="DM31" s="67">
        <f>IFERROR(VLOOKUP($B31,RD[#All],DM$2,0)/DM$1,"")</f>
        <v>3.3146067415730336</v>
      </c>
      <c r="DN31" s="67">
        <f>IFERROR(VLOOKUP($B31,RD[#All],DN$2,0)/DN$1,"")</f>
        <v>3.2535580524344572</v>
      </c>
      <c r="DO31" s="67">
        <f>IFERROR(VLOOKUP($B31,RD[#All],DO$2,0)/DO$1,"")</f>
        <v>3.2044161927065908</v>
      </c>
      <c r="DP31" s="67">
        <f>IFERROR(VLOOKUP($B31,RD[#All],DP$2,0)/DP$1,"")</f>
        <v>3.1993341656263006</v>
      </c>
      <c r="DQ31" s="67">
        <f>IFERROR(VLOOKUP($B31,RD[#All],DQ$2,0)/DQ$1,"")</f>
        <v>3.2659176029962547</v>
      </c>
      <c r="DR31" s="67">
        <f>IFERROR(VLOOKUP($B31,RD[#All],DR$2,0)/DR$1,"")</f>
        <v>3.2337078651685394</v>
      </c>
      <c r="DS31" s="67">
        <f>IFERROR(VLOOKUP($B31,RD[#All],DS$2,0)/DS$1,"")</f>
        <v>3.2756554307116104</v>
      </c>
      <c r="DT31" s="67">
        <f>IFERROR(VLOOKUP($B31,RD[#All],DT$2,0)/DT$1,"")</f>
        <v>3.2486059092800663</v>
      </c>
      <c r="DU31" s="67">
        <f>IFERROR(VLOOKUP($B31,RD[#All],DU$2,0)/DU$1,"")</f>
        <v>3.2392842280482732</v>
      </c>
      <c r="DV31" s="67">
        <f>IFERROR(VLOOKUP($B31,RD[#All],DV$2,0)/DV$1,"")</f>
        <v>3.2310861423220976</v>
      </c>
      <c r="DW31" s="67">
        <f>IFERROR(VLOOKUP($B31,RD[#All],DW$2,0)/DW$1,"")</f>
        <v>3.2359550561797752</v>
      </c>
      <c r="DX31" s="67">
        <f>IFERROR(VLOOKUP($B31,RD[#All],DX$2,0)/DX$1,"")</f>
        <v>3.2655846858094049</v>
      </c>
      <c r="DY31" s="67">
        <f>IFERROR(VLOOKUP($B31,RD[#All],DY$2,0)/DY$1,"")</f>
        <v>3.302996254681648</v>
      </c>
      <c r="DZ31" s="67">
        <f>IFERROR(VLOOKUP($B31,RD[#All],DZ$2,0)/DZ$1,"")</f>
        <v>3.292134831460674</v>
      </c>
      <c r="EA31" s="67">
        <f>IFERROR(VLOOKUP($B31,RD[#All],EA$2,0)/EA$1,"")</f>
        <v>3.3145235122763212</v>
      </c>
      <c r="EB31" s="67">
        <f>IFERROR(VLOOKUP($B31,RD[#All],EB$2,0)/EB$1,"")</f>
        <v>3.2848938826466916</v>
      </c>
      <c r="EC31" s="67">
        <f>IFERROR(VLOOKUP($B31,RD[#All],EC$2,0)/EC$1,"")</f>
        <v>3.2286949006050127</v>
      </c>
      <c r="ED31" s="67">
        <f>IFERROR(VLOOKUP($B31,RD[#All],ED$2,0)/ED$1,"")</f>
        <v>3.3272255834053586</v>
      </c>
      <c r="EE31" s="67">
        <f>IFERROR(VLOOKUP($B31,RD[#All],EE$2,0)/EE$1,"")</f>
        <v>3.3891097666378562</v>
      </c>
      <c r="EF31" s="67">
        <f>IFERROR(VLOOKUP($B31,RD[#All],EF$2,0)/EF$1,"")</f>
        <v>3.2919305413687439</v>
      </c>
      <c r="EG31" s="67">
        <f>IFERROR(VLOOKUP($B31,RD[#All],EG$2,0)/EG$1,"")</f>
        <v>3.3426573426573425</v>
      </c>
      <c r="EH31" s="67">
        <f>IFERROR(VLOOKUP($B31,RD[#All],EH$2,0)/EH$1,"")</f>
        <v>3.285664335664336</v>
      </c>
      <c r="EI31" s="67">
        <f>IFERROR(VLOOKUP($B31,RD[#All],EI$2,0)/EI$1,"")</f>
        <v>3.2325174825174825</v>
      </c>
      <c r="EJ31" s="67">
        <f>IFERROR(VLOOKUP($B31,RD[#All],EJ$2,0)/EJ$1,"")</f>
        <v>3.35</v>
      </c>
      <c r="EK31" s="67">
        <f>IFERROR(VLOOKUP($B31,RD[#All],EK$2,0)/EK$1,"")</f>
        <v>3.2395505617977527</v>
      </c>
      <c r="EL31" s="67">
        <f>IFERROR(VLOOKUP($B31,RD[#All],EL$2,0)/EL$1,"")</f>
        <v>3.3333333333333335</v>
      </c>
      <c r="EM31" s="67">
        <f>IFERROR(VLOOKUP($B31,RD[#All],EM$2,0)/EM$1,"")</f>
        <v>3.3282627484874676</v>
      </c>
      <c r="EN31" s="67">
        <f>IFERROR(VLOOKUP($B31,RD[#All],EN$2,0)/EN$1,"")</f>
        <v>3.274675885911841</v>
      </c>
      <c r="EO31" s="67">
        <f>IFERROR(VLOOKUP($B31,RD[#All],EO$2,0)/EO$1,"")</f>
        <v>3.3258426966292136</v>
      </c>
      <c r="EP31" s="67">
        <f>IFERROR(VLOOKUP($B31,RD[#All],EP$2,0)/EP$1,"")</f>
        <v>3.2867761452031115</v>
      </c>
      <c r="EQ31" s="67">
        <f>IFERROR(VLOOKUP($B31,RD[#All],EQ$2,0)/EQ$1,"")</f>
        <v>3.2471910112359552</v>
      </c>
      <c r="ER31" s="67">
        <f>IFERROR(VLOOKUP($B31,RD[#All],ER$2,0)/ER$1,"")</f>
        <v>3.3386343993085568</v>
      </c>
      <c r="ES31" s="67">
        <f>IFERROR(VLOOKUP($B31,RD[#All],ES$2,0)/ES$1,"")</f>
        <v>3.3292134831460674</v>
      </c>
      <c r="ET31" s="67">
        <f>IFERROR(VLOOKUP($B31,RD[#All],ET$2,0)/ET$1,"")</f>
        <v>3.3732379979570992</v>
      </c>
      <c r="EU31" s="67">
        <f>IFERROR(VLOOKUP($B31,RD[#All],EU$2,0)/EU$1,"")</f>
        <v>3.3206568712186688</v>
      </c>
      <c r="EV31" s="67">
        <f>IFERROR(VLOOKUP($B31,RD[#All],EV$2,0)/EV$1,"")</f>
        <v>3.3517718236819358</v>
      </c>
      <c r="EW31" s="67">
        <f>IFERROR(VLOOKUP($B31,RD[#All],EW$2,0)/EW$1,"")</f>
        <v>3.3801210025929129</v>
      </c>
      <c r="EX31" s="67">
        <f>IFERROR(VLOOKUP($B31,RD[#All],EX$2,0)/EX$1,"")</f>
        <v>3.3651685393258428</v>
      </c>
      <c r="EY31" s="67">
        <f>IFERROR(VLOOKUP($B31,RD[#All],EY$2,0)/EY$1,"")</f>
        <v>3.2326258843112776</v>
      </c>
      <c r="EZ31" s="67">
        <f>IFERROR(VLOOKUP($B31,RD[#All],EZ$2,0)/EZ$1,"")</f>
        <v>3.3666666666666667</v>
      </c>
      <c r="FA31" s="67">
        <f>IFERROR(VLOOKUP($B31,RD[#All],FA$2,0)/FA$1,"")</f>
        <v>3.3232209737827714</v>
      </c>
      <c r="FB31" s="67">
        <f>IFERROR(VLOOKUP($B31,RD[#All],FB$2,0)/FB$1,"")</f>
        <v>3.2887640449438202</v>
      </c>
      <c r="FC31" s="67">
        <f>IFERROR(VLOOKUP($B31,RD[#All],FC$2,0)/FC$1,"")</f>
        <v>3.3224719101123594</v>
      </c>
      <c r="FD31" s="67">
        <f>IFERROR(VLOOKUP($B31,RD[#All],FD$2,0)/FD$1,"")</f>
        <v>3.3014981273408242</v>
      </c>
      <c r="FE31" s="67">
        <f>IFERROR(VLOOKUP($B31,RD[#All],FE$2,0)/FE$1,"")</f>
        <v>3.3219696969696968</v>
      </c>
      <c r="FF31" s="67">
        <f>IFERROR(VLOOKUP($B31,RD[#All],FF$2,0)/FF$1,"")</f>
        <v>3.3371212121212119</v>
      </c>
      <c r="FG31" s="67">
        <f>IFERROR(VLOOKUP($B31,RD[#All],FG$2,0)/FG$1,"")</f>
        <v>3.3306397306397306</v>
      </c>
      <c r="FH31" s="67">
        <f>IFERROR(VLOOKUP($B31,RD[#All],FH$2,0)/FH$1,"")</f>
        <v>3.3068181818181817</v>
      </c>
      <c r="FI31" s="67">
        <f>IFERROR(VLOOKUP($B31,RD[#All],FI$2,0)/FI$1,"")</f>
        <v>3.2050505050505049</v>
      </c>
      <c r="FJ31" s="67">
        <f>IFERROR(VLOOKUP($B31,RD[#All],FJ$2,0)/FJ$1,"")</f>
        <v>3.3185185185185184</v>
      </c>
      <c r="FK31" s="67">
        <f>IFERROR(VLOOKUP($B31,RD[#All],FK$2,0)/FK$1,"")</f>
        <v>3.3602693602693603</v>
      </c>
      <c r="FL31" s="67">
        <f>IFERROR(VLOOKUP($B31,RD[#All],FL$2,0)/FL$1,"")</f>
        <v>3.3465454545454545</v>
      </c>
      <c r="FM31" s="67">
        <f>IFERROR(VLOOKUP($B31,RD[#All],FM$2,0)/FM$1,"")</f>
        <v>3.2992424242424243</v>
      </c>
      <c r="FN31" s="67">
        <f>IFERROR(VLOOKUP($B31,RD[#All],FN$2,0)/FN$1,"")</f>
        <v>3.2356902356902357</v>
      </c>
      <c r="FO31" s="67">
        <f>IFERROR(VLOOKUP($B31,RD[#All],FO$2,0)/FO$1,"")</f>
        <v>3.3871212121212122</v>
      </c>
      <c r="FP31" s="67">
        <f>IFERROR(VLOOKUP($B31,RD[#All],FP$2,0)/FP$1,"")</f>
        <v>3.2036363636363636</v>
      </c>
      <c r="FQ31" s="67">
        <f>IFERROR(VLOOKUP($B31,RD[#All],FQ$2,0)/FQ$1,"")</f>
        <v>3.3392727272727272</v>
      </c>
      <c r="FR31" s="67">
        <f>IFERROR(VLOOKUP($B31,RD[#All],FR$2,0)/FR$1,"")</f>
        <v>3.340727272727273</v>
      </c>
      <c r="FS31" s="67">
        <f>IFERROR(VLOOKUP($B31,RD[#All],FS$2,0)/FS$1,"")</f>
        <v>3.2895622895622894</v>
      </c>
      <c r="FT31" s="67">
        <f>IFERROR(VLOOKUP($B31,RD[#All],FT$2,0)/FT$1,"")</f>
        <v>3.2014545454545456</v>
      </c>
      <c r="FU31" s="67">
        <f>IFERROR(VLOOKUP($B31,RD[#All],FU$2,0)/FU$1,"")</f>
        <v>3.3976430976430976</v>
      </c>
      <c r="FV31" s="67">
        <f>IFERROR(VLOOKUP($B31,RD[#All],FV$2,0)/FV$1,"")</f>
        <v>3.2534090909090909</v>
      </c>
      <c r="FW31" s="67">
        <f>IFERROR(VLOOKUP($B31,RD[#All],FW$2,0)/FW$1,"")</f>
        <v>3.2640151515151516</v>
      </c>
      <c r="FX31" s="67">
        <f>IFERROR(VLOOKUP($B31,RD[#All],FX$2,0)/FX$1,"")</f>
        <v>3.2840909090909092</v>
      </c>
      <c r="FY31" s="67">
        <f>IFERROR(VLOOKUP($B31,RD[#All],FY$2,0)/FY$1,"")</f>
        <v>3.2289562289562288</v>
      </c>
      <c r="FZ31" s="67">
        <f>IFERROR(VLOOKUP($B31,RD[#All],FZ$2,0)/FZ$1,"")</f>
        <v>3.2916666666666665</v>
      </c>
      <c r="GA31" s="67">
        <f>IFERROR(VLOOKUP($B31,RD[#All],GA$2,0)/GA$1,"")</f>
        <v>3.3391608391608392</v>
      </c>
      <c r="GB31" s="67">
        <f>IFERROR(VLOOKUP($B31,RD[#All],GB$2,0)/GB$1,"")</f>
        <v>3.2491582491582491</v>
      </c>
      <c r="GC31" s="67">
        <f>IFERROR(VLOOKUP($B31,RD[#All],GC$2,0)/GC$1,"")</f>
        <v>3.2171717171717171</v>
      </c>
      <c r="GD31" s="67">
        <f>IFERROR(VLOOKUP($B31,RD[#All],GD$2,0)/GD$1,"")</f>
        <v>3.2763636363636364</v>
      </c>
      <c r="GE31" s="67">
        <f>IFERROR(VLOOKUP($B31,RD[#All],GE$2,0)/GE$1,"")</f>
        <v>3.2118881118881122</v>
      </c>
      <c r="GF31" s="67">
        <f>IFERROR(VLOOKUP($B31,RD[#All],GF$2,0)/GF$1,"")</f>
        <v>3.2255892255892258</v>
      </c>
      <c r="GG31" s="67">
        <f>IFERROR(VLOOKUP($B31,RD[#All],GG$2,0)/GG$1,"")</f>
        <v>3.296727272727273</v>
      </c>
      <c r="GH31" s="67">
        <f>IFERROR(VLOOKUP($B31,RD[#All],GH$2,0)/GH$1,"")</f>
        <v>3.2763636363636364</v>
      </c>
      <c r="GI31" s="67">
        <f>IFERROR(VLOOKUP($B31,RD[#All],GI$2,0)/GI$1,"")</f>
        <v>3.261090909090909</v>
      </c>
      <c r="GJ31" s="67">
        <f>IFERROR(VLOOKUP($B31,RD[#All],GJ$2,0)/GJ$1,"")</f>
        <v>3.2272727272727271</v>
      </c>
      <c r="GK31" s="67">
        <f>IFERROR(VLOOKUP($B31,RD[#All],GK$2,0)/GK$1,"")</f>
        <v>3.2268939393939391</v>
      </c>
      <c r="GL31" s="67">
        <f>IFERROR(VLOOKUP($B31,RD[#All],GL$2,0)/GL$1,"")</f>
        <v>3.2386363636363638</v>
      </c>
      <c r="GM31" s="67">
        <f>IFERROR(VLOOKUP($B31,RD[#All],GM$2,0)/GM$1,"")</f>
        <v>3.3219696969696968</v>
      </c>
      <c r="GN31" s="67">
        <f>IFERROR(VLOOKUP($B31,RD[#All],GN$2,0)/GN$1,"")</f>
        <v>3.25</v>
      </c>
      <c r="GO31" s="67">
        <f>IFERROR(VLOOKUP($B31,RD[#All],GO$2,0)/GO$1,"")</f>
        <v>3.2803030303030303</v>
      </c>
      <c r="GP31" s="67">
        <f>IFERROR(VLOOKUP($B31,RD[#All],GP$2,0)/GP$1,"")</f>
        <v>3.3030303030303032</v>
      </c>
      <c r="GQ31" s="67">
        <f>IFERROR(VLOOKUP($B31,RD[#All],GQ$2,0)/GQ$1,"")</f>
        <v>3.2727272727272729</v>
      </c>
      <c r="GR31" s="67">
        <f>IFERROR(VLOOKUP($B31,RD[#All],GR$2,0)/GR$1,"")</f>
        <v>3.3371212121212119</v>
      </c>
      <c r="GS31" s="67" t="str">
        <f>IFERROR(VLOOKUP($B31,RD[#All],GS$2,0)/GS$1,"")</f>
        <v/>
      </c>
      <c r="GT31" s="67" t="str">
        <f>IFERROR(VLOOKUP($B31,RD[#All],GT$2,0)/GT$1,"")</f>
        <v/>
      </c>
      <c r="GU31" s="67">
        <f>IFERROR(VLOOKUP($B31,RD[#All],GU$2,0)/GU$1,"")</f>
        <v>3.0132090132090137</v>
      </c>
      <c r="GV31" s="67">
        <f>IFERROR(VLOOKUP($B31,RD[#All],GV$2,0)/GV$1,"")</f>
        <v>3.2886787496716576</v>
      </c>
      <c r="GW31" s="67">
        <f>IFERROR(VLOOKUP($B31,RD[#All],GW$2,0)/GW$1,"")</f>
        <v>3.2926829268292681</v>
      </c>
      <c r="GX31" s="67" t="str">
        <f>IFERROR(VLOOKUP($B31,RD[#All],GX$2,0)/GX$1,"")</f>
        <v/>
      </c>
      <c r="GY31" s="67">
        <f>IFERROR(VLOOKUP($B31,RD[#All],GY$2,0)/GY$1,"")</f>
        <v>3.2433356117566641</v>
      </c>
      <c r="GZ31" s="67">
        <f>IFERROR(VLOOKUP($B31,RD[#All],GZ$2,0)/GZ$1,"")</f>
        <v>3.2471910112359552</v>
      </c>
      <c r="HA31" s="67">
        <f>IFERROR(VLOOKUP($B31,RD[#All],HA$2,0)/HA$1,"")</f>
        <v>3.2606741573033711</v>
      </c>
      <c r="HB31" s="67">
        <f>IFERROR(VLOOKUP($B31,RD[#All],HB$2,0)/HB$1,"")</f>
        <v>3.2172284644194757</v>
      </c>
      <c r="HC31" s="67">
        <f>IFERROR(VLOOKUP($B31,RD[#All],HC$2,0)/HC$1,"")</f>
        <v>3.262172284644195</v>
      </c>
      <c r="HD31" s="67">
        <f>IFERROR(VLOOKUP($B31,RD[#All],HD$2,0)/HD$1,"")</f>
        <v>3.2359550561797752</v>
      </c>
      <c r="HE31" s="67">
        <f>IFERROR(VLOOKUP($B31,RD[#All],HE$2,0)/HE$1,"")</f>
        <v>3.292134831460674</v>
      </c>
      <c r="HF31" s="67">
        <f>IFERROR(VLOOKUP($B31,RD[#All],HF$2,0)/HF$1,"")</f>
        <v>3.3333333333333335</v>
      </c>
      <c r="HG31" s="67">
        <f>IFERROR(VLOOKUP($B31,RD[#All],HG$2,0)/HG$1,"")</f>
        <v>3.2745318352059924</v>
      </c>
      <c r="HH31" s="67">
        <f>IFERROR(VLOOKUP($B31,RD[#All],HH$2,0)/HH$1,"")</f>
        <v>3.2239700374531832</v>
      </c>
      <c r="HI31" s="67">
        <f>IFERROR(VLOOKUP($B31,RD[#All],HI$2,0)/HI$1,"")</f>
        <v>3.2546816479400751</v>
      </c>
      <c r="HJ31" s="67">
        <f>IFERROR(VLOOKUP($B31,RD[#All],HJ$2,0)/HJ$1,"")</f>
        <v>3.3966292134831462</v>
      </c>
      <c r="HK31" s="67">
        <f>IFERROR(VLOOKUP($B31,RD[#All],HK$2,0)/HK$1,"")</f>
        <v>3.2625884311277571</v>
      </c>
      <c r="HL31" s="67">
        <f>IFERROR(VLOOKUP($B31,RD[#All],HL$2,0)/HL$1,"")</f>
        <v>3.3907615480649187</v>
      </c>
      <c r="HM31" s="67">
        <f>IFERROR(VLOOKUP($B31,RD[#All],HM$2,0)/HM$1,"")</f>
        <v>3.3945364979847739</v>
      </c>
      <c r="HN31" s="67">
        <f>IFERROR(VLOOKUP($B31,RD[#All],HN$2,0)/HN$1,"")</f>
        <v>3.4393193013882666</v>
      </c>
      <c r="HO31" s="67">
        <f>IFERROR(VLOOKUP($B31,RD[#All],HO$2,0)/HO$1,"")</f>
        <v>3.507836990595611</v>
      </c>
      <c r="HP31" s="67">
        <f>IFERROR(VLOOKUP($B31,RD[#All],HP$2,0)/HP$1,"")</f>
        <v>3.4752351097178682</v>
      </c>
      <c r="HQ31" s="67">
        <f>IFERROR(VLOOKUP($B31,RD[#All],HQ$2,0)/HQ$1,"")</f>
        <v>3.2419432419432419</v>
      </c>
      <c r="HR31" s="67">
        <f>IFERROR(VLOOKUP($B31,RD[#All],HR$2,0)/HR$1,"")</f>
        <v>3.24603836530442</v>
      </c>
      <c r="HS31" s="67">
        <f>IFERROR(VLOOKUP($B31,RD[#All],HS$2,0)/HS$1,"")</f>
        <v>3.3524494382022469</v>
      </c>
      <c r="HT31" s="67">
        <f>IFERROR(VLOOKUP($B31,RD[#All],HT$2,0)/HT$1,"")</f>
        <v>3.3201831044527674</v>
      </c>
      <c r="HU31" s="67">
        <f>IFERROR(VLOOKUP($B31,RD[#All],HU$2,0)/HU$1,"")</f>
        <v>3.3044079515989626</v>
      </c>
      <c r="HV31" s="67">
        <f>IFERROR(VLOOKUP($B31,RD[#All],HV$2,0)/HV$1,"")</f>
        <v>3.2152117545375973</v>
      </c>
      <c r="HW31" s="67">
        <f>IFERROR(VLOOKUP($B31,RD[#All],HW$2,0)/HW$1,"")</f>
        <v>3.3671910112359549</v>
      </c>
      <c r="HX31" s="67">
        <f>IFERROR(VLOOKUP($B31,RD[#All],HX$2,0)/HX$1,"")</f>
        <v>3.3241140881590319</v>
      </c>
      <c r="HY31" s="67">
        <f>IFERROR(VLOOKUP($B31,RD[#All],HY$2,0)/HY$1,"")</f>
        <v>3.3101955888472743</v>
      </c>
      <c r="HZ31" s="67">
        <f>IFERROR(VLOOKUP($B31,RD[#All],HZ$2,0)/HZ$1,"")</f>
        <v>3.249937578027466</v>
      </c>
      <c r="IA31" s="67">
        <f>IFERROR(VLOOKUP($B31,RD[#All],IA$2,0)/IA$1,"")</f>
        <v>3.2206682206682209</v>
      </c>
      <c r="IB31" s="67">
        <f>IFERROR(VLOOKUP($B31,RD[#All],IB$2,0)/IB$1,"")</f>
        <v>3.2543290043290045</v>
      </c>
      <c r="IC31" s="67">
        <f>IFERROR(VLOOKUP($B31,RD[#All],IC$2,0)/IC$1,"")</f>
        <v>3.2905982905982909</v>
      </c>
      <c r="ID31" s="67">
        <f>IFERROR(VLOOKUP($B31,RD[#All],ID$2,0)/ID$1,"")</f>
        <v>3.2959221848110736</v>
      </c>
      <c r="IE31" s="67">
        <f>IFERROR(VLOOKUP($B31,RD[#All],IE$2,0)/IE$1,"")</f>
        <v>3.2125252525252526</v>
      </c>
      <c r="IF31" s="67" t="str">
        <f>IFERROR(VLOOKUP($B31,RD[#All],IF$2,0)/IF$1,"")</f>
        <v/>
      </c>
      <c r="IG31" s="67">
        <f>IFERROR(VLOOKUP($B31,RD[#All],IG$2,0)/IG$1,"")</f>
        <v>3.3710727427115765</v>
      </c>
      <c r="IH31" s="67">
        <f>IFERROR(VLOOKUP($B31,RD[#All],IH$2,0)/IH$1,"")</f>
        <v>3.2532218739115288</v>
      </c>
      <c r="II31" s="67">
        <f>IFERROR(VLOOKUP($B31,RD[#All],II$2,0)/II$1,"")</f>
        <v>3.2945273631840797</v>
      </c>
      <c r="IJ31" s="67">
        <f>IFERROR(VLOOKUP($B31,RD[#All],IJ$2,0)/IJ$1,"")</f>
        <v>3.265993265993266</v>
      </c>
      <c r="IK31" s="67">
        <f>IFERROR(VLOOKUP($B31,RD[#All],IK$2,0)/IK$1,"")</f>
        <v>3.2062937062937062</v>
      </c>
      <c r="IL31" s="67" t="str">
        <f>IFERROR(VLOOKUP($B31,RD[#All],IL$2,0)/IL$1,"")</f>
        <v/>
      </c>
      <c r="IM31" s="67" t="str">
        <f>IFERROR(VLOOKUP($B31,RD[#All],IM$2,0)/IM$1,"")</f>
        <v/>
      </c>
      <c r="IN31" s="67">
        <f>IFERROR(VLOOKUP($B31,RD[#All],IN$2,0)/IN$1,"")</f>
        <v>3.3479623824451412</v>
      </c>
      <c r="IO31" s="67">
        <f>IFERROR(VLOOKUP($B31,RD[#All],IO$2,0)/IO$1,"")</f>
        <v>3.346394984326019</v>
      </c>
      <c r="IP31" s="67">
        <f>IFERROR(VLOOKUP($B31,RD[#All],IP$2,0)/IP$1,"")</f>
        <v>3.2812825317509891</v>
      </c>
      <c r="IQ31" s="67">
        <f>IFERROR(VLOOKUP($B31,RD[#All],IQ$2,0)/IQ$1,"")</f>
        <v>3.2595182595182597</v>
      </c>
      <c r="IR31" s="67">
        <f>IFERROR(VLOOKUP($B31,RD[#All],IR$2,0)/IR$1,"")</f>
        <v>3.2504145936981761</v>
      </c>
      <c r="IS31" s="86">
        <f>IFERROR(AVERAGEIF(Inv_SY_B[[#This Row],[BLK1_INV1]:[BLK8_INV27]],"&gt;"&amp;0.1,Inv_SY_B[[#This Row],[BLK1_INV1]:[BLK8_INV27]]),"")</f>
        <v>3.2966185395956571</v>
      </c>
    </row>
    <row r="32" spans="2:253" x14ac:dyDescent="0.35">
      <c r="B32" s="85">
        <f>B31+1</f>
        <v>45854</v>
      </c>
      <c r="C32" s="67">
        <f>IFERROR(VLOOKUP($B32,RD[#All],C$2,0)/C$1,"")</f>
        <v>2.7574762316335351</v>
      </c>
      <c r="D32" s="67">
        <f>IFERROR(VLOOKUP($B32,RD[#All],D$2,0)/D$1,"")</f>
        <v>2.727744165946413</v>
      </c>
      <c r="E32" s="67">
        <f>IFERROR(VLOOKUP($B32,RD[#All],E$2,0)/E$1,"")</f>
        <v>2.7228464419475658</v>
      </c>
      <c r="F32" s="67">
        <f>IFERROR(VLOOKUP($B32,RD[#All],F$2,0)/F$1,"")</f>
        <v>2.7460674157303373</v>
      </c>
      <c r="G32" s="67">
        <f>IFERROR(VLOOKUP($B32,RD[#All],G$2,0)/G$1,"")</f>
        <v>2.7889369057908384</v>
      </c>
      <c r="H32" s="67">
        <f>IFERROR(VLOOKUP($B32,RD[#All],H$2,0)/H$1,"")</f>
        <v>2.7895131086142322</v>
      </c>
      <c r="I32" s="67">
        <f>IFERROR(VLOOKUP($B32,RD[#All],I$2,0)/I$1,"")</f>
        <v>2.7573033707865169</v>
      </c>
      <c r="J32" s="67">
        <f>IFERROR(VLOOKUP($B32,RD[#All],J$2,0)/J$1,"")</f>
        <v>2.7363295880149812</v>
      </c>
      <c r="K32" s="67">
        <f>IFERROR(VLOOKUP($B32,RD[#All],K$2,0)/K$1,"")</f>
        <v>2.736179775280899</v>
      </c>
      <c r="L32" s="67">
        <f>IFERROR(VLOOKUP($B32,RD[#All],L$2,0)/L$1,"")</f>
        <v>2.8149213483146065</v>
      </c>
      <c r="M32" s="67">
        <f>IFERROR(VLOOKUP($B32,RD[#All],M$2,0)/M$1,"")</f>
        <v>2.7191011235955056</v>
      </c>
      <c r="N32" s="67">
        <f>IFERROR(VLOOKUP($B32,RD[#All],N$2,0)/N$1,"")</f>
        <v>2.7865168539325844</v>
      </c>
      <c r="O32" s="67">
        <f>IFERROR(VLOOKUP($B32,RD[#All],O$2,0)/O$1,"")</f>
        <v>2.7228464419475658</v>
      </c>
      <c r="P32" s="67">
        <f>IFERROR(VLOOKUP($B32,RD[#All],P$2,0)/P$1,"")</f>
        <v>2.7415730337078652</v>
      </c>
      <c r="Q32" s="67">
        <f>IFERROR(VLOOKUP($B32,RD[#All],Q$2,0)/Q$1,"")</f>
        <v>2.7629213483146069</v>
      </c>
      <c r="R32" s="67">
        <f>IFERROR(VLOOKUP($B32,RD[#All],R$2,0)/R$1,"")</f>
        <v>2.7558052434456926</v>
      </c>
      <c r="S32" s="67">
        <f>IFERROR(VLOOKUP($B32,RD[#All],S$2,0)/S$1,"")</f>
        <v>2.7767790262172283</v>
      </c>
      <c r="T32" s="67">
        <f>IFERROR(VLOOKUP($B32,RD[#All],T$2,0)/T$1,"")</f>
        <v>2.7490636704119851</v>
      </c>
      <c r="U32" s="67">
        <f>IFERROR(VLOOKUP($B32,RD[#All],U$2,0)/U$1,"")</f>
        <v>2.7654278305963698</v>
      </c>
      <c r="V32" s="67">
        <f>IFERROR(VLOOKUP($B32,RD[#All],V$2,0)/V$1,"")</f>
        <v>2.7993085566119276</v>
      </c>
      <c r="W32" s="67">
        <f>IFERROR(VLOOKUP($B32,RD[#All],W$2,0)/W$1,"")</f>
        <v>2.749438202247191</v>
      </c>
      <c r="X32" s="67">
        <f>IFERROR(VLOOKUP($B32,RD[#All],X$2,0)/X$1,"")</f>
        <v>2.7258426966292135</v>
      </c>
      <c r="Y32" s="67">
        <f>IFERROR(VLOOKUP($B32,RD[#All],Y$2,0)/Y$1,"")</f>
        <v>2.7312013828867761</v>
      </c>
      <c r="Z32" s="67">
        <f>IFERROR(VLOOKUP($B32,RD[#All],Z$2,0)/Z$1,"")</f>
        <v>2.7265917602996255</v>
      </c>
      <c r="AA32" s="67">
        <f>IFERROR(VLOOKUP($B32,RD[#All],AA$2,0)/AA$1,"")</f>
        <v>2.7484874675885913</v>
      </c>
      <c r="AB32" s="67">
        <f>IFERROR(VLOOKUP($B32,RD[#All],AB$2,0)/AB$1,"")</f>
        <v>2.750561797752809</v>
      </c>
      <c r="AC32" s="67">
        <f>IFERROR(VLOOKUP($B32,RD[#All],AC$2,0)/AC$1,"")</f>
        <v>2.7132238547968885</v>
      </c>
      <c r="AD32" s="67">
        <f>IFERROR(VLOOKUP($B32,RD[#All],AD$2,0)/AD$1,"")</f>
        <v>2.8128173116937161</v>
      </c>
      <c r="AE32" s="67">
        <f>IFERROR(VLOOKUP($B32,RD[#All],AE$2,0)/AE$1,"")</f>
        <v>2.6859758635039532</v>
      </c>
      <c r="AF32" s="67">
        <f>IFERROR(VLOOKUP($B32,RD[#All],AF$2,0)/AF$1,"")</f>
        <v>2.7968372867249274</v>
      </c>
      <c r="AG32" s="67">
        <f>IFERROR(VLOOKUP($B32,RD[#All],AG$2,0)/AG$1,"")</f>
        <v>2.8148148148148149</v>
      </c>
      <c r="AH32" s="67">
        <f>IFERROR(VLOOKUP($B32,RD[#All],AH$2,0)/AH$1,"")</f>
        <v>2.7848522679983354</v>
      </c>
      <c r="AI32" s="67">
        <f>IFERROR(VLOOKUP($B32,RD[#All],AI$2,0)/AI$1,"")</f>
        <v>2.7044025157232703</v>
      </c>
      <c r="AJ32" s="67">
        <f>IFERROR(VLOOKUP($B32,RD[#All],AJ$2,0)/AJ$1,"")</f>
        <v>2.7469735465550738</v>
      </c>
      <c r="AK32" s="67">
        <f>IFERROR(VLOOKUP($B32,RD[#All],AK$2,0)/AK$1,"")</f>
        <v>2.7153558052434459</v>
      </c>
      <c r="AL32" s="67">
        <f>IFERROR(VLOOKUP($B32,RD[#All],AL$2,0)/AL$1,"")</f>
        <v>2.7166276346604219</v>
      </c>
      <c r="AM32" s="67">
        <f>IFERROR(VLOOKUP($B32,RD[#All],AM$2,0)/AM$1,"")</f>
        <v>2.7573033707865169</v>
      </c>
      <c r="AN32" s="67">
        <f>IFERROR(VLOOKUP($B32,RD[#All],AN$2,0)/AN$1,"")</f>
        <v>2.7752808988764044</v>
      </c>
      <c r="AO32" s="67">
        <f>IFERROR(VLOOKUP($B32,RD[#All],AO$2,0)/AO$1,"")</f>
        <v>2.7640449438202248</v>
      </c>
      <c r="AP32" s="67">
        <f>IFERROR(VLOOKUP($B32,RD[#All],AP$2,0)/AP$1,"")</f>
        <v>2.7415730337078652</v>
      </c>
      <c r="AQ32" s="67">
        <f>IFERROR(VLOOKUP($B32,RD[#All],AQ$2,0)/AQ$1,"")</f>
        <v>2.7902621722846441</v>
      </c>
      <c r="AR32" s="67">
        <f>IFERROR(VLOOKUP($B32,RD[#All],AR$2,0)/AR$1,"")</f>
        <v>2.7415730337078652</v>
      </c>
      <c r="AS32" s="67">
        <f>IFERROR(VLOOKUP($B32,RD[#All],AS$2,0)/AS$1,"")</f>
        <v>2.7303370786516852</v>
      </c>
      <c r="AT32" s="67">
        <f>IFERROR(VLOOKUP($B32,RD[#All],AT$2,0)/AT$1,"")</f>
        <v>2.6868913857677903</v>
      </c>
      <c r="AU32" s="67">
        <f>IFERROR(VLOOKUP($B32,RD[#All],AU$2,0)/AU$1,"")</f>
        <v>2.8382022471910111</v>
      </c>
      <c r="AV32" s="67">
        <f>IFERROR(VLOOKUP($B32,RD[#All],AV$2,0)/AV$1,"")</f>
        <v>2.8404494382022469</v>
      </c>
      <c r="AW32" s="67">
        <f>IFERROR(VLOOKUP($B32,RD[#All],AW$2,0)/AW$1,"")</f>
        <v>2.7346585998271391</v>
      </c>
      <c r="AX32" s="67">
        <f>IFERROR(VLOOKUP($B32,RD[#All],AX$2,0)/AX$1,"")</f>
        <v>2.6973782771535584</v>
      </c>
      <c r="AY32" s="67">
        <f>IFERROR(VLOOKUP($B32,RD[#All],AY$2,0)/AY$1,"")</f>
        <v>2.7182022471910114</v>
      </c>
      <c r="AZ32" s="67">
        <f>IFERROR(VLOOKUP($B32,RD[#All],AZ$2,0)/AZ$1,"")</f>
        <v>2.7146067415730335</v>
      </c>
      <c r="BA32" s="67">
        <f>IFERROR(VLOOKUP($B32,RD[#All],BA$2,0)/BA$1,"")</f>
        <v>2.707865168539326</v>
      </c>
      <c r="BB32" s="67">
        <f>IFERROR(VLOOKUP($B32,RD[#All],BB$2,0)/BB$1,"")</f>
        <v>2.69063670411985</v>
      </c>
      <c r="BC32" s="67">
        <f>IFERROR(VLOOKUP($B32,RD[#All],BC$2,0)/BC$1,"")</f>
        <v>2.7945068664169788</v>
      </c>
      <c r="BD32" s="67">
        <f>IFERROR(VLOOKUP($B32,RD[#All],BD$2,0)/BD$1,"")</f>
        <v>2.7399084477736162</v>
      </c>
      <c r="BE32" s="67">
        <f>IFERROR(VLOOKUP($B32,RD[#All],BE$2,0)/BE$1,"")</f>
        <v>2.7346585998271391</v>
      </c>
      <c r="BF32" s="67">
        <f>IFERROR(VLOOKUP($B32,RD[#All],BF$2,0)/BF$1,"")</f>
        <v>2.7825218476903868</v>
      </c>
      <c r="BG32" s="67">
        <f>IFERROR(VLOOKUP($B32,RD[#All],BG$2,0)/BG$1,"")</f>
        <v>2.8028297960882229</v>
      </c>
      <c r="BH32" s="67">
        <f>IFERROR(VLOOKUP($B32,RD[#All],BH$2,0)/BH$1,"")</f>
        <v>2.8385767790262171</v>
      </c>
      <c r="BI32" s="67">
        <f>IFERROR(VLOOKUP($B32,RD[#All],BI$2,0)/BI$1,"")</f>
        <v>2.779525593008739</v>
      </c>
      <c r="BJ32" s="67">
        <f>IFERROR(VLOOKUP($B32,RD[#All],BJ$2,0)/BJ$1,"")</f>
        <v>2.788847274240533</v>
      </c>
      <c r="BK32" s="67">
        <f>IFERROR(VLOOKUP($B32,RD[#All],BK$2,0)/BK$1,"")</f>
        <v>2.738951310861423</v>
      </c>
      <c r="BL32" s="67">
        <f>IFERROR(VLOOKUP($B32,RD[#All],BL$2,0)/BL$1,"")</f>
        <v>2.7738374038139848</v>
      </c>
      <c r="BM32" s="67">
        <f>IFERROR(VLOOKUP($B32,RD[#All],BM$2,0)/BM$1,"")</f>
        <v>2.7528089887640448</v>
      </c>
      <c r="BN32" s="67">
        <f>IFERROR(VLOOKUP($B32,RD[#All],BN$2,0)/BN$1,"")</f>
        <v>2.7628004179728318</v>
      </c>
      <c r="BO32" s="67">
        <f>IFERROR(VLOOKUP($B32,RD[#All],BO$2,0)/BO$1,"")</f>
        <v>2.8452895419187554</v>
      </c>
      <c r="BP32" s="67">
        <f>IFERROR(VLOOKUP($B32,RD[#All],BP$2,0)/BP$1,"")</f>
        <v>2.8349178910976662</v>
      </c>
      <c r="BQ32" s="67">
        <f>IFERROR(VLOOKUP($B32,RD[#All],BQ$2,0)/BQ$1,"")</f>
        <v>2.8352636127917026</v>
      </c>
      <c r="BR32" s="67">
        <f>IFERROR(VLOOKUP($B32,RD[#All],BR$2,0)/BR$1,"")</f>
        <v>2.7581676750216073</v>
      </c>
      <c r="BS32" s="67">
        <f>IFERROR(VLOOKUP($B32,RD[#All],BS$2,0)/BS$1,"")</f>
        <v>2.8378277153558056</v>
      </c>
      <c r="BT32" s="67">
        <f>IFERROR(VLOOKUP($B32,RD[#All],BT$2,0)/BT$1,"")</f>
        <v>2.8393258426966295</v>
      </c>
      <c r="BU32" s="67">
        <f>IFERROR(VLOOKUP($B32,RD[#All],BU$2,0)/BU$1,"")</f>
        <v>2.8303370786516857</v>
      </c>
      <c r="BV32" s="67">
        <f>IFERROR(VLOOKUP($B32,RD[#All],BV$2,0)/BV$1,"")</f>
        <v>2.8041198501872659</v>
      </c>
      <c r="BW32" s="67">
        <f>IFERROR(VLOOKUP($B32,RD[#All],BW$2,0)/BW$1,"")</f>
        <v>2.7528089887640448</v>
      </c>
      <c r="BX32" s="67">
        <f>IFERROR(VLOOKUP($B32,RD[#All],BX$2,0)/BX$1,"")</f>
        <v>2.7003745318352061</v>
      </c>
      <c r="BY32" s="67">
        <f>IFERROR(VLOOKUP($B32,RD[#All],BY$2,0)/BY$1,"")</f>
        <v>2.7698709945900957</v>
      </c>
      <c r="BZ32" s="67">
        <f>IFERROR(VLOOKUP($B32,RD[#All],BZ$2,0)/BZ$1,"")</f>
        <v>2.8201414898044113</v>
      </c>
      <c r="CA32" s="67">
        <f>IFERROR(VLOOKUP($B32,RD[#All],CA$2,0)/CA$1,"")</f>
        <v>2.8031627132750727</v>
      </c>
      <c r="CB32" s="67">
        <f>IFERROR(VLOOKUP($B32,RD[#All],CB$2,0)/CB$1,"")</f>
        <v>2.7677902621722845</v>
      </c>
      <c r="CC32" s="67">
        <f>IFERROR(VLOOKUP($B32,RD[#All],CC$2,0)/CC$1,"")</f>
        <v>2.8191011235955057</v>
      </c>
      <c r="CD32" s="67">
        <f>IFERROR(VLOOKUP($B32,RD[#All],CD$2,0)/CD$1,"")</f>
        <v>2.7968885047536731</v>
      </c>
      <c r="CE32" s="67">
        <f>IFERROR(VLOOKUP($B32,RD[#All],CE$2,0)/CE$1,"")</f>
        <v>2.8157303370786515</v>
      </c>
      <c r="CF32" s="67">
        <f>IFERROR(VLOOKUP($B32,RD[#All],CF$2,0)/CF$1,"")</f>
        <v>2.851685393258427</v>
      </c>
      <c r="CG32" s="67">
        <f>IFERROR(VLOOKUP($B32,RD[#All],CG$2,0)/CG$1,"")</f>
        <v>2.81498127340824</v>
      </c>
      <c r="CH32" s="67">
        <f>IFERROR(VLOOKUP($B32,RD[#All],CH$2,0)/CH$1,"")</f>
        <v>2.8558052434456931</v>
      </c>
      <c r="CI32" s="67">
        <f>IFERROR(VLOOKUP($B32,RD[#All],CI$2,0)/CI$1,"")</f>
        <v>2.8007490636704118</v>
      </c>
      <c r="CJ32" s="67">
        <f>IFERROR(VLOOKUP($B32,RD[#All],CJ$2,0)/CJ$1,"")</f>
        <v>2.8314606741573032</v>
      </c>
      <c r="CK32" s="67">
        <f>IFERROR(VLOOKUP($B32,RD[#All],CK$2,0)/CK$1,"")</f>
        <v>2.7775280898876407</v>
      </c>
      <c r="CL32" s="67">
        <f>IFERROR(VLOOKUP($B32,RD[#All],CL$2,0)/CL$1,"")</f>
        <v>2.7719101123595506</v>
      </c>
      <c r="CM32" s="67">
        <f>IFERROR(VLOOKUP($B32,RD[#All],CM$2,0)/CM$1,"")</f>
        <v>2.7951310861423218</v>
      </c>
      <c r="CN32" s="67">
        <f>IFERROR(VLOOKUP($B32,RD[#All],CN$2,0)/CN$1,"")</f>
        <v>2.7853932584269665</v>
      </c>
      <c r="CO32" s="67">
        <f>IFERROR(VLOOKUP($B32,RD[#All],CO$2,0)/CO$1,"")</f>
        <v>2.7548764044943823</v>
      </c>
      <c r="CP32" s="67">
        <f>IFERROR(VLOOKUP($B32,RD[#All],CP$2,0)/CP$1,"")</f>
        <v>2.8096802074330167</v>
      </c>
      <c r="CQ32" s="67">
        <f>IFERROR(VLOOKUP($B32,RD[#All],CQ$2,0)/CQ$1,"")</f>
        <v>2.7569288389513109</v>
      </c>
      <c r="CR32" s="67">
        <f>IFERROR(VLOOKUP($B32,RD[#All],CR$2,0)/CR$1,"")</f>
        <v>2.7509363295880149</v>
      </c>
      <c r="CS32" s="67">
        <f>IFERROR(VLOOKUP($B32,RD[#All],CS$2,0)/CS$1,"")</f>
        <v>2.7815230961298378</v>
      </c>
      <c r="CT32" s="67">
        <f>IFERROR(VLOOKUP($B32,RD[#All],CT$2,0)/CT$1,"")</f>
        <v>2.81498127340824</v>
      </c>
      <c r="CU32" s="67">
        <f>IFERROR(VLOOKUP($B32,RD[#All],CU$2,0)/CU$1,"")</f>
        <v>2.8262172284644196</v>
      </c>
      <c r="CV32" s="67">
        <f>IFERROR(VLOOKUP($B32,RD[#All],CV$2,0)/CV$1,"")</f>
        <v>2.7865168539325844</v>
      </c>
      <c r="CW32" s="67">
        <f>IFERROR(VLOOKUP($B32,RD[#All],CW$2,0)/CW$1,"")</f>
        <v>2.7752808988764044</v>
      </c>
      <c r="CX32" s="67">
        <f>IFERROR(VLOOKUP($B32,RD[#All],CX$2,0)/CX$1,"")</f>
        <v>2.7415730337078652</v>
      </c>
      <c r="CY32" s="67">
        <f>IFERROR(VLOOKUP($B32,RD[#All],CY$2,0)/CY$1,"")</f>
        <v>2.7153558052434459</v>
      </c>
      <c r="CZ32" s="67">
        <f>IFERROR(VLOOKUP($B32,RD[#All],CZ$2,0)/CZ$1,"")</f>
        <v>2.7677902621722845</v>
      </c>
      <c r="DA32" s="67">
        <f>IFERROR(VLOOKUP($B32,RD[#All],DA$2,0)/DA$1,"")</f>
        <v>2.7902621722846441</v>
      </c>
      <c r="DB32" s="67">
        <f>IFERROR(VLOOKUP($B32,RD[#All],DB$2,0)/DB$1,"")</f>
        <v>2.808988764044944</v>
      </c>
      <c r="DC32" s="67">
        <f>IFERROR(VLOOKUP($B32,RD[#All],DC$2,0)/DC$1,"")</f>
        <v>2.7568872243029547</v>
      </c>
      <c r="DD32" s="67">
        <f>IFERROR(VLOOKUP($B32,RD[#All],DD$2,0)/DD$1,"")</f>
        <v>2.7303370786516852</v>
      </c>
      <c r="DE32" s="67">
        <f>IFERROR(VLOOKUP($B32,RD[#All],DE$2,0)/DE$1,"")</f>
        <v>2.7032875572201416</v>
      </c>
      <c r="DF32" s="67">
        <f>IFERROR(VLOOKUP($B32,RD[#All],DF$2,0)/DF$1,"")</f>
        <v>2.7183004349280697</v>
      </c>
      <c r="DG32" s="67">
        <f>IFERROR(VLOOKUP($B32,RD[#All],DG$2,0)/DG$1,"")</f>
        <v>2.7902621722846441</v>
      </c>
      <c r="DH32" s="67">
        <f>IFERROR(VLOOKUP($B32,RD[#All],DH$2,0)/DH$1,"")</f>
        <v>2.7971702039117772</v>
      </c>
      <c r="DI32" s="67">
        <f>IFERROR(VLOOKUP($B32,RD[#All],DI$2,0)/DI$1,"")</f>
        <v>2.7356957649092477</v>
      </c>
      <c r="DJ32" s="67">
        <f>IFERROR(VLOOKUP($B32,RD[#All],DJ$2,0)/DJ$1,"")</f>
        <v>2.8086430423509072</v>
      </c>
      <c r="DK32" s="67">
        <f>IFERROR(VLOOKUP($B32,RD[#All],DK$2,0)/DK$1,"")</f>
        <v>2.8181439866833125</v>
      </c>
      <c r="DL32" s="67">
        <f>IFERROR(VLOOKUP($B32,RD[#All],DL$2,0)/DL$1,"")</f>
        <v>2.785518102372035</v>
      </c>
      <c r="DM32" s="67">
        <f>IFERROR(VLOOKUP($B32,RD[#All],DM$2,0)/DM$1,"")</f>
        <v>2.7288389513108613</v>
      </c>
      <c r="DN32" s="67">
        <f>IFERROR(VLOOKUP($B32,RD[#All],DN$2,0)/DN$1,"")</f>
        <v>2.791385767790262</v>
      </c>
      <c r="DO32" s="67">
        <f>IFERROR(VLOOKUP($B32,RD[#All],DO$2,0)/DO$1,"")</f>
        <v>2.7233188357310141</v>
      </c>
      <c r="DP32" s="67">
        <f>IFERROR(VLOOKUP($B32,RD[#All],DP$2,0)/DP$1,"")</f>
        <v>2.7765293383270913</v>
      </c>
      <c r="DQ32" s="67">
        <f>IFERROR(VLOOKUP($B32,RD[#All],DQ$2,0)/DQ$1,"")</f>
        <v>2.7585518102372037</v>
      </c>
      <c r="DR32" s="67">
        <f>IFERROR(VLOOKUP($B32,RD[#All],DR$2,0)/DR$1,"")</f>
        <v>2.8014981273408242</v>
      </c>
      <c r="DS32" s="67">
        <f>IFERROR(VLOOKUP($B32,RD[#All],DS$2,0)/DS$1,"")</f>
        <v>2.7265917602996255</v>
      </c>
      <c r="DT32" s="67">
        <f>IFERROR(VLOOKUP($B32,RD[#All],DT$2,0)/DT$1,"")</f>
        <v>2.6899708697461508</v>
      </c>
      <c r="DU32" s="67">
        <f>IFERROR(VLOOKUP($B32,RD[#All],DU$2,0)/DU$1,"")</f>
        <v>2.7492301290054098</v>
      </c>
      <c r="DV32" s="67">
        <f>IFERROR(VLOOKUP($B32,RD[#All],DV$2,0)/DV$1,"")</f>
        <v>2.707865168539326</v>
      </c>
      <c r="DW32" s="67">
        <f>IFERROR(VLOOKUP($B32,RD[#All],DW$2,0)/DW$1,"")</f>
        <v>2.714232209737828</v>
      </c>
      <c r="DX32" s="67">
        <f>IFERROR(VLOOKUP($B32,RD[#All],DX$2,0)/DX$1,"")</f>
        <v>2.8124843945068663</v>
      </c>
      <c r="DY32" s="67">
        <f>IFERROR(VLOOKUP($B32,RD[#All],DY$2,0)/DY$1,"")</f>
        <v>2.6895131086142321</v>
      </c>
      <c r="DZ32" s="67">
        <f>IFERROR(VLOOKUP($B32,RD[#All],DZ$2,0)/DZ$1,"")</f>
        <v>2.707865168539326</v>
      </c>
      <c r="EA32" s="67">
        <f>IFERROR(VLOOKUP($B32,RD[#All],EA$2,0)/EA$1,"")</f>
        <v>2.7605493133583021</v>
      </c>
      <c r="EB32" s="67">
        <f>IFERROR(VLOOKUP($B32,RD[#All],EB$2,0)/EB$1,"")</f>
        <v>2.6999583853516436</v>
      </c>
      <c r="EC32" s="67">
        <f>IFERROR(VLOOKUP($B32,RD[#All],EC$2,0)/EC$1,"")</f>
        <v>2.7101123595505618</v>
      </c>
      <c r="ED32" s="67">
        <f>IFERROR(VLOOKUP($B32,RD[#All],ED$2,0)/ED$1,"")</f>
        <v>2.7903197925669838</v>
      </c>
      <c r="EE32" s="67">
        <f>IFERROR(VLOOKUP($B32,RD[#All],EE$2,0)/EE$1,"")</f>
        <v>2.8200518582541054</v>
      </c>
      <c r="EF32" s="67">
        <f>IFERROR(VLOOKUP($B32,RD[#All],EF$2,0)/EF$1,"")</f>
        <v>2.7415730337078652</v>
      </c>
      <c r="EG32" s="67">
        <f>IFERROR(VLOOKUP($B32,RD[#All],EG$2,0)/EG$1,"")</f>
        <v>2.7622377622377621</v>
      </c>
      <c r="EH32" s="67">
        <f>IFERROR(VLOOKUP($B32,RD[#All],EH$2,0)/EH$1,"")</f>
        <v>2.7377622377622379</v>
      </c>
      <c r="EI32" s="67">
        <f>IFERROR(VLOOKUP($B32,RD[#All],EI$2,0)/EI$1,"")</f>
        <v>2.7293706293706292</v>
      </c>
      <c r="EJ32" s="67">
        <f>IFERROR(VLOOKUP($B32,RD[#All],EJ$2,0)/EJ$1,"")</f>
        <v>2.8006993006993008</v>
      </c>
      <c r="EK32" s="67">
        <f>IFERROR(VLOOKUP($B32,RD[#All],EK$2,0)/EK$1,"")</f>
        <v>2.8008988764044944</v>
      </c>
      <c r="EL32" s="67">
        <f>IFERROR(VLOOKUP($B32,RD[#All],EL$2,0)/EL$1,"")</f>
        <v>2.7827715355805243</v>
      </c>
      <c r="EM32" s="67">
        <f>IFERROR(VLOOKUP($B32,RD[#All],EM$2,0)/EM$1,"")</f>
        <v>2.785133967156439</v>
      </c>
      <c r="EN32" s="67">
        <f>IFERROR(VLOOKUP($B32,RD[#All],EN$2,0)/EN$1,"")</f>
        <v>2.7287813310285221</v>
      </c>
      <c r="EO32" s="67">
        <f>IFERROR(VLOOKUP($B32,RD[#All],EO$2,0)/EO$1,"")</f>
        <v>2.8127340823970037</v>
      </c>
      <c r="EP32" s="67">
        <f>IFERROR(VLOOKUP($B32,RD[#All],EP$2,0)/EP$1,"")</f>
        <v>2.7415730337078652</v>
      </c>
      <c r="EQ32" s="67">
        <f>IFERROR(VLOOKUP($B32,RD[#All],EQ$2,0)/EQ$1,"")</f>
        <v>2.7116104868913857</v>
      </c>
      <c r="ER32" s="67">
        <f>IFERROR(VLOOKUP($B32,RD[#All],ER$2,0)/ER$1,"")</f>
        <v>2.8041486603284356</v>
      </c>
      <c r="ES32" s="67">
        <f>IFERROR(VLOOKUP($B32,RD[#All],ES$2,0)/ES$1,"")</f>
        <v>2.802996254681648</v>
      </c>
      <c r="ET32" s="67">
        <f>IFERROR(VLOOKUP($B32,RD[#All],ET$2,0)/ET$1,"")</f>
        <v>2.770173646578141</v>
      </c>
      <c r="EU32" s="67">
        <f>IFERROR(VLOOKUP($B32,RD[#All],EU$2,0)/EU$1,"")</f>
        <v>2.8107173725151253</v>
      </c>
      <c r="EV32" s="67">
        <f>IFERROR(VLOOKUP($B32,RD[#All],EV$2,0)/EV$1,"")</f>
        <v>2.7578219533275714</v>
      </c>
      <c r="EW32" s="67">
        <f>IFERROR(VLOOKUP($B32,RD[#All],EW$2,0)/EW$1,"")</f>
        <v>2.727744165946413</v>
      </c>
      <c r="EX32" s="67">
        <f>IFERROR(VLOOKUP($B32,RD[#All],EX$2,0)/EX$1,"")</f>
        <v>2.7565543071161049</v>
      </c>
      <c r="EY32" s="67">
        <f>IFERROR(VLOOKUP($B32,RD[#All],EY$2,0)/EY$1,"")</f>
        <v>2.7116104868913857</v>
      </c>
      <c r="EZ32" s="67">
        <f>IFERROR(VLOOKUP($B32,RD[#All],EZ$2,0)/EZ$1,"")</f>
        <v>2.7827715355805243</v>
      </c>
      <c r="FA32" s="67">
        <f>IFERROR(VLOOKUP($B32,RD[#All],FA$2,0)/FA$1,"")</f>
        <v>2.7752808988764044</v>
      </c>
      <c r="FB32" s="67">
        <f>IFERROR(VLOOKUP($B32,RD[#All],FB$2,0)/FB$1,"")</f>
        <v>2.8116104868913858</v>
      </c>
      <c r="FC32" s="67">
        <f>IFERROR(VLOOKUP($B32,RD[#All],FC$2,0)/FC$1,"")</f>
        <v>2.7865168539325844</v>
      </c>
      <c r="FD32" s="67">
        <f>IFERROR(VLOOKUP($B32,RD[#All],FD$2,0)/FD$1,"")</f>
        <v>2.7640449438202248</v>
      </c>
      <c r="FE32" s="67">
        <f>IFERROR(VLOOKUP($B32,RD[#All],FE$2,0)/FE$1,"")</f>
        <v>2.768939393939394</v>
      </c>
      <c r="FF32" s="67">
        <f>IFERROR(VLOOKUP($B32,RD[#All],FF$2,0)/FF$1,"")</f>
        <v>2.7462121212121211</v>
      </c>
      <c r="FG32" s="67">
        <f>IFERROR(VLOOKUP($B32,RD[#All],FG$2,0)/FG$1,"")</f>
        <v>2.6855218855218856</v>
      </c>
      <c r="FH32" s="67">
        <f>IFERROR(VLOOKUP($B32,RD[#All],FH$2,0)/FH$1,"")</f>
        <v>2.75</v>
      </c>
      <c r="FI32" s="67">
        <f>IFERROR(VLOOKUP($B32,RD[#All],FI$2,0)/FI$1,"")</f>
        <v>2.7239057239057241</v>
      </c>
      <c r="FJ32" s="67">
        <f>IFERROR(VLOOKUP($B32,RD[#All],FJ$2,0)/FJ$1,"")</f>
        <v>2.7070707070707072</v>
      </c>
      <c r="FK32" s="67">
        <f>IFERROR(VLOOKUP($B32,RD[#All],FK$2,0)/FK$1,"")</f>
        <v>2.8313131313131312</v>
      </c>
      <c r="FL32" s="67">
        <f>IFERROR(VLOOKUP($B32,RD[#All],FL$2,0)/FL$1,"")</f>
        <v>2.725090909090909</v>
      </c>
      <c r="FM32" s="67">
        <f>IFERROR(VLOOKUP($B32,RD[#All],FM$2,0)/FM$1,"")</f>
        <v>2.793560606060606</v>
      </c>
      <c r="FN32" s="67">
        <f>IFERROR(VLOOKUP($B32,RD[#All],FN$2,0)/FN$1,"")</f>
        <v>2.7373737373737375</v>
      </c>
      <c r="FO32" s="67">
        <f>IFERROR(VLOOKUP($B32,RD[#All],FO$2,0)/FO$1,"")</f>
        <v>2.7015151515151516</v>
      </c>
      <c r="FP32" s="67">
        <f>IFERROR(VLOOKUP($B32,RD[#All],FP$2,0)/FP$1,"")</f>
        <v>2.72</v>
      </c>
      <c r="FQ32" s="67">
        <f>IFERROR(VLOOKUP($B32,RD[#All],FQ$2,0)/FQ$1,"")</f>
        <v>2.7294545454545456</v>
      </c>
      <c r="FR32" s="67">
        <f>IFERROR(VLOOKUP($B32,RD[#All],FR$2,0)/FR$1,"")</f>
        <v>2.7258181818181817</v>
      </c>
      <c r="FS32" s="67">
        <f>IFERROR(VLOOKUP($B32,RD[#All],FS$2,0)/FS$1,"")</f>
        <v>2.6969696969696968</v>
      </c>
      <c r="FT32" s="67">
        <f>IFERROR(VLOOKUP($B32,RD[#All],FT$2,0)/FT$1,"")</f>
        <v>2.7163636363636363</v>
      </c>
      <c r="FU32" s="67">
        <f>IFERROR(VLOOKUP($B32,RD[#All],FU$2,0)/FU$1,"")</f>
        <v>2.7518518518518515</v>
      </c>
      <c r="FV32" s="67">
        <f>IFERROR(VLOOKUP($B32,RD[#All],FV$2,0)/FV$1,"")</f>
        <v>2.7916666666666665</v>
      </c>
      <c r="FW32" s="67">
        <f>IFERROR(VLOOKUP($B32,RD[#All],FW$2,0)/FW$1,"")</f>
        <v>2.7571969696969698</v>
      </c>
      <c r="FX32" s="67">
        <f>IFERROR(VLOOKUP($B32,RD[#All],FX$2,0)/FX$1,"")</f>
        <v>2.7803030303030303</v>
      </c>
      <c r="FY32" s="67">
        <f>IFERROR(VLOOKUP($B32,RD[#All],FY$2,0)/FY$1,"")</f>
        <v>2.7575757575757578</v>
      </c>
      <c r="FZ32" s="67">
        <f>IFERROR(VLOOKUP($B32,RD[#All],FZ$2,0)/FZ$1,"")</f>
        <v>2.774242424242424</v>
      </c>
      <c r="GA32" s="67">
        <f>IFERROR(VLOOKUP($B32,RD[#All],GA$2,0)/GA$1,"")</f>
        <v>2.7097902097902096</v>
      </c>
      <c r="GB32" s="67">
        <f>IFERROR(VLOOKUP($B32,RD[#All],GB$2,0)/GB$1,"")</f>
        <v>2.7643097643097643</v>
      </c>
      <c r="GC32" s="67">
        <f>IFERROR(VLOOKUP($B32,RD[#All],GC$2,0)/GC$1,"")</f>
        <v>2.7171717171717171</v>
      </c>
      <c r="GD32" s="67">
        <f>IFERROR(VLOOKUP($B32,RD[#All],GD$2,0)/GD$1,"")</f>
        <v>2.8090909090909091</v>
      </c>
      <c r="GE32" s="67">
        <f>IFERROR(VLOOKUP($B32,RD[#All],GE$2,0)/GE$1,"")</f>
        <v>2.7097902097902096</v>
      </c>
      <c r="GF32" s="67">
        <f>IFERROR(VLOOKUP($B32,RD[#All],GF$2,0)/GF$1,"")</f>
        <v>2.7373737373737375</v>
      </c>
      <c r="GG32" s="67">
        <f>IFERROR(VLOOKUP($B32,RD[#All],GG$2,0)/GG$1,"")</f>
        <v>2.6952727272727275</v>
      </c>
      <c r="GH32" s="67">
        <f>IFERROR(VLOOKUP($B32,RD[#All],GH$2,0)/GH$1,"")</f>
        <v>2.7396363636363636</v>
      </c>
      <c r="GI32" s="67">
        <f>IFERROR(VLOOKUP($B32,RD[#All],GI$2,0)/GI$1,"")</f>
        <v>2.709090909090909</v>
      </c>
      <c r="GJ32" s="67">
        <f>IFERROR(VLOOKUP($B32,RD[#All],GJ$2,0)/GJ$1,"")</f>
        <v>2.7902097902097904</v>
      </c>
      <c r="GK32" s="67">
        <f>IFERROR(VLOOKUP($B32,RD[#All],GK$2,0)/GK$1,"")</f>
        <v>2.7803030303030303</v>
      </c>
      <c r="GL32" s="67">
        <f>IFERROR(VLOOKUP($B32,RD[#All],GL$2,0)/GL$1,"")</f>
        <v>2.75</v>
      </c>
      <c r="GM32" s="67">
        <f>IFERROR(VLOOKUP($B32,RD[#All],GM$2,0)/GM$1,"")</f>
        <v>2.7992424242424243</v>
      </c>
      <c r="GN32" s="67">
        <f>IFERROR(VLOOKUP($B32,RD[#All],GN$2,0)/GN$1,"")</f>
        <v>2.7840909090909092</v>
      </c>
      <c r="GO32" s="67">
        <f>IFERROR(VLOOKUP($B32,RD[#All],GO$2,0)/GO$1,"")</f>
        <v>2.7837121212121212</v>
      </c>
      <c r="GP32" s="67">
        <f>IFERROR(VLOOKUP($B32,RD[#All],GP$2,0)/GP$1,"")</f>
        <v>2.7386363636363638</v>
      </c>
      <c r="GQ32" s="67">
        <f>IFERROR(VLOOKUP($B32,RD[#All],GQ$2,0)/GQ$1,"")</f>
        <v>2.7318181818181819</v>
      </c>
      <c r="GR32" s="67">
        <f>IFERROR(VLOOKUP($B32,RD[#All],GR$2,0)/GR$1,"")</f>
        <v>2.7803030303030303</v>
      </c>
      <c r="GS32" s="67" t="str">
        <f>IFERROR(VLOOKUP($B32,RD[#All],GS$2,0)/GS$1,"")</f>
        <v/>
      </c>
      <c r="GT32" s="67" t="str">
        <f>IFERROR(VLOOKUP($B32,RD[#All],GT$2,0)/GT$1,"")</f>
        <v/>
      </c>
      <c r="GU32" s="67">
        <f>IFERROR(VLOOKUP($B32,RD[#All],GU$2,0)/GU$1,"")</f>
        <v>2.5485625485625487</v>
      </c>
      <c r="GV32" s="67">
        <f>IFERROR(VLOOKUP($B32,RD[#All],GV$2,0)/GV$1,"")</f>
        <v>2.7475702653007619</v>
      </c>
      <c r="GW32" s="67">
        <f>IFERROR(VLOOKUP($B32,RD[#All],GW$2,0)/GW$1,"")</f>
        <v>2.712490761271249</v>
      </c>
      <c r="GX32" s="67" t="str">
        <f>IFERROR(VLOOKUP($B32,RD[#All],GX$2,0)/GX$1,"")</f>
        <v/>
      </c>
      <c r="GY32" s="67">
        <f>IFERROR(VLOOKUP($B32,RD[#All],GY$2,0)/GY$1,"")</f>
        <v>2.7136021872863978</v>
      </c>
      <c r="GZ32" s="67">
        <f>IFERROR(VLOOKUP($B32,RD[#All],GZ$2,0)/GZ$1,"")</f>
        <v>2.7265917602996255</v>
      </c>
      <c r="HA32" s="67">
        <f>IFERROR(VLOOKUP($B32,RD[#All],HA$2,0)/HA$1,"")</f>
        <v>2.7955056179775282</v>
      </c>
      <c r="HB32" s="67">
        <f>IFERROR(VLOOKUP($B32,RD[#All],HB$2,0)/HB$1,"")</f>
        <v>2.7116104868913857</v>
      </c>
      <c r="HC32" s="67">
        <f>IFERROR(VLOOKUP($B32,RD[#All],HC$2,0)/HC$1,"")</f>
        <v>2.7176029962546817</v>
      </c>
      <c r="HD32" s="67">
        <f>IFERROR(VLOOKUP($B32,RD[#All],HD$2,0)/HD$1,"")</f>
        <v>2.7602996254681647</v>
      </c>
      <c r="HE32" s="67">
        <f>IFERROR(VLOOKUP($B32,RD[#All],HE$2,0)/HE$1,"")</f>
        <v>2.7153558052434459</v>
      </c>
      <c r="HF32" s="67">
        <f>IFERROR(VLOOKUP($B32,RD[#All],HF$2,0)/HF$1,"")</f>
        <v>2.7715355805243447</v>
      </c>
      <c r="HG32" s="67">
        <f>IFERROR(VLOOKUP($B32,RD[#All],HG$2,0)/HG$1,"")</f>
        <v>2.6943820224719102</v>
      </c>
      <c r="HH32" s="67">
        <f>IFERROR(VLOOKUP($B32,RD[#All],HH$2,0)/HH$1,"")</f>
        <v>2.749438202247191</v>
      </c>
      <c r="HI32" s="67">
        <f>IFERROR(VLOOKUP($B32,RD[#All],HI$2,0)/HI$1,"")</f>
        <v>2.7307116104868916</v>
      </c>
      <c r="HJ32" s="67">
        <f>IFERROR(VLOOKUP($B32,RD[#All],HJ$2,0)/HJ$1,"")</f>
        <v>2.7752808988764044</v>
      </c>
      <c r="HK32" s="67">
        <f>IFERROR(VLOOKUP($B32,RD[#All],HK$2,0)/HK$1,"")</f>
        <v>2.6972950478568456</v>
      </c>
      <c r="HL32" s="67">
        <f>IFERROR(VLOOKUP($B32,RD[#All],HL$2,0)/HL$1,"")</f>
        <v>2.8464419475655429</v>
      </c>
      <c r="HM32" s="67">
        <f>IFERROR(VLOOKUP($B32,RD[#All],HM$2,0)/HM$1,"")</f>
        <v>2.8392297357814598</v>
      </c>
      <c r="HN32" s="67">
        <f>IFERROR(VLOOKUP($B32,RD[#All],HN$2,0)/HN$1,"")</f>
        <v>2.8840125391849529</v>
      </c>
      <c r="HO32" s="67">
        <f>IFERROR(VLOOKUP($B32,RD[#All],HO$2,0)/HO$1,"")</f>
        <v>2.9336468129571576</v>
      </c>
      <c r="HP32" s="67">
        <f>IFERROR(VLOOKUP($B32,RD[#All],HP$2,0)/HP$1,"")</f>
        <v>2.8557993730407523</v>
      </c>
      <c r="HQ32" s="67">
        <f>IFERROR(VLOOKUP($B32,RD[#All],HQ$2,0)/HQ$1,"")</f>
        <v>2.7296777296777295</v>
      </c>
      <c r="HR32" s="67">
        <f>IFERROR(VLOOKUP($B32,RD[#All],HR$2,0)/HR$1,"")</f>
        <v>2.769391159299416</v>
      </c>
      <c r="HS32" s="67">
        <f>IFERROR(VLOOKUP($B32,RD[#All],HS$2,0)/HS$1,"")</f>
        <v>2.772134831460674</v>
      </c>
      <c r="HT32" s="67">
        <f>IFERROR(VLOOKUP($B32,RD[#All],HT$2,0)/HT$1,"")</f>
        <v>2.7831876820640864</v>
      </c>
      <c r="HU32" s="67">
        <f>IFERROR(VLOOKUP($B32,RD[#All],HU$2,0)/HU$1,"")</f>
        <v>2.7920484010371651</v>
      </c>
      <c r="HV32" s="67">
        <f>IFERROR(VLOOKUP($B32,RD[#All],HV$2,0)/HV$1,"")</f>
        <v>2.7159896283491789</v>
      </c>
      <c r="HW32" s="67">
        <f>IFERROR(VLOOKUP($B32,RD[#All],HW$2,0)/HW$1,"")</f>
        <v>2.7182022471910114</v>
      </c>
      <c r="HX32" s="67">
        <f>IFERROR(VLOOKUP($B32,RD[#All],HX$2,0)/HX$1,"")</f>
        <v>2.8159031979256697</v>
      </c>
      <c r="HY32" s="67">
        <f>IFERROR(VLOOKUP($B32,RD[#All],HY$2,0)/HY$1,"")</f>
        <v>2.7399084477736162</v>
      </c>
      <c r="HZ32" s="67">
        <f>IFERROR(VLOOKUP($B32,RD[#All],HZ$2,0)/HZ$1,"")</f>
        <v>2.7365792759051186</v>
      </c>
      <c r="IA32" s="67">
        <f>IFERROR(VLOOKUP($B32,RD[#All],IA$2,0)/IA$1,"")</f>
        <v>2.7738927738927743</v>
      </c>
      <c r="IB32" s="67">
        <f>IFERROR(VLOOKUP($B32,RD[#All],IB$2,0)/IB$1,"")</f>
        <v>2.7272727272727275</v>
      </c>
      <c r="IC32" s="67">
        <f>IFERROR(VLOOKUP($B32,RD[#All],IC$2,0)/IC$1,"")</f>
        <v>2.7700077700077701</v>
      </c>
      <c r="ID32" s="67">
        <f>IFERROR(VLOOKUP($B32,RD[#All],ID$2,0)/ID$1,"")</f>
        <v>2.745978301533857</v>
      </c>
      <c r="IE32" s="67">
        <f>IFERROR(VLOOKUP($B32,RD[#All],IE$2,0)/IE$1,"")</f>
        <v>2.7919191919191921</v>
      </c>
      <c r="IF32" s="67" t="str">
        <f>IFERROR(VLOOKUP($B32,RD[#All],IF$2,0)/IF$1,"")</f>
        <v/>
      </c>
      <c r="IG32" s="67">
        <f>IFERROR(VLOOKUP($B32,RD[#All],IG$2,0)/IG$1,"")</f>
        <v>2.8318709312199264</v>
      </c>
      <c r="IH32" s="67">
        <f>IFERROR(VLOOKUP($B32,RD[#All],IH$2,0)/IH$1,"")</f>
        <v>2.7516544757924066</v>
      </c>
      <c r="II32" s="67">
        <f>IFERROR(VLOOKUP($B32,RD[#All],II$2,0)/II$1,"")</f>
        <v>2.7263681592039801</v>
      </c>
      <c r="IJ32" s="67">
        <f>IFERROR(VLOOKUP($B32,RD[#All],IJ$2,0)/IJ$1,"")</f>
        <v>2.7272727272727271</v>
      </c>
      <c r="IK32" s="67">
        <f>IFERROR(VLOOKUP($B32,RD[#All],IK$2,0)/IK$1,"")</f>
        <v>2.7233877233877237</v>
      </c>
      <c r="IL32" s="67" t="str">
        <f>IFERROR(VLOOKUP($B32,RD[#All],IL$2,0)/IL$1,"")</f>
        <v/>
      </c>
      <c r="IM32" s="67" t="str">
        <f>IFERROR(VLOOKUP($B32,RD[#All],IM$2,0)/IM$1,"")</f>
        <v/>
      </c>
      <c r="IN32" s="67">
        <f>IFERROR(VLOOKUP($B32,RD[#All],IN$2,0)/IN$1,"")</f>
        <v>2.785788923719958</v>
      </c>
      <c r="IO32" s="67">
        <f>IFERROR(VLOOKUP($B32,RD[#All],IO$2,0)/IO$1,"")</f>
        <v>2.7782131661442007</v>
      </c>
      <c r="IP32" s="67">
        <f>IFERROR(VLOOKUP($B32,RD[#All],IP$2,0)/IP$1,"")</f>
        <v>2.7691026441807205</v>
      </c>
      <c r="IQ32" s="67">
        <f>IFERROR(VLOOKUP($B32,RD[#All],IQ$2,0)/IQ$1,"")</f>
        <v>2.7233877233877237</v>
      </c>
      <c r="IR32" s="67">
        <f>IFERROR(VLOOKUP($B32,RD[#All],IR$2,0)/IR$1,"")</f>
        <v>2.7197346600331676</v>
      </c>
      <c r="IS32" s="86">
        <f>IFERROR(AVERAGEIF(Inv_SY_B[[#This Row],[BLK1_INV1]:[BLK8_INV27]],"&gt;"&amp;0.1,Inv_SY_B[[#This Row],[BLK1_INV1]:[BLK8_INV27]]),"")</f>
        <v>2.7618293120379924</v>
      </c>
    </row>
    <row r="33" spans="2:253" x14ac:dyDescent="0.35">
      <c r="B33" s="85">
        <f t="shared" si="0"/>
        <v>45855</v>
      </c>
      <c r="C33" s="67">
        <f>IFERROR(VLOOKUP($B33,RD[#All],C$2,0)/C$1,"")</f>
        <v>2.7550561797752806</v>
      </c>
      <c r="D33" s="67">
        <f>IFERROR(VLOOKUP($B33,RD[#All],D$2,0)/D$1,"")</f>
        <v>2.75885911840968</v>
      </c>
      <c r="E33" s="67">
        <f>IFERROR(VLOOKUP($B33,RD[#All],E$2,0)/E$1,"")</f>
        <v>2.7528089887640448</v>
      </c>
      <c r="F33" s="67">
        <f>IFERROR(VLOOKUP($B33,RD[#All],F$2,0)/F$1,"")</f>
        <v>2.7865168539325844</v>
      </c>
      <c r="G33" s="67">
        <f>IFERROR(VLOOKUP($B33,RD[#All],G$2,0)/G$1,"")</f>
        <v>2.8065687121866896</v>
      </c>
      <c r="H33" s="67">
        <f>IFERROR(VLOOKUP($B33,RD[#All],H$2,0)/H$1,"")</f>
        <v>2.8127340823970037</v>
      </c>
      <c r="I33" s="67">
        <f>IFERROR(VLOOKUP($B33,RD[#All],I$2,0)/I$1,"")</f>
        <v>2.7865168539325844</v>
      </c>
      <c r="J33" s="67">
        <f>IFERROR(VLOOKUP($B33,RD[#All],J$2,0)/J$1,"")</f>
        <v>2.8127340823970037</v>
      </c>
      <c r="K33" s="67">
        <f>IFERROR(VLOOKUP($B33,RD[#All],K$2,0)/K$1,"")</f>
        <v>2.757752808988764</v>
      </c>
      <c r="L33" s="67">
        <f>IFERROR(VLOOKUP($B33,RD[#All],L$2,0)/L$1,"")</f>
        <v>2.8472808988764045</v>
      </c>
      <c r="M33" s="67">
        <f>IFERROR(VLOOKUP($B33,RD[#All],M$2,0)/M$1,"")</f>
        <v>2.7715355805243447</v>
      </c>
      <c r="N33" s="67">
        <f>IFERROR(VLOOKUP($B33,RD[#All],N$2,0)/N$1,"")</f>
        <v>2.8314606741573032</v>
      </c>
      <c r="O33" s="67">
        <f>IFERROR(VLOOKUP($B33,RD[#All],O$2,0)/O$1,"")</f>
        <v>2.7528089887640448</v>
      </c>
      <c r="P33" s="67">
        <f>IFERROR(VLOOKUP($B33,RD[#All],P$2,0)/P$1,"")</f>
        <v>2.8069458631256383</v>
      </c>
      <c r="Q33" s="67">
        <f>IFERROR(VLOOKUP($B33,RD[#All],Q$2,0)/Q$1,"")</f>
        <v>2.8014981273408242</v>
      </c>
      <c r="R33" s="67">
        <f>IFERROR(VLOOKUP($B33,RD[#All],R$2,0)/R$1,"")</f>
        <v>2.8277153558052435</v>
      </c>
      <c r="S33" s="67">
        <f>IFERROR(VLOOKUP($B33,RD[#All],S$2,0)/S$1,"")</f>
        <v>2.8220973782771535</v>
      </c>
      <c r="T33" s="67">
        <f>IFERROR(VLOOKUP($B33,RD[#All],T$2,0)/T$1,"")</f>
        <v>2.8164794007490639</v>
      </c>
      <c r="U33" s="67">
        <f>IFERROR(VLOOKUP($B33,RD[#All],U$2,0)/U$1,"")</f>
        <v>2.8300777873811582</v>
      </c>
      <c r="V33" s="67">
        <f>IFERROR(VLOOKUP($B33,RD[#All],V$2,0)/V$1,"")</f>
        <v>2.8615384615384616</v>
      </c>
      <c r="W33" s="67">
        <f>IFERROR(VLOOKUP($B33,RD[#All],W$2,0)/W$1,"")</f>
        <v>2.8116104868913858</v>
      </c>
      <c r="X33" s="67">
        <f>IFERROR(VLOOKUP($B33,RD[#All],X$2,0)/X$1,"")</f>
        <v>2.802996254681648</v>
      </c>
      <c r="Y33" s="67">
        <f>IFERROR(VLOOKUP($B33,RD[#All],Y$2,0)/Y$1,"")</f>
        <v>2.8490924805531548</v>
      </c>
      <c r="Z33" s="67">
        <f>IFERROR(VLOOKUP($B33,RD[#All],Z$2,0)/Z$1,"")</f>
        <v>2.8091552226383687</v>
      </c>
      <c r="AA33" s="67">
        <f>IFERROR(VLOOKUP($B33,RD[#All],AA$2,0)/AA$1,"")</f>
        <v>2.8176318063958514</v>
      </c>
      <c r="AB33" s="67">
        <f>IFERROR(VLOOKUP($B33,RD[#All],AB$2,0)/AB$1,"")</f>
        <v>2.8719101123595507</v>
      </c>
      <c r="AC33" s="67">
        <f>IFERROR(VLOOKUP($B33,RD[#All],AC$2,0)/AC$1,"")</f>
        <v>2.7647363872082975</v>
      </c>
      <c r="AD33" s="67">
        <f>IFERROR(VLOOKUP($B33,RD[#All],AD$2,0)/AD$1,"")</f>
        <v>2.8444444444444446</v>
      </c>
      <c r="AE33" s="67">
        <f>IFERROR(VLOOKUP($B33,RD[#All],AE$2,0)/AE$1,"")</f>
        <v>2.7548897211818559</v>
      </c>
      <c r="AF33" s="67">
        <f>IFERROR(VLOOKUP($B33,RD[#All],AF$2,0)/AF$1,"")</f>
        <v>2.8381190178942988</v>
      </c>
      <c r="AG33" s="67">
        <f>IFERROR(VLOOKUP($B33,RD[#All],AG$2,0)/AG$1,"")</f>
        <v>2.8218060757386603</v>
      </c>
      <c r="AH33" s="67">
        <f>IFERROR(VLOOKUP($B33,RD[#All],AH$2,0)/AH$1,"")</f>
        <v>2.8158135663753638</v>
      </c>
      <c r="AI33" s="67">
        <f>IFERROR(VLOOKUP($B33,RD[#All],AI$2,0)/AI$1,"")</f>
        <v>2.7586477987421381</v>
      </c>
      <c r="AJ33" s="67">
        <f>IFERROR(VLOOKUP($B33,RD[#All],AJ$2,0)/AJ$1,"")</f>
        <v>2.7950978926916754</v>
      </c>
      <c r="AK33" s="67">
        <f>IFERROR(VLOOKUP($B33,RD[#All],AK$2,0)/AK$1,"")</f>
        <v>2.7685393258426969</v>
      </c>
      <c r="AL33" s="67">
        <f>IFERROR(VLOOKUP($B33,RD[#All],AL$2,0)/AL$1,"")</f>
        <v>2.7601204416192711</v>
      </c>
      <c r="AM33" s="67">
        <f>IFERROR(VLOOKUP($B33,RD[#All],AM$2,0)/AM$1,"")</f>
        <v>2.8123595505617978</v>
      </c>
      <c r="AN33" s="67">
        <f>IFERROR(VLOOKUP($B33,RD[#All],AN$2,0)/AN$1,"")</f>
        <v>2.8052434456928839</v>
      </c>
      <c r="AO33" s="67">
        <f>IFERROR(VLOOKUP($B33,RD[#All],AO$2,0)/AO$1,"")</f>
        <v>2.7902621722846441</v>
      </c>
      <c r="AP33" s="67">
        <f>IFERROR(VLOOKUP($B33,RD[#All],AP$2,0)/AP$1,"")</f>
        <v>2.8026217228464416</v>
      </c>
      <c r="AQ33" s="67">
        <f>IFERROR(VLOOKUP($B33,RD[#All],AQ$2,0)/AQ$1,"")</f>
        <v>2.8277153558052435</v>
      </c>
      <c r="AR33" s="67">
        <f>IFERROR(VLOOKUP($B33,RD[#All],AR$2,0)/AR$1,"")</f>
        <v>2.7790262172284645</v>
      </c>
      <c r="AS33" s="67">
        <f>IFERROR(VLOOKUP($B33,RD[#All],AS$2,0)/AS$1,"")</f>
        <v>2.7677902621722845</v>
      </c>
      <c r="AT33" s="67">
        <f>IFERROR(VLOOKUP($B33,RD[#All],AT$2,0)/AT$1,"")</f>
        <v>2.7475655430711612</v>
      </c>
      <c r="AU33" s="67">
        <f>IFERROR(VLOOKUP($B33,RD[#All],AU$2,0)/AU$1,"")</f>
        <v>2.8823970037453184</v>
      </c>
      <c r="AV33" s="67">
        <f>IFERROR(VLOOKUP($B33,RD[#All],AV$2,0)/AV$1,"")</f>
        <v>2.8764044943820224</v>
      </c>
      <c r="AW33" s="67">
        <f>IFERROR(VLOOKUP($B33,RD[#All],AW$2,0)/AW$1,"")</f>
        <v>2.7692307692307692</v>
      </c>
      <c r="AX33" s="67">
        <f>IFERROR(VLOOKUP($B33,RD[#All],AX$2,0)/AX$1,"")</f>
        <v>2.7580524344569288</v>
      </c>
      <c r="AY33" s="67">
        <f>IFERROR(VLOOKUP($B33,RD[#All],AY$2,0)/AY$1,"")</f>
        <v>2.757752808988764</v>
      </c>
      <c r="AZ33" s="67">
        <f>IFERROR(VLOOKUP($B33,RD[#All],AZ$2,0)/AZ$1,"")</f>
        <v>2.7408539325842693</v>
      </c>
      <c r="BA33" s="67">
        <f>IFERROR(VLOOKUP($B33,RD[#All],BA$2,0)/BA$1,"")</f>
        <v>2.7528089887640448</v>
      </c>
      <c r="BB33" s="67">
        <f>IFERROR(VLOOKUP($B33,RD[#All],BB$2,0)/BB$1,"")</f>
        <v>2.7677902621722845</v>
      </c>
      <c r="BC33" s="67">
        <f>IFERROR(VLOOKUP($B33,RD[#All],BC$2,0)/BC$1,"")</f>
        <v>2.7935081148564294</v>
      </c>
      <c r="BD33" s="67">
        <f>IFERROR(VLOOKUP($B33,RD[#All],BD$2,0)/BD$1,"")</f>
        <v>2.7465667915106118</v>
      </c>
      <c r="BE33" s="67">
        <f>IFERROR(VLOOKUP($B33,RD[#All],BE$2,0)/BE$1,"")</f>
        <v>2.7692307692307692</v>
      </c>
      <c r="BF33" s="67">
        <f>IFERROR(VLOOKUP($B33,RD[#All],BF$2,0)/BF$1,"")</f>
        <v>2.7928422804827298</v>
      </c>
      <c r="BG33" s="67">
        <f>IFERROR(VLOOKUP($B33,RD[#All],BG$2,0)/BG$1,"")</f>
        <v>2.8331252600915522</v>
      </c>
      <c r="BH33" s="67">
        <f>IFERROR(VLOOKUP($B33,RD[#All],BH$2,0)/BH$1,"")</f>
        <v>2.898876404494382</v>
      </c>
      <c r="BI33" s="67">
        <f>IFERROR(VLOOKUP($B33,RD[#All],BI$2,0)/BI$1,"")</f>
        <v>2.8364544319600498</v>
      </c>
      <c r="BJ33" s="67">
        <f>IFERROR(VLOOKUP($B33,RD[#All],BJ$2,0)/BJ$1,"")</f>
        <v>2.8577611319184353</v>
      </c>
      <c r="BK33" s="67">
        <f>IFERROR(VLOOKUP($B33,RD[#All],BK$2,0)/BK$1,"")</f>
        <v>2.7707865168539323</v>
      </c>
      <c r="BL33" s="67">
        <f>IFERROR(VLOOKUP($B33,RD[#All],BL$2,0)/BL$1,"")</f>
        <v>2.8230177316828371</v>
      </c>
      <c r="BM33" s="67">
        <f>IFERROR(VLOOKUP($B33,RD[#All],BM$2,0)/BM$1,"")</f>
        <v>2.7865168539325844</v>
      </c>
      <c r="BN33" s="67">
        <f>IFERROR(VLOOKUP($B33,RD[#All],BN$2,0)/BN$1,"")</f>
        <v>2.8376175548589342</v>
      </c>
      <c r="BO33" s="67">
        <f>IFERROR(VLOOKUP($B33,RD[#All],BO$2,0)/BO$1,"")</f>
        <v>2.8477095937770098</v>
      </c>
      <c r="BP33" s="67">
        <f>IFERROR(VLOOKUP($B33,RD[#All],BP$2,0)/BP$1,"")</f>
        <v>2.8383751080380293</v>
      </c>
      <c r="BQ33" s="67">
        <f>IFERROR(VLOOKUP($B33,RD[#All],BQ$2,0)/BQ$1,"")</f>
        <v>2.8528954191875542</v>
      </c>
      <c r="BR33" s="67">
        <f>IFERROR(VLOOKUP($B33,RD[#All],BR$2,0)/BR$1,"")</f>
        <v>2.7885911840968021</v>
      </c>
      <c r="BS33" s="67">
        <f>IFERROR(VLOOKUP($B33,RD[#All],BS$2,0)/BS$1,"")</f>
        <v>2.8640449438202249</v>
      </c>
      <c r="BT33" s="67">
        <f>IFERROR(VLOOKUP($B33,RD[#All],BT$2,0)/BT$1,"")</f>
        <v>2.8674157303370786</v>
      </c>
      <c r="BU33" s="67">
        <f>IFERROR(VLOOKUP($B33,RD[#All],BU$2,0)/BU$1,"")</f>
        <v>2.8745318352059925</v>
      </c>
      <c r="BV33" s="67">
        <f>IFERROR(VLOOKUP($B33,RD[#All],BV$2,0)/BV$1,"")</f>
        <v>2.8629213483146065</v>
      </c>
      <c r="BW33" s="67">
        <f>IFERROR(VLOOKUP($B33,RD[#All],BW$2,0)/BW$1,"")</f>
        <v>2.8284644194756554</v>
      </c>
      <c r="BX33" s="67">
        <f>IFERROR(VLOOKUP($B33,RD[#All],BX$2,0)/BX$1,"")</f>
        <v>2.8441947565543071</v>
      </c>
      <c r="BY33" s="67">
        <f>IFERROR(VLOOKUP($B33,RD[#All],BY$2,0)/BY$1,"")</f>
        <v>2.8364544319600498</v>
      </c>
      <c r="BZ33" s="67">
        <f>IFERROR(VLOOKUP($B33,RD[#All],BZ$2,0)/BZ$1,"")</f>
        <v>2.8794007490636702</v>
      </c>
      <c r="CA33" s="67">
        <f>IFERROR(VLOOKUP($B33,RD[#All],CA$2,0)/CA$1,"")</f>
        <v>2.8630878069080317</v>
      </c>
      <c r="CB33" s="67">
        <f>IFERROR(VLOOKUP($B33,RD[#All],CB$2,0)/CB$1,"")</f>
        <v>2.8651685393258428</v>
      </c>
      <c r="CC33" s="67">
        <f>IFERROR(VLOOKUP($B33,RD[#All],CC$2,0)/CC$1,"")</f>
        <v>2.8846441947565546</v>
      </c>
      <c r="CD33" s="67">
        <f>IFERROR(VLOOKUP($B33,RD[#All],CD$2,0)/CD$1,"")</f>
        <v>2.9064822817631808</v>
      </c>
      <c r="CE33" s="67">
        <f>IFERROR(VLOOKUP($B33,RD[#All],CE$2,0)/CE$1,"")</f>
        <v>2.8764044943820224</v>
      </c>
      <c r="CF33" s="67">
        <f>IFERROR(VLOOKUP($B33,RD[#All],CF$2,0)/CF$1,"")</f>
        <v>2.8651685393258428</v>
      </c>
      <c r="CG33" s="67">
        <f>IFERROR(VLOOKUP($B33,RD[#All],CG$2,0)/CG$1,"")</f>
        <v>2.8891385767790263</v>
      </c>
      <c r="CH33" s="67">
        <f>IFERROR(VLOOKUP($B33,RD[#All],CH$2,0)/CH$1,"")</f>
        <v>2.8940074906367044</v>
      </c>
      <c r="CI33" s="67">
        <f>IFERROR(VLOOKUP($B33,RD[#All],CI$2,0)/CI$1,"")</f>
        <v>2.8239700374531833</v>
      </c>
      <c r="CJ33" s="67">
        <f>IFERROR(VLOOKUP($B33,RD[#All],CJ$2,0)/CJ$1,"")</f>
        <v>2.8651685393258428</v>
      </c>
      <c r="CK33" s="67">
        <f>IFERROR(VLOOKUP($B33,RD[#All],CK$2,0)/CK$1,"")</f>
        <v>2.8262172284644196</v>
      </c>
      <c r="CL33" s="67">
        <f>IFERROR(VLOOKUP($B33,RD[#All],CL$2,0)/CL$1,"")</f>
        <v>2.8146067415730336</v>
      </c>
      <c r="CM33" s="67">
        <f>IFERROR(VLOOKUP($B33,RD[#All],CM$2,0)/CM$1,"")</f>
        <v>2.8595505617977528</v>
      </c>
      <c r="CN33" s="67">
        <f>IFERROR(VLOOKUP($B33,RD[#All],CN$2,0)/CN$1,"")</f>
        <v>2.8378277153558056</v>
      </c>
      <c r="CO33" s="67">
        <f>IFERROR(VLOOKUP($B33,RD[#All],CO$2,0)/CO$1,"")</f>
        <v>2.7879550561797752</v>
      </c>
      <c r="CP33" s="67">
        <f>IFERROR(VLOOKUP($B33,RD[#All],CP$2,0)/CP$1,"")</f>
        <v>2.8407951598962837</v>
      </c>
      <c r="CQ33" s="67">
        <f>IFERROR(VLOOKUP($B33,RD[#All],CQ$2,0)/CQ$1,"")</f>
        <v>2.8546816479400752</v>
      </c>
      <c r="CR33" s="67">
        <f>IFERROR(VLOOKUP($B33,RD[#All],CR$2,0)/CR$1,"")</f>
        <v>2.7996254681647939</v>
      </c>
      <c r="CS33" s="67">
        <f>IFERROR(VLOOKUP($B33,RD[#All],CS$2,0)/CS$1,"")</f>
        <v>2.8054931335830213</v>
      </c>
      <c r="CT33" s="67">
        <f>IFERROR(VLOOKUP($B33,RD[#All],CT$2,0)/CT$1,"")</f>
        <v>2.8250936329588012</v>
      </c>
      <c r="CU33" s="67">
        <f>IFERROR(VLOOKUP($B33,RD[#All],CU$2,0)/CU$1,"")</f>
        <v>2.8636704119850189</v>
      </c>
      <c r="CV33" s="67">
        <f>IFERROR(VLOOKUP($B33,RD[#All],CV$2,0)/CV$1,"")</f>
        <v>2.8580524344569289</v>
      </c>
      <c r="CW33" s="67">
        <f>IFERROR(VLOOKUP($B33,RD[#All],CW$2,0)/CW$1,"")</f>
        <v>2.791760299625468</v>
      </c>
      <c r="CX33" s="67">
        <f>IFERROR(VLOOKUP($B33,RD[#All],CX$2,0)/CX$1,"")</f>
        <v>2.8209737827715355</v>
      </c>
      <c r="CY33" s="67">
        <f>IFERROR(VLOOKUP($B33,RD[#All],CY$2,0)/CY$1,"")</f>
        <v>2.857303370786517</v>
      </c>
      <c r="CZ33" s="67">
        <f>IFERROR(VLOOKUP($B33,RD[#All],CZ$2,0)/CZ$1,"")</f>
        <v>2.8524344569288389</v>
      </c>
      <c r="DA33" s="67">
        <f>IFERROR(VLOOKUP($B33,RD[#All],DA$2,0)/DA$1,"")</f>
        <v>2.845692883895131</v>
      </c>
      <c r="DB33" s="67">
        <f>IFERROR(VLOOKUP($B33,RD[#All],DB$2,0)/DB$1,"")</f>
        <v>2.8651685393258428</v>
      </c>
      <c r="DC33" s="67">
        <f>IFERROR(VLOOKUP($B33,RD[#All],DC$2,0)/DC$1,"")</f>
        <v>2.7971702039117772</v>
      </c>
      <c r="DD33" s="67">
        <f>IFERROR(VLOOKUP($B33,RD[#All],DD$2,0)/DD$1,"")</f>
        <v>2.7625468164794009</v>
      </c>
      <c r="DE33" s="67">
        <f>IFERROR(VLOOKUP($B33,RD[#All],DE$2,0)/DE$1,"")</f>
        <v>2.7625468164794005</v>
      </c>
      <c r="DF33" s="67">
        <f>IFERROR(VLOOKUP($B33,RD[#All],DF$2,0)/DF$1,"")</f>
        <v>2.7554366008698565</v>
      </c>
      <c r="DG33" s="67">
        <f>IFERROR(VLOOKUP($B33,RD[#All],DG$2,0)/DG$1,"")</f>
        <v>2.8292134831460674</v>
      </c>
      <c r="DH33" s="67">
        <f>IFERROR(VLOOKUP($B33,RD[#All],DH$2,0)/DH$1,"")</f>
        <v>2.8184769038701623</v>
      </c>
      <c r="DI33" s="67">
        <f>IFERROR(VLOOKUP($B33,RD[#All],DI$2,0)/DI$1,"")</f>
        <v>2.8072601555747623</v>
      </c>
      <c r="DJ33" s="67">
        <f>IFERROR(VLOOKUP($B33,RD[#All],DJ$2,0)/DJ$1,"")</f>
        <v>2.8245462402765775</v>
      </c>
      <c r="DK33" s="67">
        <f>IFERROR(VLOOKUP($B33,RD[#All],DK$2,0)/DK$1,"")</f>
        <v>2.8531002913025385</v>
      </c>
      <c r="DL33" s="67">
        <f>IFERROR(VLOOKUP($B33,RD[#All],DL$2,0)/DL$1,"")</f>
        <v>2.8098210570120683</v>
      </c>
      <c r="DM33" s="67">
        <f>IFERROR(VLOOKUP($B33,RD[#All],DM$2,0)/DM$1,"")</f>
        <v>2.8157303370786515</v>
      </c>
      <c r="DN33" s="67">
        <f>IFERROR(VLOOKUP($B33,RD[#All],DN$2,0)/DN$1,"")</f>
        <v>2.8131086142322097</v>
      </c>
      <c r="DO33" s="67">
        <f>IFERROR(VLOOKUP($B33,RD[#All],DO$2,0)/DO$1,"")</f>
        <v>2.7661425225828036</v>
      </c>
      <c r="DP33" s="67">
        <f>IFERROR(VLOOKUP($B33,RD[#All],DP$2,0)/DP$1,"")</f>
        <v>2.8284644194756554</v>
      </c>
      <c r="DQ33" s="67">
        <f>IFERROR(VLOOKUP($B33,RD[#All],DQ$2,0)/DQ$1,"")</f>
        <v>2.7921764461090306</v>
      </c>
      <c r="DR33" s="67">
        <f>IFERROR(VLOOKUP($B33,RD[#All],DR$2,0)/DR$1,"")</f>
        <v>2.8131086142322097</v>
      </c>
      <c r="DS33" s="67">
        <f>IFERROR(VLOOKUP($B33,RD[#All],DS$2,0)/DS$1,"")</f>
        <v>2.7483146067415727</v>
      </c>
      <c r="DT33" s="67">
        <f>IFERROR(VLOOKUP($B33,RD[#All],DT$2,0)/DT$1,"")</f>
        <v>2.7622138992925511</v>
      </c>
      <c r="DU33" s="67">
        <f>IFERROR(VLOOKUP($B33,RD[#All],DU$2,0)/DU$1,"")</f>
        <v>2.7618809821057013</v>
      </c>
      <c r="DV33" s="67">
        <f>IFERROR(VLOOKUP($B33,RD[#All],DV$2,0)/DV$1,"")</f>
        <v>2.762172284644195</v>
      </c>
      <c r="DW33" s="67">
        <f>IFERROR(VLOOKUP($B33,RD[#All],DW$2,0)/DW$1,"")</f>
        <v>2.7441947565543074</v>
      </c>
      <c r="DX33" s="67">
        <f>IFERROR(VLOOKUP($B33,RD[#All],DX$2,0)/DX$1,"")</f>
        <v>2.8287973366625052</v>
      </c>
      <c r="DY33" s="67">
        <f>IFERROR(VLOOKUP($B33,RD[#All],DY$2,0)/DY$1,"")</f>
        <v>2.7775280898876407</v>
      </c>
      <c r="DZ33" s="67">
        <f>IFERROR(VLOOKUP($B33,RD[#All],DZ$2,0)/DZ$1,"")</f>
        <v>2.8003745318352062</v>
      </c>
      <c r="EA33" s="67">
        <f>IFERROR(VLOOKUP($B33,RD[#All],EA$2,0)/EA$1,"")</f>
        <v>2.7808572617561378</v>
      </c>
      <c r="EB33" s="67">
        <f>IFERROR(VLOOKUP($B33,RD[#All],EB$2,0)/EB$1,"")</f>
        <v>2.7508947149396588</v>
      </c>
      <c r="EC33" s="67">
        <f>IFERROR(VLOOKUP($B33,RD[#All],EC$2,0)/EC$1,"")</f>
        <v>2.7536732929991357</v>
      </c>
      <c r="ED33" s="67">
        <f>IFERROR(VLOOKUP($B33,RD[#All],ED$2,0)/ED$1,"")</f>
        <v>2.8217804667242872</v>
      </c>
      <c r="EE33" s="67">
        <f>IFERROR(VLOOKUP($B33,RD[#All],EE$2,0)/EE$1,"")</f>
        <v>2.8667242869490064</v>
      </c>
      <c r="EF33" s="67">
        <f>IFERROR(VLOOKUP($B33,RD[#All],EF$2,0)/EF$1,"")</f>
        <v>2.768947906026558</v>
      </c>
      <c r="EG33" s="67">
        <f>IFERROR(VLOOKUP($B33,RD[#All],EG$2,0)/EG$1,"")</f>
        <v>2.7814685314685317</v>
      </c>
      <c r="EH33" s="67">
        <f>IFERROR(VLOOKUP($B33,RD[#All],EH$2,0)/EH$1,"")</f>
        <v>2.7538461538461538</v>
      </c>
      <c r="EI33" s="67">
        <f>IFERROR(VLOOKUP($B33,RD[#All],EI$2,0)/EI$1,"")</f>
        <v>2.7587412587412588</v>
      </c>
      <c r="EJ33" s="67">
        <f>IFERROR(VLOOKUP($B33,RD[#All],EJ$2,0)/EJ$1,"")</f>
        <v>2.8111888111888113</v>
      </c>
      <c r="EK33" s="67">
        <f>IFERROR(VLOOKUP($B33,RD[#All],EK$2,0)/EK$1,"")</f>
        <v>2.8440449438202249</v>
      </c>
      <c r="EL33" s="67">
        <f>IFERROR(VLOOKUP($B33,RD[#All],EL$2,0)/EL$1,"")</f>
        <v>2.8134831460674161</v>
      </c>
      <c r="EM33" s="67">
        <f>IFERROR(VLOOKUP($B33,RD[#All],EM$2,0)/EM$1,"")</f>
        <v>2.8221261884183231</v>
      </c>
      <c r="EN33" s="67">
        <f>IFERROR(VLOOKUP($B33,RD[#All],EN$2,0)/EN$1,"")</f>
        <v>2.7685393258426965</v>
      </c>
      <c r="EO33" s="67">
        <f>IFERROR(VLOOKUP($B33,RD[#All],EO$2,0)/EO$1,"")</f>
        <v>2.8329588014981271</v>
      </c>
      <c r="EP33" s="67">
        <f>IFERROR(VLOOKUP($B33,RD[#All],EP$2,0)/EP$1,"")</f>
        <v>2.7737251512532408</v>
      </c>
      <c r="EQ33" s="67">
        <f>IFERROR(VLOOKUP($B33,RD[#All],EQ$2,0)/EQ$1,"")</f>
        <v>2.7453183520599249</v>
      </c>
      <c r="ER33" s="67">
        <f>IFERROR(VLOOKUP($B33,RD[#All],ER$2,0)/ER$1,"")</f>
        <v>2.8245462402765775</v>
      </c>
      <c r="ES33" s="67">
        <f>IFERROR(VLOOKUP($B33,RD[#All],ES$2,0)/ES$1,"")</f>
        <v>2.851310861423221</v>
      </c>
      <c r="ET33" s="67">
        <f>IFERROR(VLOOKUP($B33,RD[#All],ET$2,0)/ET$1,"")</f>
        <v>2.7824310520939735</v>
      </c>
      <c r="EU33" s="67">
        <f>IFERROR(VLOOKUP($B33,RD[#All],EU$2,0)/EU$1,"")</f>
        <v>2.8349178910976662</v>
      </c>
      <c r="EV33" s="67">
        <f>IFERROR(VLOOKUP($B33,RD[#All],EV$2,0)/EV$1,"")</f>
        <v>2.7692307692307692</v>
      </c>
      <c r="EW33" s="67">
        <f>IFERROR(VLOOKUP($B33,RD[#All],EW$2,0)/EW$1,"")</f>
        <v>2.7519446845289544</v>
      </c>
      <c r="EX33" s="67">
        <f>IFERROR(VLOOKUP($B33,RD[#All],EX$2,0)/EX$1,"")</f>
        <v>2.7943820224719103</v>
      </c>
      <c r="EY33" s="67">
        <f>IFERROR(VLOOKUP($B33,RD[#All],EY$2,0)/EY$1,"")</f>
        <v>2.7442363712026632</v>
      </c>
      <c r="EZ33" s="67">
        <f>IFERROR(VLOOKUP($B33,RD[#All],EZ$2,0)/EZ$1,"")</f>
        <v>2.8318352059925096</v>
      </c>
      <c r="FA33" s="67">
        <f>IFERROR(VLOOKUP($B33,RD[#All],FA$2,0)/FA$1,"")</f>
        <v>2.8715355805243448</v>
      </c>
      <c r="FB33" s="67">
        <f>IFERROR(VLOOKUP($B33,RD[#All],FB$2,0)/FB$1,"")</f>
        <v>2.8404494382022469</v>
      </c>
      <c r="FC33" s="67">
        <f>IFERROR(VLOOKUP($B33,RD[#All],FC$2,0)/FC$1,"")</f>
        <v>2.8254681647940072</v>
      </c>
      <c r="FD33" s="67">
        <f>IFERROR(VLOOKUP($B33,RD[#All],FD$2,0)/FD$1,"")</f>
        <v>2.8415730337078653</v>
      </c>
      <c r="FE33" s="67">
        <f>IFERROR(VLOOKUP($B33,RD[#All],FE$2,0)/FE$1,"")</f>
        <v>2.831818181818182</v>
      </c>
      <c r="FF33" s="67">
        <f>IFERROR(VLOOKUP($B33,RD[#All],FF$2,0)/FF$1,"")</f>
        <v>2.790530303030303</v>
      </c>
      <c r="FG33" s="67">
        <f>IFERROR(VLOOKUP($B33,RD[#All],FG$2,0)/FG$1,"")</f>
        <v>2.7501683501683498</v>
      </c>
      <c r="FH33" s="67">
        <f>IFERROR(VLOOKUP($B33,RD[#All],FH$2,0)/FH$1,"")</f>
        <v>2.8295454545454546</v>
      </c>
      <c r="FI33" s="67">
        <f>IFERROR(VLOOKUP($B33,RD[#All],FI$2,0)/FI$1,"")</f>
        <v>2.7595959595959596</v>
      </c>
      <c r="FJ33" s="67">
        <f>IFERROR(VLOOKUP($B33,RD[#All],FJ$2,0)/FJ$1,"")</f>
        <v>2.7518518518518515</v>
      </c>
      <c r="FK33" s="67">
        <f>IFERROR(VLOOKUP($B33,RD[#All],FK$2,0)/FK$1,"")</f>
        <v>2.8784511784511784</v>
      </c>
      <c r="FL33" s="67">
        <f>IFERROR(VLOOKUP($B33,RD[#All],FL$2,0)/FL$1,"")</f>
        <v>2.8076363636363637</v>
      </c>
      <c r="FM33" s="67">
        <f>IFERROR(VLOOKUP($B33,RD[#All],FM$2,0)/FM$1,"")</f>
        <v>2.8405303030303028</v>
      </c>
      <c r="FN33" s="67">
        <f>IFERROR(VLOOKUP($B33,RD[#All],FN$2,0)/FN$1,"")</f>
        <v>2.7663299663299665</v>
      </c>
      <c r="FO33" s="67">
        <f>IFERROR(VLOOKUP($B33,RD[#All],FO$2,0)/FO$1,"")</f>
        <v>2.7640151515151516</v>
      </c>
      <c r="FP33" s="67">
        <f>IFERROR(VLOOKUP($B33,RD[#All],FP$2,0)/FP$1,"")</f>
        <v>2.7563636363636363</v>
      </c>
      <c r="FQ33" s="67">
        <f>IFERROR(VLOOKUP($B33,RD[#All],FQ$2,0)/FQ$1,"")</f>
        <v>2.8029090909090906</v>
      </c>
      <c r="FR33" s="67">
        <f>IFERROR(VLOOKUP($B33,RD[#All],FR$2,0)/FR$1,"")</f>
        <v>2.8156363636363633</v>
      </c>
      <c r="FS33" s="67">
        <f>IFERROR(VLOOKUP($B33,RD[#All],FS$2,0)/FS$1,"")</f>
        <v>2.7676767676767677</v>
      </c>
      <c r="FT33" s="67">
        <f>IFERROR(VLOOKUP($B33,RD[#All],FT$2,0)/FT$1,"")</f>
        <v>2.7527272727272729</v>
      </c>
      <c r="FU33" s="67">
        <f>IFERROR(VLOOKUP($B33,RD[#All],FU$2,0)/FU$1,"")</f>
        <v>2.8121212121212125</v>
      </c>
      <c r="FV33" s="67">
        <f>IFERROR(VLOOKUP($B33,RD[#All],FV$2,0)/FV$1,"")</f>
        <v>2.8295454545454546</v>
      </c>
      <c r="FW33" s="67">
        <f>IFERROR(VLOOKUP($B33,RD[#All],FW$2,0)/FW$1,"")</f>
        <v>2.7981060606060608</v>
      </c>
      <c r="FX33" s="67">
        <f>IFERROR(VLOOKUP($B33,RD[#All],FX$2,0)/FX$1,"")</f>
        <v>2.8219696969696968</v>
      </c>
      <c r="FY33" s="67">
        <f>IFERROR(VLOOKUP($B33,RD[#All],FY$2,0)/FY$1,"")</f>
        <v>2.8047138047138045</v>
      </c>
      <c r="FZ33" s="67">
        <f>IFERROR(VLOOKUP($B33,RD[#All],FZ$2,0)/FZ$1,"")</f>
        <v>2.8446969696969697</v>
      </c>
      <c r="GA33" s="67">
        <f>IFERROR(VLOOKUP($B33,RD[#All],GA$2,0)/GA$1,"")</f>
        <v>2.7604895104895104</v>
      </c>
      <c r="GB33" s="67">
        <f>IFERROR(VLOOKUP($B33,RD[#All],GB$2,0)/GB$1,"")</f>
        <v>2.8168350168350167</v>
      </c>
      <c r="GC33" s="67">
        <f>IFERROR(VLOOKUP($B33,RD[#All],GC$2,0)/GC$1,"")</f>
        <v>2.7845117845117846</v>
      </c>
      <c r="GD33" s="67">
        <f>IFERROR(VLOOKUP($B33,RD[#All],GD$2,0)/GD$1,"")</f>
        <v>2.8825454545454545</v>
      </c>
      <c r="GE33" s="67">
        <f>IFERROR(VLOOKUP($B33,RD[#All],GE$2,0)/GE$1,"")</f>
        <v>2.7646853146853148</v>
      </c>
      <c r="GF33" s="67">
        <f>IFERROR(VLOOKUP($B33,RD[#All],GF$2,0)/GF$1,"")</f>
        <v>2.7710437710437712</v>
      </c>
      <c r="GG33" s="67">
        <f>IFERROR(VLOOKUP($B33,RD[#All],GG$2,0)/GG$1,"")</f>
        <v>2.754909090909091</v>
      </c>
      <c r="GH33" s="67">
        <f>IFERROR(VLOOKUP($B33,RD[#All],GH$2,0)/GH$1,"")</f>
        <v>2.7963636363636364</v>
      </c>
      <c r="GI33" s="67">
        <f>IFERROR(VLOOKUP($B33,RD[#All],GI$2,0)/GI$1,"")</f>
        <v>2.7381818181818183</v>
      </c>
      <c r="GJ33" s="67">
        <f>IFERROR(VLOOKUP($B33,RD[#All],GJ$2,0)/GJ$1,"")</f>
        <v>2.8461538461538463</v>
      </c>
      <c r="GK33" s="67">
        <f>IFERROR(VLOOKUP($B33,RD[#All],GK$2,0)/GK$1,"")</f>
        <v>2.8473484848484851</v>
      </c>
      <c r="GL33" s="67">
        <f>IFERROR(VLOOKUP($B33,RD[#All],GL$2,0)/GL$1,"")</f>
        <v>2.8208333333333333</v>
      </c>
      <c r="GM33" s="67">
        <f>IFERROR(VLOOKUP($B33,RD[#All],GM$2,0)/GM$1,"")</f>
        <v>2.874242424242424</v>
      </c>
      <c r="GN33" s="67">
        <f>IFERROR(VLOOKUP($B33,RD[#All],GN$2,0)/GN$1,"")</f>
        <v>2.8655303030303032</v>
      </c>
      <c r="GO33" s="67">
        <f>IFERROR(VLOOKUP($B33,RD[#All],GO$2,0)/GO$1,"")</f>
        <v>2.913257575757576</v>
      </c>
      <c r="GP33" s="67">
        <f>IFERROR(VLOOKUP($B33,RD[#All],GP$2,0)/GP$1,"")</f>
        <v>2.8219696969696968</v>
      </c>
      <c r="GQ33" s="67">
        <f>IFERROR(VLOOKUP($B33,RD[#All],GQ$2,0)/GQ$1,"")</f>
        <v>2.8227272727272728</v>
      </c>
      <c r="GR33" s="67">
        <f>IFERROR(VLOOKUP($B33,RD[#All],GR$2,0)/GR$1,"")</f>
        <v>2.9511363636363637</v>
      </c>
      <c r="GS33" s="67" t="str">
        <f>IFERROR(VLOOKUP($B33,RD[#All],GS$2,0)/GS$1,"")</f>
        <v/>
      </c>
      <c r="GT33" s="67" t="str">
        <f>IFERROR(VLOOKUP($B33,RD[#All],GT$2,0)/GT$1,"")</f>
        <v/>
      </c>
      <c r="GU33" s="67">
        <f>IFERROR(VLOOKUP($B33,RD[#All],GU$2,0)/GU$1,"")</f>
        <v>2.5944055944055946</v>
      </c>
      <c r="GV33" s="67">
        <f>IFERROR(VLOOKUP($B33,RD[#All],GV$2,0)/GV$1,"")</f>
        <v>2.8106120304701867</v>
      </c>
      <c r="GW33" s="67">
        <f>IFERROR(VLOOKUP($B33,RD[#All],GW$2,0)/GW$1,"")</f>
        <v>2.767923133776792</v>
      </c>
      <c r="GX33" s="67" t="str">
        <f>IFERROR(VLOOKUP($B33,RD[#All],GX$2,0)/GX$1,"")</f>
        <v/>
      </c>
      <c r="GY33" s="67">
        <f>IFERROR(VLOOKUP($B33,RD[#All],GY$2,0)/GY$1,"")</f>
        <v>2.7751196172248802</v>
      </c>
      <c r="GZ33" s="67">
        <f>IFERROR(VLOOKUP($B33,RD[#All],GZ$2,0)/GZ$1,"")</f>
        <v>2.797752808988764</v>
      </c>
      <c r="HA33" s="67">
        <f>IFERROR(VLOOKUP($B33,RD[#All],HA$2,0)/HA$1,"")</f>
        <v>2.8853932584269661</v>
      </c>
      <c r="HB33" s="67">
        <f>IFERROR(VLOOKUP($B33,RD[#All],HB$2,0)/HB$1,"")</f>
        <v>2.7865168539325844</v>
      </c>
      <c r="HC33" s="67">
        <f>IFERROR(VLOOKUP($B33,RD[#All],HC$2,0)/HC$1,"")</f>
        <v>2.7752808988764044</v>
      </c>
      <c r="HD33" s="67">
        <f>IFERROR(VLOOKUP($B33,RD[#All],HD$2,0)/HD$1,"")</f>
        <v>2.8269662921348311</v>
      </c>
      <c r="HE33" s="67">
        <f>IFERROR(VLOOKUP($B33,RD[#All],HE$2,0)/HE$1,"")</f>
        <v>2.7468164794007488</v>
      </c>
      <c r="HF33" s="67">
        <f>IFERROR(VLOOKUP($B33,RD[#All],HF$2,0)/HF$1,"")</f>
        <v>2.8340823970037454</v>
      </c>
      <c r="HG33" s="67">
        <f>IFERROR(VLOOKUP($B33,RD[#All],HG$2,0)/HG$1,"")</f>
        <v>2.7670411985018726</v>
      </c>
      <c r="HH33" s="67">
        <f>IFERROR(VLOOKUP($B33,RD[#All],HH$2,0)/HH$1,"")</f>
        <v>2.8277153558052435</v>
      </c>
      <c r="HI33" s="67">
        <f>IFERROR(VLOOKUP($B33,RD[#All],HI$2,0)/HI$1,"")</f>
        <v>2.7827715355805243</v>
      </c>
      <c r="HJ33" s="67">
        <f>IFERROR(VLOOKUP($B33,RD[#All],HJ$2,0)/HJ$1,"")</f>
        <v>2.9086142322097377</v>
      </c>
      <c r="HK33" s="67">
        <f>IFERROR(VLOOKUP($B33,RD[#All],HK$2,0)/HK$1,"")</f>
        <v>2.7532251352476074</v>
      </c>
      <c r="HL33" s="67">
        <f>IFERROR(VLOOKUP($B33,RD[#All],HL$2,0)/HL$1,"")</f>
        <v>2.8777361631294216</v>
      </c>
      <c r="HM33" s="67">
        <f>IFERROR(VLOOKUP($B33,RD[#All],HM$2,0)/HM$1,"")</f>
        <v>2.9055082848186293</v>
      </c>
      <c r="HN33" s="67">
        <f>IFERROR(VLOOKUP($B33,RD[#All],HN$2,0)/HN$1,"")</f>
        <v>2.9377519032691444</v>
      </c>
      <c r="HO33" s="67">
        <f>IFERROR(VLOOKUP($B33,RD[#All],HO$2,0)/HO$1,"")</f>
        <v>2.9472309299895505</v>
      </c>
      <c r="HP33" s="67">
        <f>IFERROR(VLOOKUP($B33,RD[#All],HP$2,0)/HP$1,"")</f>
        <v>3.039498432601881</v>
      </c>
      <c r="HQ33" s="67">
        <f>IFERROR(VLOOKUP($B33,RD[#All],HQ$2,0)/HQ$1,"")</f>
        <v>2.7955747955747956</v>
      </c>
      <c r="HR33" s="67">
        <f>IFERROR(VLOOKUP($B33,RD[#All],HR$2,0)/HR$1,"")</f>
        <v>2.7698081734778981</v>
      </c>
      <c r="HS33" s="67">
        <f>IFERROR(VLOOKUP($B33,RD[#All],HS$2,0)/HS$1,"")</f>
        <v>2.8544719101123595</v>
      </c>
      <c r="HT33" s="67">
        <f>IFERROR(VLOOKUP($B33,RD[#All],HT$2,0)/HT$1,"")</f>
        <v>2.8128173116937161</v>
      </c>
      <c r="HU33" s="67">
        <f>IFERROR(VLOOKUP($B33,RD[#All],HU$2,0)/HU$1,"")</f>
        <v>2.8235090751944685</v>
      </c>
      <c r="HV33" s="67">
        <f>IFERROR(VLOOKUP($B33,RD[#All],HV$2,0)/HV$1,"")</f>
        <v>2.7695764909248055</v>
      </c>
      <c r="HW33" s="67">
        <f>IFERROR(VLOOKUP($B33,RD[#All],HW$2,0)/HW$1,"")</f>
        <v>2.8803595505617978</v>
      </c>
      <c r="HX33" s="67">
        <f>IFERROR(VLOOKUP($B33,RD[#All],HX$2,0)/HX$1,"")</f>
        <v>2.8452895419187554</v>
      </c>
      <c r="HY33" s="67">
        <f>IFERROR(VLOOKUP($B33,RD[#All],HY$2,0)/HY$1,"")</f>
        <v>2.8088223054515189</v>
      </c>
      <c r="HZ33" s="67">
        <f>IFERROR(VLOOKUP($B33,RD[#All],HZ$2,0)/HZ$1,"")</f>
        <v>2.7592176446109029</v>
      </c>
      <c r="IA33" s="67">
        <f>IFERROR(VLOOKUP($B33,RD[#All],IA$2,0)/IA$1,"")</f>
        <v>2.8488733488733491</v>
      </c>
      <c r="IB33" s="67">
        <f>IFERROR(VLOOKUP($B33,RD[#All],IB$2,0)/IB$1,"")</f>
        <v>2.7734487734487736</v>
      </c>
      <c r="IC33" s="67">
        <f>IFERROR(VLOOKUP($B33,RD[#All],IC$2,0)/IC$1,"")</f>
        <v>2.8104118104118108</v>
      </c>
      <c r="ID33" s="67">
        <f>IFERROR(VLOOKUP($B33,RD[#All],ID$2,0)/ID$1,"")</f>
        <v>2.8222970445192663</v>
      </c>
      <c r="IE33" s="67">
        <f>IFERROR(VLOOKUP($B33,RD[#All],IE$2,0)/IE$1,"")</f>
        <v>2.8646464646464644</v>
      </c>
      <c r="IF33" s="67" t="str">
        <f>IFERROR(VLOOKUP($B33,RD[#All],IF$2,0)/IF$1,"")</f>
        <v/>
      </c>
      <c r="IG33" s="67">
        <f>IFERROR(VLOOKUP($B33,RD[#All],IG$2,0)/IG$1,"")</f>
        <v>2.818001698273422</v>
      </c>
      <c r="IH33" s="67">
        <f>IFERROR(VLOOKUP($B33,RD[#All],IH$2,0)/IH$1,"")</f>
        <v>2.8216649251132009</v>
      </c>
      <c r="II33" s="67">
        <f>IFERROR(VLOOKUP($B33,RD[#All],II$2,0)/II$1,"")</f>
        <v>2.7960199004975124</v>
      </c>
      <c r="IJ33" s="67">
        <f>IFERROR(VLOOKUP($B33,RD[#All],IJ$2,0)/IJ$1,"")</f>
        <v>2.77665544332211</v>
      </c>
      <c r="IK33" s="67">
        <f>IFERROR(VLOOKUP($B33,RD[#All],IK$2,0)/IK$1,"")</f>
        <v>2.7742812742812748</v>
      </c>
      <c r="IL33" s="67" t="str">
        <f>IFERROR(VLOOKUP($B33,RD[#All],IL$2,0)/IL$1,"")</f>
        <v/>
      </c>
      <c r="IM33" s="67" t="str">
        <f>IFERROR(VLOOKUP($B33,RD[#All],IM$2,0)/IM$1,"")</f>
        <v/>
      </c>
      <c r="IN33" s="67">
        <f>IFERROR(VLOOKUP($B33,RD[#All],IN$2,0)/IN$1,"")</f>
        <v>2.8760710553814004</v>
      </c>
      <c r="IO33" s="67">
        <f>IFERROR(VLOOKUP($B33,RD[#All],IO$2,0)/IO$1,"")</f>
        <v>2.8565830721003138</v>
      </c>
      <c r="IP33" s="67">
        <f>IFERROR(VLOOKUP($B33,RD[#All],IP$2,0)/IP$1,"")</f>
        <v>2.8407245471580262</v>
      </c>
      <c r="IQ33" s="67">
        <f>IFERROR(VLOOKUP($B33,RD[#All],IQ$2,0)/IQ$1,"")</f>
        <v>2.8014763014763018</v>
      </c>
      <c r="IR33" s="67">
        <f>IFERROR(VLOOKUP($B33,RD[#All],IR$2,0)/IR$1,"")</f>
        <v>2.7947761194029854</v>
      </c>
      <c r="IS33" s="86">
        <f>IFERROR(AVERAGEIF(Inv_SY_B[[#This Row],[BLK1_INV1]:[BLK8_INV27]],"&gt;"&amp;0.1,Inv_SY_B[[#This Row],[BLK1_INV1]:[BLK8_INV27]]),"")</f>
        <v>2.8131592328853707</v>
      </c>
    </row>
    <row r="34" spans="2:253" x14ac:dyDescent="0.35">
      <c r="B34" s="85">
        <f t="shared" si="0"/>
        <v>45856</v>
      </c>
      <c r="C34" s="67">
        <f>IFERROR(VLOOKUP($B34,RD[#All],C$2,0)/C$1,"")</f>
        <v>1.1581676750216077</v>
      </c>
      <c r="D34" s="67">
        <f>IFERROR(VLOOKUP($B34,RD[#All],D$2,0)/D$1,"")</f>
        <v>1.1789109766637857</v>
      </c>
      <c r="E34" s="67">
        <f>IFERROR(VLOOKUP($B34,RD[#All],E$2,0)/E$1,"")</f>
        <v>1.1782771535580525</v>
      </c>
      <c r="F34" s="67">
        <f>IFERROR(VLOOKUP($B34,RD[#All],F$2,0)/F$1,"")</f>
        <v>1.1647940074906367</v>
      </c>
      <c r="G34" s="67">
        <f>IFERROR(VLOOKUP($B34,RD[#All],G$2,0)/G$1,"")</f>
        <v>1.1719965427830596</v>
      </c>
      <c r="H34" s="67">
        <f>IFERROR(VLOOKUP($B34,RD[#All],H$2,0)/H$1,"")</f>
        <v>1.1573033707865168</v>
      </c>
      <c r="I34" s="67">
        <f>IFERROR(VLOOKUP($B34,RD[#All],I$2,0)/I$1,"")</f>
        <v>1.1677902621722847</v>
      </c>
      <c r="J34" s="67">
        <f>IFERROR(VLOOKUP($B34,RD[#All],J$2,0)/J$1,"")</f>
        <v>1.1760299625468165</v>
      </c>
      <c r="K34" s="67">
        <f>IFERROR(VLOOKUP($B34,RD[#All],K$2,0)/K$1,"")</f>
        <v>1.1649438202247191</v>
      </c>
      <c r="L34" s="67">
        <f>IFERROR(VLOOKUP($B34,RD[#All],L$2,0)/L$1,"")</f>
        <v>1.1649438202247191</v>
      </c>
      <c r="M34" s="67">
        <f>IFERROR(VLOOKUP($B34,RD[#All],M$2,0)/M$1,"")</f>
        <v>1.1910112359550562</v>
      </c>
      <c r="N34" s="67">
        <f>IFERROR(VLOOKUP($B34,RD[#All],N$2,0)/N$1,"")</f>
        <v>1.1539325842696631</v>
      </c>
      <c r="O34" s="67">
        <f>IFERROR(VLOOKUP($B34,RD[#All],O$2,0)/O$1,"")</f>
        <v>1.146067415730337</v>
      </c>
      <c r="P34" s="67">
        <f>IFERROR(VLOOKUP($B34,RD[#All],P$2,0)/P$1,"")</f>
        <v>1.1726251276813076</v>
      </c>
      <c r="Q34" s="67">
        <f>IFERROR(VLOOKUP($B34,RD[#All],Q$2,0)/Q$1,"")</f>
        <v>1.146067415730337</v>
      </c>
      <c r="R34" s="67">
        <f>IFERROR(VLOOKUP($B34,RD[#All],R$2,0)/R$1,"")</f>
        <v>1.1666666666666667</v>
      </c>
      <c r="S34" s="67">
        <f>IFERROR(VLOOKUP($B34,RD[#All],S$2,0)/S$1,"")</f>
        <v>1.146067415730337</v>
      </c>
      <c r="T34" s="67">
        <f>IFERROR(VLOOKUP($B34,RD[#All],T$2,0)/T$1,"")</f>
        <v>1.1861423220973781</v>
      </c>
      <c r="U34" s="67">
        <f>IFERROR(VLOOKUP($B34,RD[#All],U$2,0)/U$1,"")</f>
        <v>1.1443388072601555</v>
      </c>
      <c r="V34" s="67">
        <f>IFERROR(VLOOKUP($B34,RD[#All],V$2,0)/V$1,"")</f>
        <v>1.1581676750216077</v>
      </c>
      <c r="W34" s="67">
        <f>IFERROR(VLOOKUP($B34,RD[#All],W$2,0)/W$1,"")</f>
        <v>1.1573033707865168</v>
      </c>
      <c r="X34" s="67">
        <f>IFERROR(VLOOKUP($B34,RD[#All],X$2,0)/X$1,"")</f>
        <v>1.1816479400749065</v>
      </c>
      <c r="Y34" s="67">
        <f>IFERROR(VLOOKUP($B34,RD[#All],Y$2,0)/Y$1,"")</f>
        <v>1.1619706136560071</v>
      </c>
      <c r="Z34" s="67">
        <f>IFERROR(VLOOKUP($B34,RD[#All],Z$2,0)/Z$1,"")</f>
        <v>1.1818560133166875</v>
      </c>
      <c r="AA34" s="67">
        <f>IFERROR(VLOOKUP($B34,RD[#All],AA$2,0)/AA$1,"")</f>
        <v>1.1685393258426966</v>
      </c>
      <c r="AB34" s="67">
        <f>IFERROR(VLOOKUP($B34,RD[#All],AB$2,0)/AB$1,"")</f>
        <v>1.1498703543647364</v>
      </c>
      <c r="AC34" s="67">
        <f>IFERROR(VLOOKUP($B34,RD[#All],AC$2,0)/AC$1,"")</f>
        <v>1.1847882454624028</v>
      </c>
      <c r="AD34" s="67">
        <f>IFERROR(VLOOKUP($B34,RD[#All],AD$2,0)/AD$1,"")</f>
        <v>1.1439034540158137</v>
      </c>
      <c r="AE34" s="67">
        <f>IFERROR(VLOOKUP($B34,RD[#All],AE$2,0)/AE$1,"")</f>
        <v>1.1745318352059926</v>
      </c>
      <c r="AF34" s="67">
        <f>IFERROR(VLOOKUP($B34,RD[#All],AF$2,0)/AF$1,"")</f>
        <v>1.1645443196004994</v>
      </c>
      <c r="AG34" s="67">
        <f>IFERROR(VLOOKUP($B34,RD[#All],AG$2,0)/AG$1,"")</f>
        <v>1.1735330836454432</v>
      </c>
      <c r="AH34" s="67">
        <f>IFERROR(VLOOKUP($B34,RD[#All],AH$2,0)/AH$1,"")</f>
        <v>1.1888472742405327</v>
      </c>
      <c r="AI34" s="67">
        <f>IFERROR(VLOOKUP($B34,RD[#All],AI$2,0)/AI$1,"")</f>
        <v>1.1698113207547169</v>
      </c>
      <c r="AJ34" s="67">
        <f>IFERROR(VLOOKUP($B34,RD[#All],AJ$2,0)/AJ$1,"")</f>
        <v>1.1648483036915258</v>
      </c>
      <c r="AK34" s="67">
        <f>IFERROR(VLOOKUP($B34,RD[#All],AK$2,0)/AK$1,"")</f>
        <v>1.1550561797752807</v>
      </c>
      <c r="AL34" s="67">
        <f>IFERROR(VLOOKUP($B34,RD[#All],AL$2,0)/AL$1,"")</f>
        <v>1.1646035463365676</v>
      </c>
      <c r="AM34" s="67">
        <f>IFERROR(VLOOKUP($B34,RD[#All],AM$2,0)/AM$1,"")</f>
        <v>1.1524344569288389</v>
      </c>
      <c r="AN34" s="67">
        <f>IFERROR(VLOOKUP($B34,RD[#All],AN$2,0)/AN$1,"")</f>
        <v>1.1655430711610486</v>
      </c>
      <c r="AO34" s="67">
        <f>IFERROR(VLOOKUP($B34,RD[#All],AO$2,0)/AO$1,"")</f>
        <v>1.1730337078651685</v>
      </c>
      <c r="AP34" s="67">
        <f>IFERROR(VLOOKUP($B34,RD[#All],AP$2,0)/AP$1,"")</f>
        <v>1.1719101123595506</v>
      </c>
      <c r="AQ34" s="67">
        <f>IFERROR(VLOOKUP($B34,RD[#All],AQ$2,0)/AQ$1,"")</f>
        <v>1.1528089887640449</v>
      </c>
      <c r="AR34" s="67">
        <f>IFERROR(VLOOKUP($B34,RD[#All],AR$2,0)/AR$1,"")</f>
        <v>1.1805243445692883</v>
      </c>
      <c r="AS34" s="67">
        <f>IFERROR(VLOOKUP($B34,RD[#All],AS$2,0)/AS$1,"")</f>
        <v>1.154681647940075</v>
      </c>
      <c r="AT34" s="67">
        <f>IFERROR(VLOOKUP($B34,RD[#All],AT$2,0)/AT$1,"")</f>
        <v>1.1640449438202247</v>
      </c>
      <c r="AU34" s="67">
        <f>IFERROR(VLOOKUP($B34,RD[#All],AU$2,0)/AU$1,"")</f>
        <v>1.1655430711610486</v>
      </c>
      <c r="AV34" s="67">
        <f>IFERROR(VLOOKUP($B34,RD[#All],AV$2,0)/AV$1,"")</f>
        <v>1.148689138576779</v>
      </c>
      <c r="AW34" s="67">
        <f>IFERROR(VLOOKUP($B34,RD[#All],AW$2,0)/AW$1,"")</f>
        <v>1.1602420051858255</v>
      </c>
      <c r="AX34" s="67">
        <f>IFERROR(VLOOKUP($B34,RD[#All],AX$2,0)/AX$1,"")</f>
        <v>1.1591760299625469</v>
      </c>
      <c r="AY34" s="67">
        <f>IFERROR(VLOOKUP($B34,RD[#All],AY$2,0)/AY$1,"")</f>
        <v>1.1541573033707866</v>
      </c>
      <c r="AZ34" s="67">
        <f>IFERROR(VLOOKUP($B34,RD[#All],AZ$2,0)/AZ$1,"")</f>
        <v>1.1829213483146068</v>
      </c>
      <c r="BA34" s="67">
        <f>IFERROR(VLOOKUP($B34,RD[#All],BA$2,0)/BA$1,"")</f>
        <v>1.1891385767790261</v>
      </c>
      <c r="BB34" s="67">
        <f>IFERROR(VLOOKUP($B34,RD[#All],BB$2,0)/BB$1,"")</f>
        <v>1.1636704119850187</v>
      </c>
      <c r="BC34" s="67">
        <f>IFERROR(VLOOKUP($B34,RD[#All],BC$2,0)/BC$1,"")</f>
        <v>1.1685393258426966</v>
      </c>
      <c r="BD34" s="67">
        <f>IFERROR(VLOOKUP($B34,RD[#All],BD$2,0)/BD$1,"")</f>
        <v>1.1745318352059926</v>
      </c>
      <c r="BE34" s="67">
        <f>IFERROR(VLOOKUP($B34,RD[#All],BE$2,0)/BE$1,"")</f>
        <v>1.1719965427830596</v>
      </c>
      <c r="BF34" s="67">
        <f>IFERROR(VLOOKUP($B34,RD[#All],BF$2,0)/BF$1,"")</f>
        <v>1.1658759883478984</v>
      </c>
      <c r="BG34" s="67">
        <f>IFERROR(VLOOKUP($B34,RD[#All],BG$2,0)/BG$1,"")</f>
        <v>1.157553058676654</v>
      </c>
      <c r="BH34" s="67">
        <f>IFERROR(VLOOKUP($B34,RD[#All],BH$2,0)/BH$1,"")</f>
        <v>1.1617977528089887</v>
      </c>
      <c r="BI34" s="67">
        <f>IFERROR(VLOOKUP($B34,RD[#All],BI$2,0)/BI$1,"")</f>
        <v>1.1765293383270912</v>
      </c>
      <c r="BJ34" s="67">
        <f>IFERROR(VLOOKUP($B34,RD[#All],BJ$2,0)/BJ$1,"")</f>
        <v>1.1911776945484811</v>
      </c>
      <c r="BK34" s="67">
        <f>IFERROR(VLOOKUP($B34,RD[#All],BK$2,0)/BK$1,"")</f>
        <v>1.1876404494382022</v>
      </c>
      <c r="BL34" s="67">
        <f>IFERROR(VLOOKUP($B34,RD[#All],BL$2,0)/BL$1,"")</f>
        <v>1.1629307460689196</v>
      </c>
      <c r="BM34" s="67">
        <f>IFERROR(VLOOKUP($B34,RD[#All],BM$2,0)/BM$1,"")</f>
        <v>1.1655430711610486</v>
      </c>
      <c r="BN34" s="67">
        <f>IFERROR(VLOOKUP($B34,RD[#All],BN$2,0)/BN$1,"")</f>
        <v>1.1414838035527692</v>
      </c>
      <c r="BO34" s="67">
        <f>IFERROR(VLOOKUP($B34,RD[#All],BO$2,0)/BO$1,"")</f>
        <v>1.2024200518582542</v>
      </c>
      <c r="BP34" s="67">
        <f>IFERROR(VLOOKUP($B34,RD[#All],BP$2,0)/BP$1,"")</f>
        <v>1.1965427830596371</v>
      </c>
      <c r="BQ34" s="67">
        <f>IFERROR(VLOOKUP($B34,RD[#All],BQ$2,0)/BQ$1,"")</f>
        <v>1.2051858254105445</v>
      </c>
      <c r="BR34" s="67">
        <f>IFERROR(VLOOKUP($B34,RD[#All],BR$2,0)/BR$1,"")</f>
        <v>1.1764909248055315</v>
      </c>
      <c r="BS34" s="67">
        <f>IFERROR(VLOOKUP($B34,RD[#All],BS$2,0)/BS$1,"")</f>
        <v>1.1883895131086142</v>
      </c>
      <c r="BT34" s="67">
        <f>IFERROR(VLOOKUP($B34,RD[#All],BT$2,0)/BT$1,"")</f>
        <v>1.1865168539325843</v>
      </c>
      <c r="BU34" s="67">
        <f>IFERROR(VLOOKUP($B34,RD[#All],BU$2,0)/BU$1,"")</f>
        <v>1.2014981273408241</v>
      </c>
      <c r="BV34" s="67">
        <f>IFERROR(VLOOKUP($B34,RD[#All],BV$2,0)/BV$1,"")</f>
        <v>1.1895131086142323</v>
      </c>
      <c r="BW34" s="67">
        <f>IFERROR(VLOOKUP($B34,RD[#All],BW$2,0)/BW$1,"")</f>
        <v>1.2277153558052434</v>
      </c>
      <c r="BX34" s="67">
        <f>IFERROR(VLOOKUP($B34,RD[#All],BX$2,0)/BX$1,"")</f>
        <v>1.1985018726591761</v>
      </c>
      <c r="BY34" s="67">
        <f>IFERROR(VLOOKUP($B34,RD[#All],BY$2,0)/BY$1,"")</f>
        <v>1.2228048272992094</v>
      </c>
      <c r="BZ34" s="67">
        <f>IFERROR(VLOOKUP($B34,RD[#All],BZ$2,0)/BZ$1,"")</f>
        <v>1.2061589679567208</v>
      </c>
      <c r="CA34" s="67">
        <f>IFERROR(VLOOKUP($B34,RD[#All],CA$2,0)/CA$1,"")</f>
        <v>1.2224719101123596</v>
      </c>
      <c r="CB34" s="67">
        <f>IFERROR(VLOOKUP($B34,RD[#All],CB$2,0)/CB$1,"")</f>
        <v>1.2071161048689139</v>
      </c>
      <c r="CC34" s="67">
        <f>IFERROR(VLOOKUP($B34,RD[#All],CC$2,0)/CC$1,"")</f>
        <v>1.1820224719101124</v>
      </c>
      <c r="CD34" s="67">
        <f>IFERROR(VLOOKUP($B34,RD[#All],CD$2,0)/CD$1,"")</f>
        <v>1.2197061365600692</v>
      </c>
      <c r="CE34" s="67">
        <f>IFERROR(VLOOKUP($B34,RD[#All],CE$2,0)/CE$1,"")</f>
        <v>1.199625468164794</v>
      </c>
      <c r="CF34" s="67">
        <f>IFERROR(VLOOKUP($B34,RD[#All],CF$2,0)/CF$1,"")</f>
        <v>1.2198501872659175</v>
      </c>
      <c r="CG34" s="67">
        <f>IFERROR(VLOOKUP($B34,RD[#All],CG$2,0)/CG$1,"")</f>
        <v>1.1973782771535579</v>
      </c>
      <c r="CH34" s="67">
        <f>IFERROR(VLOOKUP($B34,RD[#All],CH$2,0)/CH$1,"")</f>
        <v>1.199250936329588</v>
      </c>
      <c r="CI34" s="67">
        <f>IFERROR(VLOOKUP($B34,RD[#All],CI$2,0)/CI$1,"")</f>
        <v>1.1719101123595506</v>
      </c>
      <c r="CJ34" s="67">
        <f>IFERROR(VLOOKUP($B34,RD[#All],CJ$2,0)/CJ$1,"")</f>
        <v>1.2112359550561798</v>
      </c>
      <c r="CK34" s="67">
        <f>IFERROR(VLOOKUP($B34,RD[#All],CK$2,0)/CK$1,"")</f>
        <v>1.1775280898876404</v>
      </c>
      <c r="CL34" s="67">
        <f>IFERROR(VLOOKUP($B34,RD[#All],CL$2,0)/CL$1,"")</f>
        <v>1.1805243445692883</v>
      </c>
      <c r="CM34" s="67">
        <f>IFERROR(VLOOKUP($B34,RD[#All],CM$2,0)/CM$1,"")</f>
        <v>1.1970037453183522</v>
      </c>
      <c r="CN34" s="67">
        <f>IFERROR(VLOOKUP($B34,RD[#All],CN$2,0)/CN$1,"")</f>
        <v>1.1872659176029963</v>
      </c>
      <c r="CO34" s="67">
        <f>IFERROR(VLOOKUP($B34,RD[#All],CO$2,0)/CO$1,"")</f>
        <v>1.1750112359550562</v>
      </c>
      <c r="CP34" s="67">
        <f>IFERROR(VLOOKUP($B34,RD[#All],CP$2,0)/CP$1,"")</f>
        <v>1.1982713915298187</v>
      </c>
      <c r="CQ34" s="67">
        <f>IFERROR(VLOOKUP($B34,RD[#All],CQ$2,0)/CQ$1,"")</f>
        <v>1.2202247191011237</v>
      </c>
      <c r="CR34" s="67">
        <f>IFERROR(VLOOKUP($B34,RD[#All],CR$2,0)/CR$1,"")</f>
        <v>1.208239700374532</v>
      </c>
      <c r="CS34" s="67">
        <f>IFERROR(VLOOKUP($B34,RD[#All],CS$2,0)/CS$1,"")</f>
        <v>1.1941739492301289</v>
      </c>
      <c r="CT34" s="67">
        <f>IFERROR(VLOOKUP($B34,RD[#All],CT$2,0)/CT$1,"")</f>
        <v>1.1715355805243446</v>
      </c>
      <c r="CU34" s="67">
        <f>IFERROR(VLOOKUP($B34,RD[#All],CU$2,0)/CU$1,"")</f>
        <v>1.1947565543071161</v>
      </c>
      <c r="CV34" s="67">
        <f>IFERROR(VLOOKUP($B34,RD[#All],CV$2,0)/CV$1,"")</f>
        <v>1.1940074906367042</v>
      </c>
      <c r="CW34" s="67">
        <f>IFERROR(VLOOKUP($B34,RD[#All],CW$2,0)/CW$1,"")</f>
        <v>1.2037453183520599</v>
      </c>
      <c r="CX34" s="67">
        <f>IFERROR(VLOOKUP($B34,RD[#All],CX$2,0)/CX$1,"")</f>
        <v>1.1741573033707866</v>
      </c>
      <c r="CY34" s="67">
        <f>IFERROR(VLOOKUP($B34,RD[#All],CY$2,0)/CY$1,"")</f>
        <v>1.1932584269662923</v>
      </c>
      <c r="CZ34" s="67">
        <f>IFERROR(VLOOKUP($B34,RD[#All],CZ$2,0)/CZ$1,"")</f>
        <v>1.1898876404494381</v>
      </c>
      <c r="DA34" s="67">
        <f>IFERROR(VLOOKUP($B34,RD[#All],DA$2,0)/DA$1,"")</f>
        <v>1.2097378277153559</v>
      </c>
      <c r="DB34" s="67">
        <f>IFERROR(VLOOKUP($B34,RD[#All],DB$2,0)/DB$1,"")</f>
        <v>1.1823970037453184</v>
      </c>
      <c r="DC34" s="67">
        <f>IFERROR(VLOOKUP($B34,RD[#All],DC$2,0)/DC$1,"")</f>
        <v>1.1605493133583022</v>
      </c>
      <c r="DD34" s="67">
        <f>IFERROR(VLOOKUP($B34,RD[#All],DD$2,0)/DD$1,"")</f>
        <v>1.1689138576779028</v>
      </c>
      <c r="DE34" s="67">
        <f>IFERROR(VLOOKUP($B34,RD[#All],DE$2,0)/DE$1,"")</f>
        <v>1.1685393258426966</v>
      </c>
      <c r="DF34" s="67">
        <f>IFERROR(VLOOKUP($B34,RD[#All],DF$2,0)/DF$1,"")</f>
        <v>1.1445299431247911</v>
      </c>
      <c r="DG34" s="67">
        <f>IFERROR(VLOOKUP($B34,RD[#All],DG$2,0)/DG$1,"")</f>
        <v>1.1722846441947565</v>
      </c>
      <c r="DH34" s="67">
        <f>IFERROR(VLOOKUP($B34,RD[#All],DH$2,0)/DH$1,"")</f>
        <v>1.1625468164794006</v>
      </c>
      <c r="DI34" s="67">
        <f>IFERROR(VLOOKUP($B34,RD[#All],DI$2,0)/DI$1,"")</f>
        <v>1.1592048401037165</v>
      </c>
      <c r="DJ34" s="67">
        <f>IFERROR(VLOOKUP($B34,RD[#All],DJ$2,0)/DJ$1,"")</f>
        <v>1.1830596369922213</v>
      </c>
      <c r="DK34" s="67">
        <f>IFERROR(VLOOKUP($B34,RD[#All],DK$2,0)/DK$1,"")</f>
        <v>1.1991677070328755</v>
      </c>
      <c r="DL34" s="67">
        <f>IFERROR(VLOOKUP($B34,RD[#All],DL$2,0)/DL$1,"")</f>
        <v>1.1775280898876404</v>
      </c>
      <c r="DM34" s="67">
        <f>IFERROR(VLOOKUP($B34,RD[#All],DM$2,0)/DM$1,"")</f>
        <v>1.1921348314606741</v>
      </c>
      <c r="DN34" s="67">
        <f>IFERROR(VLOOKUP($B34,RD[#All],DN$2,0)/DN$1,"")</f>
        <v>1.1509363295880151</v>
      </c>
      <c r="DO34" s="67">
        <f>IFERROR(VLOOKUP($B34,RD[#All],DO$2,0)/DO$1,"")</f>
        <v>1.1612579458012715</v>
      </c>
      <c r="DP34" s="67">
        <f>IFERROR(VLOOKUP($B34,RD[#All],DP$2,0)/DP$1,"")</f>
        <v>1.1588847274240532</v>
      </c>
      <c r="DQ34" s="67">
        <f>IFERROR(VLOOKUP($B34,RD[#All],DQ$2,0)/DQ$1,"")</f>
        <v>1.1558884727424052</v>
      </c>
      <c r="DR34" s="67">
        <f>IFERROR(VLOOKUP($B34,RD[#All],DR$2,0)/DR$1,"")</f>
        <v>1.1565543071161049</v>
      </c>
      <c r="DS34" s="67">
        <f>IFERROR(VLOOKUP($B34,RD[#All],DS$2,0)/DS$1,"")</f>
        <v>1.1404494382022472</v>
      </c>
      <c r="DT34" s="67">
        <f>IFERROR(VLOOKUP($B34,RD[#All],DT$2,0)/DT$1,"")</f>
        <v>1.1548897211818558</v>
      </c>
      <c r="DU34" s="67">
        <f>IFERROR(VLOOKUP($B34,RD[#All],DU$2,0)/DU$1,"")</f>
        <v>1.1678734914689972</v>
      </c>
      <c r="DV34" s="67">
        <f>IFERROR(VLOOKUP($B34,RD[#All],DV$2,0)/DV$1,"")</f>
        <v>1.1471910112359551</v>
      </c>
      <c r="DW34" s="67">
        <f>IFERROR(VLOOKUP($B34,RD[#All],DW$2,0)/DW$1,"")</f>
        <v>1.1647940074906367</v>
      </c>
      <c r="DX34" s="67">
        <f>IFERROR(VLOOKUP($B34,RD[#All],DX$2,0)/DX$1,"")</f>
        <v>1.166541822721598</v>
      </c>
      <c r="DY34" s="67">
        <f>IFERROR(VLOOKUP($B34,RD[#All],DY$2,0)/DY$1,"")</f>
        <v>1.1434456928838952</v>
      </c>
      <c r="DZ34" s="67">
        <f>IFERROR(VLOOKUP($B34,RD[#All],DZ$2,0)/DZ$1,"")</f>
        <v>1.1561797752808989</v>
      </c>
      <c r="EA34" s="67">
        <f>IFERROR(VLOOKUP($B34,RD[#All],EA$2,0)/EA$1,"")</f>
        <v>1.1572201414898045</v>
      </c>
      <c r="EB34" s="67">
        <f>IFERROR(VLOOKUP($B34,RD[#All],EB$2,0)/EB$1,"")</f>
        <v>1.1462338743237619</v>
      </c>
      <c r="EC34" s="67">
        <f>IFERROR(VLOOKUP($B34,RD[#All],EC$2,0)/EC$1,"")</f>
        <v>1.1948141745894556</v>
      </c>
      <c r="ED34" s="67">
        <f>IFERROR(VLOOKUP($B34,RD[#All],ED$2,0)/ED$1,"")</f>
        <v>1.160933448573898</v>
      </c>
      <c r="EE34" s="67">
        <f>IFERROR(VLOOKUP($B34,RD[#All],EE$2,0)/EE$1,"")</f>
        <v>1.1865168539325843</v>
      </c>
      <c r="EF34" s="67">
        <f>IFERROR(VLOOKUP($B34,RD[#All],EF$2,0)/EF$1,"")</f>
        <v>1.1971399387129724</v>
      </c>
      <c r="EG34" s="67">
        <f>IFERROR(VLOOKUP($B34,RD[#All],EG$2,0)/EG$1,"")</f>
        <v>1.2157342657342658</v>
      </c>
      <c r="EH34" s="67">
        <f>IFERROR(VLOOKUP($B34,RD[#All],EH$2,0)/EH$1,"")</f>
        <v>1.156993006993007</v>
      </c>
      <c r="EI34" s="67">
        <f>IFERROR(VLOOKUP($B34,RD[#All],EI$2,0)/EI$1,"")</f>
        <v>1.1520979020979021</v>
      </c>
      <c r="EJ34" s="67">
        <f>IFERROR(VLOOKUP($B34,RD[#All],EJ$2,0)/EJ$1,"")</f>
        <v>1.2104895104895104</v>
      </c>
      <c r="EK34" s="67">
        <f>IFERROR(VLOOKUP($B34,RD[#All],EK$2,0)/EK$1,"")</f>
        <v>1.2120449438202248</v>
      </c>
      <c r="EL34" s="67">
        <f>IFERROR(VLOOKUP($B34,RD[#All],EL$2,0)/EL$1,"")</f>
        <v>1.1932584269662923</v>
      </c>
      <c r="EM34" s="67">
        <f>IFERROR(VLOOKUP($B34,RD[#All],EM$2,0)/EM$1,"")</f>
        <v>1.1650821089023335</v>
      </c>
      <c r="EN34" s="67">
        <f>IFERROR(VLOOKUP($B34,RD[#All],EN$2,0)/EN$1,"")</f>
        <v>1.1481417458945549</v>
      </c>
      <c r="EO34" s="67">
        <f>IFERROR(VLOOKUP($B34,RD[#All],EO$2,0)/EO$1,"")</f>
        <v>1.1782771535580525</v>
      </c>
      <c r="EP34" s="67">
        <f>IFERROR(VLOOKUP($B34,RD[#All],EP$2,0)/EP$1,"")</f>
        <v>1.2006914433880727</v>
      </c>
      <c r="EQ34" s="67">
        <f>IFERROR(VLOOKUP($B34,RD[#All],EQ$2,0)/EQ$1,"")</f>
        <v>1.1689138576779028</v>
      </c>
      <c r="ER34" s="67">
        <f>IFERROR(VLOOKUP($B34,RD[#All],ER$2,0)/ER$1,"")</f>
        <v>1.175799481417459</v>
      </c>
      <c r="ES34" s="67">
        <f>IFERROR(VLOOKUP($B34,RD[#All],ES$2,0)/ES$1,"")</f>
        <v>1.1629213483146068</v>
      </c>
      <c r="ET34" s="67">
        <f>IFERROR(VLOOKUP($B34,RD[#All],ET$2,0)/ET$1,"")</f>
        <v>1.1730337078651687</v>
      </c>
      <c r="EU34" s="67">
        <f>IFERROR(VLOOKUP($B34,RD[#All],EU$2,0)/EU$1,"")</f>
        <v>1.1616248919619707</v>
      </c>
      <c r="EV34" s="67">
        <f>IFERROR(VLOOKUP($B34,RD[#All],EV$2,0)/EV$1,"")</f>
        <v>1.175799481417459</v>
      </c>
      <c r="EW34" s="67">
        <f>IFERROR(VLOOKUP($B34,RD[#All],EW$2,0)/EW$1,"")</f>
        <v>1.1885911840968022</v>
      </c>
      <c r="EX34" s="67">
        <f>IFERROR(VLOOKUP($B34,RD[#All],EX$2,0)/EX$1,"")</f>
        <v>1.1726591760299627</v>
      </c>
      <c r="EY34" s="67">
        <f>IFERROR(VLOOKUP($B34,RD[#All],EY$2,0)/EY$1,"")</f>
        <v>1.1588847274240532</v>
      </c>
      <c r="EZ34" s="67">
        <f>IFERROR(VLOOKUP($B34,RD[#All],EZ$2,0)/EZ$1,"")</f>
        <v>1.1692883895131085</v>
      </c>
      <c r="FA34" s="67">
        <f>IFERROR(VLOOKUP($B34,RD[#All],FA$2,0)/FA$1,"")</f>
        <v>1.1629213483146068</v>
      </c>
      <c r="FB34" s="67">
        <f>IFERROR(VLOOKUP($B34,RD[#All],FB$2,0)/FB$1,"")</f>
        <v>1.149063670411985</v>
      </c>
      <c r="FC34" s="67">
        <f>IFERROR(VLOOKUP($B34,RD[#All],FC$2,0)/FC$1,"")</f>
        <v>1.1573033707865168</v>
      </c>
      <c r="FD34" s="67">
        <f>IFERROR(VLOOKUP($B34,RD[#All],FD$2,0)/FD$1,"")</f>
        <v>1.1655430711610486</v>
      </c>
      <c r="FE34" s="67">
        <f>IFERROR(VLOOKUP($B34,RD[#All],FE$2,0)/FE$1,"")</f>
        <v>1.178409090909091</v>
      </c>
      <c r="FF34" s="67">
        <f>IFERROR(VLOOKUP($B34,RD[#All],FF$2,0)/FF$1,"")</f>
        <v>1.1621212121212121</v>
      </c>
      <c r="FG34" s="67">
        <f>IFERROR(VLOOKUP($B34,RD[#All],FG$2,0)/FG$1,"")</f>
        <v>1.1488215488215487</v>
      </c>
      <c r="FH34" s="67">
        <f>IFERROR(VLOOKUP($B34,RD[#All],FH$2,0)/FH$1,"")</f>
        <v>1.1821969696969699</v>
      </c>
      <c r="FI34" s="67">
        <f>IFERROR(VLOOKUP($B34,RD[#All],FI$2,0)/FI$1,"")</f>
        <v>1.1565656565656566</v>
      </c>
      <c r="FJ34" s="67">
        <f>IFERROR(VLOOKUP($B34,RD[#All],FJ$2,0)/FJ$1,"")</f>
        <v>1.1430976430976432</v>
      </c>
      <c r="FK34" s="67">
        <f>IFERROR(VLOOKUP($B34,RD[#All],FK$2,0)/FK$1,"")</f>
        <v>1.1838383838383839</v>
      </c>
      <c r="FL34" s="67">
        <f>IFERROR(VLOOKUP($B34,RD[#All],FL$2,0)/FL$1,"")</f>
        <v>1.1599999999999999</v>
      </c>
      <c r="FM34" s="67">
        <f>IFERROR(VLOOKUP($B34,RD[#All],FM$2,0)/FM$1,"")</f>
        <v>1.1651515151515153</v>
      </c>
      <c r="FN34" s="67">
        <f>IFERROR(VLOOKUP($B34,RD[#All],FN$2,0)/FN$1,"")</f>
        <v>1.1424242424242426</v>
      </c>
      <c r="FO34" s="67">
        <f>IFERROR(VLOOKUP($B34,RD[#All],FO$2,0)/FO$1,"")</f>
        <v>1.146590909090909</v>
      </c>
      <c r="FP34" s="67">
        <f>IFERROR(VLOOKUP($B34,RD[#All],FP$2,0)/FP$1,"")</f>
        <v>1.1440000000000001</v>
      </c>
      <c r="FQ34" s="67">
        <f>IFERROR(VLOOKUP($B34,RD[#All],FQ$2,0)/FQ$1,"")</f>
        <v>1.1745454545454546</v>
      </c>
      <c r="FR34" s="67">
        <f>IFERROR(VLOOKUP($B34,RD[#All],FR$2,0)/FR$1,"")</f>
        <v>1.1890909090909092</v>
      </c>
      <c r="FS34" s="67">
        <f>IFERROR(VLOOKUP($B34,RD[#All],FS$2,0)/FS$1,"")</f>
        <v>1.167003367003367</v>
      </c>
      <c r="FT34" s="67">
        <f>IFERROR(VLOOKUP($B34,RD[#All],FT$2,0)/FT$1,"")</f>
        <v>1.1927272727272726</v>
      </c>
      <c r="FU34" s="67">
        <f>IFERROR(VLOOKUP($B34,RD[#All],FU$2,0)/FU$1,"")</f>
        <v>1.1518518518518519</v>
      </c>
      <c r="FV34" s="67">
        <f>IFERROR(VLOOKUP($B34,RD[#All],FV$2,0)/FV$1,"")</f>
        <v>1.1787878787878787</v>
      </c>
      <c r="FW34" s="67">
        <f>IFERROR(VLOOKUP($B34,RD[#All],FW$2,0)/FW$1,"")</f>
        <v>1.1901515151515152</v>
      </c>
      <c r="FX34" s="67">
        <f>IFERROR(VLOOKUP($B34,RD[#All],FX$2,0)/FX$1,"")</f>
        <v>1.1651515151515153</v>
      </c>
      <c r="FY34" s="67">
        <f>IFERROR(VLOOKUP($B34,RD[#All],FY$2,0)/FY$1,"")</f>
        <v>1.1824915824915825</v>
      </c>
      <c r="FZ34" s="67">
        <f>IFERROR(VLOOKUP($B34,RD[#All],FZ$2,0)/FZ$1,"")</f>
        <v>1.1666666666666667</v>
      </c>
      <c r="GA34" s="67">
        <f>IFERROR(VLOOKUP($B34,RD[#All],GA$2,0)/GA$1,"")</f>
        <v>1.1818181818181819</v>
      </c>
      <c r="GB34" s="67">
        <f>IFERROR(VLOOKUP($B34,RD[#All],GB$2,0)/GB$1,"")</f>
        <v>1.1616161616161615</v>
      </c>
      <c r="GC34" s="67">
        <f>IFERROR(VLOOKUP($B34,RD[#All],GC$2,0)/GC$1,"")</f>
        <v>1.1515151515151516</v>
      </c>
      <c r="GD34" s="67">
        <f>IFERROR(VLOOKUP($B34,RD[#All],GD$2,0)/GD$1,"")</f>
        <v>1.1607272727272726</v>
      </c>
      <c r="GE34" s="67">
        <f>IFERROR(VLOOKUP($B34,RD[#All],GE$2,0)/GE$1,"")</f>
        <v>1.1678321678321679</v>
      </c>
      <c r="GF34" s="67">
        <f>IFERROR(VLOOKUP($B34,RD[#All],GF$2,0)/GF$1,"")</f>
        <v>1.164983164983165</v>
      </c>
      <c r="GG34" s="67">
        <f>IFERROR(VLOOKUP($B34,RD[#All],GG$2,0)/GG$1,"")</f>
        <v>1.1890909090909092</v>
      </c>
      <c r="GH34" s="67">
        <f>IFERROR(VLOOKUP($B34,RD[#All],GH$2,0)/GH$1,"")</f>
        <v>1.1672727272727272</v>
      </c>
      <c r="GI34" s="67">
        <f>IFERROR(VLOOKUP($B34,RD[#All],GI$2,0)/GI$1,"")</f>
        <v>1.1596363636363636</v>
      </c>
      <c r="GJ34" s="67">
        <f>IFERROR(VLOOKUP($B34,RD[#All],GJ$2,0)/GJ$1,"")</f>
        <v>1.1930069930069929</v>
      </c>
      <c r="GK34" s="67">
        <f>IFERROR(VLOOKUP($B34,RD[#All],GK$2,0)/GK$1,"")</f>
        <v>1.197348484848485</v>
      </c>
      <c r="GL34" s="67">
        <f>IFERROR(VLOOKUP($B34,RD[#All],GL$2,0)/GL$1,"")</f>
        <v>1.156439393939394</v>
      </c>
      <c r="GM34" s="67">
        <f>IFERROR(VLOOKUP($B34,RD[#All],GM$2,0)/GM$1,"")</f>
        <v>1.1901515151515152</v>
      </c>
      <c r="GN34" s="67">
        <f>IFERROR(VLOOKUP($B34,RD[#All],GN$2,0)/GN$1,"")</f>
        <v>1.2098484848484847</v>
      </c>
      <c r="GO34" s="67">
        <f>IFERROR(VLOOKUP($B34,RD[#All],GO$2,0)/GO$1,"")</f>
        <v>1.178409090909091</v>
      </c>
      <c r="GP34" s="67">
        <f>IFERROR(VLOOKUP($B34,RD[#All],GP$2,0)/GP$1,"")</f>
        <v>1.1666666666666667</v>
      </c>
      <c r="GQ34" s="67">
        <f>IFERROR(VLOOKUP($B34,RD[#All],GQ$2,0)/GQ$1,"")</f>
        <v>1.1545454545454545</v>
      </c>
      <c r="GR34" s="67">
        <f>IFERROR(VLOOKUP($B34,RD[#All],GR$2,0)/GR$1,"")</f>
        <v>1.2196969696969697</v>
      </c>
      <c r="GS34" s="67" t="str">
        <f>IFERROR(VLOOKUP($B34,RD[#All],GS$2,0)/GS$1,"")</f>
        <v/>
      </c>
      <c r="GT34" s="67" t="str">
        <f>IFERROR(VLOOKUP($B34,RD[#All],GT$2,0)/GT$1,"")</f>
        <v/>
      </c>
      <c r="GU34" s="67">
        <f>IFERROR(VLOOKUP($B34,RD[#All],GU$2,0)/GU$1,"")</f>
        <v>1.0683760683760686</v>
      </c>
      <c r="GV34" s="67">
        <f>IFERROR(VLOOKUP($B34,RD[#All],GV$2,0)/GV$1,"")</f>
        <v>1.1610191752035723</v>
      </c>
      <c r="GW34" s="67">
        <f>IFERROR(VLOOKUP($B34,RD[#All],GW$2,0)/GW$1,"")</f>
        <v>1.1670362158167036</v>
      </c>
      <c r="GX34" s="67" t="str">
        <f>IFERROR(VLOOKUP($B34,RD[#All],GX$2,0)/GX$1,"")</f>
        <v/>
      </c>
      <c r="GY34" s="67">
        <f>IFERROR(VLOOKUP($B34,RD[#All],GY$2,0)/GY$1,"")</f>
        <v>1.157552973342447</v>
      </c>
      <c r="GZ34" s="67">
        <f>IFERROR(VLOOKUP($B34,RD[#All],GZ$2,0)/GZ$1,"")</f>
        <v>1.1528089887640449</v>
      </c>
      <c r="HA34" s="67">
        <f>IFERROR(VLOOKUP($B34,RD[#All],HA$2,0)/HA$1,"")</f>
        <v>1.2011235955056179</v>
      </c>
      <c r="HB34" s="67">
        <f>IFERROR(VLOOKUP($B34,RD[#All],HB$2,0)/HB$1,"")</f>
        <v>1.149438202247191</v>
      </c>
      <c r="HC34" s="67">
        <f>IFERROR(VLOOKUP($B34,RD[#All],HC$2,0)/HC$1,"")</f>
        <v>1.1685393258426966</v>
      </c>
      <c r="HD34" s="67">
        <f>IFERROR(VLOOKUP($B34,RD[#All],HD$2,0)/HD$1,"")</f>
        <v>1.1947565543071161</v>
      </c>
      <c r="HE34" s="67">
        <f>IFERROR(VLOOKUP($B34,RD[#All],HE$2,0)/HE$1,"")</f>
        <v>1.202247191011236</v>
      </c>
      <c r="HF34" s="67">
        <f>IFERROR(VLOOKUP($B34,RD[#All],HF$2,0)/HF$1,"")</f>
        <v>1.2037453183520599</v>
      </c>
      <c r="HG34" s="67">
        <f>IFERROR(VLOOKUP($B34,RD[#All],HG$2,0)/HG$1,"")</f>
        <v>1.1985018726591761</v>
      </c>
      <c r="HH34" s="67">
        <f>IFERROR(VLOOKUP($B34,RD[#All],HH$2,0)/HH$1,"")</f>
        <v>1.2074906367041198</v>
      </c>
      <c r="HI34" s="67">
        <f>IFERROR(VLOOKUP($B34,RD[#All],HI$2,0)/HI$1,"")</f>
        <v>1.1760299625468165</v>
      </c>
      <c r="HJ34" s="67">
        <f>IFERROR(VLOOKUP($B34,RD[#All],HJ$2,0)/HJ$1,"")</f>
        <v>1.2033707865168539</v>
      </c>
      <c r="HK34" s="67">
        <f>IFERROR(VLOOKUP($B34,RD[#All],HK$2,0)/HK$1,"")</f>
        <v>1.1618809821057012</v>
      </c>
      <c r="HL34" s="67">
        <f>IFERROR(VLOOKUP($B34,RD[#All],HL$2,0)/HL$1,"")</f>
        <v>1.1705368289637954</v>
      </c>
      <c r="HM34" s="67">
        <f>IFERROR(VLOOKUP($B34,RD[#All],HM$2,0)/HM$1,"")</f>
        <v>1.1957008508732645</v>
      </c>
      <c r="HN34" s="67">
        <f>IFERROR(VLOOKUP($B34,RD[#All],HN$2,0)/HN$1,"")</f>
        <v>1.2373488580385132</v>
      </c>
      <c r="HO34" s="67">
        <f>IFERROR(VLOOKUP($B34,RD[#All],HO$2,0)/HO$1,"")</f>
        <v>1.2319749216300941</v>
      </c>
      <c r="HP34" s="67">
        <f>IFERROR(VLOOKUP($B34,RD[#All],HP$2,0)/HP$1,"")</f>
        <v>1.2457680250783698</v>
      </c>
      <c r="HQ34" s="67">
        <f>IFERROR(VLOOKUP($B34,RD[#All],HQ$2,0)/HQ$1,"")</f>
        <v>1.1784511784511784</v>
      </c>
      <c r="HR34" s="67">
        <f>IFERROR(VLOOKUP($B34,RD[#All],HR$2,0)/HR$1,"")</f>
        <v>1.1718098415346121</v>
      </c>
      <c r="HS34" s="67">
        <f>IFERROR(VLOOKUP($B34,RD[#All],HS$2,0)/HS$1,"")</f>
        <v>1.1685393258426966</v>
      </c>
      <c r="HT34" s="67">
        <f>IFERROR(VLOOKUP($B34,RD[#All],HT$2,0)/HT$1,"")</f>
        <v>1.1505617977528091</v>
      </c>
      <c r="HU34" s="67">
        <f>IFERROR(VLOOKUP($B34,RD[#All],HU$2,0)/HU$1,"")</f>
        <v>1.1588591184096801</v>
      </c>
      <c r="HV34" s="67">
        <f>IFERROR(VLOOKUP($B34,RD[#All],HV$2,0)/HV$1,"")</f>
        <v>1.1581676750216077</v>
      </c>
      <c r="HW34" s="67">
        <f>IFERROR(VLOOKUP($B34,RD[#All],HW$2,0)/HW$1,"")</f>
        <v>1.1947865168539327</v>
      </c>
      <c r="HX34" s="67">
        <f>IFERROR(VLOOKUP($B34,RD[#All],HX$2,0)/HX$1,"")</f>
        <v>1.1751080380293863</v>
      </c>
      <c r="HY34" s="67">
        <f>IFERROR(VLOOKUP($B34,RD[#All],HY$2,0)/HY$1,"")</f>
        <v>1.1515605493133583</v>
      </c>
      <c r="HZ34" s="67">
        <f>IFERROR(VLOOKUP($B34,RD[#All],HZ$2,0)/HZ$1,"")</f>
        <v>1.175530586766542</v>
      </c>
      <c r="IA34" s="67">
        <f>IFERROR(VLOOKUP($B34,RD[#All],IA$2,0)/IA$1,"")</f>
        <v>1.1600621600621603</v>
      </c>
      <c r="IB34" s="67">
        <f>IFERROR(VLOOKUP($B34,RD[#All],IB$2,0)/IB$1,"")</f>
        <v>1.1580086580086582</v>
      </c>
      <c r="IC34" s="67">
        <f>IFERROR(VLOOKUP($B34,RD[#All],IC$2,0)/IC$1,"")</f>
        <v>1.1693861693861696</v>
      </c>
      <c r="ID34" s="67">
        <f>IFERROR(VLOOKUP($B34,RD[#All],ID$2,0)/ID$1,"")</f>
        <v>1.1859334081556303</v>
      </c>
      <c r="IE34" s="67">
        <f>IFERROR(VLOOKUP($B34,RD[#All],IE$2,0)/IE$1,"")</f>
        <v>1.1676767676767676</v>
      </c>
      <c r="IF34" s="67" t="str">
        <f>IFERROR(VLOOKUP($B34,RD[#All],IF$2,0)/IF$1,"")</f>
        <v/>
      </c>
      <c r="IG34" s="67">
        <f>IFERROR(VLOOKUP($B34,RD[#All],IG$2,0)/IG$1,"")</f>
        <v>1.1746391168978205</v>
      </c>
      <c r="IH34" s="67">
        <f>IFERROR(VLOOKUP($B34,RD[#All],IH$2,0)/IH$1,"")</f>
        <v>1.1807732497387669</v>
      </c>
      <c r="II34" s="67">
        <f>IFERROR(VLOOKUP($B34,RD[#All],II$2,0)/II$1,"")</f>
        <v>1.1542288557213931</v>
      </c>
      <c r="IJ34" s="67">
        <f>IFERROR(VLOOKUP($B34,RD[#All],IJ$2,0)/IJ$1,"")</f>
        <v>1.1672278338945006</v>
      </c>
      <c r="IK34" s="67">
        <f>IFERROR(VLOOKUP($B34,RD[#All],IK$2,0)/IK$1,"")</f>
        <v>1.1926961926961928</v>
      </c>
      <c r="IL34" s="67" t="str">
        <f>IFERROR(VLOOKUP($B34,RD[#All],IL$2,0)/IL$1,"")</f>
        <v/>
      </c>
      <c r="IM34" s="67" t="str">
        <f>IFERROR(VLOOKUP($B34,RD[#All],IM$2,0)/IM$1,"")</f>
        <v/>
      </c>
      <c r="IN34" s="67">
        <f>IFERROR(VLOOKUP($B34,RD[#All],IN$2,0)/IN$1,"")</f>
        <v>1.2066875653082549</v>
      </c>
      <c r="IO34" s="67">
        <f>IFERROR(VLOOKUP($B34,RD[#All],IO$2,0)/IO$1,"")</f>
        <v>1.1794670846394986</v>
      </c>
      <c r="IP34" s="67">
        <f>IFERROR(VLOOKUP($B34,RD[#All],IP$2,0)/IP$1,"")</f>
        <v>1.1617738913179263</v>
      </c>
      <c r="IQ34" s="67">
        <f>IFERROR(VLOOKUP($B34,RD[#All],IQ$2,0)/IQ$1,"")</f>
        <v>1.1732711732711734</v>
      </c>
      <c r="IR34" s="67">
        <f>IFERROR(VLOOKUP($B34,RD[#All],IR$2,0)/IR$1,"")</f>
        <v>1.169983416252073</v>
      </c>
      <c r="IS34" s="86">
        <f>IFERROR(AVERAGEIF(Inv_SY_B[[#This Row],[BLK1_INV1]:[BLK8_INV27]],"&gt;"&amp;0.1,Inv_SY_B[[#This Row],[BLK1_INV1]:[BLK8_INV27]]),"")</f>
        <v>1.1747825392520066</v>
      </c>
    </row>
    <row r="35" spans="2:253" x14ac:dyDescent="0.35">
      <c r="B35" s="87">
        <f>B34+1</f>
        <v>45857</v>
      </c>
      <c r="C35" s="69">
        <f>IFERROR(VLOOKUP($B35,RD[#All],C$2,0)/C$1,"")</f>
        <v>4.3249783923941223</v>
      </c>
      <c r="D35" s="67">
        <f>IFERROR(VLOOKUP($B35,RD[#All],D$2,0)/D$1,"")</f>
        <v>4.4114088159031981</v>
      </c>
      <c r="E35" s="67">
        <f>IFERROR(VLOOKUP($B35,RD[#All],E$2,0)/E$1,"")</f>
        <v>4.4194756554307117</v>
      </c>
      <c r="F35" s="67">
        <f>IFERROR(VLOOKUP($B35,RD[#All],F$2,0)/F$1,"")</f>
        <v>4.4007490636704123</v>
      </c>
      <c r="G35" s="67">
        <f>IFERROR(VLOOKUP($B35,RD[#All],G$2,0)/G$1,"")</f>
        <v>4.3802938634399311</v>
      </c>
      <c r="H35" s="67">
        <f>IFERROR(VLOOKUP($B35,RD[#All],H$2,0)/H$1,"")</f>
        <v>4.3857677902621726</v>
      </c>
      <c r="I35" s="67">
        <f>IFERROR(VLOOKUP($B35,RD[#All],I$2,0)/I$1,"")</f>
        <v>4.4119850187265914</v>
      </c>
      <c r="J35" s="67">
        <f>IFERROR(VLOOKUP($B35,RD[#All],J$2,0)/J$1,"")</f>
        <v>4.4269662921348312</v>
      </c>
      <c r="K35" s="67">
        <f>IFERROR(VLOOKUP($B35,RD[#All],K$2,0)/K$1,"")</f>
        <v>4.3182022471910111</v>
      </c>
      <c r="L35" s="67">
        <f>IFERROR(VLOOKUP($B35,RD[#All],L$2,0)/L$1,"")</f>
        <v>4.3577528089887636</v>
      </c>
      <c r="M35" s="67">
        <f>IFERROR(VLOOKUP($B35,RD[#All],M$2,0)/M$1,"")</f>
        <v>4.4269662921348312</v>
      </c>
      <c r="N35" s="67">
        <f>IFERROR(VLOOKUP($B35,RD[#All],N$2,0)/N$1,"")</f>
        <v>4.3782771535580522</v>
      </c>
      <c r="O35" s="67">
        <f>IFERROR(VLOOKUP($B35,RD[#All],O$2,0)/O$1,"")</f>
        <v>4.3782771535580522</v>
      </c>
      <c r="P35" s="67">
        <f>IFERROR(VLOOKUP($B35,RD[#All],P$2,0)/P$1,"")</f>
        <v>4.3758937691521957</v>
      </c>
      <c r="Q35" s="67">
        <f>IFERROR(VLOOKUP($B35,RD[#All],Q$2,0)/Q$1,"")</f>
        <v>4.3970037453183517</v>
      </c>
      <c r="R35" s="67">
        <f>IFERROR(VLOOKUP($B35,RD[#All],R$2,0)/R$1,"")</f>
        <v>4.4194756554307117</v>
      </c>
      <c r="S35" s="67">
        <f>IFERROR(VLOOKUP($B35,RD[#All],S$2,0)/S$1,"")</f>
        <v>4.393258426966292</v>
      </c>
      <c r="T35" s="67">
        <f>IFERROR(VLOOKUP($B35,RD[#All],T$2,0)/T$1,"")</f>
        <v>4.4344569288389515</v>
      </c>
      <c r="U35" s="67">
        <f>IFERROR(VLOOKUP($B35,RD[#All],U$2,0)/U$1,"")</f>
        <v>4.373379429559205</v>
      </c>
      <c r="V35" s="67">
        <f>IFERROR(VLOOKUP($B35,RD[#All],V$2,0)/V$1,"")</f>
        <v>4.3941227312013833</v>
      </c>
      <c r="W35" s="67">
        <f>IFERROR(VLOOKUP($B35,RD[#All],W$2,0)/W$1,"")</f>
        <v>4.3632958801498125</v>
      </c>
      <c r="X35" s="67">
        <f>IFERROR(VLOOKUP($B35,RD[#All],X$2,0)/X$1,"")</f>
        <v>4.3846441947565546</v>
      </c>
      <c r="Y35" s="67">
        <f>IFERROR(VLOOKUP($B35,RD[#All],Y$2,0)/Y$1,"")</f>
        <v>4.4079515989628346</v>
      </c>
      <c r="Z35" s="67">
        <f>IFERROR(VLOOKUP($B35,RD[#All],Z$2,0)/Z$1,"")</f>
        <v>4.3935081148564299</v>
      </c>
      <c r="AA35" s="67">
        <f>IFERROR(VLOOKUP($B35,RD[#All],AA$2,0)/AA$1,"")</f>
        <v>4.3872082973206572</v>
      </c>
      <c r="AB35" s="67">
        <f>IFERROR(VLOOKUP($B35,RD[#All],AB$2,0)/AB$1,"")</f>
        <v>4.3633535004321518</v>
      </c>
      <c r="AC35" s="67">
        <f>IFERROR(VLOOKUP($B35,RD[#All],AC$2,0)/AC$1,"")</f>
        <v>4.3526361279170267</v>
      </c>
      <c r="AD35" s="67">
        <f>IFERROR(VLOOKUP($B35,RD[#All],AD$2,0)/AD$1,"")</f>
        <v>4.3911776945484808</v>
      </c>
      <c r="AE35" s="67">
        <f>IFERROR(VLOOKUP($B35,RD[#All],AE$2,0)/AE$1,"")</f>
        <v>4.3672076570952978</v>
      </c>
      <c r="AF35" s="67">
        <f>IFERROR(VLOOKUP($B35,RD[#All],AF$2,0)/AF$1,"")</f>
        <v>4.3778610070744906</v>
      </c>
      <c r="AG35" s="67">
        <f>IFERROR(VLOOKUP($B35,RD[#All],AG$2,0)/AG$1,"")</f>
        <v>4.3299209321681227</v>
      </c>
      <c r="AH35" s="67">
        <f>IFERROR(VLOOKUP($B35,RD[#All],AH$2,0)/AH$1,"")</f>
        <v>4.3958385351643781</v>
      </c>
      <c r="AI35" s="67">
        <f>IFERROR(VLOOKUP($B35,RD[#All],AI$2,0)/AI$1,"")</f>
        <v>4.3278301886792452</v>
      </c>
      <c r="AJ35" s="67">
        <f>IFERROR(VLOOKUP($B35,RD[#All],AJ$2,0)/AJ$1,"")</f>
        <v>4.3371693319384246</v>
      </c>
      <c r="AK35" s="67">
        <f>IFERROR(VLOOKUP($B35,RD[#All],AK$2,0)/AK$1,"")</f>
        <v>4.3842696629213478</v>
      </c>
      <c r="AL35" s="67">
        <f>IFERROR(VLOOKUP($B35,RD[#All],AL$2,0)/AL$1,"")</f>
        <v>4.3191702910672465</v>
      </c>
      <c r="AM35" s="67">
        <f>IFERROR(VLOOKUP($B35,RD[#All],AM$2,0)/AM$1,"")</f>
        <v>4.3258426966292136</v>
      </c>
      <c r="AN35" s="67">
        <f>IFERROR(VLOOKUP($B35,RD[#All],AN$2,0)/AN$1,"")</f>
        <v>4.3595505617977528</v>
      </c>
      <c r="AO35" s="67">
        <f>IFERROR(VLOOKUP($B35,RD[#All],AO$2,0)/AO$1,"")</f>
        <v>4.3483146067415728</v>
      </c>
      <c r="AP35" s="67">
        <f>IFERROR(VLOOKUP($B35,RD[#All],AP$2,0)/AP$1,"")</f>
        <v>4.3295880149812733</v>
      </c>
      <c r="AQ35" s="67">
        <f>IFERROR(VLOOKUP($B35,RD[#All],AQ$2,0)/AQ$1,"")</f>
        <v>4.3408239700374533</v>
      </c>
      <c r="AR35" s="67">
        <f>IFERROR(VLOOKUP($B35,RD[#All],AR$2,0)/AR$1,"")</f>
        <v>4.3558052434456931</v>
      </c>
      <c r="AS35" s="67">
        <f>IFERROR(VLOOKUP($B35,RD[#All],AS$2,0)/AS$1,"")</f>
        <v>4.3438202247191011</v>
      </c>
      <c r="AT35" s="67">
        <f>IFERROR(VLOOKUP($B35,RD[#All],AT$2,0)/AT$1,"")</f>
        <v>4.3558052434456931</v>
      </c>
      <c r="AU35" s="67">
        <f>IFERROR(VLOOKUP($B35,RD[#All],AU$2,0)/AU$1,"")</f>
        <v>4.3970037453183517</v>
      </c>
      <c r="AV35" s="67">
        <f>IFERROR(VLOOKUP($B35,RD[#All],AV$2,0)/AV$1,"")</f>
        <v>4.3782771535580522</v>
      </c>
      <c r="AW35" s="67">
        <f>IFERROR(VLOOKUP($B35,RD[#All],AW$2,0)/AW$1,"")</f>
        <v>4.363699222126189</v>
      </c>
      <c r="AX35" s="67">
        <f>IFERROR(VLOOKUP($B35,RD[#All],AX$2,0)/AX$1,"")</f>
        <v>4.3408239700374533</v>
      </c>
      <c r="AY35" s="67">
        <f>IFERROR(VLOOKUP($B35,RD[#All],AY$2,0)/AY$1,"")</f>
        <v>4.3577528089887636</v>
      </c>
      <c r="AZ35" s="67">
        <f>IFERROR(VLOOKUP($B35,RD[#All],AZ$2,0)/AZ$1,"")</f>
        <v>4.3469662921348311</v>
      </c>
      <c r="BA35" s="67">
        <f>IFERROR(VLOOKUP($B35,RD[#All],BA$2,0)/BA$1,"")</f>
        <v>4.3576779026217229</v>
      </c>
      <c r="BB35" s="67">
        <f>IFERROR(VLOOKUP($B35,RD[#All],BB$2,0)/BB$1,"")</f>
        <v>4.3782771535580522</v>
      </c>
      <c r="BC35" s="67">
        <f>IFERROR(VLOOKUP($B35,RD[#All],BC$2,0)/BC$1,"")</f>
        <v>4.3978360382854769</v>
      </c>
      <c r="BD35" s="67">
        <f>IFERROR(VLOOKUP($B35,RD[#All],BD$2,0)/BD$1,"")</f>
        <v>4.3825218476903869</v>
      </c>
      <c r="BE35" s="67">
        <f>IFERROR(VLOOKUP($B35,RD[#All],BE$2,0)/BE$1,"")</f>
        <v>4.3699222126188415</v>
      </c>
      <c r="BF35" s="67">
        <f>IFERROR(VLOOKUP($B35,RD[#All],BF$2,0)/BF$1,"")</f>
        <v>4.3905118601747812</v>
      </c>
      <c r="BG35" s="67">
        <f>IFERROR(VLOOKUP($B35,RD[#All],BG$2,0)/BG$1,"")</f>
        <v>4.4144818976279652</v>
      </c>
      <c r="BH35" s="67">
        <f>IFERROR(VLOOKUP($B35,RD[#All],BH$2,0)/BH$1,"")</f>
        <v>4.3295880149812733</v>
      </c>
      <c r="BI35" s="67">
        <f>IFERROR(VLOOKUP($B35,RD[#All],BI$2,0)/BI$1,"")</f>
        <v>4.3745318352059925</v>
      </c>
      <c r="BJ35" s="67">
        <f>IFERROR(VLOOKUP($B35,RD[#All],BJ$2,0)/BJ$1,"")</f>
        <v>4.4264669163545562</v>
      </c>
      <c r="BK35" s="67">
        <f>IFERROR(VLOOKUP($B35,RD[#All],BK$2,0)/BK$1,"")</f>
        <v>4.3898876404494382</v>
      </c>
      <c r="BL35" s="67">
        <f>IFERROR(VLOOKUP($B35,RD[#All],BL$2,0)/BL$1,"")</f>
        <v>4.4228839076614257</v>
      </c>
      <c r="BM35" s="67">
        <f>IFERROR(VLOOKUP($B35,RD[#All],BM$2,0)/BM$1,"")</f>
        <v>4.3595505617977528</v>
      </c>
      <c r="BN35" s="67">
        <f>IFERROR(VLOOKUP($B35,RD[#All],BN$2,0)/BN$1,"")</f>
        <v>4.3928944618599788</v>
      </c>
      <c r="BO35" s="67">
        <f>IFERROR(VLOOKUP($B35,RD[#All],BO$2,0)/BO$1,"")</f>
        <v>4.4598098530682799</v>
      </c>
      <c r="BP35" s="67">
        <f>IFERROR(VLOOKUP($B35,RD[#All],BP$2,0)/BP$1,"")</f>
        <v>4.4909248055315469</v>
      </c>
      <c r="BQ35" s="67">
        <f>IFERROR(VLOOKUP($B35,RD[#All],BQ$2,0)/BQ$1,"")</f>
        <v>4.5082108902333617</v>
      </c>
      <c r="BR35" s="67">
        <f>IFERROR(VLOOKUP($B35,RD[#All],BR$2,0)/BR$1,"")</f>
        <v>4.5292999135695764</v>
      </c>
      <c r="BS35" s="67">
        <f>IFERROR(VLOOKUP($B35,RD[#All],BS$2,0)/BS$1,"")</f>
        <v>4.3707865168539328</v>
      </c>
      <c r="BT35" s="67">
        <f>IFERROR(VLOOKUP($B35,RD[#All],BT$2,0)/BT$1,"")</f>
        <v>4.3970037453183517</v>
      </c>
      <c r="BU35" s="67">
        <f>IFERROR(VLOOKUP($B35,RD[#All],BU$2,0)/BU$1,"")</f>
        <v>4.3782771535580522</v>
      </c>
      <c r="BV35" s="67">
        <f>IFERROR(VLOOKUP($B35,RD[#All],BV$2,0)/BV$1,"")</f>
        <v>4.404494382022472</v>
      </c>
      <c r="BW35" s="67">
        <f>IFERROR(VLOOKUP($B35,RD[#All],BW$2,0)/BW$1,"")</f>
        <v>4.4232209737827715</v>
      </c>
      <c r="BX35" s="67">
        <f>IFERROR(VLOOKUP($B35,RD[#All],BX$2,0)/BX$1,"")</f>
        <v>4.0337078651685392</v>
      </c>
      <c r="BY35" s="67">
        <f>IFERROR(VLOOKUP($B35,RD[#All],BY$2,0)/BY$1,"")</f>
        <v>4.40782355389097</v>
      </c>
      <c r="BZ35" s="67">
        <f>IFERROR(VLOOKUP($B35,RD[#All],BZ$2,0)/BZ$1,"")</f>
        <v>4.4377861007074486</v>
      </c>
      <c r="CA35" s="67">
        <f>IFERROR(VLOOKUP($B35,RD[#All],CA$2,0)/CA$1,"")</f>
        <v>4.4244694132334583</v>
      </c>
      <c r="CB35" s="67">
        <f>IFERROR(VLOOKUP($B35,RD[#All],CB$2,0)/CB$1,"")</f>
        <v>4.4569288389513106</v>
      </c>
      <c r="CC35" s="67">
        <f>IFERROR(VLOOKUP($B35,RD[#All],CC$2,0)/CC$1,"")</f>
        <v>4.4232209737827715</v>
      </c>
      <c r="CD35" s="67">
        <f>IFERROR(VLOOKUP($B35,RD[#All],CD$2,0)/CD$1,"")</f>
        <v>4.5012964563526365</v>
      </c>
      <c r="CE35" s="67">
        <f>IFERROR(VLOOKUP($B35,RD[#All],CE$2,0)/CE$1,"")</f>
        <v>4.4569288389513106</v>
      </c>
      <c r="CF35" s="67">
        <f>IFERROR(VLOOKUP($B35,RD[#All],CF$2,0)/CF$1,"")</f>
        <v>4.4943820224719104</v>
      </c>
      <c r="CG35" s="67">
        <f>IFERROR(VLOOKUP($B35,RD[#All],CG$2,0)/CG$1,"")</f>
        <v>4.4569288389513106</v>
      </c>
      <c r="CH35" s="67">
        <f>IFERROR(VLOOKUP($B35,RD[#All],CH$2,0)/CH$1,"")</f>
        <v>4.4344569288389515</v>
      </c>
      <c r="CI35" s="67">
        <f>IFERROR(VLOOKUP($B35,RD[#All],CI$2,0)/CI$1,"")</f>
        <v>4.4232209737827715</v>
      </c>
      <c r="CJ35" s="67">
        <f>IFERROR(VLOOKUP($B35,RD[#All],CJ$2,0)/CJ$1,"")</f>
        <v>4.3895131086142323</v>
      </c>
      <c r="CK35" s="67">
        <f>IFERROR(VLOOKUP($B35,RD[#All],CK$2,0)/CK$1,"")</f>
        <v>4.0823970037453181</v>
      </c>
      <c r="CL35" s="67">
        <f>IFERROR(VLOOKUP($B35,RD[#All],CL$2,0)/CL$1,"")</f>
        <v>4.3970037453183517</v>
      </c>
      <c r="CM35" s="67">
        <f>IFERROR(VLOOKUP($B35,RD[#All],CM$2,0)/CM$1,"")</f>
        <v>4.4307116104868918</v>
      </c>
      <c r="CN35" s="67">
        <f>IFERROR(VLOOKUP($B35,RD[#All],CN$2,0)/CN$1,"")</f>
        <v>4.4531835205992509</v>
      </c>
      <c r="CO35" s="67">
        <f>IFERROR(VLOOKUP($B35,RD[#All],CO$2,0)/CO$1,"")</f>
        <v>4.411685393258427</v>
      </c>
      <c r="CP35" s="67">
        <f>IFERROR(VLOOKUP($B35,RD[#All],CP$2,0)/CP$1,"")</f>
        <v>4.5427830596369922</v>
      </c>
      <c r="CQ35" s="67">
        <f>IFERROR(VLOOKUP($B35,RD[#All],CQ$2,0)/CQ$1,"")</f>
        <v>4.404494382022472</v>
      </c>
      <c r="CR35" s="67">
        <f>IFERROR(VLOOKUP($B35,RD[#All],CR$2,0)/CR$1,"")</f>
        <v>4.4456928838951315</v>
      </c>
      <c r="CS35" s="67">
        <f>IFERROR(VLOOKUP($B35,RD[#All],CS$2,0)/CS$1,"")</f>
        <v>4.4464419475655426</v>
      </c>
      <c r="CT35" s="67">
        <f>IFERROR(VLOOKUP($B35,RD[#All],CT$2,0)/CT$1,"")</f>
        <v>4.3745318352059925</v>
      </c>
      <c r="CU35" s="67">
        <f>IFERROR(VLOOKUP($B35,RD[#All],CU$2,0)/CU$1,"")</f>
        <v>4.3865168539325845</v>
      </c>
      <c r="CV35" s="67">
        <f>IFERROR(VLOOKUP($B35,RD[#All],CV$2,0)/CV$1,"")</f>
        <v>4.429213483146067</v>
      </c>
      <c r="CW35" s="67">
        <f>IFERROR(VLOOKUP($B35,RD[#All],CW$2,0)/CW$1,"")</f>
        <v>4.3617977528089886</v>
      </c>
      <c r="CX35" s="67">
        <f>IFERROR(VLOOKUP($B35,RD[#All],CX$2,0)/CX$1,"")</f>
        <v>4.3913857677902621</v>
      </c>
      <c r="CY35" s="67">
        <f>IFERROR(VLOOKUP($B35,RD[#All],CY$2,0)/CY$1,"")</f>
        <v>4.440823970037453</v>
      </c>
      <c r="CZ35" s="67">
        <f>IFERROR(VLOOKUP($B35,RD[#All],CZ$2,0)/CZ$1,"")</f>
        <v>4.3808988764044949</v>
      </c>
      <c r="DA35" s="67">
        <f>IFERROR(VLOOKUP($B35,RD[#All],DA$2,0)/DA$1,"")</f>
        <v>4.3696629213483149</v>
      </c>
      <c r="DB35" s="67">
        <f>IFERROR(VLOOKUP($B35,RD[#All],DB$2,0)/DB$1,"")</f>
        <v>4.3951310861423218</v>
      </c>
      <c r="DC35" s="67">
        <f>IFERROR(VLOOKUP($B35,RD[#All],DC$2,0)/DC$1,"")</f>
        <v>4.3225967540574288</v>
      </c>
      <c r="DD35" s="67">
        <f>IFERROR(VLOOKUP($B35,RD[#All],DD$2,0)/DD$1,"")</f>
        <v>4.3670411985018722</v>
      </c>
      <c r="DE35" s="67">
        <f>IFERROR(VLOOKUP($B35,RD[#All],DE$2,0)/DE$1,"")</f>
        <v>4.3312526009155219</v>
      </c>
      <c r="DF35" s="67">
        <f>IFERROR(VLOOKUP($B35,RD[#All],DF$2,0)/DF$1,"")</f>
        <v>4.3526262964202074</v>
      </c>
      <c r="DG35" s="67">
        <f>IFERROR(VLOOKUP($B35,RD[#All],DG$2,0)/DG$1,"")</f>
        <v>4.463295880149813</v>
      </c>
      <c r="DH35" s="67">
        <f>IFERROR(VLOOKUP($B35,RD[#All],DH$2,0)/DH$1,"")</f>
        <v>4.4301290054099045</v>
      </c>
      <c r="DI35" s="67">
        <f>IFERROR(VLOOKUP($B35,RD[#All],DI$2,0)/DI$1,"")</f>
        <v>4.3201382886776143</v>
      </c>
      <c r="DJ35" s="67">
        <f>IFERROR(VLOOKUP($B35,RD[#All],DJ$2,0)/DJ$1,"")</f>
        <v>4.4193604148660324</v>
      </c>
      <c r="DK35" s="67">
        <f>IFERROR(VLOOKUP($B35,RD[#All],DK$2,0)/DK$1,"")</f>
        <v>4.3955056179775278</v>
      </c>
      <c r="DL35" s="67">
        <f>IFERROR(VLOOKUP($B35,RD[#All],DL$2,0)/DL$1,"")</f>
        <v>4.3508947149396588</v>
      </c>
      <c r="DM35" s="67">
        <f>IFERROR(VLOOKUP($B35,RD[#All],DM$2,0)/DM$1,"")</f>
        <v>4.500374531835206</v>
      </c>
      <c r="DN35" s="67">
        <f>IFERROR(VLOOKUP($B35,RD[#All],DN$2,0)/DN$1,"")</f>
        <v>4.4722846441947564</v>
      </c>
      <c r="DO35" s="67">
        <f>IFERROR(VLOOKUP($B35,RD[#All],DO$2,0)/DO$1,"")</f>
        <v>4.3526262964202074</v>
      </c>
      <c r="DP35" s="67">
        <f>IFERROR(VLOOKUP($B35,RD[#All],DP$2,0)/DP$1,"")</f>
        <v>3.9960049937578024</v>
      </c>
      <c r="DQ35" s="67">
        <f>IFERROR(VLOOKUP($B35,RD[#All],DQ$2,0)/DQ$1,"")</f>
        <v>4.3039533915938408</v>
      </c>
      <c r="DR35" s="67">
        <f>IFERROR(VLOOKUP($B35,RD[#All],DR$2,0)/DR$1,"")</f>
        <v>4.5101123595505621</v>
      </c>
      <c r="DS35" s="67">
        <f>IFERROR(VLOOKUP($B35,RD[#All],DS$2,0)/DS$1,"")</f>
        <v>4.4850187265917603</v>
      </c>
      <c r="DT35" s="67">
        <f>IFERROR(VLOOKUP($B35,RD[#All],DT$2,0)/DT$1,"")</f>
        <v>4.3212650853100287</v>
      </c>
      <c r="DU35" s="67">
        <f>IFERROR(VLOOKUP($B35,RD[#All],DU$2,0)/DU$1,"")</f>
        <v>4.3345817727840199</v>
      </c>
      <c r="DV35" s="67">
        <f>IFERROR(VLOOKUP($B35,RD[#All],DV$2,0)/DV$1,"")</f>
        <v>4.3483146067415728</v>
      </c>
      <c r="DW35" s="67">
        <f>IFERROR(VLOOKUP($B35,RD[#All],DW$2,0)/DW$1,"")</f>
        <v>4.3516853932584274</v>
      </c>
      <c r="DX35" s="67">
        <f>IFERROR(VLOOKUP($B35,RD[#All],DX$2,0)/DX$1,"")</f>
        <v>4.3741989180191432</v>
      </c>
      <c r="DY35" s="67">
        <f>IFERROR(VLOOKUP($B35,RD[#All],DY$2,0)/DY$1,"")</f>
        <v>4.3707865168539328</v>
      </c>
      <c r="DZ35" s="67">
        <f>IFERROR(VLOOKUP($B35,RD[#All],DZ$2,0)/DZ$1,"")</f>
        <v>4.3445692883895131</v>
      </c>
      <c r="EA35" s="67">
        <f>IFERROR(VLOOKUP($B35,RD[#All],EA$2,0)/EA$1,"")</f>
        <v>4.4134831460674162</v>
      </c>
      <c r="EB35" s="67">
        <f>IFERROR(VLOOKUP($B35,RD[#All],EB$2,0)/EB$1,"")</f>
        <v>4.3602163961714524</v>
      </c>
      <c r="EC35" s="67">
        <f>IFERROR(VLOOKUP($B35,RD[#All],EC$2,0)/EC$1,"")</f>
        <v>4.3343128781331028</v>
      </c>
      <c r="ED35" s="67">
        <f>IFERROR(VLOOKUP($B35,RD[#All],ED$2,0)/ED$1,"")</f>
        <v>4.4376836646499562</v>
      </c>
      <c r="EE35" s="67">
        <f>IFERROR(VLOOKUP($B35,RD[#All],EE$2,0)/EE$1,"")</f>
        <v>4.4598098530682799</v>
      </c>
      <c r="EF35" s="67">
        <f>IFERROR(VLOOKUP($B35,RD[#All],EF$2,0)/EF$1,"")</f>
        <v>4.4984678243105209</v>
      </c>
      <c r="EG35" s="67">
        <f>IFERROR(VLOOKUP($B35,RD[#All],EG$2,0)/EG$1,"")</f>
        <v>4.5104895104895109</v>
      </c>
      <c r="EH35" s="67">
        <f>IFERROR(VLOOKUP($B35,RD[#All],EH$2,0)/EH$1,"")</f>
        <v>4.4094405594405588</v>
      </c>
      <c r="EI35" s="67">
        <f>IFERROR(VLOOKUP($B35,RD[#All],EI$2,0)/EI$1,"")</f>
        <v>4.302097902097902</v>
      </c>
      <c r="EJ35" s="67">
        <f>IFERROR(VLOOKUP($B35,RD[#All],EJ$2,0)/EJ$1,"")</f>
        <v>4.4755244755244759</v>
      </c>
      <c r="EK35" s="67">
        <f>IFERROR(VLOOKUP($B35,RD[#All],EK$2,0)/EK$1,"")</f>
        <v>4.5447191011235955</v>
      </c>
      <c r="EL35" s="67">
        <f>IFERROR(VLOOKUP($B35,RD[#All],EL$2,0)/EL$1,"")</f>
        <v>4.4569288389513106</v>
      </c>
      <c r="EM35" s="67">
        <f>IFERROR(VLOOKUP($B35,RD[#All],EM$2,0)/EM$1,"")</f>
        <v>4.4203975799481414</v>
      </c>
      <c r="EN35" s="67">
        <f>IFERROR(VLOOKUP($B35,RD[#All],EN$2,0)/EN$1,"")</f>
        <v>4.3526361279170267</v>
      </c>
      <c r="EO35" s="67">
        <f>IFERROR(VLOOKUP($B35,RD[#All],EO$2,0)/EO$1,"")</f>
        <v>4.3707865168539328</v>
      </c>
      <c r="EP35" s="67">
        <f>IFERROR(VLOOKUP($B35,RD[#All],EP$2,0)/EP$1,"")</f>
        <v>4.4632670700086434</v>
      </c>
      <c r="EQ35" s="67">
        <f>IFERROR(VLOOKUP($B35,RD[#All],EQ$2,0)/EQ$1,"")</f>
        <v>4.3303370786516853</v>
      </c>
      <c r="ER35" s="67">
        <f>IFERROR(VLOOKUP($B35,RD[#All],ER$2,0)/ER$1,"")</f>
        <v>4.4539325842696629</v>
      </c>
      <c r="ES35" s="67">
        <f>IFERROR(VLOOKUP($B35,RD[#All],ES$2,0)/ES$1,"")</f>
        <v>4.3782771535580522</v>
      </c>
      <c r="ET35" s="67">
        <f>IFERROR(VLOOKUP($B35,RD[#All],ET$2,0)/ET$1,"")</f>
        <v>4.4535240040858017</v>
      </c>
      <c r="EU35" s="67">
        <f>IFERROR(VLOOKUP($B35,RD[#All],EU$2,0)/EU$1,"")</f>
        <v>4.4439066551426105</v>
      </c>
      <c r="EV35" s="67">
        <f>IFERROR(VLOOKUP($B35,RD[#All],EV$2,0)/EV$1,"")</f>
        <v>4.3802938634399311</v>
      </c>
      <c r="EW35" s="67">
        <f>IFERROR(VLOOKUP($B35,RD[#All],EW$2,0)/EW$1,"")</f>
        <v>4.4010371650821085</v>
      </c>
      <c r="EX35" s="67">
        <f>IFERROR(VLOOKUP($B35,RD[#All],EX$2,0)/EX$1,"")</f>
        <v>4.4569288389513106</v>
      </c>
      <c r="EY35" s="67">
        <f>IFERROR(VLOOKUP($B35,RD[#All],EY$2,0)/EY$1,"")</f>
        <v>4.3269246774864758</v>
      </c>
      <c r="EZ35" s="67">
        <f>IFERROR(VLOOKUP($B35,RD[#All],EZ$2,0)/EZ$1,"")</f>
        <v>4.3782771535580522</v>
      </c>
      <c r="FA35" s="67">
        <f>IFERROR(VLOOKUP($B35,RD[#All],FA$2,0)/FA$1,"")</f>
        <v>4.3992509363295875</v>
      </c>
      <c r="FB35" s="67">
        <f>IFERROR(VLOOKUP($B35,RD[#All],FB$2,0)/FB$1,"")</f>
        <v>4.3745318352059925</v>
      </c>
      <c r="FC35" s="67">
        <f>IFERROR(VLOOKUP($B35,RD[#All],FC$2,0)/FC$1,"")</f>
        <v>4.393258426966292</v>
      </c>
      <c r="FD35" s="67">
        <f>IFERROR(VLOOKUP($B35,RD[#All],FD$2,0)/FD$1,"")</f>
        <v>4.3782771535580522</v>
      </c>
      <c r="FE35" s="67">
        <f>IFERROR(VLOOKUP($B35,RD[#All],FE$2,0)/FE$1,"")</f>
        <v>4.458333333333333</v>
      </c>
      <c r="FF35" s="67">
        <f>IFERROR(VLOOKUP($B35,RD[#All],FF$2,0)/FF$1,"")</f>
        <v>4.4401515151515154</v>
      </c>
      <c r="FG35" s="67">
        <f>IFERROR(VLOOKUP($B35,RD[#All],FG$2,0)/FG$1,"")</f>
        <v>4.4195286195286192</v>
      </c>
      <c r="FH35" s="67">
        <f>IFERROR(VLOOKUP($B35,RD[#All],FH$2,0)/FH$1,"")</f>
        <v>4.4492424242424242</v>
      </c>
      <c r="FI35" s="67">
        <f>IFERROR(VLOOKUP($B35,RD[#All],FI$2,0)/FI$1,"")</f>
        <v>4.2996632996632993</v>
      </c>
      <c r="FJ35" s="67">
        <f>IFERROR(VLOOKUP($B35,RD[#All],FJ$2,0)/FJ$1,"")</f>
        <v>4.3888888888888893</v>
      </c>
      <c r="FK35" s="67">
        <f>IFERROR(VLOOKUP($B35,RD[#All],FK$2,0)/FK$1,"")</f>
        <v>4.4545454545454541</v>
      </c>
      <c r="FL35" s="67">
        <f>IFERROR(VLOOKUP($B35,RD[#All],FL$2,0)/FL$1,"")</f>
        <v>4.4072727272727272</v>
      </c>
      <c r="FM35" s="67">
        <f>IFERROR(VLOOKUP($B35,RD[#All],FM$2,0)/FM$1,"")</f>
        <v>4.3208333333333337</v>
      </c>
      <c r="FN35" s="67">
        <f>IFERROR(VLOOKUP($B35,RD[#All],FN$2,0)/FN$1,"")</f>
        <v>4.3164983164983166</v>
      </c>
      <c r="FO35" s="67">
        <f>IFERROR(VLOOKUP($B35,RD[#All],FO$2,0)/FO$1,"")</f>
        <v>4.416666666666667</v>
      </c>
      <c r="FP35" s="67">
        <f>IFERROR(VLOOKUP($B35,RD[#All],FP$2,0)/FP$1,"")</f>
        <v>4.3018181818181818</v>
      </c>
      <c r="FQ35" s="67">
        <f>IFERROR(VLOOKUP($B35,RD[#All],FQ$2,0)/FQ$1,"")</f>
        <v>4.3963636363636365</v>
      </c>
      <c r="FR35" s="67">
        <f>IFERROR(VLOOKUP($B35,RD[#All],FR$2,0)/FR$1,"")</f>
        <v>4.4545454545454541</v>
      </c>
      <c r="FS35" s="67">
        <f>IFERROR(VLOOKUP($B35,RD[#All],FS$2,0)/FS$1,"")</f>
        <v>4.3164983164983166</v>
      </c>
      <c r="FT35" s="67">
        <f>IFERROR(VLOOKUP($B35,RD[#All],FT$2,0)/FT$1,"")</f>
        <v>4.330909090909091</v>
      </c>
      <c r="FU35" s="67">
        <f>IFERROR(VLOOKUP($B35,RD[#All],FU$2,0)/FU$1,"")</f>
        <v>4.3804713804713806</v>
      </c>
      <c r="FV35" s="67">
        <f>IFERROR(VLOOKUP($B35,RD[#All],FV$2,0)/FV$1,"")</f>
        <v>4.396590909090909</v>
      </c>
      <c r="FW35" s="67">
        <f>IFERROR(VLOOKUP($B35,RD[#All],FW$2,0)/FW$1,"")</f>
        <v>4.2954545454545459</v>
      </c>
      <c r="FX35" s="67">
        <f>IFERROR(VLOOKUP($B35,RD[#All],FX$2,0)/FX$1,"")</f>
        <v>4.333333333333333</v>
      </c>
      <c r="FY35" s="67">
        <f>IFERROR(VLOOKUP($B35,RD[#All],FY$2,0)/FY$1,"")</f>
        <v>4.2659932659932656</v>
      </c>
      <c r="FZ35" s="67">
        <f>IFERROR(VLOOKUP($B35,RD[#All],FZ$2,0)/FZ$1,"")</f>
        <v>4.2954545454545459</v>
      </c>
      <c r="GA35" s="67">
        <f>IFERROR(VLOOKUP($B35,RD[#All],GA$2,0)/GA$1,"")</f>
        <v>4.2692307692307692</v>
      </c>
      <c r="GB35" s="67">
        <f>IFERROR(VLOOKUP($B35,RD[#All],GB$2,0)/GB$1,"")</f>
        <v>4.2592592592592595</v>
      </c>
      <c r="GC35" s="67">
        <f>IFERROR(VLOOKUP($B35,RD[#All],GC$2,0)/GC$1,"")</f>
        <v>4.2727272727272725</v>
      </c>
      <c r="GD35" s="67">
        <f>IFERROR(VLOOKUP($B35,RD[#All],GD$2,0)/GD$1,"")</f>
        <v>4.4403636363636361</v>
      </c>
      <c r="GE35" s="67">
        <f>IFERROR(VLOOKUP($B35,RD[#All],GE$2,0)/GE$1,"")</f>
        <v>4.3381118881118885</v>
      </c>
      <c r="GF35" s="67">
        <f>IFERROR(VLOOKUP($B35,RD[#All],GF$2,0)/GF$1,"")</f>
        <v>4.2996632996632993</v>
      </c>
      <c r="GG35" s="67">
        <f>IFERROR(VLOOKUP($B35,RD[#All],GG$2,0)/GG$1,"")</f>
        <v>4.3661818181818184</v>
      </c>
      <c r="GH35" s="67">
        <f>IFERROR(VLOOKUP($B35,RD[#All],GH$2,0)/GH$1,"")</f>
        <v>4.3236363636363633</v>
      </c>
      <c r="GI35" s="67">
        <f>IFERROR(VLOOKUP($B35,RD[#All],GI$2,0)/GI$1,"")</f>
        <v>4.3996363636363638</v>
      </c>
      <c r="GJ35" s="67">
        <f>IFERROR(VLOOKUP($B35,RD[#All],GJ$2,0)/GJ$1,"")</f>
        <v>4.3111888111888108</v>
      </c>
      <c r="GK35" s="67">
        <f>IFERROR(VLOOKUP($B35,RD[#All],GK$2,0)/GK$1,"")</f>
        <v>4.3787878787878789</v>
      </c>
      <c r="GL35" s="67">
        <f>IFERROR(VLOOKUP($B35,RD[#All],GL$2,0)/GL$1,"")</f>
        <v>4.4060606060606062</v>
      </c>
      <c r="GM35" s="67">
        <f>IFERROR(VLOOKUP($B35,RD[#All],GM$2,0)/GM$1,"")</f>
        <v>4.3920454545454541</v>
      </c>
      <c r="GN35" s="67">
        <f>IFERROR(VLOOKUP($B35,RD[#All],GN$2,0)/GN$1,"")</f>
        <v>4.4363636363636365</v>
      </c>
      <c r="GO35" s="67">
        <f>IFERROR(VLOOKUP($B35,RD[#All],GO$2,0)/GO$1,"")</f>
        <v>4.4018939393939389</v>
      </c>
      <c r="GP35" s="67">
        <f>IFERROR(VLOOKUP($B35,RD[#All],GP$2,0)/GP$1,"")</f>
        <v>4.3670454545454547</v>
      </c>
      <c r="GQ35" s="67">
        <f>IFERROR(VLOOKUP($B35,RD[#All],GQ$2,0)/GQ$1,"")</f>
        <v>4.4095454545454542</v>
      </c>
      <c r="GR35" s="67">
        <f>IFERROR(VLOOKUP($B35,RD[#All],GR$2,0)/GR$1,"")</f>
        <v>4.3522727272727275</v>
      </c>
      <c r="GS35" s="67" t="str">
        <f>IFERROR(VLOOKUP($B35,RD[#All],GS$2,0)/GS$1,"")</f>
        <v/>
      </c>
      <c r="GT35" s="67" t="str">
        <f>IFERROR(VLOOKUP($B35,RD[#All],GT$2,0)/GT$1,"")</f>
        <v/>
      </c>
      <c r="GU35" s="67">
        <f>IFERROR(VLOOKUP($B35,RD[#All],GU$2,0)/GU$1,"")</f>
        <v>4.0792540792540795</v>
      </c>
      <c r="GV35" s="67">
        <f>IFERROR(VLOOKUP($B35,RD[#All],GV$2,0)/GV$1,"")</f>
        <v>4.4181770422905178</v>
      </c>
      <c r="GW35" s="67">
        <f>IFERROR(VLOOKUP($B35,RD[#All],GW$2,0)/GW$1,"")</f>
        <v>4.3458980044345896</v>
      </c>
      <c r="GX35" s="67" t="str">
        <f>IFERROR(VLOOKUP($B35,RD[#All],GX$2,0)/GX$1,"")</f>
        <v/>
      </c>
      <c r="GY35" s="67">
        <f>IFERROR(VLOOKUP($B35,RD[#All],GY$2,0)/GY$1,"")</f>
        <v>4.1148325358851672</v>
      </c>
      <c r="GZ35" s="67">
        <f>IFERROR(VLOOKUP($B35,RD[#All],GZ$2,0)/GZ$1,"")</f>
        <v>4.3408239700374533</v>
      </c>
      <c r="HA35" s="67">
        <f>IFERROR(VLOOKUP($B35,RD[#All],HA$2,0)/HA$1,"")</f>
        <v>4.3857677902621726</v>
      </c>
      <c r="HB35" s="67">
        <f>IFERROR(VLOOKUP($B35,RD[#All],HB$2,0)/HB$1,"")</f>
        <v>4.404494382022472</v>
      </c>
      <c r="HC35" s="67">
        <f>IFERROR(VLOOKUP($B35,RD[#All],HC$2,0)/HC$1,"")</f>
        <v>4.3745318352059925</v>
      </c>
      <c r="HD35" s="67">
        <f>IFERROR(VLOOKUP($B35,RD[#All],HD$2,0)/HD$1,"")</f>
        <v>4.4239700374531834</v>
      </c>
      <c r="HE35" s="67">
        <f>IFERROR(VLOOKUP($B35,RD[#All],HE$2,0)/HE$1,"")</f>
        <v>4.3970037453183517</v>
      </c>
      <c r="HF35" s="67">
        <f>IFERROR(VLOOKUP($B35,RD[#All],HF$2,0)/HF$1,"")</f>
        <v>4.382022471910112</v>
      </c>
      <c r="HG35" s="67">
        <f>IFERROR(VLOOKUP($B35,RD[#All],HG$2,0)/HG$1,"")</f>
        <v>4.4232209737827715</v>
      </c>
      <c r="HH35" s="67">
        <f>IFERROR(VLOOKUP($B35,RD[#All],HH$2,0)/HH$1,"")</f>
        <v>4.3513108614232205</v>
      </c>
      <c r="HI35" s="67">
        <f>IFERROR(VLOOKUP($B35,RD[#All],HI$2,0)/HI$1,"")</f>
        <v>4.3861423220973776</v>
      </c>
      <c r="HJ35" s="67">
        <f>IFERROR(VLOOKUP($B35,RD[#All],HJ$2,0)/HJ$1,"")</f>
        <v>4.4202247191011237</v>
      </c>
      <c r="HK35" s="67">
        <f>IFERROR(VLOOKUP($B35,RD[#All],HK$2,0)/HK$1,"")</f>
        <v>4.3981689554723262</v>
      </c>
      <c r="HL35" s="67">
        <f>IFERROR(VLOOKUP($B35,RD[#All],HL$2,0)/HL$1,"")</f>
        <v>4.4244694132334583</v>
      </c>
      <c r="HM35" s="67">
        <f>IFERROR(VLOOKUP($B35,RD[#All],HM$2,0)/HM$1,"")</f>
        <v>4.4782803403493059</v>
      </c>
      <c r="HN35" s="67">
        <f>IFERROR(VLOOKUP($B35,RD[#All],HN$2,0)/HN$1,"")</f>
        <v>4.5723242274966411</v>
      </c>
      <c r="HO35" s="67">
        <f>IFERROR(VLOOKUP($B35,RD[#All],HO$2,0)/HO$1,"")</f>
        <v>4.545454545454545</v>
      </c>
      <c r="HP35" s="67">
        <f>IFERROR(VLOOKUP($B35,RD[#All],HP$2,0)/HP$1,"")</f>
        <v>4.5391849529780561</v>
      </c>
      <c r="HQ35" s="67">
        <f>IFERROR(VLOOKUP($B35,RD[#All],HQ$2,0)/HQ$1,"")</f>
        <v>4.3771043771043772</v>
      </c>
      <c r="HR35" s="67">
        <f>IFERROR(VLOOKUP($B35,RD[#All],HR$2,0)/HR$1,"")</f>
        <v>4.3035863219349455</v>
      </c>
      <c r="HS35" s="67">
        <f>IFERROR(VLOOKUP($B35,RD[#All],HS$2,0)/HS$1,"")</f>
        <v>4.4008988764044945</v>
      </c>
      <c r="HT35" s="67">
        <f>IFERROR(VLOOKUP($B35,RD[#All],HT$2,0)/HT$1,"")</f>
        <v>4.401165210153974</v>
      </c>
      <c r="HU35" s="67">
        <f>IFERROR(VLOOKUP($B35,RD[#All],HU$2,0)/HU$1,"")</f>
        <v>4.3802938634399311</v>
      </c>
      <c r="HV35" s="67">
        <f>IFERROR(VLOOKUP($B35,RD[#All],HV$2,0)/HV$1,"")</f>
        <v>4.4286949006050129</v>
      </c>
      <c r="HW35" s="67">
        <f>IFERROR(VLOOKUP($B35,RD[#All],HW$2,0)/HW$1,"")</f>
        <v>4.390112359550562</v>
      </c>
      <c r="HX35" s="67">
        <f>IFERROR(VLOOKUP($B35,RD[#All],HX$2,0)/HX$1,"")</f>
        <v>4.373379429559205</v>
      </c>
      <c r="HY35" s="67">
        <f>IFERROR(VLOOKUP($B35,RD[#All],HY$2,0)/HY$1,"")</f>
        <v>4.3978360382854769</v>
      </c>
      <c r="HZ35" s="67">
        <f>IFERROR(VLOOKUP($B35,RD[#All],HZ$2,0)/HZ$1,"")</f>
        <v>4.3978360382854769</v>
      </c>
      <c r="IA35" s="67">
        <f>IFERROR(VLOOKUP($B35,RD[#All],IA$2,0)/IA$1,"")</f>
        <v>4.3006993006993008</v>
      </c>
      <c r="IB35" s="67">
        <f>IFERROR(VLOOKUP($B35,RD[#All],IB$2,0)/IB$1,"")</f>
        <v>4.3939393939393945</v>
      </c>
      <c r="IC35" s="67">
        <f>IFERROR(VLOOKUP($B35,RD[#All],IC$2,0)/IC$1,"")</f>
        <v>4.3123543123543131</v>
      </c>
      <c r="ID35" s="67">
        <f>IFERROR(VLOOKUP($B35,RD[#All],ID$2,0)/ID$1,"")</f>
        <v>4.4002992891881778</v>
      </c>
      <c r="IE35" s="67">
        <f>IFERROR(VLOOKUP($B35,RD[#All],IE$2,0)/IE$1,"")</f>
        <v>4.4080808080808085</v>
      </c>
      <c r="IF35" s="67" t="str">
        <f>IFERROR(VLOOKUP($B35,RD[#All],IF$2,0)/IF$1,"")</f>
        <v/>
      </c>
      <c r="IG35" s="67">
        <f>IFERROR(VLOOKUP($B35,RD[#All],IG$2,0)/IG$1,"")</f>
        <v>4.3985281630342481</v>
      </c>
      <c r="IH35" s="67">
        <f>IFERROR(VLOOKUP($B35,RD[#All],IH$2,0)/IH$1,"")</f>
        <v>4.3005921281783346</v>
      </c>
      <c r="II35" s="67">
        <f>IFERROR(VLOOKUP($B35,RD[#All],II$2,0)/II$1,"")</f>
        <v>4.3383084577114426</v>
      </c>
      <c r="IJ35" s="67">
        <f>IFERROR(VLOOKUP($B35,RD[#All],IJ$2,0)/IJ$1,"")</f>
        <v>4.3883277216610548</v>
      </c>
      <c r="IK35" s="67">
        <f>IFERROR(VLOOKUP($B35,RD[#All],IK$2,0)/IK$1,"")</f>
        <v>4.4491064491064494</v>
      </c>
      <c r="IL35" s="67" t="str">
        <f>IFERROR(VLOOKUP($B35,RD[#All],IL$2,0)/IL$1,"")</f>
        <v/>
      </c>
      <c r="IM35" s="67" t="str">
        <f>IFERROR(VLOOKUP($B35,RD[#All],IM$2,0)/IM$1,"")</f>
        <v/>
      </c>
      <c r="IN35" s="67">
        <f>IFERROR(VLOOKUP($B35,RD[#All],IN$2,0)/IN$1,"")</f>
        <v>4.4723092998955067</v>
      </c>
      <c r="IO35" s="67">
        <f>IFERROR(VLOOKUP($B35,RD[#All],IO$2,0)/IO$1,"")</f>
        <v>4.3965517241379315</v>
      </c>
      <c r="IP35" s="67">
        <f>IFERROR(VLOOKUP($B35,RD[#All],IP$2,0)/IP$1,"")</f>
        <v>4.3056423068915262</v>
      </c>
      <c r="IQ35" s="67">
        <f>IFERROR(VLOOKUP($B35,RD[#All],IQ$2,0)/IQ$1,"")</f>
        <v>4.2773892773892781</v>
      </c>
      <c r="IR35" s="67">
        <f>IFERROR(VLOOKUP($B35,RD[#All],IR$2,0)/IR$1,"")</f>
        <v>3.9593698175787728</v>
      </c>
      <c r="IS35" s="86">
        <f>IFERROR(AVERAGEIF(Inv_SY_B[[#This Row],[BLK1_INV1]:[BLK8_INV27]],"&gt;"&amp;0.1,Inv_SY_B[[#This Row],[BLK1_INV1]:[BLK8_INV27]]),"")</f>
        <v>4.3843999583894071</v>
      </c>
    </row>
    <row r="36" spans="2:253" x14ac:dyDescent="0.35">
      <c r="B36" s="87">
        <f t="shared" ref="B36:B53" si="1">B35+1</f>
        <v>45858</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35">
      <c r="B37" s="87">
        <f t="shared" si="1"/>
        <v>45859</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35">
      <c r="B38" s="87">
        <f t="shared" si="1"/>
        <v>45860</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35">
      <c r="B39" s="87">
        <f t="shared" si="1"/>
        <v>45861</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35">
      <c r="B40" s="87">
        <f t="shared" si="1"/>
        <v>45862</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35">
      <c r="B41" s="87">
        <f t="shared" si="1"/>
        <v>45863</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35">
      <c r="B42" s="87">
        <f t="shared" si="1"/>
        <v>45864</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35">
      <c r="B43" s="87">
        <f t="shared" si="1"/>
        <v>45865</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35">
      <c r="B44" s="87">
        <f t="shared" si="1"/>
        <v>45866</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35">
      <c r="B45" s="87">
        <f t="shared" si="1"/>
        <v>45867</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35">
      <c r="B46" s="87">
        <f t="shared" si="1"/>
        <v>45868</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35">
      <c r="B47" s="87">
        <f t="shared" si="1"/>
        <v>45869</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35">
      <c r="B48" s="87">
        <f t="shared" si="1"/>
        <v>45870</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35">
      <c r="B49" s="87">
        <f t="shared" si="1"/>
        <v>45871</v>
      </c>
      <c r="C49" s="67">
        <f>IFERROR(VLOOKUP($B49,RD[#All],C$2,0)/C$1,"")</f>
        <v>0</v>
      </c>
      <c r="D49" s="67">
        <f>IFERROR(VLOOKUP($B49,RD[#All],D$2,0)/D$1,"")</f>
        <v>0</v>
      </c>
      <c r="E49" s="67">
        <f>IFERROR(VLOOKUP($B49,RD[#All],E$2,0)/E$1,"")</f>
        <v>0</v>
      </c>
      <c r="F49" s="67">
        <f>IFERROR(VLOOKUP($B49,RD[#All],F$2,0)/F$1,"")</f>
        <v>0</v>
      </c>
      <c r="G49" s="67">
        <f>IFERROR(VLOOKUP($B49,RD[#All],G$2,0)/G$1,"")</f>
        <v>0</v>
      </c>
      <c r="H49" s="67">
        <f>IFERROR(VLOOKUP($B49,RD[#All],H$2,0)/H$1,"")</f>
        <v>0</v>
      </c>
      <c r="I49" s="67">
        <f>IFERROR(VLOOKUP($B49,RD[#All],I$2,0)/I$1,"")</f>
        <v>0</v>
      </c>
      <c r="J49" s="67">
        <f>IFERROR(VLOOKUP($B49,RD[#All],J$2,0)/J$1,"")</f>
        <v>0</v>
      </c>
      <c r="K49" s="67">
        <f>IFERROR(VLOOKUP($B49,RD[#All],K$2,0)/K$1,"")</f>
        <v>0</v>
      </c>
      <c r="L49" s="67">
        <f>IFERROR(VLOOKUP($B49,RD[#All],L$2,0)/L$1,"")</f>
        <v>0</v>
      </c>
      <c r="M49" s="67">
        <f>IFERROR(VLOOKUP($B49,RD[#All],M$2,0)/M$1,"")</f>
        <v>0</v>
      </c>
      <c r="N49" s="67">
        <f>IFERROR(VLOOKUP($B49,RD[#All],N$2,0)/N$1,"")</f>
        <v>0</v>
      </c>
      <c r="O49" s="67">
        <f>IFERROR(VLOOKUP($B49,RD[#All],O$2,0)/O$1,"")</f>
        <v>0</v>
      </c>
      <c r="P49" s="67">
        <f>IFERROR(VLOOKUP($B49,RD[#All],P$2,0)/P$1,"")</f>
        <v>0</v>
      </c>
      <c r="Q49" s="67">
        <f>IFERROR(VLOOKUP($B49,RD[#All],Q$2,0)/Q$1,"")</f>
        <v>0</v>
      </c>
      <c r="R49" s="67">
        <f>IFERROR(VLOOKUP($B49,RD[#All],R$2,0)/R$1,"")</f>
        <v>0</v>
      </c>
      <c r="S49" s="67">
        <f>IFERROR(VLOOKUP($B49,RD[#All],S$2,0)/S$1,"")</f>
        <v>0</v>
      </c>
      <c r="T49" s="67">
        <f>IFERROR(VLOOKUP($B49,RD[#All],T$2,0)/T$1,"")</f>
        <v>0</v>
      </c>
      <c r="U49" s="67">
        <f>IFERROR(VLOOKUP($B49,RD[#All],U$2,0)/U$1,"")</f>
        <v>0</v>
      </c>
      <c r="V49" s="67">
        <f>IFERROR(VLOOKUP($B49,RD[#All],V$2,0)/V$1,"")</f>
        <v>0</v>
      </c>
      <c r="W49" s="67">
        <f>IFERROR(VLOOKUP($B49,RD[#All],W$2,0)/W$1,"")</f>
        <v>0</v>
      </c>
      <c r="X49" s="67">
        <f>IFERROR(VLOOKUP($B49,RD[#All],X$2,0)/X$1,"")</f>
        <v>0</v>
      </c>
      <c r="Y49" s="67">
        <f>IFERROR(VLOOKUP($B49,RD[#All],Y$2,0)/Y$1,"")</f>
        <v>0</v>
      </c>
      <c r="Z49" s="67">
        <f>IFERROR(VLOOKUP($B49,RD[#All],Z$2,0)/Z$1,"")</f>
        <v>0</v>
      </c>
      <c r="AA49" s="67">
        <f>IFERROR(VLOOKUP($B49,RD[#All],AA$2,0)/AA$1,"")</f>
        <v>0</v>
      </c>
      <c r="AB49" s="67">
        <f>IFERROR(VLOOKUP($B49,RD[#All],AB$2,0)/AB$1,"")</f>
        <v>0</v>
      </c>
      <c r="AC49" s="67">
        <f>IFERROR(VLOOKUP($B49,RD[#All],AC$2,0)/AC$1,"")</f>
        <v>0</v>
      </c>
      <c r="AD49" s="67">
        <f>IFERROR(VLOOKUP($B49,RD[#All],AD$2,0)/AD$1,"")</f>
        <v>0</v>
      </c>
      <c r="AE49" s="67">
        <f>IFERROR(VLOOKUP($B49,RD[#All],AE$2,0)/AE$1,"")</f>
        <v>0</v>
      </c>
      <c r="AF49" s="67">
        <f>IFERROR(VLOOKUP($B49,RD[#All],AF$2,0)/AF$1,"")</f>
        <v>0</v>
      </c>
      <c r="AG49" s="67">
        <f>IFERROR(VLOOKUP($B49,RD[#All],AG$2,0)/AG$1,"")</f>
        <v>0</v>
      </c>
      <c r="AH49" s="67">
        <f>IFERROR(VLOOKUP($B49,RD[#All],AH$2,0)/AH$1,"")</f>
        <v>0</v>
      </c>
      <c r="AI49" s="67">
        <f>IFERROR(VLOOKUP($B49,RD[#All],AI$2,0)/AI$1,"")</f>
        <v>0</v>
      </c>
      <c r="AJ49" s="67">
        <f>IFERROR(VLOOKUP($B49,RD[#All],AJ$2,0)/AJ$1,"")</f>
        <v>0</v>
      </c>
      <c r="AK49" s="67">
        <f>IFERROR(VLOOKUP($B49,RD[#All],AK$2,0)/AK$1,"")</f>
        <v>0</v>
      </c>
      <c r="AL49" s="67">
        <f>IFERROR(VLOOKUP($B49,RD[#All],AL$2,0)/AL$1,"")</f>
        <v>0</v>
      </c>
      <c r="AM49" s="67">
        <f>IFERROR(VLOOKUP($B49,RD[#All],AM$2,0)/AM$1,"")</f>
        <v>0</v>
      </c>
      <c r="AN49" s="67">
        <f>IFERROR(VLOOKUP($B49,RD[#All],AN$2,0)/AN$1,"")</f>
        <v>0</v>
      </c>
      <c r="AO49" s="67">
        <f>IFERROR(VLOOKUP($B49,RD[#All],AO$2,0)/AO$1,"")</f>
        <v>0</v>
      </c>
      <c r="AP49" s="67">
        <f>IFERROR(VLOOKUP($B49,RD[#All],AP$2,0)/AP$1,"")</f>
        <v>0</v>
      </c>
      <c r="AQ49" s="67">
        <f>IFERROR(VLOOKUP($B49,RD[#All],AQ$2,0)/AQ$1,"")</f>
        <v>0</v>
      </c>
      <c r="AR49" s="67">
        <f>IFERROR(VLOOKUP($B49,RD[#All],AR$2,0)/AR$1,"")</f>
        <v>0</v>
      </c>
      <c r="AS49" s="67">
        <f>IFERROR(VLOOKUP($B49,RD[#All],AS$2,0)/AS$1,"")</f>
        <v>0</v>
      </c>
      <c r="AT49" s="67">
        <f>IFERROR(VLOOKUP($B49,RD[#All],AT$2,0)/AT$1,"")</f>
        <v>0</v>
      </c>
      <c r="AU49" s="67">
        <f>IFERROR(VLOOKUP($B49,RD[#All],AU$2,0)/AU$1,"")</f>
        <v>0</v>
      </c>
      <c r="AV49" s="67">
        <f>IFERROR(VLOOKUP($B49,RD[#All],AV$2,0)/AV$1,"")</f>
        <v>0</v>
      </c>
      <c r="AW49" s="67">
        <f>IFERROR(VLOOKUP($B49,RD[#All],AW$2,0)/AW$1,"")</f>
        <v>0</v>
      </c>
      <c r="AX49" s="67">
        <f>IFERROR(VLOOKUP($B49,RD[#All],AX$2,0)/AX$1,"")</f>
        <v>0</v>
      </c>
      <c r="AY49" s="67">
        <f>IFERROR(VLOOKUP($B49,RD[#All],AY$2,0)/AY$1,"")</f>
        <v>0</v>
      </c>
      <c r="AZ49" s="67">
        <f>IFERROR(VLOOKUP($B49,RD[#All],AZ$2,0)/AZ$1,"")</f>
        <v>0</v>
      </c>
      <c r="BA49" s="67">
        <f>IFERROR(VLOOKUP($B49,RD[#All],BA$2,0)/BA$1,"")</f>
        <v>0</v>
      </c>
      <c r="BB49" s="67">
        <f>IFERROR(VLOOKUP($B49,RD[#All],BB$2,0)/BB$1,"")</f>
        <v>0</v>
      </c>
      <c r="BC49" s="67">
        <f>IFERROR(VLOOKUP($B49,RD[#All],BC$2,0)/BC$1,"")</f>
        <v>0</v>
      </c>
      <c r="BD49" s="67">
        <f>IFERROR(VLOOKUP($B49,RD[#All],BD$2,0)/BD$1,"")</f>
        <v>0</v>
      </c>
      <c r="BE49" s="67">
        <f>IFERROR(VLOOKUP($B49,RD[#All],BE$2,0)/BE$1,"")</f>
        <v>0</v>
      </c>
      <c r="BF49" s="67">
        <f>IFERROR(VLOOKUP($B49,RD[#All],BF$2,0)/BF$1,"")</f>
        <v>0</v>
      </c>
      <c r="BG49" s="67">
        <f>IFERROR(VLOOKUP($B49,RD[#All],BG$2,0)/BG$1,"")</f>
        <v>0</v>
      </c>
      <c r="BH49" s="67">
        <f>IFERROR(VLOOKUP($B49,RD[#All],BH$2,0)/BH$1,"")</f>
        <v>0</v>
      </c>
      <c r="BI49" s="67">
        <f>IFERROR(VLOOKUP($B49,RD[#All],BI$2,0)/BI$1,"")</f>
        <v>0</v>
      </c>
      <c r="BJ49" s="67">
        <f>IFERROR(VLOOKUP($B49,RD[#All],BJ$2,0)/BJ$1,"")</f>
        <v>0</v>
      </c>
      <c r="BK49" s="67">
        <f>IFERROR(VLOOKUP($B49,RD[#All],BK$2,0)/BK$1,"")</f>
        <v>0</v>
      </c>
      <c r="BL49" s="67">
        <f>IFERROR(VLOOKUP($B49,RD[#All],BL$2,0)/BL$1,"")</f>
        <v>0</v>
      </c>
      <c r="BM49" s="67">
        <f>IFERROR(VLOOKUP($B49,RD[#All],BM$2,0)/BM$1,"")</f>
        <v>0</v>
      </c>
      <c r="BN49" s="67">
        <f>IFERROR(VLOOKUP($B49,RD[#All],BN$2,0)/BN$1,"")</f>
        <v>0</v>
      </c>
      <c r="BO49" s="67">
        <f>IFERROR(VLOOKUP($B49,RD[#All],BO$2,0)/BO$1,"")</f>
        <v>0</v>
      </c>
      <c r="BP49" s="67">
        <f>IFERROR(VLOOKUP($B49,RD[#All],BP$2,0)/BP$1,"")</f>
        <v>0</v>
      </c>
      <c r="BQ49" s="67">
        <f>IFERROR(VLOOKUP($B49,RD[#All],BQ$2,0)/BQ$1,"")</f>
        <v>0</v>
      </c>
      <c r="BR49" s="67">
        <f>IFERROR(VLOOKUP($B49,RD[#All],BR$2,0)/BR$1,"")</f>
        <v>0</v>
      </c>
      <c r="BS49" s="67">
        <f>IFERROR(VLOOKUP($B49,RD[#All],BS$2,0)/BS$1,"")</f>
        <v>0</v>
      </c>
      <c r="BT49" s="67">
        <f>IFERROR(VLOOKUP($B49,RD[#All],BT$2,0)/BT$1,"")</f>
        <v>0</v>
      </c>
      <c r="BU49" s="67">
        <f>IFERROR(VLOOKUP($B49,RD[#All],BU$2,0)/BU$1,"")</f>
        <v>0</v>
      </c>
      <c r="BV49" s="67">
        <f>IFERROR(VLOOKUP($B49,RD[#All],BV$2,0)/BV$1,"")</f>
        <v>0</v>
      </c>
      <c r="BW49" s="67">
        <f>IFERROR(VLOOKUP($B49,RD[#All],BW$2,0)/BW$1,"")</f>
        <v>0</v>
      </c>
      <c r="BX49" s="67">
        <f>IFERROR(VLOOKUP($B49,RD[#All],BX$2,0)/BX$1,"")</f>
        <v>0</v>
      </c>
      <c r="BY49" s="67">
        <f>IFERROR(VLOOKUP($B49,RD[#All],BY$2,0)/BY$1,"")</f>
        <v>0</v>
      </c>
      <c r="BZ49" s="67">
        <f>IFERROR(VLOOKUP($B49,RD[#All],BZ$2,0)/BZ$1,"")</f>
        <v>0</v>
      </c>
      <c r="CA49" s="67">
        <f>IFERROR(VLOOKUP($B49,RD[#All],CA$2,0)/CA$1,"")</f>
        <v>0</v>
      </c>
      <c r="CB49" s="67">
        <f>IFERROR(VLOOKUP($B49,RD[#All],CB$2,0)/CB$1,"")</f>
        <v>0</v>
      </c>
      <c r="CC49" s="67">
        <f>IFERROR(VLOOKUP($B49,RD[#All],CC$2,0)/CC$1,"")</f>
        <v>0</v>
      </c>
      <c r="CD49" s="67">
        <f>IFERROR(VLOOKUP($B49,RD[#All],CD$2,0)/CD$1,"")</f>
        <v>0</v>
      </c>
      <c r="CE49" s="67">
        <f>IFERROR(VLOOKUP($B49,RD[#All],CE$2,0)/CE$1,"")</f>
        <v>0</v>
      </c>
      <c r="CF49" s="67">
        <f>IFERROR(VLOOKUP($B49,RD[#All],CF$2,0)/CF$1,"")</f>
        <v>0</v>
      </c>
      <c r="CG49" s="67">
        <f>IFERROR(VLOOKUP($B49,RD[#All],CG$2,0)/CG$1,"")</f>
        <v>0</v>
      </c>
      <c r="CH49" s="67">
        <f>IFERROR(VLOOKUP($B49,RD[#All],CH$2,0)/CH$1,"")</f>
        <v>0</v>
      </c>
      <c r="CI49" s="67">
        <f>IFERROR(VLOOKUP($B49,RD[#All],CI$2,0)/CI$1,"")</f>
        <v>0</v>
      </c>
      <c r="CJ49" s="67">
        <f>IFERROR(VLOOKUP($B49,RD[#All],CJ$2,0)/CJ$1,"")</f>
        <v>0</v>
      </c>
      <c r="CK49" s="67">
        <f>IFERROR(VLOOKUP($B49,RD[#All],CK$2,0)/CK$1,"")</f>
        <v>0</v>
      </c>
      <c r="CL49" s="67">
        <f>IFERROR(VLOOKUP($B49,RD[#All],CL$2,0)/CL$1,"")</f>
        <v>0</v>
      </c>
      <c r="CM49" s="67">
        <f>IFERROR(VLOOKUP($B49,RD[#All],CM$2,0)/CM$1,"")</f>
        <v>0</v>
      </c>
      <c r="CN49" s="67">
        <f>IFERROR(VLOOKUP($B49,RD[#All],CN$2,0)/CN$1,"")</f>
        <v>0</v>
      </c>
      <c r="CO49" s="67">
        <f>IFERROR(VLOOKUP($B49,RD[#All],CO$2,0)/CO$1,"")</f>
        <v>0</v>
      </c>
      <c r="CP49" s="67">
        <f>IFERROR(VLOOKUP($B49,RD[#All],CP$2,0)/CP$1,"")</f>
        <v>0</v>
      </c>
      <c r="CQ49" s="67">
        <f>IFERROR(VLOOKUP($B49,RD[#All],CQ$2,0)/CQ$1,"")</f>
        <v>0</v>
      </c>
      <c r="CR49" s="67">
        <f>IFERROR(VLOOKUP($B49,RD[#All],CR$2,0)/CR$1,"")</f>
        <v>0</v>
      </c>
      <c r="CS49" s="67">
        <f>IFERROR(VLOOKUP($B49,RD[#All],CS$2,0)/CS$1,"")</f>
        <v>0</v>
      </c>
      <c r="CT49" s="67">
        <f>IFERROR(VLOOKUP($B49,RD[#All],CT$2,0)/CT$1,"")</f>
        <v>0</v>
      </c>
      <c r="CU49" s="67">
        <f>IFERROR(VLOOKUP($B49,RD[#All],CU$2,0)/CU$1,"")</f>
        <v>0</v>
      </c>
      <c r="CV49" s="67">
        <f>IFERROR(VLOOKUP($B49,RD[#All],CV$2,0)/CV$1,"")</f>
        <v>0</v>
      </c>
      <c r="CW49" s="67">
        <f>IFERROR(VLOOKUP($B49,RD[#All],CW$2,0)/CW$1,"")</f>
        <v>0</v>
      </c>
      <c r="CX49" s="67">
        <f>IFERROR(VLOOKUP($B49,RD[#All],CX$2,0)/CX$1,"")</f>
        <v>0</v>
      </c>
      <c r="CY49" s="67">
        <f>IFERROR(VLOOKUP($B49,RD[#All],CY$2,0)/CY$1,"")</f>
        <v>0</v>
      </c>
      <c r="CZ49" s="67">
        <f>IFERROR(VLOOKUP($B49,RD[#All],CZ$2,0)/CZ$1,"")</f>
        <v>0</v>
      </c>
      <c r="DA49" s="67">
        <f>IFERROR(VLOOKUP($B49,RD[#All],DA$2,0)/DA$1,"")</f>
        <v>0</v>
      </c>
      <c r="DB49" s="67">
        <f>IFERROR(VLOOKUP($B49,RD[#All],DB$2,0)/DB$1,"")</f>
        <v>0</v>
      </c>
      <c r="DC49" s="67">
        <f>IFERROR(VLOOKUP($B49,RD[#All],DC$2,0)/DC$1,"")</f>
        <v>0</v>
      </c>
      <c r="DD49" s="67">
        <f>IFERROR(VLOOKUP($B49,RD[#All],DD$2,0)/DD$1,"")</f>
        <v>0</v>
      </c>
      <c r="DE49" s="67">
        <f>IFERROR(VLOOKUP($B49,RD[#All],DE$2,0)/DE$1,"")</f>
        <v>0</v>
      </c>
      <c r="DF49" s="67">
        <f>IFERROR(VLOOKUP($B49,RD[#All],DF$2,0)/DF$1,"")</f>
        <v>0</v>
      </c>
      <c r="DG49" s="67">
        <f>IFERROR(VLOOKUP($B49,RD[#All],DG$2,0)/DG$1,"")</f>
        <v>0</v>
      </c>
      <c r="DH49" s="67">
        <f>IFERROR(VLOOKUP($B49,RD[#All],DH$2,0)/DH$1,"")</f>
        <v>0</v>
      </c>
      <c r="DI49" s="67">
        <f>IFERROR(VLOOKUP($B49,RD[#All],DI$2,0)/DI$1,"")</f>
        <v>0</v>
      </c>
      <c r="DJ49" s="67">
        <f>IFERROR(VLOOKUP($B49,RD[#All],DJ$2,0)/DJ$1,"")</f>
        <v>0</v>
      </c>
      <c r="DK49" s="67">
        <f>IFERROR(VLOOKUP($B49,RD[#All],DK$2,0)/DK$1,"")</f>
        <v>0</v>
      </c>
      <c r="DL49" s="67">
        <f>IFERROR(VLOOKUP($B49,RD[#All],DL$2,0)/DL$1,"")</f>
        <v>0</v>
      </c>
      <c r="DM49" s="67">
        <f>IFERROR(VLOOKUP($B49,RD[#All],DM$2,0)/DM$1,"")</f>
        <v>0</v>
      </c>
      <c r="DN49" s="67">
        <f>IFERROR(VLOOKUP($B49,RD[#All],DN$2,0)/DN$1,"")</f>
        <v>0</v>
      </c>
      <c r="DO49" s="67">
        <f>IFERROR(VLOOKUP($B49,RD[#All],DO$2,0)/DO$1,"")</f>
        <v>0</v>
      </c>
      <c r="DP49" s="67">
        <f>IFERROR(VLOOKUP($B49,RD[#All],DP$2,0)/DP$1,"")</f>
        <v>0</v>
      </c>
      <c r="DQ49" s="67">
        <f>IFERROR(VLOOKUP($B49,RD[#All],DQ$2,0)/DQ$1,"")</f>
        <v>0</v>
      </c>
      <c r="DR49" s="67">
        <f>IFERROR(VLOOKUP($B49,RD[#All],DR$2,0)/DR$1,"")</f>
        <v>0</v>
      </c>
      <c r="DS49" s="67">
        <f>IFERROR(VLOOKUP($B49,RD[#All],DS$2,0)/DS$1,"")</f>
        <v>0</v>
      </c>
      <c r="DT49" s="67">
        <f>IFERROR(VLOOKUP($B49,RD[#All],DT$2,0)/DT$1,"")</f>
        <v>0</v>
      </c>
      <c r="DU49" s="67">
        <f>IFERROR(VLOOKUP($B49,RD[#All],DU$2,0)/DU$1,"")</f>
        <v>0</v>
      </c>
      <c r="DV49" s="67">
        <f>IFERROR(VLOOKUP($B49,RD[#All],DV$2,0)/DV$1,"")</f>
        <v>0</v>
      </c>
      <c r="DW49" s="67">
        <f>IFERROR(VLOOKUP($B49,RD[#All],DW$2,0)/DW$1,"")</f>
        <v>0</v>
      </c>
      <c r="DX49" s="67">
        <f>IFERROR(VLOOKUP($B49,RD[#All],DX$2,0)/DX$1,"")</f>
        <v>0</v>
      </c>
      <c r="DY49" s="67">
        <f>IFERROR(VLOOKUP($B49,RD[#All],DY$2,0)/DY$1,"")</f>
        <v>0</v>
      </c>
      <c r="DZ49" s="67">
        <f>IFERROR(VLOOKUP($B49,RD[#All],DZ$2,0)/DZ$1,"")</f>
        <v>0</v>
      </c>
      <c r="EA49" s="67">
        <f>IFERROR(VLOOKUP($B49,RD[#All],EA$2,0)/EA$1,"")</f>
        <v>0</v>
      </c>
      <c r="EB49" s="67">
        <f>IFERROR(VLOOKUP($B49,RD[#All],EB$2,0)/EB$1,"")</f>
        <v>0</v>
      </c>
      <c r="EC49" s="67">
        <f>IFERROR(VLOOKUP($B49,RD[#All],EC$2,0)/EC$1,"")</f>
        <v>0</v>
      </c>
      <c r="ED49" s="67">
        <f>IFERROR(VLOOKUP($B49,RD[#All],ED$2,0)/ED$1,"")</f>
        <v>0</v>
      </c>
      <c r="EE49" s="67">
        <f>IFERROR(VLOOKUP($B49,RD[#All],EE$2,0)/EE$1,"")</f>
        <v>0</v>
      </c>
      <c r="EF49" s="67">
        <f>IFERROR(VLOOKUP($B49,RD[#All],EF$2,0)/EF$1,"")</f>
        <v>0</v>
      </c>
      <c r="EG49" s="67">
        <f>IFERROR(VLOOKUP($B49,RD[#All],EG$2,0)/EG$1,"")</f>
        <v>0</v>
      </c>
      <c r="EH49" s="67">
        <f>IFERROR(VLOOKUP($B49,RD[#All],EH$2,0)/EH$1,"")</f>
        <v>0</v>
      </c>
      <c r="EI49" s="67">
        <f>IFERROR(VLOOKUP($B49,RD[#All],EI$2,0)/EI$1,"")</f>
        <v>0</v>
      </c>
      <c r="EJ49" s="67">
        <f>IFERROR(VLOOKUP($B49,RD[#All],EJ$2,0)/EJ$1,"")</f>
        <v>0</v>
      </c>
      <c r="EK49" s="67">
        <f>IFERROR(VLOOKUP($B49,RD[#All],EK$2,0)/EK$1,"")</f>
        <v>0</v>
      </c>
      <c r="EL49" s="67">
        <f>IFERROR(VLOOKUP($B49,RD[#All],EL$2,0)/EL$1,"")</f>
        <v>0</v>
      </c>
      <c r="EM49" s="67">
        <f>IFERROR(VLOOKUP($B49,RD[#All],EM$2,0)/EM$1,"")</f>
        <v>0</v>
      </c>
      <c r="EN49" s="67">
        <f>IFERROR(VLOOKUP($B49,RD[#All],EN$2,0)/EN$1,"")</f>
        <v>0</v>
      </c>
      <c r="EO49" s="67">
        <f>IFERROR(VLOOKUP($B49,RD[#All],EO$2,0)/EO$1,"")</f>
        <v>0</v>
      </c>
      <c r="EP49" s="67">
        <f>IFERROR(VLOOKUP($B49,RD[#All],EP$2,0)/EP$1,"")</f>
        <v>0</v>
      </c>
      <c r="EQ49" s="67">
        <f>IFERROR(VLOOKUP($B49,RD[#All],EQ$2,0)/EQ$1,"")</f>
        <v>0</v>
      </c>
      <c r="ER49" s="67">
        <f>IFERROR(VLOOKUP($B49,RD[#All],ER$2,0)/ER$1,"")</f>
        <v>0</v>
      </c>
      <c r="ES49" s="67">
        <f>IFERROR(VLOOKUP($B49,RD[#All],ES$2,0)/ES$1,"")</f>
        <v>0</v>
      </c>
      <c r="ET49" s="67">
        <f>IFERROR(VLOOKUP($B49,RD[#All],ET$2,0)/ET$1,"")</f>
        <v>0</v>
      </c>
      <c r="EU49" s="67">
        <f>IFERROR(VLOOKUP($B49,RD[#All],EU$2,0)/EU$1,"")</f>
        <v>0</v>
      </c>
      <c r="EV49" s="67">
        <f>IFERROR(VLOOKUP($B49,RD[#All],EV$2,0)/EV$1,"")</f>
        <v>0</v>
      </c>
      <c r="EW49" s="67">
        <f>IFERROR(VLOOKUP($B49,RD[#All],EW$2,0)/EW$1,"")</f>
        <v>0</v>
      </c>
      <c r="EX49" s="67">
        <f>IFERROR(VLOOKUP($B49,RD[#All],EX$2,0)/EX$1,"")</f>
        <v>0</v>
      </c>
      <c r="EY49" s="67">
        <f>IFERROR(VLOOKUP($B49,RD[#All],EY$2,0)/EY$1,"")</f>
        <v>0</v>
      </c>
      <c r="EZ49" s="67">
        <f>IFERROR(VLOOKUP($B49,RD[#All],EZ$2,0)/EZ$1,"")</f>
        <v>0</v>
      </c>
      <c r="FA49" s="67">
        <f>IFERROR(VLOOKUP($B49,RD[#All],FA$2,0)/FA$1,"")</f>
        <v>0</v>
      </c>
      <c r="FB49" s="67">
        <f>IFERROR(VLOOKUP($B49,RD[#All],FB$2,0)/FB$1,"")</f>
        <v>0</v>
      </c>
      <c r="FC49" s="67">
        <f>IFERROR(VLOOKUP($B49,RD[#All],FC$2,0)/FC$1,"")</f>
        <v>0</v>
      </c>
      <c r="FD49" s="67">
        <f>IFERROR(VLOOKUP($B49,RD[#All],FD$2,0)/FD$1,"")</f>
        <v>0</v>
      </c>
      <c r="FE49" s="67">
        <f>IFERROR(VLOOKUP($B49,RD[#All],FE$2,0)/FE$1,"")</f>
        <v>0</v>
      </c>
      <c r="FF49" s="67">
        <f>IFERROR(VLOOKUP($B49,RD[#All],FF$2,0)/FF$1,"")</f>
        <v>0</v>
      </c>
      <c r="FG49" s="67">
        <f>IFERROR(VLOOKUP($B49,RD[#All],FG$2,0)/FG$1,"")</f>
        <v>0</v>
      </c>
      <c r="FH49" s="67">
        <f>IFERROR(VLOOKUP($B49,RD[#All],FH$2,0)/FH$1,"")</f>
        <v>0</v>
      </c>
      <c r="FI49" s="67">
        <f>IFERROR(VLOOKUP($B49,RD[#All],FI$2,0)/FI$1,"")</f>
        <v>0</v>
      </c>
      <c r="FJ49" s="67">
        <f>IFERROR(VLOOKUP($B49,RD[#All],FJ$2,0)/FJ$1,"")</f>
        <v>0</v>
      </c>
      <c r="FK49" s="67">
        <f>IFERROR(VLOOKUP($B49,RD[#All],FK$2,0)/FK$1,"")</f>
        <v>0</v>
      </c>
      <c r="FL49" s="67">
        <f>IFERROR(VLOOKUP($B49,RD[#All],FL$2,0)/FL$1,"")</f>
        <v>0</v>
      </c>
      <c r="FM49" s="67">
        <f>IFERROR(VLOOKUP($B49,RD[#All],FM$2,0)/FM$1,"")</f>
        <v>0</v>
      </c>
      <c r="FN49" s="67">
        <f>IFERROR(VLOOKUP($B49,RD[#All],FN$2,0)/FN$1,"")</f>
        <v>0</v>
      </c>
      <c r="FO49" s="67">
        <f>IFERROR(VLOOKUP($B49,RD[#All],FO$2,0)/FO$1,"")</f>
        <v>0</v>
      </c>
      <c r="FP49" s="67">
        <f>IFERROR(VLOOKUP($B49,RD[#All],FP$2,0)/FP$1,"")</f>
        <v>0</v>
      </c>
      <c r="FQ49" s="67">
        <f>IFERROR(VLOOKUP($B49,RD[#All],FQ$2,0)/FQ$1,"")</f>
        <v>0</v>
      </c>
      <c r="FR49" s="67">
        <f>IFERROR(VLOOKUP($B49,RD[#All],FR$2,0)/FR$1,"")</f>
        <v>0</v>
      </c>
      <c r="FS49" s="67">
        <f>IFERROR(VLOOKUP($B49,RD[#All],FS$2,0)/FS$1,"")</f>
        <v>0</v>
      </c>
      <c r="FT49" s="67">
        <f>IFERROR(VLOOKUP($B49,RD[#All],FT$2,0)/FT$1,"")</f>
        <v>0</v>
      </c>
      <c r="FU49" s="67">
        <f>IFERROR(VLOOKUP($B49,RD[#All],FU$2,0)/FU$1,"")</f>
        <v>0</v>
      </c>
      <c r="FV49" s="67">
        <f>IFERROR(VLOOKUP($B49,RD[#All],FV$2,0)/FV$1,"")</f>
        <v>0</v>
      </c>
      <c r="FW49" s="67">
        <f>IFERROR(VLOOKUP($B49,RD[#All],FW$2,0)/FW$1,"")</f>
        <v>0</v>
      </c>
      <c r="FX49" s="67">
        <f>IFERROR(VLOOKUP($B49,RD[#All],FX$2,0)/FX$1,"")</f>
        <v>0</v>
      </c>
      <c r="FY49" s="67">
        <f>IFERROR(VLOOKUP($B49,RD[#All],FY$2,0)/FY$1,"")</f>
        <v>0</v>
      </c>
      <c r="FZ49" s="67">
        <f>IFERROR(VLOOKUP($B49,RD[#All],FZ$2,0)/FZ$1,"")</f>
        <v>0</v>
      </c>
      <c r="GA49" s="67">
        <f>IFERROR(VLOOKUP($B49,RD[#All],GA$2,0)/GA$1,"")</f>
        <v>0</v>
      </c>
      <c r="GB49" s="67">
        <f>IFERROR(VLOOKUP($B49,RD[#All],GB$2,0)/GB$1,"")</f>
        <v>0</v>
      </c>
      <c r="GC49" s="67">
        <f>IFERROR(VLOOKUP($B49,RD[#All],GC$2,0)/GC$1,"")</f>
        <v>0</v>
      </c>
      <c r="GD49" s="67">
        <f>IFERROR(VLOOKUP($B49,RD[#All],GD$2,0)/GD$1,"")</f>
        <v>0</v>
      </c>
      <c r="GE49" s="67">
        <f>IFERROR(VLOOKUP($B49,RD[#All],GE$2,0)/GE$1,"")</f>
        <v>0</v>
      </c>
      <c r="GF49" s="67">
        <f>IFERROR(VLOOKUP($B49,RD[#All],GF$2,0)/GF$1,"")</f>
        <v>0</v>
      </c>
      <c r="GG49" s="67">
        <f>IFERROR(VLOOKUP($B49,RD[#All],GG$2,0)/GG$1,"")</f>
        <v>0</v>
      </c>
      <c r="GH49" s="67">
        <f>IFERROR(VLOOKUP($B49,RD[#All],GH$2,0)/GH$1,"")</f>
        <v>0</v>
      </c>
      <c r="GI49" s="67">
        <f>IFERROR(VLOOKUP($B49,RD[#All],GI$2,0)/GI$1,"")</f>
        <v>0</v>
      </c>
      <c r="GJ49" s="67">
        <f>IFERROR(VLOOKUP($B49,RD[#All],GJ$2,0)/GJ$1,"")</f>
        <v>0</v>
      </c>
      <c r="GK49" s="67">
        <f>IFERROR(VLOOKUP($B49,RD[#All],GK$2,0)/GK$1,"")</f>
        <v>0</v>
      </c>
      <c r="GL49" s="67">
        <f>IFERROR(VLOOKUP($B49,RD[#All],GL$2,0)/GL$1,"")</f>
        <v>0</v>
      </c>
      <c r="GM49" s="67">
        <f>IFERROR(VLOOKUP($B49,RD[#All],GM$2,0)/GM$1,"")</f>
        <v>0</v>
      </c>
      <c r="GN49" s="67">
        <f>IFERROR(VLOOKUP($B49,RD[#All],GN$2,0)/GN$1,"")</f>
        <v>0</v>
      </c>
      <c r="GO49" s="67">
        <f>IFERROR(VLOOKUP($B49,RD[#All],GO$2,0)/GO$1,"")</f>
        <v>0</v>
      </c>
      <c r="GP49" s="67">
        <f>IFERROR(VLOOKUP($B49,RD[#All],GP$2,0)/GP$1,"")</f>
        <v>0</v>
      </c>
      <c r="GQ49" s="67">
        <f>IFERROR(VLOOKUP($B49,RD[#All],GQ$2,0)/GQ$1,"")</f>
        <v>0</v>
      </c>
      <c r="GR49" s="67">
        <f>IFERROR(VLOOKUP($B49,RD[#All],GR$2,0)/GR$1,"")</f>
        <v>0</v>
      </c>
      <c r="GS49" s="67" t="str">
        <f>IFERROR(VLOOKUP($B49,RD[#All],GS$2,0)/GS$1,"")</f>
        <v/>
      </c>
      <c r="GT49" s="67" t="str">
        <f>IFERROR(VLOOKUP($B49,RD[#All],GT$2,0)/GT$1,"")</f>
        <v/>
      </c>
      <c r="GU49" s="67">
        <f>IFERROR(VLOOKUP($B49,RD[#All],GU$2,0)/GU$1,"")</f>
        <v>0</v>
      </c>
      <c r="GV49" s="67">
        <f>IFERROR(VLOOKUP($B49,RD[#All],GV$2,0)/GV$1,"")</f>
        <v>0</v>
      </c>
      <c r="GW49" s="67">
        <f>IFERROR(VLOOKUP($B49,RD[#All],GW$2,0)/GW$1,"")</f>
        <v>0</v>
      </c>
      <c r="GX49" s="67" t="str">
        <f>IFERROR(VLOOKUP($B49,RD[#All],GX$2,0)/GX$1,"")</f>
        <v/>
      </c>
      <c r="GY49" s="67">
        <f>IFERROR(VLOOKUP($B49,RD[#All],GY$2,0)/GY$1,"")</f>
        <v>0</v>
      </c>
      <c r="GZ49" s="67">
        <f>IFERROR(VLOOKUP($B49,RD[#All],GZ$2,0)/GZ$1,"")</f>
        <v>0</v>
      </c>
      <c r="HA49" s="67">
        <f>IFERROR(VLOOKUP($B49,RD[#All],HA$2,0)/HA$1,"")</f>
        <v>0</v>
      </c>
      <c r="HB49" s="67">
        <f>IFERROR(VLOOKUP($B49,RD[#All],HB$2,0)/HB$1,"")</f>
        <v>0</v>
      </c>
      <c r="HC49" s="67">
        <f>IFERROR(VLOOKUP($B49,RD[#All],HC$2,0)/HC$1,"")</f>
        <v>0</v>
      </c>
      <c r="HD49" s="67">
        <f>IFERROR(VLOOKUP($B49,RD[#All],HD$2,0)/HD$1,"")</f>
        <v>0</v>
      </c>
      <c r="HE49" s="67">
        <f>IFERROR(VLOOKUP($B49,RD[#All],HE$2,0)/HE$1,"")</f>
        <v>0</v>
      </c>
      <c r="HF49" s="67">
        <f>IFERROR(VLOOKUP($B49,RD[#All],HF$2,0)/HF$1,"")</f>
        <v>0</v>
      </c>
      <c r="HG49" s="67">
        <f>IFERROR(VLOOKUP($B49,RD[#All],HG$2,0)/HG$1,"")</f>
        <v>0</v>
      </c>
      <c r="HH49" s="67">
        <f>IFERROR(VLOOKUP($B49,RD[#All],HH$2,0)/HH$1,"")</f>
        <v>0</v>
      </c>
      <c r="HI49" s="67">
        <f>IFERROR(VLOOKUP($B49,RD[#All],HI$2,0)/HI$1,"")</f>
        <v>0</v>
      </c>
      <c r="HJ49" s="67">
        <f>IFERROR(VLOOKUP($B49,RD[#All],HJ$2,0)/HJ$1,"")</f>
        <v>0</v>
      </c>
      <c r="HK49" s="67">
        <f>IFERROR(VLOOKUP($B49,RD[#All],HK$2,0)/HK$1,"")</f>
        <v>0</v>
      </c>
      <c r="HL49" s="67">
        <f>IFERROR(VLOOKUP($B49,RD[#All],HL$2,0)/HL$1,"")</f>
        <v>0</v>
      </c>
      <c r="HM49" s="67">
        <f>IFERROR(VLOOKUP($B49,RD[#All],HM$2,0)/HM$1,"")</f>
        <v>0</v>
      </c>
      <c r="HN49" s="67">
        <f>IFERROR(VLOOKUP($B49,RD[#All],HN$2,0)/HN$1,"")</f>
        <v>0</v>
      </c>
      <c r="HO49" s="67">
        <f>IFERROR(VLOOKUP($B49,RD[#All],HO$2,0)/HO$1,"")</f>
        <v>0</v>
      </c>
      <c r="HP49" s="67">
        <f>IFERROR(VLOOKUP($B49,RD[#All],HP$2,0)/HP$1,"")</f>
        <v>0</v>
      </c>
      <c r="HQ49" s="67">
        <f>IFERROR(VLOOKUP($B49,RD[#All],HQ$2,0)/HQ$1,"")</f>
        <v>0</v>
      </c>
      <c r="HR49" s="67">
        <f>IFERROR(VLOOKUP($B49,RD[#All],HR$2,0)/HR$1,"")</f>
        <v>0</v>
      </c>
      <c r="HS49" s="67">
        <f>IFERROR(VLOOKUP($B49,RD[#All],HS$2,0)/HS$1,"")</f>
        <v>0</v>
      </c>
      <c r="HT49" s="67">
        <f>IFERROR(VLOOKUP($B49,RD[#All],HT$2,0)/HT$1,"")</f>
        <v>0</v>
      </c>
      <c r="HU49" s="67">
        <f>IFERROR(VLOOKUP($B49,RD[#All],HU$2,0)/HU$1,"")</f>
        <v>0</v>
      </c>
      <c r="HV49" s="67">
        <f>IFERROR(VLOOKUP($B49,RD[#All],HV$2,0)/HV$1,"")</f>
        <v>0</v>
      </c>
      <c r="HW49" s="67">
        <f>IFERROR(VLOOKUP($B49,RD[#All],HW$2,0)/HW$1,"")</f>
        <v>0</v>
      </c>
      <c r="HX49" s="67">
        <f>IFERROR(VLOOKUP($B49,RD[#All],HX$2,0)/HX$1,"")</f>
        <v>0</v>
      </c>
      <c r="HY49" s="67">
        <f>IFERROR(VLOOKUP($B49,RD[#All],HY$2,0)/HY$1,"")</f>
        <v>0</v>
      </c>
      <c r="HZ49" s="67">
        <f>IFERROR(VLOOKUP($B49,RD[#All],HZ$2,0)/HZ$1,"")</f>
        <v>0</v>
      </c>
      <c r="IA49" s="67">
        <f>IFERROR(VLOOKUP($B49,RD[#All],IA$2,0)/IA$1,"")</f>
        <v>0</v>
      </c>
      <c r="IB49" s="67">
        <f>IFERROR(VLOOKUP($B49,RD[#All],IB$2,0)/IB$1,"")</f>
        <v>0</v>
      </c>
      <c r="IC49" s="67">
        <f>IFERROR(VLOOKUP($B49,RD[#All],IC$2,0)/IC$1,"")</f>
        <v>0</v>
      </c>
      <c r="ID49" s="67">
        <f>IFERROR(VLOOKUP($B49,RD[#All],ID$2,0)/ID$1,"")</f>
        <v>0</v>
      </c>
      <c r="IE49" s="67">
        <f>IFERROR(VLOOKUP($B49,RD[#All],IE$2,0)/IE$1,"")</f>
        <v>0</v>
      </c>
      <c r="IF49" s="67" t="str">
        <f>IFERROR(VLOOKUP($B49,RD[#All],IF$2,0)/IF$1,"")</f>
        <v/>
      </c>
      <c r="IG49" s="67">
        <f>IFERROR(VLOOKUP($B49,RD[#All],IG$2,0)/IG$1,"")</f>
        <v>0</v>
      </c>
      <c r="IH49" s="67">
        <f>IFERROR(VLOOKUP($B49,RD[#All],IH$2,0)/IH$1,"")</f>
        <v>0</v>
      </c>
      <c r="II49" s="67">
        <f>IFERROR(VLOOKUP($B49,RD[#All],II$2,0)/II$1,"")</f>
        <v>0</v>
      </c>
      <c r="IJ49" s="67">
        <f>IFERROR(VLOOKUP($B49,RD[#All],IJ$2,0)/IJ$1,"")</f>
        <v>0</v>
      </c>
      <c r="IK49" s="67">
        <f>IFERROR(VLOOKUP($B49,RD[#All],IK$2,0)/IK$1,"")</f>
        <v>0</v>
      </c>
      <c r="IL49" s="67" t="str">
        <f>IFERROR(VLOOKUP($B49,RD[#All],IL$2,0)/IL$1,"")</f>
        <v/>
      </c>
      <c r="IM49" s="67" t="str">
        <f>IFERROR(VLOOKUP($B49,RD[#All],IM$2,0)/IM$1,"")</f>
        <v/>
      </c>
      <c r="IN49" s="67">
        <f>IFERROR(VLOOKUP($B49,RD[#All],IN$2,0)/IN$1,"")</f>
        <v>0</v>
      </c>
      <c r="IO49" s="67">
        <f>IFERROR(VLOOKUP($B49,RD[#All],IO$2,0)/IO$1,"")</f>
        <v>0</v>
      </c>
      <c r="IP49" s="67">
        <f>IFERROR(VLOOKUP($B49,RD[#All],IP$2,0)/IP$1,"")</f>
        <v>0</v>
      </c>
      <c r="IQ49" s="67">
        <f>IFERROR(VLOOKUP($B49,RD[#All],IQ$2,0)/IQ$1,"")</f>
        <v>0</v>
      </c>
      <c r="IR49" s="67">
        <f>IFERROR(VLOOKUP($B49,RD[#All],IR$2,0)/IR$1,"")</f>
        <v>0</v>
      </c>
      <c r="IS49" s="86" t="str">
        <f>IFERROR(AVERAGEIF(Inv_SY_B[[#This Row],[BLK1_INV1]:[BLK8_INV27]],"&gt;"&amp;0.1,Inv_SY_B[[#This Row],[BLK1_INV1]:[BLK8_INV27]]),"")</f>
        <v/>
      </c>
    </row>
    <row r="50" spans="2:253" x14ac:dyDescent="0.35">
      <c r="B50" s="87">
        <f t="shared" si="1"/>
        <v>45872</v>
      </c>
      <c r="C50" s="67">
        <f>IFERROR(VLOOKUP($B50,RD[#All],C$2,0)/C$1,"")</f>
        <v>0</v>
      </c>
      <c r="D50" s="67">
        <f>IFERROR(VLOOKUP($B50,RD[#All],D$2,0)/D$1,"")</f>
        <v>0</v>
      </c>
      <c r="E50" s="67">
        <f>IFERROR(VLOOKUP($B50,RD[#All],E$2,0)/E$1,"")</f>
        <v>0</v>
      </c>
      <c r="F50" s="67">
        <f>IFERROR(VLOOKUP($B50,RD[#All],F$2,0)/F$1,"")</f>
        <v>0</v>
      </c>
      <c r="G50" s="67">
        <f>IFERROR(VLOOKUP($B50,RD[#All],G$2,0)/G$1,"")</f>
        <v>0</v>
      </c>
      <c r="H50" s="67">
        <f>IFERROR(VLOOKUP($B50,RD[#All],H$2,0)/H$1,"")</f>
        <v>0</v>
      </c>
      <c r="I50" s="67">
        <f>IFERROR(VLOOKUP($B50,RD[#All],I$2,0)/I$1,"")</f>
        <v>0</v>
      </c>
      <c r="J50" s="67">
        <f>IFERROR(VLOOKUP($B50,RD[#All],J$2,0)/J$1,"")</f>
        <v>0</v>
      </c>
      <c r="K50" s="67">
        <f>IFERROR(VLOOKUP($B50,RD[#All],K$2,0)/K$1,"")</f>
        <v>0</v>
      </c>
      <c r="L50" s="67">
        <f>IFERROR(VLOOKUP($B50,RD[#All],L$2,0)/L$1,"")</f>
        <v>0</v>
      </c>
      <c r="M50" s="67">
        <f>IFERROR(VLOOKUP($B50,RD[#All],M$2,0)/M$1,"")</f>
        <v>0</v>
      </c>
      <c r="N50" s="67">
        <f>IFERROR(VLOOKUP($B50,RD[#All],N$2,0)/N$1,"")</f>
        <v>0</v>
      </c>
      <c r="O50" s="67">
        <f>IFERROR(VLOOKUP($B50,RD[#All],O$2,0)/O$1,"")</f>
        <v>0</v>
      </c>
      <c r="P50" s="67">
        <f>IFERROR(VLOOKUP($B50,RD[#All],P$2,0)/P$1,"")</f>
        <v>0</v>
      </c>
      <c r="Q50" s="67">
        <f>IFERROR(VLOOKUP($B50,RD[#All],Q$2,0)/Q$1,"")</f>
        <v>0</v>
      </c>
      <c r="R50" s="67">
        <f>IFERROR(VLOOKUP($B50,RD[#All],R$2,0)/R$1,"")</f>
        <v>0</v>
      </c>
      <c r="S50" s="67">
        <f>IFERROR(VLOOKUP($B50,RD[#All],S$2,0)/S$1,"")</f>
        <v>0</v>
      </c>
      <c r="T50" s="67">
        <f>IFERROR(VLOOKUP($B50,RD[#All],T$2,0)/T$1,"")</f>
        <v>0</v>
      </c>
      <c r="U50" s="67">
        <f>IFERROR(VLOOKUP($B50,RD[#All],U$2,0)/U$1,"")</f>
        <v>0</v>
      </c>
      <c r="V50" s="67">
        <f>IFERROR(VLOOKUP($B50,RD[#All],V$2,0)/V$1,"")</f>
        <v>0</v>
      </c>
      <c r="W50" s="67">
        <f>IFERROR(VLOOKUP($B50,RD[#All],W$2,0)/W$1,"")</f>
        <v>0</v>
      </c>
      <c r="X50" s="67">
        <f>IFERROR(VLOOKUP($B50,RD[#All],X$2,0)/X$1,"")</f>
        <v>0</v>
      </c>
      <c r="Y50" s="67">
        <f>IFERROR(VLOOKUP($B50,RD[#All],Y$2,0)/Y$1,"")</f>
        <v>0</v>
      </c>
      <c r="Z50" s="67">
        <f>IFERROR(VLOOKUP($B50,RD[#All],Z$2,0)/Z$1,"")</f>
        <v>0</v>
      </c>
      <c r="AA50" s="67">
        <f>IFERROR(VLOOKUP($B50,RD[#All],AA$2,0)/AA$1,"")</f>
        <v>0</v>
      </c>
      <c r="AB50" s="67">
        <f>IFERROR(VLOOKUP($B50,RD[#All],AB$2,0)/AB$1,"")</f>
        <v>0</v>
      </c>
      <c r="AC50" s="67">
        <f>IFERROR(VLOOKUP($B50,RD[#All],AC$2,0)/AC$1,"")</f>
        <v>0</v>
      </c>
      <c r="AD50" s="67">
        <f>IFERROR(VLOOKUP($B50,RD[#All],AD$2,0)/AD$1,"")</f>
        <v>0</v>
      </c>
      <c r="AE50" s="67">
        <f>IFERROR(VLOOKUP($B50,RD[#All],AE$2,0)/AE$1,"")</f>
        <v>0</v>
      </c>
      <c r="AF50" s="67">
        <f>IFERROR(VLOOKUP($B50,RD[#All],AF$2,0)/AF$1,"")</f>
        <v>0</v>
      </c>
      <c r="AG50" s="67">
        <f>IFERROR(VLOOKUP($B50,RD[#All],AG$2,0)/AG$1,"")</f>
        <v>0</v>
      </c>
      <c r="AH50" s="67">
        <f>IFERROR(VLOOKUP($B50,RD[#All],AH$2,0)/AH$1,"")</f>
        <v>0</v>
      </c>
      <c r="AI50" s="67">
        <f>IFERROR(VLOOKUP($B50,RD[#All],AI$2,0)/AI$1,"")</f>
        <v>0</v>
      </c>
      <c r="AJ50" s="67">
        <f>IFERROR(VLOOKUP($B50,RD[#All],AJ$2,0)/AJ$1,"")</f>
        <v>0</v>
      </c>
      <c r="AK50" s="67">
        <f>IFERROR(VLOOKUP($B50,RD[#All],AK$2,0)/AK$1,"")</f>
        <v>0</v>
      </c>
      <c r="AL50" s="67">
        <f>IFERROR(VLOOKUP($B50,RD[#All],AL$2,0)/AL$1,"")</f>
        <v>0</v>
      </c>
      <c r="AM50" s="67">
        <f>IFERROR(VLOOKUP($B50,RD[#All],AM$2,0)/AM$1,"")</f>
        <v>0</v>
      </c>
      <c r="AN50" s="67">
        <f>IFERROR(VLOOKUP($B50,RD[#All],AN$2,0)/AN$1,"")</f>
        <v>0</v>
      </c>
      <c r="AO50" s="67">
        <f>IFERROR(VLOOKUP($B50,RD[#All],AO$2,0)/AO$1,"")</f>
        <v>0</v>
      </c>
      <c r="AP50" s="67">
        <f>IFERROR(VLOOKUP($B50,RD[#All],AP$2,0)/AP$1,"")</f>
        <v>0</v>
      </c>
      <c r="AQ50" s="67">
        <f>IFERROR(VLOOKUP($B50,RD[#All],AQ$2,0)/AQ$1,"")</f>
        <v>0</v>
      </c>
      <c r="AR50" s="67">
        <f>IFERROR(VLOOKUP($B50,RD[#All],AR$2,0)/AR$1,"")</f>
        <v>0</v>
      </c>
      <c r="AS50" s="67">
        <f>IFERROR(VLOOKUP($B50,RD[#All],AS$2,0)/AS$1,"")</f>
        <v>0</v>
      </c>
      <c r="AT50" s="67">
        <f>IFERROR(VLOOKUP($B50,RD[#All],AT$2,0)/AT$1,"")</f>
        <v>0</v>
      </c>
      <c r="AU50" s="67">
        <f>IFERROR(VLOOKUP($B50,RD[#All],AU$2,0)/AU$1,"")</f>
        <v>0</v>
      </c>
      <c r="AV50" s="67">
        <f>IFERROR(VLOOKUP($B50,RD[#All],AV$2,0)/AV$1,"")</f>
        <v>0</v>
      </c>
      <c r="AW50" s="67">
        <f>IFERROR(VLOOKUP($B50,RD[#All],AW$2,0)/AW$1,"")</f>
        <v>0</v>
      </c>
      <c r="AX50" s="67">
        <f>IFERROR(VLOOKUP($B50,RD[#All],AX$2,0)/AX$1,"")</f>
        <v>0</v>
      </c>
      <c r="AY50" s="67">
        <f>IFERROR(VLOOKUP($B50,RD[#All],AY$2,0)/AY$1,"")</f>
        <v>0</v>
      </c>
      <c r="AZ50" s="67">
        <f>IFERROR(VLOOKUP($B50,RD[#All],AZ$2,0)/AZ$1,"")</f>
        <v>0</v>
      </c>
      <c r="BA50" s="67">
        <f>IFERROR(VLOOKUP($B50,RD[#All],BA$2,0)/BA$1,"")</f>
        <v>0</v>
      </c>
      <c r="BB50" s="67">
        <f>IFERROR(VLOOKUP($B50,RD[#All],BB$2,0)/BB$1,"")</f>
        <v>0</v>
      </c>
      <c r="BC50" s="67">
        <f>IFERROR(VLOOKUP($B50,RD[#All],BC$2,0)/BC$1,"")</f>
        <v>0</v>
      </c>
      <c r="BD50" s="67">
        <f>IFERROR(VLOOKUP($B50,RD[#All],BD$2,0)/BD$1,"")</f>
        <v>0</v>
      </c>
      <c r="BE50" s="67">
        <f>IFERROR(VLOOKUP($B50,RD[#All],BE$2,0)/BE$1,"")</f>
        <v>0</v>
      </c>
      <c r="BF50" s="67">
        <f>IFERROR(VLOOKUP($B50,RD[#All],BF$2,0)/BF$1,"")</f>
        <v>0</v>
      </c>
      <c r="BG50" s="67">
        <f>IFERROR(VLOOKUP($B50,RD[#All],BG$2,0)/BG$1,"")</f>
        <v>0</v>
      </c>
      <c r="BH50" s="67">
        <f>IFERROR(VLOOKUP($B50,RD[#All],BH$2,0)/BH$1,"")</f>
        <v>0</v>
      </c>
      <c r="BI50" s="67">
        <f>IFERROR(VLOOKUP($B50,RD[#All],BI$2,0)/BI$1,"")</f>
        <v>0</v>
      </c>
      <c r="BJ50" s="67">
        <f>IFERROR(VLOOKUP($B50,RD[#All],BJ$2,0)/BJ$1,"")</f>
        <v>0</v>
      </c>
      <c r="BK50" s="67">
        <f>IFERROR(VLOOKUP($B50,RD[#All],BK$2,0)/BK$1,"")</f>
        <v>0</v>
      </c>
      <c r="BL50" s="67">
        <f>IFERROR(VLOOKUP($B50,RD[#All],BL$2,0)/BL$1,"")</f>
        <v>0</v>
      </c>
      <c r="BM50" s="67">
        <f>IFERROR(VLOOKUP($B50,RD[#All],BM$2,0)/BM$1,"")</f>
        <v>0</v>
      </c>
      <c r="BN50" s="67">
        <f>IFERROR(VLOOKUP($B50,RD[#All],BN$2,0)/BN$1,"")</f>
        <v>0</v>
      </c>
      <c r="BO50" s="67">
        <f>IFERROR(VLOOKUP($B50,RD[#All],BO$2,0)/BO$1,"")</f>
        <v>0</v>
      </c>
      <c r="BP50" s="67">
        <f>IFERROR(VLOOKUP($B50,RD[#All],BP$2,0)/BP$1,"")</f>
        <v>0</v>
      </c>
      <c r="BQ50" s="67">
        <f>IFERROR(VLOOKUP($B50,RD[#All],BQ$2,0)/BQ$1,"")</f>
        <v>0</v>
      </c>
      <c r="BR50" s="67">
        <f>IFERROR(VLOOKUP($B50,RD[#All],BR$2,0)/BR$1,"")</f>
        <v>0</v>
      </c>
      <c r="BS50" s="67">
        <f>IFERROR(VLOOKUP($B50,RD[#All],BS$2,0)/BS$1,"")</f>
        <v>0</v>
      </c>
      <c r="BT50" s="67">
        <f>IFERROR(VLOOKUP($B50,RD[#All],BT$2,0)/BT$1,"")</f>
        <v>0</v>
      </c>
      <c r="BU50" s="67">
        <f>IFERROR(VLOOKUP($B50,RD[#All],BU$2,0)/BU$1,"")</f>
        <v>0</v>
      </c>
      <c r="BV50" s="67">
        <f>IFERROR(VLOOKUP($B50,RD[#All],BV$2,0)/BV$1,"")</f>
        <v>0</v>
      </c>
      <c r="BW50" s="67">
        <f>IFERROR(VLOOKUP($B50,RD[#All],BW$2,0)/BW$1,"")</f>
        <v>0</v>
      </c>
      <c r="BX50" s="67">
        <f>IFERROR(VLOOKUP($B50,RD[#All],BX$2,0)/BX$1,"")</f>
        <v>0</v>
      </c>
      <c r="BY50" s="67">
        <f>IFERROR(VLOOKUP($B50,RD[#All],BY$2,0)/BY$1,"")</f>
        <v>0</v>
      </c>
      <c r="BZ50" s="67">
        <f>IFERROR(VLOOKUP($B50,RD[#All],BZ$2,0)/BZ$1,"")</f>
        <v>0</v>
      </c>
      <c r="CA50" s="67">
        <f>IFERROR(VLOOKUP($B50,RD[#All],CA$2,0)/CA$1,"")</f>
        <v>0</v>
      </c>
      <c r="CB50" s="67">
        <f>IFERROR(VLOOKUP($B50,RD[#All],CB$2,0)/CB$1,"")</f>
        <v>0</v>
      </c>
      <c r="CC50" s="67">
        <f>IFERROR(VLOOKUP($B50,RD[#All],CC$2,0)/CC$1,"")</f>
        <v>0</v>
      </c>
      <c r="CD50" s="67">
        <f>IFERROR(VLOOKUP($B50,RD[#All],CD$2,0)/CD$1,"")</f>
        <v>0</v>
      </c>
      <c r="CE50" s="67">
        <f>IFERROR(VLOOKUP($B50,RD[#All],CE$2,0)/CE$1,"")</f>
        <v>0</v>
      </c>
      <c r="CF50" s="67">
        <f>IFERROR(VLOOKUP($B50,RD[#All],CF$2,0)/CF$1,"")</f>
        <v>0</v>
      </c>
      <c r="CG50" s="67">
        <f>IFERROR(VLOOKUP($B50,RD[#All],CG$2,0)/CG$1,"")</f>
        <v>0</v>
      </c>
      <c r="CH50" s="67">
        <f>IFERROR(VLOOKUP($B50,RD[#All],CH$2,0)/CH$1,"")</f>
        <v>0</v>
      </c>
      <c r="CI50" s="67">
        <f>IFERROR(VLOOKUP($B50,RD[#All],CI$2,0)/CI$1,"")</f>
        <v>0</v>
      </c>
      <c r="CJ50" s="67">
        <f>IFERROR(VLOOKUP($B50,RD[#All],CJ$2,0)/CJ$1,"")</f>
        <v>0</v>
      </c>
      <c r="CK50" s="67">
        <f>IFERROR(VLOOKUP($B50,RD[#All],CK$2,0)/CK$1,"")</f>
        <v>0</v>
      </c>
      <c r="CL50" s="67">
        <f>IFERROR(VLOOKUP($B50,RD[#All],CL$2,0)/CL$1,"")</f>
        <v>0</v>
      </c>
      <c r="CM50" s="67">
        <f>IFERROR(VLOOKUP($B50,RD[#All],CM$2,0)/CM$1,"")</f>
        <v>0</v>
      </c>
      <c r="CN50" s="67">
        <f>IFERROR(VLOOKUP($B50,RD[#All],CN$2,0)/CN$1,"")</f>
        <v>0</v>
      </c>
      <c r="CO50" s="67">
        <f>IFERROR(VLOOKUP($B50,RD[#All],CO$2,0)/CO$1,"")</f>
        <v>0</v>
      </c>
      <c r="CP50" s="67">
        <f>IFERROR(VLOOKUP($B50,RD[#All],CP$2,0)/CP$1,"")</f>
        <v>0</v>
      </c>
      <c r="CQ50" s="67">
        <f>IFERROR(VLOOKUP($B50,RD[#All],CQ$2,0)/CQ$1,"")</f>
        <v>0</v>
      </c>
      <c r="CR50" s="67">
        <f>IFERROR(VLOOKUP($B50,RD[#All],CR$2,0)/CR$1,"")</f>
        <v>0</v>
      </c>
      <c r="CS50" s="67">
        <f>IFERROR(VLOOKUP($B50,RD[#All],CS$2,0)/CS$1,"")</f>
        <v>0</v>
      </c>
      <c r="CT50" s="67">
        <f>IFERROR(VLOOKUP($B50,RD[#All],CT$2,0)/CT$1,"")</f>
        <v>0</v>
      </c>
      <c r="CU50" s="67">
        <f>IFERROR(VLOOKUP($B50,RD[#All],CU$2,0)/CU$1,"")</f>
        <v>0</v>
      </c>
      <c r="CV50" s="67">
        <f>IFERROR(VLOOKUP($B50,RD[#All],CV$2,0)/CV$1,"")</f>
        <v>0</v>
      </c>
      <c r="CW50" s="67">
        <f>IFERROR(VLOOKUP($B50,RD[#All],CW$2,0)/CW$1,"")</f>
        <v>0</v>
      </c>
      <c r="CX50" s="67">
        <f>IFERROR(VLOOKUP($B50,RD[#All],CX$2,0)/CX$1,"")</f>
        <v>0</v>
      </c>
      <c r="CY50" s="67">
        <f>IFERROR(VLOOKUP($B50,RD[#All],CY$2,0)/CY$1,"")</f>
        <v>0</v>
      </c>
      <c r="CZ50" s="67">
        <f>IFERROR(VLOOKUP($B50,RD[#All],CZ$2,0)/CZ$1,"")</f>
        <v>0</v>
      </c>
      <c r="DA50" s="67">
        <f>IFERROR(VLOOKUP($B50,RD[#All],DA$2,0)/DA$1,"")</f>
        <v>0</v>
      </c>
      <c r="DB50" s="67">
        <f>IFERROR(VLOOKUP($B50,RD[#All],DB$2,0)/DB$1,"")</f>
        <v>0</v>
      </c>
      <c r="DC50" s="67">
        <f>IFERROR(VLOOKUP($B50,RD[#All],DC$2,0)/DC$1,"")</f>
        <v>0</v>
      </c>
      <c r="DD50" s="67">
        <f>IFERROR(VLOOKUP($B50,RD[#All],DD$2,0)/DD$1,"")</f>
        <v>0</v>
      </c>
      <c r="DE50" s="67">
        <f>IFERROR(VLOOKUP($B50,RD[#All],DE$2,0)/DE$1,"")</f>
        <v>0</v>
      </c>
      <c r="DF50" s="67">
        <f>IFERROR(VLOOKUP($B50,RD[#All],DF$2,0)/DF$1,"")</f>
        <v>0</v>
      </c>
      <c r="DG50" s="67">
        <f>IFERROR(VLOOKUP($B50,RD[#All],DG$2,0)/DG$1,"")</f>
        <v>0</v>
      </c>
      <c r="DH50" s="67">
        <f>IFERROR(VLOOKUP($B50,RD[#All],DH$2,0)/DH$1,"")</f>
        <v>0</v>
      </c>
      <c r="DI50" s="67">
        <f>IFERROR(VLOOKUP($B50,RD[#All],DI$2,0)/DI$1,"")</f>
        <v>0</v>
      </c>
      <c r="DJ50" s="67">
        <f>IFERROR(VLOOKUP($B50,RD[#All],DJ$2,0)/DJ$1,"")</f>
        <v>0</v>
      </c>
      <c r="DK50" s="67">
        <f>IFERROR(VLOOKUP($B50,RD[#All],DK$2,0)/DK$1,"")</f>
        <v>0</v>
      </c>
      <c r="DL50" s="67">
        <f>IFERROR(VLOOKUP($B50,RD[#All],DL$2,0)/DL$1,"")</f>
        <v>0</v>
      </c>
      <c r="DM50" s="67">
        <f>IFERROR(VLOOKUP($B50,RD[#All],DM$2,0)/DM$1,"")</f>
        <v>0</v>
      </c>
      <c r="DN50" s="67">
        <f>IFERROR(VLOOKUP($B50,RD[#All],DN$2,0)/DN$1,"")</f>
        <v>0</v>
      </c>
      <c r="DO50" s="67">
        <f>IFERROR(VLOOKUP($B50,RD[#All],DO$2,0)/DO$1,"")</f>
        <v>0</v>
      </c>
      <c r="DP50" s="67">
        <f>IFERROR(VLOOKUP($B50,RD[#All],DP$2,0)/DP$1,"")</f>
        <v>0</v>
      </c>
      <c r="DQ50" s="67">
        <f>IFERROR(VLOOKUP($B50,RD[#All],DQ$2,0)/DQ$1,"")</f>
        <v>0</v>
      </c>
      <c r="DR50" s="67">
        <f>IFERROR(VLOOKUP($B50,RD[#All],DR$2,0)/DR$1,"")</f>
        <v>0</v>
      </c>
      <c r="DS50" s="67">
        <f>IFERROR(VLOOKUP($B50,RD[#All],DS$2,0)/DS$1,"")</f>
        <v>0</v>
      </c>
      <c r="DT50" s="67">
        <f>IFERROR(VLOOKUP($B50,RD[#All],DT$2,0)/DT$1,"")</f>
        <v>0</v>
      </c>
      <c r="DU50" s="67">
        <f>IFERROR(VLOOKUP($B50,RD[#All],DU$2,0)/DU$1,"")</f>
        <v>0</v>
      </c>
      <c r="DV50" s="67">
        <f>IFERROR(VLOOKUP($B50,RD[#All],DV$2,0)/DV$1,"")</f>
        <v>0</v>
      </c>
      <c r="DW50" s="67">
        <f>IFERROR(VLOOKUP($B50,RD[#All],DW$2,0)/DW$1,"")</f>
        <v>0</v>
      </c>
      <c r="DX50" s="67">
        <f>IFERROR(VLOOKUP($B50,RD[#All],DX$2,0)/DX$1,"")</f>
        <v>0</v>
      </c>
      <c r="DY50" s="67">
        <f>IFERROR(VLOOKUP($B50,RD[#All],DY$2,0)/DY$1,"")</f>
        <v>0</v>
      </c>
      <c r="DZ50" s="67">
        <f>IFERROR(VLOOKUP($B50,RD[#All],DZ$2,0)/DZ$1,"")</f>
        <v>0</v>
      </c>
      <c r="EA50" s="67">
        <f>IFERROR(VLOOKUP($B50,RD[#All],EA$2,0)/EA$1,"")</f>
        <v>0</v>
      </c>
      <c r="EB50" s="67">
        <f>IFERROR(VLOOKUP($B50,RD[#All],EB$2,0)/EB$1,"")</f>
        <v>0</v>
      </c>
      <c r="EC50" s="67">
        <f>IFERROR(VLOOKUP($B50,RD[#All],EC$2,0)/EC$1,"")</f>
        <v>0</v>
      </c>
      <c r="ED50" s="67">
        <f>IFERROR(VLOOKUP($B50,RD[#All],ED$2,0)/ED$1,"")</f>
        <v>0</v>
      </c>
      <c r="EE50" s="67">
        <f>IFERROR(VLOOKUP($B50,RD[#All],EE$2,0)/EE$1,"")</f>
        <v>0</v>
      </c>
      <c r="EF50" s="67">
        <f>IFERROR(VLOOKUP($B50,RD[#All],EF$2,0)/EF$1,"")</f>
        <v>0</v>
      </c>
      <c r="EG50" s="67">
        <f>IFERROR(VLOOKUP($B50,RD[#All],EG$2,0)/EG$1,"")</f>
        <v>0</v>
      </c>
      <c r="EH50" s="67">
        <f>IFERROR(VLOOKUP($B50,RD[#All],EH$2,0)/EH$1,"")</f>
        <v>0</v>
      </c>
      <c r="EI50" s="67">
        <f>IFERROR(VLOOKUP($B50,RD[#All],EI$2,0)/EI$1,"")</f>
        <v>0</v>
      </c>
      <c r="EJ50" s="67">
        <f>IFERROR(VLOOKUP($B50,RD[#All],EJ$2,0)/EJ$1,"")</f>
        <v>0</v>
      </c>
      <c r="EK50" s="67">
        <f>IFERROR(VLOOKUP($B50,RD[#All],EK$2,0)/EK$1,"")</f>
        <v>0</v>
      </c>
      <c r="EL50" s="67">
        <f>IFERROR(VLOOKUP($B50,RD[#All],EL$2,0)/EL$1,"")</f>
        <v>0</v>
      </c>
      <c r="EM50" s="67">
        <f>IFERROR(VLOOKUP($B50,RD[#All],EM$2,0)/EM$1,"")</f>
        <v>0</v>
      </c>
      <c r="EN50" s="67">
        <f>IFERROR(VLOOKUP($B50,RD[#All],EN$2,0)/EN$1,"")</f>
        <v>0</v>
      </c>
      <c r="EO50" s="67">
        <f>IFERROR(VLOOKUP($B50,RD[#All],EO$2,0)/EO$1,"")</f>
        <v>0</v>
      </c>
      <c r="EP50" s="67">
        <f>IFERROR(VLOOKUP($B50,RD[#All],EP$2,0)/EP$1,"")</f>
        <v>0</v>
      </c>
      <c r="EQ50" s="67">
        <f>IFERROR(VLOOKUP($B50,RD[#All],EQ$2,0)/EQ$1,"")</f>
        <v>0</v>
      </c>
      <c r="ER50" s="67">
        <f>IFERROR(VLOOKUP($B50,RD[#All],ER$2,0)/ER$1,"")</f>
        <v>0</v>
      </c>
      <c r="ES50" s="67">
        <f>IFERROR(VLOOKUP($B50,RD[#All],ES$2,0)/ES$1,"")</f>
        <v>0</v>
      </c>
      <c r="ET50" s="67">
        <f>IFERROR(VLOOKUP($B50,RD[#All],ET$2,0)/ET$1,"")</f>
        <v>0</v>
      </c>
      <c r="EU50" s="67">
        <f>IFERROR(VLOOKUP($B50,RD[#All],EU$2,0)/EU$1,"")</f>
        <v>0</v>
      </c>
      <c r="EV50" s="67">
        <f>IFERROR(VLOOKUP($B50,RD[#All],EV$2,0)/EV$1,"")</f>
        <v>0</v>
      </c>
      <c r="EW50" s="67">
        <f>IFERROR(VLOOKUP($B50,RD[#All],EW$2,0)/EW$1,"")</f>
        <v>0</v>
      </c>
      <c r="EX50" s="67">
        <f>IFERROR(VLOOKUP($B50,RD[#All],EX$2,0)/EX$1,"")</f>
        <v>0</v>
      </c>
      <c r="EY50" s="67">
        <f>IFERROR(VLOOKUP($B50,RD[#All],EY$2,0)/EY$1,"")</f>
        <v>0</v>
      </c>
      <c r="EZ50" s="67">
        <f>IFERROR(VLOOKUP($B50,RD[#All],EZ$2,0)/EZ$1,"")</f>
        <v>0</v>
      </c>
      <c r="FA50" s="67">
        <f>IFERROR(VLOOKUP($B50,RD[#All],FA$2,0)/FA$1,"")</f>
        <v>0</v>
      </c>
      <c r="FB50" s="67">
        <f>IFERROR(VLOOKUP($B50,RD[#All],FB$2,0)/FB$1,"")</f>
        <v>0</v>
      </c>
      <c r="FC50" s="67">
        <f>IFERROR(VLOOKUP($B50,RD[#All],FC$2,0)/FC$1,"")</f>
        <v>0</v>
      </c>
      <c r="FD50" s="67">
        <f>IFERROR(VLOOKUP($B50,RD[#All],FD$2,0)/FD$1,"")</f>
        <v>0</v>
      </c>
      <c r="FE50" s="67">
        <f>IFERROR(VLOOKUP($B50,RD[#All],FE$2,0)/FE$1,"")</f>
        <v>0</v>
      </c>
      <c r="FF50" s="67">
        <f>IFERROR(VLOOKUP($B50,RD[#All],FF$2,0)/FF$1,"")</f>
        <v>0</v>
      </c>
      <c r="FG50" s="67">
        <f>IFERROR(VLOOKUP($B50,RD[#All],FG$2,0)/FG$1,"")</f>
        <v>0</v>
      </c>
      <c r="FH50" s="67">
        <f>IFERROR(VLOOKUP($B50,RD[#All],FH$2,0)/FH$1,"")</f>
        <v>0</v>
      </c>
      <c r="FI50" s="67">
        <f>IFERROR(VLOOKUP($B50,RD[#All],FI$2,0)/FI$1,"")</f>
        <v>0</v>
      </c>
      <c r="FJ50" s="67">
        <f>IFERROR(VLOOKUP($B50,RD[#All],FJ$2,0)/FJ$1,"")</f>
        <v>0</v>
      </c>
      <c r="FK50" s="67">
        <f>IFERROR(VLOOKUP($B50,RD[#All],FK$2,0)/FK$1,"")</f>
        <v>0</v>
      </c>
      <c r="FL50" s="67">
        <f>IFERROR(VLOOKUP($B50,RD[#All],FL$2,0)/FL$1,"")</f>
        <v>0</v>
      </c>
      <c r="FM50" s="67">
        <f>IFERROR(VLOOKUP($B50,RD[#All],FM$2,0)/FM$1,"")</f>
        <v>0</v>
      </c>
      <c r="FN50" s="67">
        <f>IFERROR(VLOOKUP($B50,RD[#All],FN$2,0)/FN$1,"")</f>
        <v>0</v>
      </c>
      <c r="FO50" s="67">
        <f>IFERROR(VLOOKUP($B50,RD[#All],FO$2,0)/FO$1,"")</f>
        <v>0</v>
      </c>
      <c r="FP50" s="67">
        <f>IFERROR(VLOOKUP($B50,RD[#All],FP$2,0)/FP$1,"")</f>
        <v>0</v>
      </c>
      <c r="FQ50" s="67">
        <f>IFERROR(VLOOKUP($B50,RD[#All],FQ$2,0)/FQ$1,"")</f>
        <v>0</v>
      </c>
      <c r="FR50" s="67">
        <f>IFERROR(VLOOKUP($B50,RD[#All],FR$2,0)/FR$1,"")</f>
        <v>0</v>
      </c>
      <c r="FS50" s="67">
        <f>IFERROR(VLOOKUP($B50,RD[#All],FS$2,0)/FS$1,"")</f>
        <v>0</v>
      </c>
      <c r="FT50" s="67">
        <f>IFERROR(VLOOKUP($B50,RD[#All],FT$2,0)/FT$1,"")</f>
        <v>0</v>
      </c>
      <c r="FU50" s="67">
        <f>IFERROR(VLOOKUP($B50,RD[#All],FU$2,0)/FU$1,"")</f>
        <v>0</v>
      </c>
      <c r="FV50" s="67">
        <f>IFERROR(VLOOKUP($B50,RD[#All],FV$2,0)/FV$1,"")</f>
        <v>0</v>
      </c>
      <c r="FW50" s="67">
        <f>IFERROR(VLOOKUP($B50,RD[#All],FW$2,0)/FW$1,"")</f>
        <v>0</v>
      </c>
      <c r="FX50" s="67">
        <f>IFERROR(VLOOKUP($B50,RD[#All],FX$2,0)/FX$1,"")</f>
        <v>0</v>
      </c>
      <c r="FY50" s="67">
        <f>IFERROR(VLOOKUP($B50,RD[#All],FY$2,0)/FY$1,"")</f>
        <v>0</v>
      </c>
      <c r="FZ50" s="67">
        <f>IFERROR(VLOOKUP($B50,RD[#All],FZ$2,0)/FZ$1,"")</f>
        <v>0</v>
      </c>
      <c r="GA50" s="67">
        <f>IFERROR(VLOOKUP($B50,RD[#All],GA$2,0)/GA$1,"")</f>
        <v>0</v>
      </c>
      <c r="GB50" s="67">
        <f>IFERROR(VLOOKUP($B50,RD[#All],GB$2,0)/GB$1,"")</f>
        <v>0</v>
      </c>
      <c r="GC50" s="67">
        <f>IFERROR(VLOOKUP($B50,RD[#All],GC$2,0)/GC$1,"")</f>
        <v>0</v>
      </c>
      <c r="GD50" s="67">
        <f>IFERROR(VLOOKUP($B50,RD[#All],GD$2,0)/GD$1,"")</f>
        <v>0</v>
      </c>
      <c r="GE50" s="67">
        <f>IFERROR(VLOOKUP($B50,RD[#All],GE$2,0)/GE$1,"")</f>
        <v>0</v>
      </c>
      <c r="GF50" s="67">
        <f>IFERROR(VLOOKUP($B50,RD[#All],GF$2,0)/GF$1,"")</f>
        <v>0</v>
      </c>
      <c r="GG50" s="67">
        <f>IFERROR(VLOOKUP($B50,RD[#All],GG$2,0)/GG$1,"")</f>
        <v>0</v>
      </c>
      <c r="GH50" s="67">
        <f>IFERROR(VLOOKUP($B50,RD[#All],GH$2,0)/GH$1,"")</f>
        <v>0</v>
      </c>
      <c r="GI50" s="67">
        <f>IFERROR(VLOOKUP($B50,RD[#All],GI$2,0)/GI$1,"")</f>
        <v>0</v>
      </c>
      <c r="GJ50" s="67">
        <f>IFERROR(VLOOKUP($B50,RD[#All],GJ$2,0)/GJ$1,"")</f>
        <v>0</v>
      </c>
      <c r="GK50" s="67">
        <f>IFERROR(VLOOKUP($B50,RD[#All],GK$2,0)/GK$1,"")</f>
        <v>0</v>
      </c>
      <c r="GL50" s="67">
        <f>IFERROR(VLOOKUP($B50,RD[#All],GL$2,0)/GL$1,"")</f>
        <v>0</v>
      </c>
      <c r="GM50" s="67">
        <f>IFERROR(VLOOKUP($B50,RD[#All],GM$2,0)/GM$1,"")</f>
        <v>0</v>
      </c>
      <c r="GN50" s="67">
        <f>IFERROR(VLOOKUP($B50,RD[#All],GN$2,0)/GN$1,"")</f>
        <v>0</v>
      </c>
      <c r="GO50" s="67">
        <f>IFERROR(VLOOKUP($B50,RD[#All],GO$2,0)/GO$1,"")</f>
        <v>0</v>
      </c>
      <c r="GP50" s="67">
        <f>IFERROR(VLOOKUP($B50,RD[#All],GP$2,0)/GP$1,"")</f>
        <v>0</v>
      </c>
      <c r="GQ50" s="67">
        <f>IFERROR(VLOOKUP($B50,RD[#All],GQ$2,0)/GQ$1,"")</f>
        <v>0</v>
      </c>
      <c r="GR50" s="67">
        <f>IFERROR(VLOOKUP($B50,RD[#All],GR$2,0)/GR$1,"")</f>
        <v>0</v>
      </c>
      <c r="GS50" s="67" t="str">
        <f>IFERROR(VLOOKUP($B50,RD[#All],GS$2,0)/GS$1,"")</f>
        <v/>
      </c>
      <c r="GT50" s="67" t="str">
        <f>IFERROR(VLOOKUP($B50,RD[#All],GT$2,0)/GT$1,"")</f>
        <v/>
      </c>
      <c r="GU50" s="67">
        <f>IFERROR(VLOOKUP($B50,RD[#All],GU$2,0)/GU$1,"")</f>
        <v>0</v>
      </c>
      <c r="GV50" s="67">
        <f>IFERROR(VLOOKUP($B50,RD[#All],GV$2,0)/GV$1,"")</f>
        <v>0</v>
      </c>
      <c r="GW50" s="67">
        <f>IFERROR(VLOOKUP($B50,RD[#All],GW$2,0)/GW$1,"")</f>
        <v>0</v>
      </c>
      <c r="GX50" s="67" t="str">
        <f>IFERROR(VLOOKUP($B50,RD[#All],GX$2,0)/GX$1,"")</f>
        <v/>
      </c>
      <c r="GY50" s="67">
        <f>IFERROR(VLOOKUP($B50,RD[#All],GY$2,0)/GY$1,"")</f>
        <v>0</v>
      </c>
      <c r="GZ50" s="67">
        <f>IFERROR(VLOOKUP($B50,RD[#All],GZ$2,0)/GZ$1,"")</f>
        <v>0</v>
      </c>
      <c r="HA50" s="67">
        <f>IFERROR(VLOOKUP($B50,RD[#All],HA$2,0)/HA$1,"")</f>
        <v>0</v>
      </c>
      <c r="HB50" s="67">
        <f>IFERROR(VLOOKUP($B50,RD[#All],HB$2,0)/HB$1,"")</f>
        <v>0</v>
      </c>
      <c r="HC50" s="67">
        <f>IFERROR(VLOOKUP($B50,RD[#All],HC$2,0)/HC$1,"")</f>
        <v>0</v>
      </c>
      <c r="HD50" s="67">
        <f>IFERROR(VLOOKUP($B50,RD[#All],HD$2,0)/HD$1,"")</f>
        <v>0</v>
      </c>
      <c r="HE50" s="67">
        <f>IFERROR(VLOOKUP($B50,RD[#All],HE$2,0)/HE$1,"")</f>
        <v>0</v>
      </c>
      <c r="HF50" s="67">
        <f>IFERROR(VLOOKUP($B50,RD[#All],HF$2,0)/HF$1,"")</f>
        <v>0</v>
      </c>
      <c r="HG50" s="67">
        <f>IFERROR(VLOOKUP($B50,RD[#All],HG$2,0)/HG$1,"")</f>
        <v>0</v>
      </c>
      <c r="HH50" s="67">
        <f>IFERROR(VLOOKUP($B50,RD[#All],HH$2,0)/HH$1,"")</f>
        <v>0</v>
      </c>
      <c r="HI50" s="67">
        <f>IFERROR(VLOOKUP($B50,RD[#All],HI$2,0)/HI$1,"")</f>
        <v>0</v>
      </c>
      <c r="HJ50" s="67">
        <f>IFERROR(VLOOKUP($B50,RD[#All],HJ$2,0)/HJ$1,"")</f>
        <v>0</v>
      </c>
      <c r="HK50" s="67">
        <f>IFERROR(VLOOKUP($B50,RD[#All],HK$2,0)/HK$1,"")</f>
        <v>0</v>
      </c>
      <c r="HL50" s="67">
        <f>IFERROR(VLOOKUP($B50,RD[#All],HL$2,0)/HL$1,"")</f>
        <v>0</v>
      </c>
      <c r="HM50" s="67">
        <f>IFERROR(VLOOKUP($B50,RD[#All],HM$2,0)/HM$1,"")</f>
        <v>0</v>
      </c>
      <c r="HN50" s="67">
        <f>IFERROR(VLOOKUP($B50,RD[#All],HN$2,0)/HN$1,"")</f>
        <v>0</v>
      </c>
      <c r="HO50" s="67">
        <f>IFERROR(VLOOKUP($B50,RD[#All],HO$2,0)/HO$1,"")</f>
        <v>0</v>
      </c>
      <c r="HP50" s="67">
        <f>IFERROR(VLOOKUP($B50,RD[#All],HP$2,0)/HP$1,"")</f>
        <v>0</v>
      </c>
      <c r="HQ50" s="67">
        <f>IFERROR(VLOOKUP($B50,RD[#All],HQ$2,0)/HQ$1,"")</f>
        <v>0</v>
      </c>
      <c r="HR50" s="67">
        <f>IFERROR(VLOOKUP($B50,RD[#All],HR$2,0)/HR$1,"")</f>
        <v>0</v>
      </c>
      <c r="HS50" s="67">
        <f>IFERROR(VLOOKUP($B50,RD[#All],HS$2,0)/HS$1,"")</f>
        <v>0</v>
      </c>
      <c r="HT50" s="67">
        <f>IFERROR(VLOOKUP($B50,RD[#All],HT$2,0)/HT$1,"")</f>
        <v>0</v>
      </c>
      <c r="HU50" s="67">
        <f>IFERROR(VLOOKUP($B50,RD[#All],HU$2,0)/HU$1,"")</f>
        <v>0</v>
      </c>
      <c r="HV50" s="67">
        <f>IFERROR(VLOOKUP($B50,RD[#All],HV$2,0)/HV$1,"")</f>
        <v>0</v>
      </c>
      <c r="HW50" s="67">
        <f>IFERROR(VLOOKUP($B50,RD[#All],HW$2,0)/HW$1,"")</f>
        <v>0</v>
      </c>
      <c r="HX50" s="67">
        <f>IFERROR(VLOOKUP($B50,RD[#All],HX$2,0)/HX$1,"")</f>
        <v>0</v>
      </c>
      <c r="HY50" s="67">
        <f>IFERROR(VLOOKUP($B50,RD[#All],HY$2,0)/HY$1,"")</f>
        <v>0</v>
      </c>
      <c r="HZ50" s="67">
        <f>IFERROR(VLOOKUP($B50,RD[#All],HZ$2,0)/HZ$1,"")</f>
        <v>0</v>
      </c>
      <c r="IA50" s="67">
        <f>IFERROR(VLOOKUP($B50,RD[#All],IA$2,0)/IA$1,"")</f>
        <v>0</v>
      </c>
      <c r="IB50" s="67">
        <f>IFERROR(VLOOKUP($B50,RD[#All],IB$2,0)/IB$1,"")</f>
        <v>0</v>
      </c>
      <c r="IC50" s="67">
        <f>IFERROR(VLOOKUP($B50,RD[#All],IC$2,0)/IC$1,"")</f>
        <v>0</v>
      </c>
      <c r="ID50" s="67">
        <f>IFERROR(VLOOKUP($B50,RD[#All],ID$2,0)/ID$1,"")</f>
        <v>0</v>
      </c>
      <c r="IE50" s="67">
        <f>IFERROR(VLOOKUP($B50,RD[#All],IE$2,0)/IE$1,"")</f>
        <v>0</v>
      </c>
      <c r="IF50" s="67" t="str">
        <f>IFERROR(VLOOKUP($B50,RD[#All],IF$2,0)/IF$1,"")</f>
        <v/>
      </c>
      <c r="IG50" s="67">
        <f>IFERROR(VLOOKUP($B50,RD[#All],IG$2,0)/IG$1,"")</f>
        <v>0</v>
      </c>
      <c r="IH50" s="67">
        <f>IFERROR(VLOOKUP($B50,RD[#All],IH$2,0)/IH$1,"")</f>
        <v>0</v>
      </c>
      <c r="II50" s="67">
        <f>IFERROR(VLOOKUP($B50,RD[#All],II$2,0)/II$1,"")</f>
        <v>0</v>
      </c>
      <c r="IJ50" s="67">
        <f>IFERROR(VLOOKUP($B50,RD[#All],IJ$2,0)/IJ$1,"")</f>
        <v>0</v>
      </c>
      <c r="IK50" s="67">
        <f>IFERROR(VLOOKUP($B50,RD[#All],IK$2,0)/IK$1,"")</f>
        <v>0</v>
      </c>
      <c r="IL50" s="67" t="str">
        <f>IFERROR(VLOOKUP($B50,RD[#All],IL$2,0)/IL$1,"")</f>
        <v/>
      </c>
      <c r="IM50" s="67" t="str">
        <f>IFERROR(VLOOKUP($B50,RD[#All],IM$2,0)/IM$1,"")</f>
        <v/>
      </c>
      <c r="IN50" s="67">
        <f>IFERROR(VLOOKUP($B50,RD[#All],IN$2,0)/IN$1,"")</f>
        <v>0</v>
      </c>
      <c r="IO50" s="67">
        <f>IFERROR(VLOOKUP($B50,RD[#All],IO$2,0)/IO$1,"")</f>
        <v>0</v>
      </c>
      <c r="IP50" s="67">
        <f>IFERROR(VLOOKUP($B50,RD[#All],IP$2,0)/IP$1,"")</f>
        <v>0</v>
      </c>
      <c r="IQ50" s="67">
        <f>IFERROR(VLOOKUP($B50,RD[#All],IQ$2,0)/IQ$1,"")</f>
        <v>0</v>
      </c>
      <c r="IR50" s="67">
        <f>IFERROR(VLOOKUP($B50,RD[#All],IR$2,0)/IR$1,"")</f>
        <v>0</v>
      </c>
      <c r="IS50" s="86" t="str">
        <f>IFERROR(AVERAGEIF(Inv_SY_B[[#This Row],[BLK1_INV1]:[BLK8_INV27]],"&gt;"&amp;0.1,Inv_SY_B[[#This Row],[BLK1_INV1]:[BLK8_INV27]]),"")</f>
        <v/>
      </c>
    </row>
    <row r="51" spans="2:253" x14ac:dyDescent="0.35">
      <c r="B51" s="87">
        <f t="shared" si="1"/>
        <v>45873</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35">
      <c r="B52" s="87">
        <f t="shared" si="1"/>
        <v>45874</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35">
      <c r="B53" s="87">
        <f t="shared" si="1"/>
        <v>45875</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3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2.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509425-F0FF-4F7E-9FA6-18E793B42D13}">
  <ds:schemaRefs>
    <ds:schemaRef ds:uri="http://schemas.microsoft.com/DataMashup"/>
  </ds:schemaRefs>
</ds:datastoreItem>
</file>

<file path=customXml/itemProps4.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Raw_Data</vt:lpstr>
      <vt:lpstr>Modelling New</vt:lpstr>
      <vt:lpstr>Basic Data </vt:lpstr>
      <vt:lpstr>GA</vt:lpstr>
      <vt:lpstr>PA</vt:lpstr>
      <vt:lpstr>Inv_SY</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Puneet Rawat</cp:lastModifiedBy>
  <cp:revision/>
  <dcterms:created xsi:type="dcterms:W3CDTF">2015-06-05T18:17:20Z</dcterms:created>
  <dcterms:modified xsi:type="dcterms:W3CDTF">2025-07-20T03:04:01Z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