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45f0ecac46726d/Desktop/Royal Holloway^J University of London/A) First Year/B) Term Two/C) (EC5321) Investment and Portfolio Management/H) Week 8/C) Case Study Example/"/>
    </mc:Choice>
  </mc:AlternateContent>
  <xr:revisionPtr revIDLastSave="6" documentId="8_{50FEDCE0-8617-4252-9FE0-057876C01444}" xr6:coauthVersionLast="46" xr6:coauthVersionMax="46" xr10:uidLastSave="{5EE79AD0-BA7D-46A3-9C4E-C3550F4D7A73}"/>
  <bookViews>
    <workbookView minimized="1" xWindow="2960" yWindow="2960" windowWidth="10600" windowHeight="10060" xr2:uid="{F1F29B4F-5F22-48DC-9848-FEB3B06F79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3" i="1" l="1"/>
  <c r="R22" i="1"/>
  <c r="R15" i="1"/>
  <c r="U9" i="1"/>
  <c r="T22" i="1"/>
  <c r="T24" i="1"/>
  <c r="U13" i="1"/>
  <c r="U10" i="1"/>
  <c r="U11" i="1"/>
  <c r="U12" i="1"/>
  <c r="D6" i="1"/>
  <c r="K9" i="1"/>
  <c r="L11" i="1" s="1"/>
  <c r="L12" i="1" l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K12" i="1"/>
  <c r="S6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6" i="1" l="1"/>
  <c r="B30" i="1" l="1"/>
</calcChain>
</file>

<file path=xl/sharedStrings.xml><?xml version="1.0" encoding="utf-8"?>
<sst xmlns="http://schemas.openxmlformats.org/spreadsheetml/2006/main" count="46" uniqueCount="38">
  <si>
    <t>Mean %</t>
  </si>
  <si>
    <t>Time</t>
  </si>
  <si>
    <t>Growth</t>
  </si>
  <si>
    <t>Yoshida</t>
  </si>
  <si>
    <t>Suzuki</t>
  </si>
  <si>
    <t>Actual</t>
  </si>
  <si>
    <t>Nominal Value</t>
  </si>
  <si>
    <t>billion yen</t>
  </si>
  <si>
    <t>FCF mill</t>
  </si>
  <si>
    <t>Saito</t>
  </si>
  <si>
    <t>time</t>
  </si>
  <si>
    <t>infinity</t>
  </si>
  <si>
    <t>growth rate 1 to 3</t>
  </si>
  <si>
    <t>mean 2%</t>
  </si>
  <si>
    <t>discount by 10%</t>
  </si>
  <si>
    <t>period</t>
  </si>
  <si>
    <t>PV</t>
  </si>
  <si>
    <t>billion</t>
  </si>
  <si>
    <t>Gorgon Growth Model</t>
  </si>
  <si>
    <t>Div t+1</t>
  </si>
  <si>
    <t>\</t>
  </si>
  <si>
    <t>r-g</t>
  </si>
  <si>
    <t>628*(1.02)</t>
  </si>
  <si>
    <t>0.1-0.02</t>
  </si>
  <si>
    <t>Perpetuity value at 2017</t>
  </si>
  <si>
    <t>Discounted to 2012</t>
  </si>
  <si>
    <t>Total Value</t>
  </si>
  <si>
    <t>We use FCF rather than profits because the FCF accounts for reinvestment into the business.</t>
  </si>
  <si>
    <t>If we used profits then it would be roughly the same in the infinite time span.</t>
  </si>
  <si>
    <t>This is because the investment is then applied to the next time period as extra profit but this may not be near identical in a short time horizon.</t>
  </si>
  <si>
    <t>This may not be the case if the investment multiplier is significantly different from (1+g)/(1+r).</t>
  </si>
  <si>
    <t>With uneven cashflows, we used the annuity formula and then added the discounted value of the growing perpetuity afterwards.</t>
  </si>
  <si>
    <t>It is important to note that we discounted the perpetuity value from 2017 money back to 2012 value using their minimum expected returns.</t>
  </si>
  <si>
    <t>Mr Yoshida values it at 5billion and is happy to sell for that amount.</t>
  </si>
  <si>
    <t>The actual valuation is 6.9 billion. As this is above his valuation, he should sell.</t>
  </si>
  <si>
    <t>Myles:</t>
  </si>
  <si>
    <t>Awet:</t>
  </si>
  <si>
    <t>Danny: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</si>
</sst>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DE3BF-437D-4575-86D5-F94E10222503}">
  <dimension ref="B5:V43"/>
  <sheetViews>
    <sheetView tabSelected="1" topLeftCell="B2" workbookViewId="0">
      <selection activeCell="T24" sqref="T24"/>
    </sheetView>
  </sheetViews>
  <sheetFormatPr defaultRowHeight="14.5" x14ac:dyDescent="0.35"/>
  <cols>
    <col min="20" max="20" width="9.90625" customWidth="1"/>
  </cols>
  <sheetData>
    <row r="5" spans="2:21" x14ac:dyDescent="0.35">
      <c r="B5" s="1" t="s">
        <v>3</v>
      </c>
      <c r="K5" s="1" t="s">
        <v>4</v>
      </c>
      <c r="R5" s="1" t="s">
        <v>9</v>
      </c>
    </row>
    <row r="6" spans="2:21" x14ac:dyDescent="0.35">
      <c r="B6" s="1" t="s">
        <v>6</v>
      </c>
      <c r="C6" s="1"/>
      <c r="D6" s="1">
        <f>SUM(C9:C28)/1000</f>
        <v>5</v>
      </c>
      <c r="E6" s="1" t="s">
        <v>7</v>
      </c>
      <c r="I6" s="1" t="s">
        <v>6</v>
      </c>
      <c r="J6" s="1"/>
      <c r="K6" s="1">
        <f>SUM(K12:K31)/1000</f>
        <v>7.7453973498891111</v>
      </c>
      <c r="L6" s="1" t="s">
        <v>7</v>
      </c>
      <c r="Q6" s="1" t="s">
        <v>26</v>
      </c>
      <c r="R6" s="1"/>
      <c r="S6" s="1">
        <f>T24+R15</f>
        <v>6.9255009903695095</v>
      </c>
      <c r="T6" s="1" t="s">
        <v>7</v>
      </c>
    </row>
    <row r="8" spans="2:21" x14ac:dyDescent="0.35">
      <c r="B8" t="s">
        <v>1</v>
      </c>
      <c r="C8" t="s">
        <v>8</v>
      </c>
      <c r="I8">
        <v>1.03</v>
      </c>
      <c r="J8">
        <v>1.05</v>
      </c>
      <c r="K8" t="s">
        <v>0</v>
      </c>
      <c r="Q8" t="s">
        <v>15</v>
      </c>
      <c r="R8" t="s">
        <v>10</v>
      </c>
      <c r="T8" t="s">
        <v>14</v>
      </c>
    </row>
    <row r="9" spans="2:21" x14ac:dyDescent="0.35">
      <c r="B9">
        <v>1</v>
      </c>
      <c r="C9">
        <v>250</v>
      </c>
      <c r="K9">
        <f>(I8+J8)/2</f>
        <v>1.04</v>
      </c>
      <c r="Q9">
        <v>1</v>
      </c>
      <c r="R9">
        <v>2013</v>
      </c>
      <c r="S9">
        <v>396</v>
      </c>
      <c r="T9">
        <v>1.1000000000000001</v>
      </c>
      <c r="U9">
        <f>S9/(T9^Q9)</f>
        <v>359.99999999999994</v>
      </c>
    </row>
    <row r="10" spans="2:21" x14ac:dyDescent="0.35">
      <c r="B10">
        <v>2</v>
      </c>
      <c r="C10">
        <v>250</v>
      </c>
      <c r="J10" t="s">
        <v>1</v>
      </c>
      <c r="K10" t="s">
        <v>8</v>
      </c>
      <c r="L10" t="s">
        <v>2</v>
      </c>
      <c r="Q10">
        <v>2</v>
      </c>
      <c r="R10">
        <v>2014</v>
      </c>
      <c r="S10">
        <v>465</v>
      </c>
      <c r="T10">
        <v>1.1000000000000001</v>
      </c>
      <c r="U10">
        <f t="shared" ref="U10:U12" si="0">S10/(T10^Q10)</f>
        <v>384.29752066115697</v>
      </c>
    </row>
    <row r="11" spans="2:21" x14ac:dyDescent="0.35">
      <c r="B11">
        <v>3</v>
      </c>
      <c r="C11">
        <v>250</v>
      </c>
      <c r="I11" t="s">
        <v>5</v>
      </c>
      <c r="J11">
        <v>0</v>
      </c>
      <c r="K11">
        <v>250.1</v>
      </c>
      <c r="L11">
        <f>K9</f>
        <v>1.04</v>
      </c>
      <c r="Q11">
        <v>3</v>
      </c>
      <c r="R11">
        <v>2015</v>
      </c>
      <c r="S11">
        <v>539</v>
      </c>
      <c r="T11">
        <v>1.1000000000000001</v>
      </c>
      <c r="U11">
        <f t="shared" si="0"/>
        <v>404.95867768595031</v>
      </c>
    </row>
    <row r="12" spans="2:21" x14ac:dyDescent="0.35">
      <c r="B12">
        <v>4</v>
      </c>
      <c r="C12">
        <v>250</v>
      </c>
      <c r="J12">
        <v>1</v>
      </c>
      <c r="K12">
        <f>K11*L11</f>
        <v>260.10399999999998</v>
      </c>
      <c r="L12">
        <f>L11</f>
        <v>1.04</v>
      </c>
      <c r="Q12">
        <v>4</v>
      </c>
      <c r="R12">
        <v>2016</v>
      </c>
      <c r="S12">
        <v>607</v>
      </c>
      <c r="T12">
        <v>1.1000000000000001</v>
      </c>
      <c r="U12">
        <f t="shared" si="0"/>
        <v>414.58916740659782</v>
      </c>
    </row>
    <row r="13" spans="2:21" x14ac:dyDescent="0.35">
      <c r="B13">
        <v>5</v>
      </c>
      <c r="C13">
        <v>250</v>
      </c>
      <c r="J13">
        <v>2</v>
      </c>
      <c r="K13">
        <f t="shared" ref="K13:K31" si="1">K12*L12</f>
        <v>270.50815999999998</v>
      </c>
      <c r="L13">
        <f t="shared" ref="L13:L30" si="2">L12</f>
        <v>1.04</v>
      </c>
      <c r="Q13">
        <v>5</v>
      </c>
      <c r="R13">
        <v>2017</v>
      </c>
      <c r="S13">
        <v>628</v>
      </c>
      <c r="T13">
        <v>1.1000000000000001</v>
      </c>
      <c r="U13">
        <f>S13/(T13^Q13)</f>
        <v>389.93859088114931</v>
      </c>
    </row>
    <row r="14" spans="2:21" x14ac:dyDescent="0.35">
      <c r="B14">
        <v>6</v>
      </c>
      <c r="C14">
        <v>250</v>
      </c>
      <c r="J14">
        <v>3</v>
      </c>
      <c r="K14">
        <f t="shared" si="1"/>
        <v>281.32848639999997</v>
      </c>
      <c r="L14">
        <f t="shared" si="2"/>
        <v>1.04</v>
      </c>
    </row>
    <row r="15" spans="2:21" x14ac:dyDescent="0.35">
      <c r="B15">
        <v>7</v>
      </c>
      <c r="C15">
        <v>250</v>
      </c>
      <c r="J15">
        <v>4</v>
      </c>
      <c r="K15">
        <f t="shared" si="1"/>
        <v>292.58162585599996</v>
      </c>
      <c r="L15">
        <f t="shared" si="2"/>
        <v>1.04</v>
      </c>
      <c r="Q15" t="s">
        <v>16</v>
      </c>
      <c r="R15">
        <f>SUM(U9:U13)/1000</f>
        <v>1.9537839566348545</v>
      </c>
      <c r="S15" t="s">
        <v>17</v>
      </c>
    </row>
    <row r="16" spans="2:21" x14ac:dyDescent="0.35">
      <c r="B16">
        <v>8</v>
      </c>
      <c r="C16">
        <v>250</v>
      </c>
      <c r="J16">
        <v>5</v>
      </c>
      <c r="K16">
        <f t="shared" si="1"/>
        <v>304.28489089023998</v>
      </c>
      <c r="L16">
        <f t="shared" si="2"/>
        <v>1.04</v>
      </c>
    </row>
    <row r="17" spans="2:22" x14ac:dyDescent="0.35">
      <c r="B17">
        <v>9</v>
      </c>
      <c r="C17">
        <v>250</v>
      </c>
      <c r="J17">
        <v>6</v>
      </c>
      <c r="K17">
        <f t="shared" si="1"/>
        <v>316.45628652584958</v>
      </c>
      <c r="L17">
        <f t="shared" si="2"/>
        <v>1.04</v>
      </c>
      <c r="Q17">
        <v>2018</v>
      </c>
      <c r="R17" t="s">
        <v>12</v>
      </c>
    </row>
    <row r="18" spans="2:22" x14ac:dyDescent="0.35">
      <c r="B18">
        <v>10</v>
      </c>
      <c r="C18">
        <v>250</v>
      </c>
      <c r="J18">
        <v>7</v>
      </c>
      <c r="K18">
        <f t="shared" si="1"/>
        <v>329.11453798688359</v>
      </c>
      <c r="L18">
        <f t="shared" si="2"/>
        <v>1.04</v>
      </c>
      <c r="Q18" t="s">
        <v>11</v>
      </c>
      <c r="R18" t="s">
        <v>13</v>
      </c>
      <c r="S18">
        <v>1.02</v>
      </c>
    </row>
    <row r="19" spans="2:22" x14ac:dyDescent="0.35">
      <c r="B19">
        <v>11</v>
      </c>
      <c r="C19">
        <v>250</v>
      </c>
      <c r="J19">
        <v>8</v>
      </c>
      <c r="K19">
        <f t="shared" si="1"/>
        <v>342.27911950635894</v>
      </c>
      <c r="L19">
        <f t="shared" si="2"/>
        <v>1.04</v>
      </c>
      <c r="R19" t="s">
        <v>18</v>
      </c>
    </row>
    <row r="20" spans="2:22" x14ac:dyDescent="0.35">
      <c r="B20">
        <v>12</v>
      </c>
      <c r="C20">
        <v>250</v>
      </c>
      <c r="J20">
        <v>9</v>
      </c>
      <c r="K20">
        <f t="shared" si="1"/>
        <v>355.97028428661332</v>
      </c>
      <c r="L20">
        <f t="shared" si="2"/>
        <v>1.04</v>
      </c>
      <c r="R20" t="s">
        <v>19</v>
      </c>
      <c r="S20" t="s">
        <v>20</v>
      </c>
      <c r="T20" t="s">
        <v>21</v>
      </c>
    </row>
    <row r="21" spans="2:22" x14ac:dyDescent="0.35">
      <c r="B21">
        <v>13</v>
      </c>
      <c r="C21">
        <v>250</v>
      </c>
      <c r="J21">
        <v>10</v>
      </c>
      <c r="K21">
        <f t="shared" si="1"/>
        <v>370.20909565807784</v>
      </c>
      <c r="L21">
        <f t="shared" si="2"/>
        <v>1.04</v>
      </c>
      <c r="R21" t="s">
        <v>22</v>
      </c>
      <c r="S21" t="s">
        <v>20</v>
      </c>
      <c r="T21" t="s">
        <v>23</v>
      </c>
    </row>
    <row r="22" spans="2:22" x14ac:dyDescent="0.35">
      <c r="B22">
        <v>14</v>
      </c>
      <c r="C22">
        <v>250</v>
      </c>
      <c r="J22">
        <v>11</v>
      </c>
      <c r="K22">
        <f t="shared" si="1"/>
        <v>385.01745948440094</v>
      </c>
      <c r="L22">
        <f t="shared" si="2"/>
        <v>1.04</v>
      </c>
      <c r="R22">
        <f>S13*S18</f>
        <v>640.56000000000006</v>
      </c>
      <c r="S22" t="s">
        <v>20</v>
      </c>
      <c r="T22">
        <f>0.1-0.02</f>
        <v>0.08</v>
      </c>
    </row>
    <row r="23" spans="2:22" x14ac:dyDescent="0.35">
      <c r="B23">
        <v>15</v>
      </c>
      <c r="C23">
        <v>250</v>
      </c>
      <c r="J23">
        <v>12</v>
      </c>
      <c r="K23">
        <f t="shared" si="1"/>
        <v>400.41815786377697</v>
      </c>
      <c r="L23">
        <f t="shared" si="2"/>
        <v>1.04</v>
      </c>
      <c r="Q23" t="s">
        <v>24</v>
      </c>
      <c r="T23">
        <f>(R22/T22)/1000</f>
        <v>8.0070000000000014</v>
      </c>
      <c r="U23" t="s">
        <v>7</v>
      </c>
    </row>
    <row r="24" spans="2:22" x14ac:dyDescent="0.35">
      <c r="B24">
        <v>16</v>
      </c>
      <c r="C24">
        <v>250</v>
      </c>
      <c r="J24">
        <v>13</v>
      </c>
      <c r="K24">
        <f t="shared" si="1"/>
        <v>416.43488417832805</v>
      </c>
      <c r="L24">
        <f t="shared" si="2"/>
        <v>1.04</v>
      </c>
      <c r="Q24" t="s">
        <v>25</v>
      </c>
      <c r="T24">
        <f>T23/(T13^Q13)</f>
        <v>4.971717033734655</v>
      </c>
      <c r="V24" s="2"/>
    </row>
    <row r="25" spans="2:22" x14ac:dyDescent="0.35">
      <c r="B25">
        <v>17</v>
      </c>
      <c r="C25">
        <v>250</v>
      </c>
      <c r="J25">
        <v>14</v>
      </c>
      <c r="K25">
        <f t="shared" si="1"/>
        <v>433.09227954546117</v>
      </c>
      <c r="L25">
        <f t="shared" si="2"/>
        <v>1.04</v>
      </c>
    </row>
    <row r="26" spans="2:22" x14ac:dyDescent="0.35">
      <c r="B26">
        <v>18</v>
      </c>
      <c r="C26">
        <v>250</v>
      </c>
      <c r="J26">
        <v>15</v>
      </c>
      <c r="K26">
        <f t="shared" si="1"/>
        <v>450.41597072727961</v>
      </c>
      <c r="L26">
        <f t="shared" si="2"/>
        <v>1.04</v>
      </c>
    </row>
    <row r="27" spans="2:22" x14ac:dyDescent="0.35">
      <c r="B27">
        <v>19</v>
      </c>
      <c r="C27">
        <v>250</v>
      </c>
      <c r="J27">
        <v>16</v>
      </c>
      <c r="K27">
        <f t="shared" si="1"/>
        <v>468.43260955637083</v>
      </c>
      <c r="L27">
        <f t="shared" si="2"/>
        <v>1.04</v>
      </c>
    </row>
    <row r="28" spans="2:22" x14ac:dyDescent="0.35">
      <c r="B28">
        <v>20</v>
      </c>
      <c r="C28">
        <v>250</v>
      </c>
      <c r="J28">
        <v>17</v>
      </c>
      <c r="K28">
        <f t="shared" si="1"/>
        <v>487.16991393862571</v>
      </c>
      <c r="L28">
        <f t="shared" si="2"/>
        <v>1.04</v>
      </c>
    </row>
    <row r="29" spans="2:22" x14ac:dyDescent="0.35">
      <c r="J29">
        <v>18</v>
      </c>
      <c r="K29">
        <f t="shared" si="1"/>
        <v>506.65671049617077</v>
      </c>
      <c r="L29">
        <f t="shared" si="2"/>
        <v>1.04</v>
      </c>
    </row>
    <row r="30" spans="2:22" x14ac:dyDescent="0.35">
      <c r="B30">
        <f ca="1">COUNT(B9:B31)</f>
        <v>20</v>
      </c>
      <c r="J30">
        <v>19</v>
      </c>
      <c r="K30">
        <f t="shared" si="1"/>
        <v>526.92297891601766</v>
      </c>
      <c r="L30">
        <f t="shared" si="2"/>
        <v>1.04</v>
      </c>
    </row>
    <row r="31" spans="2:22" x14ac:dyDescent="0.35">
      <c r="J31">
        <v>20</v>
      </c>
      <c r="K31">
        <f t="shared" si="1"/>
        <v>547.99989807265843</v>
      </c>
    </row>
    <row r="34" spans="5:6" x14ac:dyDescent="0.35">
      <c r="E34" t="s">
        <v>35</v>
      </c>
      <c r="F34" t="s">
        <v>27</v>
      </c>
    </row>
    <row r="35" spans="5:6" x14ac:dyDescent="0.35">
      <c r="F35" t="s">
        <v>28</v>
      </c>
    </row>
    <row r="36" spans="5:6" x14ac:dyDescent="0.35">
      <c r="F36" t="s">
        <v>29</v>
      </c>
    </row>
    <row r="37" spans="5:6" x14ac:dyDescent="0.35">
      <c r="F37" t="s">
        <v>30</v>
      </c>
    </row>
    <row r="39" spans="5:6" x14ac:dyDescent="0.35">
      <c r="E39" t="s">
        <v>36</v>
      </c>
      <c r="F39" t="s">
        <v>31</v>
      </c>
    </row>
    <row r="40" spans="5:6" x14ac:dyDescent="0.35">
      <c r="F40" t="s">
        <v>32</v>
      </c>
    </row>
    <row r="42" spans="5:6" x14ac:dyDescent="0.35">
      <c r="E42" t="s">
        <v>37</v>
      </c>
      <c r="F42" t="s">
        <v>33</v>
      </c>
    </row>
    <row r="43" spans="5:6" x14ac:dyDescent="0.35">
      <c r="F4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Myles Lloyd</dc:creator>
  <cp:lastModifiedBy>Awet Tsegay</cp:lastModifiedBy>
  <dcterms:created xsi:type="dcterms:W3CDTF">2021-03-10T19:14:39Z</dcterms:created>
  <dcterms:modified xsi:type="dcterms:W3CDTF">2021-04-02T09:25:09Z</dcterms:modified>
</cp:coreProperties>
</file>