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rth reg. by age of mother" sheetId="2" r:id="rId5"/>
    <sheet state="visible" name="By Gender" sheetId="3" r:id="rId6"/>
    <sheet state="visible" name="By Province" sheetId="4" r:id="rId7"/>
  </sheets>
  <definedNames/>
  <calcPr/>
</workbook>
</file>

<file path=xl/sharedStrings.xml><?xml version="1.0" encoding="utf-8"?>
<sst xmlns="http://schemas.openxmlformats.org/spreadsheetml/2006/main" count="37" uniqueCount="37">
  <si>
    <t>Birth Statistics SA</t>
  </si>
  <si>
    <t>TOTAL BIRTHS</t>
  </si>
  <si>
    <t>GENDER RATIO</t>
  </si>
  <si>
    <t>MOTHER'S AGE</t>
  </si>
  <si>
    <t>AGE GROUP TOTAL 2021</t>
  </si>
  <si>
    <t>AGE GROUP TOTAL 2022</t>
  </si>
  <si>
    <t>AGE GROUP % 2021</t>
  </si>
  <si>
    <t>AGE GROUP % 2022</t>
  </si>
  <si>
    <t>%Difference of 2021 AVG</t>
  </si>
  <si>
    <t>10 - 14</t>
  </si>
  <si>
    <t>15 -19</t>
  </si>
  <si>
    <t>20 -24</t>
  </si>
  <si>
    <t>25 - 29</t>
  </si>
  <si>
    <t>30 - 34</t>
  </si>
  <si>
    <t>35 - 39</t>
  </si>
  <si>
    <t>40 - 44</t>
  </si>
  <si>
    <t>45 -49</t>
  </si>
  <si>
    <t>50 - 54</t>
  </si>
  <si>
    <t xml:space="preserve">TOTAL </t>
  </si>
  <si>
    <t>GENDER</t>
  </si>
  <si>
    <t>PERCENTAGE CHANGE</t>
  </si>
  <si>
    <t>Male</t>
  </si>
  <si>
    <t>Female</t>
  </si>
  <si>
    <t>Total</t>
  </si>
  <si>
    <t>Gender Ratio</t>
  </si>
  <si>
    <t>Province of Birth</t>
  </si>
  <si>
    <t>TOTAL 2021</t>
  </si>
  <si>
    <t>TOTAL 2022</t>
  </si>
  <si>
    <t>Western Cape</t>
  </si>
  <si>
    <t>Eastern Cape</t>
  </si>
  <si>
    <t>Northern Cape</t>
  </si>
  <si>
    <t>FreeState</t>
  </si>
  <si>
    <t>KwaZulu Natal</t>
  </si>
  <si>
    <t>North West</t>
  </si>
  <si>
    <t>Gauteng</t>
  </si>
  <si>
    <t>Mpumalanga</t>
  </si>
  <si>
    <t>Limpopo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</si>
</sst>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);[Red]\(#,##0.00\)"/>
    <numFmt numFmtId="165" formatCode="#,000.0_);[Red]\(#,000.0\)"/>
    <numFmt numFmtId="166" formatCode="_-* #,##0.00_-;\-* #,##0.00_-;_-* &quot;-&quot;??_-;_-@"/>
  </numFmts>
  <fonts count="8">
    <font>
      <sz val="11.0"/>
      <color theme="1"/>
      <name val="Calibri"/>
      <scheme val="minor"/>
    </font>
    <font>
      <b/>
      <sz val="19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4.0"/>
      <color rgb="FF4C113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vertical="center"/>
    </xf>
    <xf borderId="0" fillId="2" fontId="3" numFmtId="0" xfId="0" applyAlignment="1" applyFont="1">
      <alignment horizontal="right" readingOrder="0" vertical="center"/>
    </xf>
    <xf borderId="0" fillId="2" fontId="3" numFmtId="0" xfId="0" applyAlignment="1" applyFont="1">
      <alignment horizontal="left" readingOrder="0" vertical="center"/>
    </xf>
    <xf borderId="0" fillId="2" fontId="4" numFmtId="10" xfId="0" applyAlignment="1" applyFont="1" applyNumberFormat="1">
      <alignment readingOrder="0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49" xfId="0" applyAlignment="1" applyFont="1" applyNumberFormat="1">
      <alignment vertical="center"/>
    </xf>
    <xf borderId="0" fillId="0" fontId="6" numFmtId="164" xfId="0" applyAlignment="1" applyFont="1" applyNumberFormat="1">
      <alignment horizontal="right" vertical="center"/>
    </xf>
    <xf borderId="0" fillId="0" fontId="6" numFmtId="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6" numFmtId="166" xfId="0" applyAlignment="1" applyFont="1" applyNumberFormat="1">
      <alignment vertical="center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0" fillId="0" fontId="6" numFmtId="10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2" numFmtId="2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right" readingOrder="0" vertical="center"/>
    </xf>
    <xf borderId="0" fillId="0" fontId="6" numFmtId="0" xfId="0" applyAlignment="1" applyFont="1">
      <alignment vertical="center"/>
    </xf>
    <xf borderId="0" fillId="0" fontId="6" numFmtId="4" xfId="0" applyAlignment="1" applyFont="1" applyNumberFormat="1">
      <alignment horizontal="right" readingOrder="0" vertical="center"/>
    </xf>
    <xf borderId="0" fillId="0" fontId="6" numFmtId="4" xfId="0" applyAlignment="1" applyFont="1" applyNumberFormat="1">
      <alignment horizontal="right" vertical="center"/>
    </xf>
    <xf borderId="0" fillId="3" fontId="7" numFmtId="4" xfId="0" applyAlignment="1" applyFill="1" applyFont="1" applyNumberFormat="1">
      <alignment horizontal="right" readingOrder="0" vertical="center"/>
    </xf>
    <xf borderId="0" fillId="3" fontId="7" numFmtId="4" xfId="0" applyAlignment="1" applyFont="1" applyNumberFormat="1">
      <alignment horizontal="right" vertical="center"/>
    </xf>
    <xf borderId="0" fillId="0" fontId="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Births By Age Group 2021 vs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'Birth reg. by age of mother'!$B$1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'Birth reg. by age of mother'!$A$2:$A$10</c:f>
            </c:strRef>
          </c:cat>
          <c:val>
            <c:numRef>
              <c:f>'Birth reg. by age of mother'!$B$2:$B$10</c:f>
              <c:numCache/>
            </c:numRef>
          </c:val>
        </c:ser>
        <c:ser>
          <c:idx val="1"/>
          <c:order val="1"/>
          <c:tx>
            <c:strRef>
              <c:f>'Birth reg. by age of mother'!$C$1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cat>
            <c:strRef>
              <c:f>'Birth reg. by age of mother'!$A$2:$A$10</c:f>
            </c:strRef>
          </c:cat>
          <c:val>
            <c:numRef>
              <c:f>'Birth reg. by age of mother'!$C$2:$C$10</c:f>
              <c:numCache/>
            </c:numRef>
          </c:val>
        </c:ser>
        <c:axId val="1298045477"/>
        <c:axId val="1789653930"/>
      </c:barChart>
      <c:catAx>
        <c:axId val="1298045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BIRTH MOTHER'S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653930"/>
      </c:catAx>
      <c:valAx>
        <c:axId val="1789653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045477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Each Age Group % Against Total Births, 2021 vs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'Birth reg. by age of mother'!$D$1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'Birth reg. by age of mother'!$A$2:$A$10</c:f>
            </c:strRef>
          </c:cat>
          <c:val>
            <c:numRef>
              <c:f>'Birth reg. by age of mother'!$D$2:$D$11</c:f>
              <c:numCache/>
            </c:numRef>
          </c:val>
        </c:ser>
        <c:ser>
          <c:idx val="1"/>
          <c:order val="1"/>
          <c:tx>
            <c:strRef>
              <c:f>'Birth reg. by age of mother'!$E$1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'Birth reg. by age of mother'!$A$2:$A$10</c:f>
            </c:strRef>
          </c:cat>
          <c:val>
            <c:numRef>
              <c:f>'Birth reg. by age of mother'!$E$2:$E$11</c:f>
              <c:numCache/>
            </c:numRef>
          </c:val>
        </c:ser>
        <c:axId val="416614203"/>
        <c:axId val="1444998004"/>
      </c:barChart>
      <c:catAx>
        <c:axId val="416614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BIRTH MOTHER'S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998004"/>
      </c:catAx>
      <c:valAx>
        <c:axId val="1444998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614203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4C1130"/>
                </a:solidFill>
                <a:latin typeface="Arial"/>
              </a:defRPr>
            </a:pPr>
            <a:r>
              <a:rPr b="1" sz="1200">
                <a:solidFill>
                  <a:srgbClr val="4C1130"/>
                </a:solidFill>
                <a:latin typeface="Arial"/>
              </a:rPr>
              <a:t>By Gender 2021 vs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Gender'!$B$1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Gender'!$A$2:$A$3</c:f>
            </c:strRef>
          </c:cat>
          <c:val>
            <c:numRef>
              <c:f>'By Gender'!$B$2:$B$3</c:f>
              <c:numCache/>
            </c:numRef>
          </c:val>
        </c:ser>
        <c:ser>
          <c:idx val="1"/>
          <c:order val="1"/>
          <c:tx>
            <c:strRef>
              <c:f>'By Gender'!$C$1</c:f>
            </c:strRef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Gender'!$A$2:$A$3</c:f>
            </c:strRef>
          </c:cat>
          <c:val>
            <c:numRef>
              <c:f>'By Gender'!$C$2:$C$3</c:f>
              <c:numCache/>
            </c:numRef>
          </c:val>
        </c:ser>
        <c:axId val="302225227"/>
        <c:axId val="1700483598"/>
      </c:barChart>
      <c:catAx>
        <c:axId val="3022252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483598"/>
      </c:catAx>
      <c:valAx>
        <c:axId val="170048359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3022252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Births By Province 2021 vs 2022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'By Province'!$B$1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27BA0"/>
              </a:solidFill>
              <a:ln cmpd="sng">
                <a:solidFill>
                  <a:srgbClr val="C27BA0"/>
                </a:solidFill>
              </a:ln>
            </c:spPr>
          </c:marker>
          <c:xVal>
            <c:numRef>
              <c:f>'By Province'!$A$2:$A$10</c:f>
            </c:numRef>
          </c:xVal>
          <c:yVal>
            <c:numRef>
              <c:f>'By Province'!$B$2:$B$10</c:f>
              <c:numCache/>
            </c:numRef>
          </c:yVal>
        </c:ser>
        <c:ser>
          <c:idx val="1"/>
          <c:order val="1"/>
          <c:tx>
            <c:strRef>
              <c:f>'By Province'!$C$1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41B47"/>
              </a:solidFill>
              <a:ln cmpd="sng">
                <a:solidFill>
                  <a:srgbClr val="741B4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'By Province'!$A$2:$A$10</c:f>
            </c:numRef>
          </c:xVal>
          <c:yVal>
            <c:numRef>
              <c:f>'By Province'!$C$2:$C$10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44158"/>
        <c:axId val="1513807353"/>
      </c:scatterChart>
      <c:valAx>
        <c:axId val="1045044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PROVINCE OF BIRTH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07353"/>
      </c:valAx>
      <c:valAx>
        <c:axId val="151380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44158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0</xdr:row>
      <xdr:rowOff>276225</xdr:rowOff>
    </xdr:from>
    <xdr:ext cx="6724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657225</xdr:colOff>
      <xdr:row>19</xdr:row>
      <xdr:rowOff>180975</xdr:rowOff>
    </xdr:from>
    <xdr:ext cx="67246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12</xdr:row>
      <xdr:rowOff>180975</xdr:rowOff>
    </xdr:from>
    <xdr:ext cx="23526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657225</xdr:colOff>
      <xdr:row>39</xdr:row>
      <xdr:rowOff>0</xdr:rowOff>
    </xdr:from>
    <xdr:ext cx="67246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>
      <c r="A15" s="2"/>
      <c r="B15" s="5"/>
      <c r="C15" s="2"/>
      <c r="D15" s="2"/>
      <c r="E15" s="2"/>
      <c r="F15" s="2"/>
      <c r="G15" s="2"/>
      <c r="H15" s="2"/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>
      <c r="A33" s="3" t="s">
        <v>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>
      <c r="A36" s="2"/>
      <c r="B36" s="6"/>
      <c r="C36" s="2"/>
      <c r="D36" s="2"/>
      <c r="E36" s="2"/>
      <c r="F36" s="2"/>
      <c r="G36" s="2"/>
      <c r="H36" s="2"/>
      <c r="I36" s="2"/>
      <c r="J36" s="2"/>
      <c r="K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>
      <c r="A43" s="7">
        <v>5.0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6.57"/>
    <col customWidth="1" min="3" max="3" width="22.14"/>
    <col customWidth="1" min="4" max="5" width="18.29"/>
    <col customWidth="1" min="6" max="6" width="22.86"/>
    <col customWidth="1" min="7" max="26" width="9.0"/>
  </cols>
  <sheetData>
    <row r="1">
      <c r="A1" s="8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>
        <v>2665.0</v>
      </c>
      <c r="C2" s="12">
        <v>2720.0</v>
      </c>
      <c r="D2" s="13">
        <f t="shared" ref="D2:D10" si="1">(B2/$B$11)*100</f>
        <v>0.2972850568</v>
      </c>
      <c r="E2" s="13">
        <f t="shared" ref="E2:E10" si="2">(C2/$C$11)*100</f>
        <v>0.2878194187</v>
      </c>
      <c r="F2" s="13">
        <f>C11-B11</f>
        <v>48591</v>
      </c>
    </row>
    <row r="3">
      <c r="A3" s="14" t="s">
        <v>10</v>
      </c>
      <c r="B3" s="12">
        <v>91580.0</v>
      </c>
      <c r="C3" s="12">
        <v>106744.0</v>
      </c>
      <c r="D3" s="13">
        <f t="shared" si="1"/>
        <v>10.215897</v>
      </c>
      <c r="E3" s="13">
        <f t="shared" si="2"/>
        <v>11.29521913</v>
      </c>
      <c r="F3" s="13">
        <f>(F2/(C11+B11)*100)</f>
        <v>2.638688492</v>
      </c>
    </row>
    <row r="4">
      <c r="A4" s="14" t="s">
        <v>11</v>
      </c>
      <c r="B4" s="12">
        <v>214875.0</v>
      </c>
      <c r="C4" s="12">
        <v>220163.0</v>
      </c>
      <c r="D4" s="13">
        <f t="shared" si="1"/>
        <v>23.9696535</v>
      </c>
      <c r="E4" s="13">
        <f t="shared" si="2"/>
        <v>23.29675981</v>
      </c>
      <c r="F4" s="15"/>
    </row>
    <row r="5">
      <c r="A5" s="14" t="s">
        <v>12</v>
      </c>
      <c r="B5" s="12">
        <v>234514.0</v>
      </c>
      <c r="C5" s="12">
        <v>242136.0</v>
      </c>
      <c r="D5" s="13">
        <f t="shared" si="1"/>
        <v>26.16041569</v>
      </c>
      <c r="E5" s="13">
        <f t="shared" si="2"/>
        <v>25.62185396</v>
      </c>
    </row>
    <row r="6">
      <c r="A6" s="14" t="s">
        <v>13</v>
      </c>
      <c r="B6" s="12">
        <v>197713.0</v>
      </c>
      <c r="C6" s="12">
        <v>207282.0</v>
      </c>
      <c r="D6" s="13">
        <f t="shared" si="1"/>
        <v>22.05520466</v>
      </c>
      <c r="E6" s="13">
        <f t="shared" si="2"/>
        <v>21.93374439</v>
      </c>
    </row>
    <row r="7">
      <c r="A7" s="14" t="s">
        <v>14</v>
      </c>
      <c r="B7" s="12">
        <v>118687.0</v>
      </c>
      <c r="C7" s="12">
        <v>128143.0</v>
      </c>
      <c r="D7" s="13">
        <f t="shared" si="1"/>
        <v>13.23972665</v>
      </c>
      <c r="E7" s="13">
        <f t="shared" si="2"/>
        <v>13.55957492</v>
      </c>
    </row>
    <row r="8">
      <c r="A8" s="14" t="s">
        <v>15</v>
      </c>
      <c r="B8" s="12">
        <v>33527.0</v>
      </c>
      <c r="C8" s="12">
        <v>35279.0</v>
      </c>
      <c r="D8" s="13">
        <f t="shared" si="1"/>
        <v>3.739991031</v>
      </c>
      <c r="E8" s="13">
        <f t="shared" si="2"/>
        <v>3.73308135</v>
      </c>
    </row>
    <row r="9">
      <c r="A9" s="14" t="s">
        <v>16</v>
      </c>
      <c r="B9" s="12">
        <v>2689.0</v>
      </c>
      <c r="C9" s="12">
        <v>2445.0</v>
      </c>
      <c r="D9" s="13">
        <f t="shared" si="1"/>
        <v>0.2999622956</v>
      </c>
      <c r="E9" s="13">
        <f t="shared" si="2"/>
        <v>0.258720029</v>
      </c>
    </row>
    <row r="10">
      <c r="A10" s="14" t="s">
        <v>17</v>
      </c>
      <c r="B10" s="12">
        <v>196.0</v>
      </c>
      <c r="C10" s="12">
        <v>125.0</v>
      </c>
      <c r="D10" s="13">
        <f t="shared" si="1"/>
        <v>0.02186411675</v>
      </c>
      <c r="E10" s="13">
        <f t="shared" si="2"/>
        <v>0.01322699535</v>
      </c>
    </row>
    <row r="11">
      <c r="A11" s="16" t="s">
        <v>18</v>
      </c>
      <c r="B11" s="12">
        <f t="shared" ref="B11:C11" si="3">SUM(B2:B10)</f>
        <v>896446</v>
      </c>
      <c r="C11" s="12">
        <f t="shared" si="3"/>
        <v>945037</v>
      </c>
      <c r="F11" s="17"/>
    </row>
    <row r="12">
      <c r="A12" s="18"/>
      <c r="B12" s="19"/>
      <c r="C12" s="19"/>
    </row>
    <row r="14">
      <c r="C14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19.43"/>
    <col customWidth="1" min="4" max="4" width="19.14"/>
    <col customWidth="1" min="5" max="26" width="9.0"/>
  </cols>
  <sheetData>
    <row r="1">
      <c r="A1" s="8" t="s">
        <v>19</v>
      </c>
      <c r="B1" s="9">
        <v>2021.0</v>
      </c>
      <c r="C1" s="9">
        <v>2022.0</v>
      </c>
      <c r="D1" s="8" t="s">
        <v>20</v>
      </c>
      <c r="E1" s="16"/>
    </row>
    <row r="2">
      <c r="A2" s="14" t="s">
        <v>21</v>
      </c>
      <c r="B2" s="21">
        <v>497988.0</v>
      </c>
      <c r="C2" s="21">
        <v>498573.0</v>
      </c>
      <c r="D2" s="22">
        <f t="shared" ref="D2:D3" si="1">(C2-B2)/C2</f>
        <v>0.001173348737</v>
      </c>
    </row>
    <row r="3">
      <c r="A3" s="14" t="s">
        <v>22</v>
      </c>
      <c r="B3" s="21">
        <v>489171.0</v>
      </c>
      <c r="C3" s="21">
        <v>491056.0</v>
      </c>
      <c r="D3" s="22">
        <f t="shared" si="1"/>
        <v>0.003838666058</v>
      </c>
    </row>
    <row r="4">
      <c r="A4" s="14" t="s">
        <v>23</v>
      </c>
      <c r="B4" s="21">
        <f t="shared" ref="B4:D4" si="2">SUM(B2:B3)</f>
        <v>987159</v>
      </c>
      <c r="C4" s="21">
        <f t="shared" si="2"/>
        <v>989629</v>
      </c>
      <c r="D4" s="22">
        <f t="shared" si="2"/>
        <v>0.005012014796</v>
      </c>
    </row>
    <row r="5">
      <c r="A5" s="23" t="s">
        <v>24</v>
      </c>
      <c r="B5" s="19" t="str">
        <f t="shared" ref="B5:C5" si="3">ROUND(B2/B3,3)&amp;":"&amp;1</f>
        <v>1.018:1</v>
      </c>
      <c r="C5" s="19" t="str">
        <f t="shared" si="3"/>
        <v>1.015:1</v>
      </c>
      <c r="D5" s="22">
        <f>SUM(D3:D4)</f>
        <v>0.008850680854</v>
      </c>
    </row>
    <row r="6">
      <c r="B6" s="24"/>
      <c r="C6" s="24"/>
    </row>
    <row r="7">
      <c r="B7" s="24"/>
      <c r="C7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</cols>
  <sheetData>
    <row r="1">
      <c r="A1" s="25" t="s">
        <v>25</v>
      </c>
      <c r="B1" s="26" t="s">
        <v>26</v>
      </c>
      <c r="C1" s="26" t="s">
        <v>27</v>
      </c>
    </row>
    <row r="2">
      <c r="A2" s="27" t="s">
        <v>28</v>
      </c>
      <c r="B2" s="28">
        <v>97771.0</v>
      </c>
      <c r="C2" s="29">
        <v>103368.0</v>
      </c>
    </row>
    <row r="3">
      <c r="A3" s="27" t="s">
        <v>29</v>
      </c>
      <c r="B3" s="30">
        <v>114881.0</v>
      </c>
      <c r="C3" s="31">
        <v>129381.0</v>
      </c>
    </row>
    <row r="4">
      <c r="A4" s="32" t="s">
        <v>30</v>
      </c>
      <c r="B4" s="28">
        <v>23540.0</v>
      </c>
      <c r="C4" s="28">
        <v>27980.0</v>
      </c>
    </row>
    <row r="5">
      <c r="A5" s="27" t="s">
        <v>31</v>
      </c>
      <c r="B5" s="28">
        <v>46265.0</v>
      </c>
      <c r="C5" s="28">
        <v>52260.0</v>
      </c>
    </row>
    <row r="6">
      <c r="A6" s="27" t="s">
        <v>32</v>
      </c>
      <c r="B6" s="28">
        <v>205781.0</v>
      </c>
      <c r="C6" s="28">
        <v>223712.0</v>
      </c>
    </row>
    <row r="7">
      <c r="A7" s="27" t="s">
        <v>33</v>
      </c>
      <c r="B7" s="28">
        <v>57979.0</v>
      </c>
      <c r="C7" s="28">
        <v>61605.0</v>
      </c>
    </row>
    <row r="8">
      <c r="A8" s="27" t="s">
        <v>34</v>
      </c>
      <c r="B8" s="30">
        <v>228299.0</v>
      </c>
      <c r="C8" s="30">
        <v>247378.0</v>
      </c>
    </row>
    <row r="9">
      <c r="A9" s="27" t="s">
        <v>35</v>
      </c>
      <c r="B9" s="28">
        <v>95898.0</v>
      </c>
      <c r="C9" s="28">
        <v>104061.0</v>
      </c>
    </row>
    <row r="10">
      <c r="A10" s="27" t="s">
        <v>36</v>
      </c>
      <c r="B10" s="28">
        <v>132893.0</v>
      </c>
      <c r="C10" s="28">
        <v>137780.0</v>
      </c>
    </row>
  </sheetData>
  <drawing r:id="rId1"/>
</worksheet>
</file>