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AnacondaTest\"/>
    </mc:Choice>
  </mc:AlternateContent>
  <xr:revisionPtr revIDLastSave="0" documentId="13_ncr:1_{9ECFDCF7-D698-4CA6-8529-6C5408CBE37D}" xr6:coauthVersionLast="47" xr6:coauthVersionMax="47" xr10:uidLastSave="{00000000-0000-0000-0000-000000000000}"/>
  <bookViews>
    <workbookView xWindow="5232" yWindow="468" windowWidth="16440" windowHeight="9420" tabRatio="586" firstSheet="1" activeTab="3" xr2:uid="{00000000-000D-0000-FFFF-FFFF00000000}"/>
  </bookViews>
  <sheets>
    <sheet name="Encuesta general de trabajo" sheetId="1" r:id="rId1"/>
    <sheet name="DatosGenerales" sheetId="2" r:id="rId2"/>
    <sheet name="DatosSeccionados" sheetId="3" r:id="rId3"/>
    <sheet name="DatosLimpi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3" l="1"/>
  <c r="BG3" i="3" a="1"/>
  <c r="BG3" i="3"/>
  <c r="BG4" i="3" a="1"/>
  <c r="BG4" i="3" s="1"/>
  <c r="BG5" i="3" a="1"/>
  <c r="BG5" i="3"/>
  <c r="BG6" i="3" a="1"/>
  <c r="BG6" i="3"/>
  <c r="BG7" i="3" a="1"/>
  <c r="BG7" i="3"/>
  <c r="BG8" i="3" a="1"/>
  <c r="BG8" i="3" s="1"/>
  <c r="BG9" i="3" a="1"/>
  <c r="BG9" i="3"/>
  <c r="BG10" i="3" a="1"/>
  <c r="BG10" i="3"/>
  <c r="BG11" i="3" a="1"/>
  <c r="BG11" i="3"/>
  <c r="BG12" i="3" a="1"/>
  <c r="BG12" i="3" s="1"/>
  <c r="BG13" i="3" a="1"/>
  <c r="BG13" i="3"/>
  <c r="BG14" i="3" a="1"/>
  <c r="BG14" i="3"/>
  <c r="BG15" i="3" a="1"/>
  <c r="BG15" i="3"/>
  <c r="BG16" i="3" a="1"/>
  <c r="BG16" i="3" s="1"/>
  <c r="BG17" i="3" a="1"/>
  <c r="BG17" i="3"/>
  <c r="BG18" i="3" a="1"/>
  <c r="BG18" i="3"/>
  <c r="BG19" i="3" a="1"/>
  <c r="BG19" i="3"/>
  <c r="BG20" i="3" a="1"/>
  <c r="BG20" i="3" s="1"/>
  <c r="BG21" i="3" a="1"/>
  <c r="BG21" i="3"/>
  <c r="BG22" i="3" a="1"/>
  <c r="BG22" i="3"/>
  <c r="BG23" i="3" a="1"/>
  <c r="BG23" i="3"/>
  <c r="BG24" i="3" a="1"/>
  <c r="BG24" i="3" s="1"/>
  <c r="BG25" i="3" a="1"/>
  <c r="BG25" i="3"/>
  <c r="BG26" i="3" a="1"/>
  <c r="BG26" i="3"/>
  <c r="BG27" i="3" a="1"/>
  <c r="BG27" i="3"/>
  <c r="BG28" i="3" a="1"/>
  <c r="BG28" i="3" s="1"/>
  <c r="BG29" i="3" a="1"/>
  <c r="BG29" i="3"/>
  <c r="BG30" i="3" a="1"/>
  <c r="BG30" i="3"/>
  <c r="BG31" i="3" a="1"/>
  <c r="BG31" i="3"/>
  <c r="BG32" i="3" a="1"/>
  <c r="BG32" i="3" s="1"/>
  <c r="BG33" i="3" a="1"/>
  <c r="BG33" i="3"/>
  <c r="BG34" i="3" a="1"/>
  <c r="BG34" i="3"/>
  <c r="BG35" i="3" a="1"/>
  <c r="BG35" i="3"/>
  <c r="BG36" i="3" a="1"/>
  <c r="BG36" i="3" s="1"/>
  <c r="BG2" i="3" a="1"/>
  <c r="BG2" i="3" s="1"/>
  <c r="BE3" i="3"/>
  <c r="BE4" i="3"/>
  <c r="BE5" i="3"/>
  <c r="BE6" i="3"/>
  <c r="BE7" i="3"/>
  <c r="BE8" i="3"/>
  <c r="BE9" i="3"/>
  <c r="BE10" i="3"/>
  <c r="BE11" i="3"/>
  <c r="BE12" i="3"/>
  <c r="BE13" i="3"/>
  <c r="BE14" i="3"/>
  <c r="BE15" i="3"/>
  <c r="BE16" i="3"/>
  <c r="BE17" i="3"/>
  <c r="BE18" i="3"/>
  <c r="BE19" i="3"/>
  <c r="BE20" i="3"/>
  <c r="BE21" i="3"/>
  <c r="BE22" i="3"/>
  <c r="BE23" i="3"/>
  <c r="BE24" i="3"/>
  <c r="BE25" i="3"/>
  <c r="BE26" i="3"/>
  <c r="BE27" i="3"/>
  <c r="BE28" i="3"/>
  <c r="BE29" i="3"/>
  <c r="BE30" i="3"/>
  <c r="BE31" i="3"/>
  <c r="BE32" i="3"/>
  <c r="BE33" i="3"/>
  <c r="BE34" i="3"/>
  <c r="BE35" i="3"/>
  <c r="BE36" i="3"/>
  <c r="BE2" i="3"/>
  <c r="BC3" i="3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26" i="3"/>
  <c r="BC27" i="3"/>
  <c r="BC28" i="3"/>
  <c r="BC29" i="3"/>
  <c r="BC30" i="3"/>
  <c r="BC31" i="3"/>
  <c r="BC32" i="3"/>
  <c r="BC33" i="3"/>
  <c r="BC34" i="3"/>
  <c r="BC35" i="3"/>
  <c r="BC36" i="3"/>
  <c r="BC2" i="3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9" i="3"/>
  <c r="BA30" i="3"/>
  <c r="BA31" i="3"/>
  <c r="BA32" i="3"/>
  <c r="BA33" i="3"/>
  <c r="BA34" i="3"/>
  <c r="BA35" i="3"/>
  <c r="BA36" i="3"/>
  <c r="BA2" i="3"/>
  <c r="AY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26" i="3"/>
  <c r="AY27" i="3"/>
  <c r="AY28" i="3"/>
  <c r="AY29" i="3"/>
  <c r="AY30" i="3"/>
  <c r="AY31" i="3"/>
  <c r="AY32" i="3"/>
  <c r="AY33" i="3"/>
  <c r="AY34" i="3"/>
  <c r="AY35" i="3"/>
  <c r="AY36" i="3"/>
  <c r="AY2" i="3"/>
  <c r="AW3" i="3"/>
  <c r="AW4" i="3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2" i="3"/>
  <c r="AU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2" i="3"/>
  <c r="AQ2" i="3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2" i="3"/>
  <c r="W2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2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2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2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ncuesta general de trabajo" description="Conexión a la consulta 'Encuesta general de trabajo' en el libro." type="5" refreshedVersion="0" background="1">
    <dbPr connection="Provider=Microsoft.Mashup.OleDb.1;Data Source=$Workbook$;Location=&quot;Encuesta general de trabajo&quot;;Extended Properties=&quot;&quot;" command="SELECT * FROM [Encuesta general de trabaj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<sst xmlns="http://schemas.openxmlformats.org/spreadsheetml/2006/main" count="2387" uniqueCount="321">
  <si>
    <t>Marca temporal,"Edad","GÃ©nero","Nivel de estudio","Calle donde reside","Colonia","Â¿Has tenido empleo anteriormente?","Â¿A quÃ© edad tuviste tu primer empleo?","Â¿Eres autoempleado?","Indica tu rango de ganancias","Â¿EstÃ¡s asegurado?","Â¿Tienes una cuenta bancaria?","Â¿CuÃ¡l es tu rÃ©gimen de RFC?","Â¿CuÃ¡les son tus gastos estimados mensuales?","Â¿Has pedido algÃºn prÃ©stamo?","Â¿Tienes deudas?","Â¿Tuviste educaciÃ³n financiera?","Â¿Te enseÃ±aron a ahorrar o a invertir?","Â¿Cuentas con un fondo de emergencia?","Â¿CÃ³mo serÃ­a tu manera de ahorro?","Â¿Alguna vez has invertido?","Â¿Pagas con efectivo, tarjeta de dÃ©bito o crÃ©dito?","Â¿Vives en casa propia o renta? ","Â¿En quÃ© categorÃ­a gastas mÃ¡s? ","Â¿Dependes econÃ³micamente de alguien?","Si sÃ­, Â¿De quiÃ©n dependes?","Â¿Depende alguien de ti econÃ³micamente?","Â¿Tienes ingresos de otra fuente externa? (Trabajo, ventas, entre otros)","Â¿Sueles abonar a la caridad?","Â¿Conoces las clases sociales?","Si sÃ­, Â¿En quÃ© clase social te catalogas?"</t>
  </si>
  <si>
    <t>2022/11/11 6:15:06 p.Â m. GMT-6,"21","Mujer","Licenciatura","AstrologÃ­a ","El Mirador campestre ","SÃ­","20 - En adelante","No","500-1000","SÃ­","SÃ­","Asalariado","10000","No","No","No","Ahorrar","No","En banco","No","Efectivo","Renta","RecreaciÃ³n","SÃ­","PapÃ¡","No","SÃ­","No","SÃ­","Media - baja"</t>
  </si>
  <si>
    <t>2022/11/11 6:15:37 p.Â m. GMT-6,"22","Hombre","Licenciatura","Irapuato","Industrial","SÃ­","10 - 20","SÃ­","2,000-3,000 mensuales","No","SÃ­","Otro","2,000 mensuales aprox","No","No","SÃ­","Ahorrar","No","En banco","No","DÃ©bito","Casa propia","RecreaciÃ³n","SÃ­","Ambos","No","SÃ­","No","SÃ­","Media - alta"</t>
  </si>
  <si>
    <t>2022/11/11 6:17:09 p.Â m. GMT-6,"22","Mujer","Licenciatura","Avenida Universidad ","Lomas del Campestre","SÃ­","20 - En adelante","No","500 a 1000 semanales mas comisiones","No","SÃ­","Asalariado","6000","No","SÃ­","No","Ahorrar","No","En banco","No","CrÃ©dito","Renta","Escuela","SÃ­","Ambos","No","SÃ­","No","SÃ­","Media"</t>
  </si>
  <si>
    <t>2022/11/11 6:21:10 p.Â m. GMT-6,"25","Hombre","Preparatoria","Bulevar Cloto ","Ermita","SÃ­","20 - En adelante","SÃ­","15000","SÃ­","SÃ­","Asalariado","8000","No","No","SÃ­","Ahorrar","SÃ­","En banco","SÃ­","DÃ©bito","Casa propia","RecreaciÃ³n","No","","No","No","No","SÃ­","Media"</t>
  </si>
  <si>
    <t>2022/11/11 6:24:54 p.Â m. GMT-6,"24","Mujer","Licenciatura","Patos ","Arboledas de los LÃ³pez ","SÃ­","10 - 20","No","12,500 mensuales ","No","SÃ­","Asalariado","$7000","No","No","SÃ­","Ahorrar","SÃ­","Efectivo","SÃ­","Efectivo","Casa propia","RecreaciÃ³n","SÃ­","Ambos","No","No","SÃ­","SÃ­","Media - baja"</t>
  </si>
  <si>
    <t>2022/11/11 6:38:09 p.Â m. GMT-6,"22","Hombre","Licenciatura","","Mirador campestre","SÃ­","10 - 20","No","1000 al mes","No","SÃ­","Otro","1500","No","No","SÃ­","Ahorrar","SÃ­","En banco","No","CrÃ©dito","Renta","Comida","SÃ­","Ambos","No","No","SÃ­","SÃ­","Media - alta"</t>
  </si>
  <si>
    <t>2022/11/11 6:54:13 p.Â m. GMT-6,"18","Hombre","Licenciatura","Zodiaco","El Paraiso","SÃ­","10 - 20","No","1500-2000","SÃ­","No","Asalariado","4000","No","No","No","Ahorrar","No","Inversiones","No","Efectivo","Casa propia","Escuela","SÃ­","Ambos","No","No","No","SÃ­","Media - baja"</t>
  </si>
  <si>
    <t>2022/11/11 7:15:21 p.Â m. GMT-6,"23 aÃ±os","Mujer","Licenciatura","-","-","SÃ­","10 - 20","No","0","No","SÃ­","Asalariado","20,000 +","No","No","No","Ahorrar","No","Efectivo","No","CrÃ©dito","Renta","Comida","SÃ­","MamÃ¡","No","No","No","SÃ­","Media - baja"</t>
  </si>
  <si>
    <t>2022/11/11 8:40:30 p.Â m. GMT-6,"23","Mujer","Licenciatura","","Balcones de la Presa ","SÃ­","10 - 20","SÃ­","1800-2000","No","SÃ­","Otro","1000","No","No","SÃ­","Ahorrar","SÃ­","En banco","SÃ­","Efectivo","Casa propia","RecreaciÃ³n","SÃ­","Ambos","No","No","SÃ­","SÃ­","Media - alta"</t>
  </si>
  <si>
    <t>2022/11/11 9:38:28 p.Â m. GMT-6,"21","Hombre","Preparatoria","Leona Vicario","Lindavista","SÃ­","5 - 10","No","1500","SÃ­","SÃ­","Asalariado","4100","No","No","No","Ahorrar","No","En banco","No","Efectivo","Renta","Comida","SÃ­","Ambos","No","No","No","SÃ­","Media - alta"</t>
  </si>
  <si>
    <t>2022/11/12 12:13:32 p.Â m. GMT-6,"21","Hombre","Licenciatura","Paseo del Sol 109","Cima del Sol","SÃ­","10 - 20","No","10,000","SÃ­","SÃ­","Otro","5000","No","SÃ­","SÃ­","Ahorrar","No","Efectivo","SÃ­","CrÃ©dito","Renta","Comida","SÃ­","MamÃ¡","No","SÃ­","No","SÃ­","Media - alta"</t>
  </si>
  <si>
    <t>2022/11/12 12:24:33 p.Â m. GMT-6,"21","Mujer","Licenciatura","Avenida universidad ","Lomas del campestre","SÃ­","10 - 20","No","$4000","SÃ­","SÃ­","Otro","$4000","No","No","No","Ahorrar","SÃ­","En banco","No","DÃ©bito","Renta","Comida","SÃ­","PapÃ¡","No","No","No","SÃ­","Media"</t>
  </si>
  <si>
    <t>2022/11/12 12:26:10 p.Â m. GMT-6,"24","Mujer","Licenciatura","Paseo de los naranjos ","Club de golf los naranjos ","SÃ­","20 - En adelante","No","$5000 mensual","No","No","Actividad empresarial","$20 000","No","No","No","Ahorrar","SÃ­","En banco","No","Efectivo","Casa propia","Escuela","SÃ­","Ambos","No","No","No","SÃ­","Media"</t>
  </si>
  <si>
    <t>2022/11/12 12:26:54 p.Â m. GMT-6,"20","Mujer","Licenciatura","Puerto de Barcelona ","Loma bonita ","SÃ­","10 - 20","No","0","No","SÃ­","Otro","0","No","No","No","Ahorrar","No","Efectivo","No","Efectivo","Casa propia","Otro","SÃ­","Ambos","No","No","No","SÃ­","Media"</t>
  </si>
  <si>
    <t>2022/11/12 12:31:54 p.Â m. GMT-6,"20","Mujer","Licenciatura","Hoja de higuera","Fraccionamiento el Ã¡rbol","SÃ­","10 - 20","SÃ­","1200- 2000 semanal","No","SÃ­","Dependiente","4000","No","No","SÃ­","Ahorrar","SÃ­","En banco","SÃ­","DÃ©bito","Casa propia","Comida","SÃ­","Ambos","No","SÃ­","SÃ­","SÃ­","Media"</t>
  </si>
  <si>
    <t>2022/11/12 12:35:36 p.Â m. GMT-6,"19","Mujer","Licenciatura","Camino de la Ronda","San Antonio de Ayala ","SÃ­","10 - 20","No","$100 por hora, por alumno ","SÃ­","SÃ­","Otro","$2000","No","No","SÃ­","Invertir","SÃ­","Efectivo","SÃ­","CrÃ©dito","Renta","Escuela","SÃ­","PapÃ¡","No","No","SÃ­","SÃ­","Media - alta"</t>
  </si>
  <si>
    <t>2022/11/12 12:45:54 p.Â m. GMT-6,"24","Mujer","Licenciatura","","La Martinica ","SÃ­","20 - En adelante","No","4k mensuales","No","No","Otro","5k","No","No","No","Ahorrar","No","Efectivo","No","Efectivo","Renta","Comida","SÃ­","PapÃ¡","No","SÃ­","No","SÃ­","Media"</t>
  </si>
  <si>
    <t>2022/11/12 1:03:03 p.Â m. GMT-6,"21","Mujer","Licenciatura","Av. Universidad","Lomas del campestre ","SÃ­","10 - 20","No","$0","No","SÃ­","Dependiente","10000","No","No","No","Ahorrar","No","Inversiones","No","DÃ©bito","Renta","Comida","SÃ­","PapÃ¡","No","No","No","SÃ­","Media"</t>
  </si>
  <si>
    <t>2022/11/12 1:06:02 p.Â m. GMT-6,"20","Hombre","Licenciatura","Calle del Llano ","Lomas del Sol ","SÃ­","10 - 20","No","1500-2000 semanal ","SÃ­","SÃ­","Asalariado","Comida y renta ","No","No","No","Ahorrar","No","Inversiones","No","DÃ©bito","Renta","Comida","SÃ­","Ambos","No","SÃ­","No","SÃ­","Media"</t>
  </si>
  <si>
    <t>2022/11/12 1:06:15 p.Â m. GMT-6,"19","Mujer","Licenciatura","Av. Universidad ","Campestre ","No","20 - En adelante","No","0","No","SÃ­","Otro","6000","No","No","SÃ­","Ahorrar","SÃ­","En banco","No","DÃ©bito","Renta","Escuela","SÃ­","Ambos","No","No","SÃ­","SÃ­","Media - alta"</t>
  </si>
  <si>
    <t>2022/11/12 1:07:00 p.Â m. GMT-6,"21","Mujer","Licenciatura","San Cristobal ","RincÃ³n de los arcos ","SÃ­","10 - 20","No","1000-1500 a la semana sÃ³lo en vacaciones","No","SÃ­","Otro","500 aprox","No","SÃ­","SÃ­","Ahorrar","SÃ­","En banco","SÃ­","Efectivo","Casa propia","Ropa y accesorios","SÃ­","Ambos","No","SÃ­","No","SÃ­","Media"</t>
  </si>
  <si>
    <t>2022/11/12 1:54:24 p.Â m. GMT-6,"22","Mujer","Licenciatura","Av universidad ","Campestre ","SÃ­","10 - 20","SÃ­","500 semanales ","No","SÃ­","Otro","3,000","No","No","SÃ­","Ahorrar","SÃ­","En banco","SÃ­","DÃ©bito","Casa propia","Ropa y accesorios","SÃ­","Ambos","No","No","SÃ­","SÃ­","Media - alta"</t>
  </si>
  <si>
    <t>2022/11/12 2:58:38 p.Â m. GMT-6,"25","Hombre","Licenciatura","av universidad ","lomas del campestre","No","5 - 10","No","600","No","SÃ­","Dependiente","4500","No","No","No","Ahorrar","No","Efectivo","No","Efectivo","Casa propia","Escuela","SÃ­","MamÃ¡","No","No","No","SÃ­","Media - baja"</t>
  </si>
  <si>
    <t>2022/11/12 8:17:35 p.Â m. GMT-6,"20","Mujer","Licenciatura","av universidad ","lomas del sol","SÃ­","10 - 20","No","2500","SÃ­","SÃ­","Otro","8000","No","No","SÃ­","Invertir","SÃ­","Inversiones","SÃ­","DÃ©bito","Renta","Ropa y accesorios","SÃ­","MamÃ¡","No","No","SÃ­","SÃ­","Media - alta"</t>
  </si>
  <si>
    <t>2022/11/13 8:56:57 a.Â m. GMT-6,"21","Mujer","Licenciatura","Picacho 216","Jardines del moral ","SÃ­","10 - 20","No","$8,000 mensual ","SÃ­","SÃ­","Asalariado","$3,500","No","SÃ­","No","Invertir","No","Inversiones","SÃ­","DÃ©bito","Casa propia","Comida","No","","No","No","No","SÃ­","Baja - baja"</t>
  </si>
  <si>
    <t>2022/11/13 9:54:42 a.Â m. GMT-6,"19","Mujer","Licenciatura","Granja Martha","Parques del Sur","SÃ­","10 - 20","SÃ­","$1200 a la semana y ""comisiones""","No","No","Asalariado","$500","No","No","No","Invertir","No","En banco","SÃ­","Efectivo","Casa propia","RecreaciÃ³n","SÃ­","Ambos","No","No","No","SÃ­","Media - alta"</t>
  </si>
  <si>
    <t>2022/11/14 9:10:16 a.Â m. GMT-6,"21","Hombre","Preparatoria","Universidad","Lomas del campestre","SÃ­","10 - 20","No","0","No","SÃ­","Asalariado","4000","SÃ­","No","No","Ahorrar","No","En banco","No","DÃ©bito","Renta","Comida","SÃ­","PapÃ¡","No","No","No","SÃ­","Media"</t>
  </si>
  <si>
    <t>2022/11/14 5:41:08 p.Â m. GMT-6,"22","Mujer","Licenciatura","Ahuehuetes ","San JosÃ© de los Cedros ","SÃ­","10 - 20","No","18,000 - 22,000","SÃ­","SÃ­","Asalariado","16,000","No","No","SÃ­","Invertir","SÃ­","Inversiones","SÃ­","DÃ©bito","Renta","Comida","No","","No","SÃ­","No","SÃ­","Media"</t>
  </si>
  <si>
    <t>2022/11/16 3:42:43 p.Â m. GMT-6,"22","Hombre","Licenciatura","JARDIN PRIMAVERAL","Jardines de los naranjos","SÃ­","10 - 20","No","15-18000","SÃ­","SÃ­","Asalariado","7000","No","SÃ­","No","Ahorrar","No","Efectivo","No","DÃ©bito","Renta","Comida","No","","No","No","No","SÃ­","Media"</t>
  </si>
  <si>
    <t>2022/11/16 3:44:07 p.Â m. GMT-6,"19","Hombre","Preparatoria","Cantabria ","Sacromonte recidencial ","SÃ­","10 - 20","No","8000-10000 mensual ","SÃ­","SÃ­","Asalariado","2000$","No","No","SÃ­","Invertir","SÃ­","Inversiones","SÃ­","CrÃ©dito","Casa propia","Comida","SÃ­","Ambos","No","SÃ­","SÃ­","SÃ­","Media - alta"</t>
  </si>
  <si>
    <t>2022/11/16 3:44:08 p.Â m. GMT-6,"20","Hombre","Licenciatura","Loma del potrero 121","Lomas del campestre ","SÃ­","10 - 20","SÃ­","600-1000 a la semana ","No","SÃ­","Asalariado","2000-4000","No","SÃ­","No","Ahorrar","SÃ­","En banco","No","CrÃ©dito","Renta","Comida","SÃ­","MamÃ¡","No","SÃ­","SÃ­","SÃ­","Media"</t>
  </si>
  <si>
    <t>2022/11/16 3:47:58 p.Â m. GMT-6,"24","Mujer","Licenciatura","LÃ³pez Mateos ","Los sauces ","SÃ­","10 - 20","No","13,000 mensuales","No","SÃ­","Asalariado","10,000","No","No","SÃ­","Ahorrar","SÃ­","Efectivo","SÃ­","Efectivo","Casa propia","Ropa y accesorios","SÃ­","Ambos","No","No","SÃ­","SÃ­","Media - baja"</t>
  </si>
  <si>
    <t>2022/11/16 3:48:35 p.Â m. GMT-6,"21","Mujer","Licenciatura","AstrologÃ­a ","El mirador campestre ","SÃ­","20 - En adelante","No","500-700$","SÃ­","SÃ­","Actividad empresarial","10,000","No","No","No","Ahorrar","SÃ­","En banco","No","DÃ©bito","Renta","RecreaciÃ³n","SÃ­","PapÃ¡","No","SÃ­","No","SÃ­","Media - baja"</t>
  </si>
  <si>
    <t>2022/11/16 4:05:55 p.Â m. GMT-6,"21","Mujer","Licenciatura","Aldama #86","Centro ","No","10 - 20","No","0","No","SÃ­","Otro","$5000","No","No","No","Ahorrar","No","En banco","No","Efectivo","Renta","RecreaciÃ³n","SÃ­","Ambos","No","SÃ­","No","SÃ­","Media - baja"</t>
  </si>
  <si>
    <t>2022/11/16 4:19:08 p.Â m. GMT-6,"24","Mujer","Licenciatura","Yucon","Agua azul","SÃ­","10 - 20","No","10000","SÃ­","SÃ­","Asalariado","5000","No","No","SÃ­","Ahorrar","SÃ­","En banco","No","CrÃ©dito","Casa propia","Ropa y accesorios","SÃ­","MamÃ¡","No","SÃ­","No","SÃ­","Baja - baja"</t>
  </si>
  <si>
    <t>2022/11/16 4:20:01 p.Â m. GMT-6,"20","Mujer","Licenciatura","Pueblito ","La salle campestre ","SÃ­","20 - En adelante","SÃ­","Buenos ","No","SÃ­","Dependiente","15 000","SÃ­","SÃ­","SÃ­","Ahorrar","No","En banco","SÃ­","Efectivo","Casa propia","RecreaciÃ³n","SÃ­","PapÃ¡","SÃ­","SÃ­","SÃ­","SÃ­","Media - alta"</t>
  </si>
  <si>
    <t>2022/11/16 4:29:32 p.Â m. GMT-6,"24","Hombre","Licenciatura","","Panorama","SÃ­","10 - 20","No","20,000 - 30,000","SÃ­","SÃ­","Asalariado","10000","No","SÃ­","SÃ­","Ahorrar","SÃ­","Inversiones","SÃ­","CrÃ©dito","Renta","RecreaciÃ³n","No","","SÃ­","No","SÃ­","SÃ­","Media - alta"</t>
  </si>
  <si>
    <t>2022/11/16 5:11:42 p.Â m. GMT-6,"21","Mujer","Licenciatura","Real de Nuevo LeÃ³n 139-A ","Valle del Real ","No","20 - En adelante","SÃ­","Dependiendo de cuanto venda ","No","SÃ­","Otro","500","No","No","No","Ahorrar","No","Efectivo","SÃ­","DÃ©bito","Casa propia","Comida","SÃ­","Ambos","No","SÃ­","No","SÃ­","Media - baja"</t>
  </si>
  <si>
    <t>2022/11/16 11:07:39 p.Â m. GMT-6,"22","Hombre","Licenciatura","","Parques del Sur II","SÃ­","10 - 20","No","50000-55000","SÃ­","SÃ­","Otro","5500","No","No","SÃ­","Invertir","SÃ­","En banco","SÃ­","DÃ©bito","Casa propia","Comida","No","","SÃ­","SÃ­","SÃ­","SÃ­","Media - alta"</t>
  </si>
  <si>
    <t>2022/11/17 12:24:43 p.Â m. GMT-6,"18","Hombre","Preparatoria","JardÃ­n de los cedros ","Santa Julia ","SÃ­","10 - 20","No","0","No","SÃ­","Asalariado","3000","No","No","No","Ahorrar","SÃ­","Efectivo","No","Efectivo","Casa propia","Comida","SÃ­","MamÃ¡","No","SÃ­","No","SÃ­","Media"</t>
  </si>
  <si>
    <t>Edad</t>
  </si>
  <si>
    <t>Género</t>
  </si>
  <si>
    <t>Nivel de estudio</t>
  </si>
  <si>
    <t>Calle donde reside</t>
  </si>
  <si>
    <t>Colonia</t>
  </si>
  <si>
    <t>¿Has tenido empleo anteriormente?</t>
  </si>
  <si>
    <t>¿A qué edad tuviste tu primer empleo?</t>
  </si>
  <si>
    <t>¿Eres autoempleado?</t>
  </si>
  <si>
    <t>Indica tu rango de ganancias</t>
  </si>
  <si>
    <t>¿Estás asegurado?</t>
  </si>
  <si>
    <t>¿Tienes una cuenta bancaria?</t>
  </si>
  <si>
    <t>¿Cuál es tu régimen de RFC?</t>
  </si>
  <si>
    <t>¿Cuáles son tus gastos estimados mensuales?</t>
  </si>
  <si>
    <t>¿Has pedido algún préstamo?</t>
  </si>
  <si>
    <t>¿Tienes deudas?</t>
  </si>
  <si>
    <t>¿Tuviste educación financiera?</t>
  </si>
  <si>
    <t>¿Te enseñaron a ahorrar o a invertir?</t>
  </si>
  <si>
    <t>¿Cuentas con un fondo de emergencia?</t>
  </si>
  <si>
    <t>¿Cómo sería tu manera de ahorro?</t>
  </si>
  <si>
    <t>¿Alguna vez has invertido?</t>
  </si>
  <si>
    <t>¿Pagas con efectivo, tarjeta de débito o crédito?</t>
  </si>
  <si>
    <t xml:space="preserve">¿Vives en casa propia o renta? </t>
  </si>
  <si>
    <t xml:space="preserve">¿En qué categoría gastas más? </t>
  </si>
  <si>
    <t>¿Dependes económicamente de alguien?</t>
  </si>
  <si>
    <t>Si sí, ¿De quién dependes?</t>
  </si>
  <si>
    <t>¿Depende alguien de ti económicamente?</t>
  </si>
  <si>
    <t>¿Tienes ingresos de otra fuente externa? (Trabajo, ventas, entre otros)</t>
  </si>
  <si>
    <t>¿Sueles abonar a la caridad?</t>
  </si>
  <si>
    <t>¿Conoces las clases sociales?</t>
  </si>
  <si>
    <t>Si sí, ¿En qué clase social te catalogas?</t>
  </si>
  <si>
    <t>Mujer</t>
  </si>
  <si>
    <t>Licenciatura</t>
  </si>
  <si>
    <t xml:space="preserve">Astrología </t>
  </si>
  <si>
    <t xml:space="preserve">El Mirador campestre </t>
  </si>
  <si>
    <t>Sí</t>
  </si>
  <si>
    <t>20 - En adelante</t>
  </si>
  <si>
    <t>No</t>
  </si>
  <si>
    <t>500-1000</t>
  </si>
  <si>
    <t>Asalariado</t>
  </si>
  <si>
    <t>10000</t>
  </si>
  <si>
    <t>Ahorrar</t>
  </si>
  <si>
    <t>En banco</t>
  </si>
  <si>
    <t>Efectivo</t>
  </si>
  <si>
    <t>Renta</t>
  </si>
  <si>
    <t>Recreación</t>
  </si>
  <si>
    <t>Papá</t>
  </si>
  <si>
    <t>Media - baja</t>
  </si>
  <si>
    <t>Hombre</t>
  </si>
  <si>
    <t>Irapuato</t>
  </si>
  <si>
    <t>Industrial</t>
  </si>
  <si>
    <t>10 - 20</t>
  </si>
  <si>
    <t>2,000-3,000 mensuales</t>
  </si>
  <si>
    <t>Otro</t>
  </si>
  <si>
    <t>2,000 mensuales aprox</t>
  </si>
  <si>
    <t>Débito</t>
  </si>
  <si>
    <t>Casa propia</t>
  </si>
  <si>
    <t>Ambos</t>
  </si>
  <si>
    <t>Media - alta</t>
  </si>
  <si>
    <t xml:space="preserve">Avenida Universidad </t>
  </si>
  <si>
    <t>Lomas del Campestre</t>
  </si>
  <si>
    <t>500 a 1000 semanales mas comisiones</t>
  </si>
  <si>
    <t>6000</t>
  </si>
  <si>
    <t>Crédito</t>
  </si>
  <si>
    <t>Escuela</t>
  </si>
  <si>
    <t>Media</t>
  </si>
  <si>
    <t>Preparatoria</t>
  </si>
  <si>
    <t xml:space="preserve">Bulevar Cloto </t>
  </si>
  <si>
    <t>Ermita</t>
  </si>
  <si>
    <t>15000</t>
  </si>
  <si>
    <t>8000</t>
  </si>
  <si>
    <t/>
  </si>
  <si>
    <t xml:space="preserve">Patos </t>
  </si>
  <si>
    <t xml:space="preserve">Arboledas de los López </t>
  </si>
  <si>
    <t xml:space="preserve">12,500 mensuales </t>
  </si>
  <si>
    <t>$7000</t>
  </si>
  <si>
    <t>Mirador campestre</t>
  </si>
  <si>
    <t>1000 al mes</t>
  </si>
  <si>
    <t>1500</t>
  </si>
  <si>
    <t>Comida</t>
  </si>
  <si>
    <t>Zodiaco</t>
  </si>
  <si>
    <t>El Paraiso</t>
  </si>
  <si>
    <t>1500-2000</t>
  </si>
  <si>
    <t>4000</t>
  </si>
  <si>
    <t>Inversiones</t>
  </si>
  <si>
    <t>-</t>
  </si>
  <si>
    <t>0</t>
  </si>
  <si>
    <t>20,000 +</t>
  </si>
  <si>
    <t>Mamá</t>
  </si>
  <si>
    <t xml:space="preserve">Balcones de la Presa </t>
  </si>
  <si>
    <t>1800-2000</t>
  </si>
  <si>
    <t>1000</t>
  </si>
  <si>
    <t>Leona Vicario</t>
  </si>
  <si>
    <t>5 - 10</t>
  </si>
  <si>
    <t>4100</t>
  </si>
  <si>
    <t>Paseo del Sol 109</t>
  </si>
  <si>
    <t>Cima del Sol</t>
  </si>
  <si>
    <t>10,000</t>
  </si>
  <si>
    <t>5000</t>
  </si>
  <si>
    <t xml:space="preserve">Avenida universidad </t>
  </si>
  <si>
    <t>Lomas del campestre</t>
  </si>
  <si>
    <t>$4000</t>
  </si>
  <si>
    <t xml:space="preserve">Paseo de los naranjos </t>
  </si>
  <si>
    <t xml:space="preserve">Club de golf los naranjos </t>
  </si>
  <si>
    <t>$5000 mensual</t>
  </si>
  <si>
    <t>Actividad empresarial</t>
  </si>
  <si>
    <t>$20 000</t>
  </si>
  <si>
    <t xml:space="preserve">Puerto de Barcelona </t>
  </si>
  <si>
    <t xml:space="preserve">Loma bonita </t>
  </si>
  <si>
    <t>Hoja de higuera</t>
  </si>
  <si>
    <t>Fraccionamiento el árbol</t>
  </si>
  <si>
    <t>1200- 2000 semanal</t>
  </si>
  <si>
    <t>Dependiente</t>
  </si>
  <si>
    <t>Camino de la Ronda</t>
  </si>
  <si>
    <t xml:space="preserve">San Antonio de Ayala </t>
  </si>
  <si>
    <t xml:space="preserve">$100 por hora, por alumno </t>
  </si>
  <si>
    <t>$2000</t>
  </si>
  <si>
    <t>Invertir</t>
  </si>
  <si>
    <t xml:space="preserve">La Martinica </t>
  </si>
  <si>
    <t>4k mensuales</t>
  </si>
  <si>
    <t>5k</t>
  </si>
  <si>
    <t>Av. Universidad</t>
  </si>
  <si>
    <t xml:space="preserve">Lomas del campestre </t>
  </si>
  <si>
    <t>$0</t>
  </si>
  <si>
    <t xml:space="preserve">Calle del Llano </t>
  </si>
  <si>
    <t xml:space="preserve">Lomas del Sol </t>
  </si>
  <si>
    <t xml:space="preserve">1500-2000 semanal </t>
  </si>
  <si>
    <t xml:space="preserve">Comida y renta </t>
  </si>
  <si>
    <t xml:space="preserve">Av. Universidad </t>
  </si>
  <si>
    <t xml:space="preserve">Campestre </t>
  </si>
  <si>
    <t xml:space="preserve">San Cristobal </t>
  </si>
  <si>
    <t xml:space="preserve">Rincón de los arcos </t>
  </si>
  <si>
    <t>1000-1500 a la semana sólo en vacaciones</t>
  </si>
  <si>
    <t>500 aprox</t>
  </si>
  <si>
    <t>Ropa y accesorios</t>
  </si>
  <si>
    <t xml:space="preserve">Av universidad </t>
  </si>
  <si>
    <t xml:space="preserve">500 semanales </t>
  </si>
  <si>
    <t>3,000</t>
  </si>
  <si>
    <t xml:space="preserve">av universidad </t>
  </si>
  <si>
    <t>lomas del campestre</t>
  </si>
  <si>
    <t>600</t>
  </si>
  <si>
    <t>4500</t>
  </si>
  <si>
    <t>lomas del sol</t>
  </si>
  <si>
    <t>2500</t>
  </si>
  <si>
    <t>Picacho 216</t>
  </si>
  <si>
    <t xml:space="preserve">Jardines del moral </t>
  </si>
  <si>
    <t xml:space="preserve">$8,000 mensual </t>
  </si>
  <si>
    <t>$3,500</t>
  </si>
  <si>
    <t>Baja - baja</t>
  </si>
  <si>
    <t>Granja Martha</t>
  </si>
  <si>
    <t>Parques del Sur</t>
  </si>
  <si>
    <t>$1200 a la semana y "comisiones"</t>
  </si>
  <si>
    <t>$500</t>
  </si>
  <si>
    <t>Universidad</t>
  </si>
  <si>
    <t xml:space="preserve">Ahuehuetes </t>
  </si>
  <si>
    <t xml:space="preserve">San José de los Cedros </t>
  </si>
  <si>
    <t>18,000 - 22,000</t>
  </si>
  <si>
    <t>16,000</t>
  </si>
  <si>
    <t>JARDIN PRIMAVERAL</t>
  </si>
  <si>
    <t>Jardines de los naranjos</t>
  </si>
  <si>
    <t>15-18000</t>
  </si>
  <si>
    <t>7000</t>
  </si>
  <si>
    <t xml:space="preserve">Cantabria </t>
  </si>
  <si>
    <t xml:space="preserve">Sacromonte recidencial </t>
  </si>
  <si>
    <t xml:space="preserve">8000-10000 mensual </t>
  </si>
  <si>
    <t>2000$</t>
  </si>
  <si>
    <t>Loma del potrero 121</t>
  </si>
  <si>
    <t xml:space="preserve">600-1000 a la semana </t>
  </si>
  <si>
    <t>2000-4000</t>
  </si>
  <si>
    <t xml:space="preserve">López Mateos </t>
  </si>
  <si>
    <t xml:space="preserve">Los sauces </t>
  </si>
  <si>
    <t>13,000 mensuales</t>
  </si>
  <si>
    <t xml:space="preserve">El mirador campestre </t>
  </si>
  <si>
    <t>500-700$</t>
  </si>
  <si>
    <t>Aldama #86</t>
  </si>
  <si>
    <t xml:space="preserve">Centro </t>
  </si>
  <si>
    <t>$5000</t>
  </si>
  <si>
    <t>Yucon</t>
  </si>
  <si>
    <t>Agua azul</t>
  </si>
  <si>
    <t xml:space="preserve">Pueblito </t>
  </si>
  <si>
    <t xml:space="preserve">La salle campestre </t>
  </si>
  <si>
    <t xml:space="preserve">Buenos </t>
  </si>
  <si>
    <t>15 000</t>
  </si>
  <si>
    <t>Panorama</t>
  </si>
  <si>
    <t>20,000 - 30,000</t>
  </si>
  <si>
    <t xml:space="preserve">Real de Nuevo León 139-A </t>
  </si>
  <si>
    <t xml:space="preserve">Valle del Real </t>
  </si>
  <si>
    <t xml:space="preserve">Dependiendo de cuanto venda </t>
  </si>
  <si>
    <t>500</t>
  </si>
  <si>
    <t>Parques del Sur II</t>
  </si>
  <si>
    <t>50000-55000</t>
  </si>
  <si>
    <t>5500</t>
  </si>
  <si>
    <t xml:space="preserve">Jardín de los cedros </t>
  </si>
  <si>
    <t xml:space="preserve">Santa Julia </t>
  </si>
  <si>
    <t>3000</t>
  </si>
  <si>
    <t>Latitud</t>
  </si>
  <si>
    <t>Longitud</t>
  </si>
  <si>
    <t>Obrera</t>
  </si>
  <si>
    <t>ID</t>
  </si>
  <si>
    <t>Edad Primer Empleo</t>
  </si>
  <si>
    <t>1: entre 5 - 10</t>
  </si>
  <si>
    <t>2: entre 10 -20</t>
  </si>
  <si>
    <t>3: 20 en adelante</t>
  </si>
  <si>
    <t>Ganancias Mensuales</t>
  </si>
  <si>
    <t>1: 0 (no sueldo)</t>
  </si>
  <si>
    <t>2: &lt; 500</t>
  </si>
  <si>
    <t>3:  500 - 2000</t>
  </si>
  <si>
    <t>4: 2000 - 5000</t>
  </si>
  <si>
    <t>5: 5000 - 8000</t>
  </si>
  <si>
    <t>6: 8000 - 10000</t>
  </si>
  <si>
    <t xml:space="preserve">7: 10000 + </t>
  </si>
  <si>
    <t>Regimen RFC</t>
  </si>
  <si>
    <t>1: Asalariado</t>
  </si>
  <si>
    <t>2: Actividad Empresarial</t>
  </si>
  <si>
    <t>3: Dependiente</t>
  </si>
  <si>
    <t>4: Otro</t>
  </si>
  <si>
    <t>Gastos Mensuales</t>
  </si>
  <si>
    <t>1: 0 (no gasta)</t>
  </si>
  <si>
    <t>2: &lt;500</t>
  </si>
  <si>
    <t>3: 500 - 5000</t>
  </si>
  <si>
    <t>4: 5000 - 10000</t>
  </si>
  <si>
    <t>5: 10000 +</t>
  </si>
  <si>
    <t>Ahorrar / Invertir</t>
  </si>
  <si>
    <t>1: Ahorrar</t>
  </si>
  <si>
    <t>2: Invertir</t>
  </si>
  <si>
    <t>Manera de Ahorro</t>
  </si>
  <si>
    <t>1: Efectivo</t>
  </si>
  <si>
    <t>2: Banco</t>
  </si>
  <si>
    <t>3: Inversiones</t>
  </si>
  <si>
    <t>Modo Pago</t>
  </si>
  <si>
    <t>2: Debito</t>
  </si>
  <si>
    <t>3: Credito</t>
  </si>
  <si>
    <t>Casa renta o propia</t>
  </si>
  <si>
    <t>1: Renta</t>
  </si>
  <si>
    <t>2: Casa Propia</t>
  </si>
  <si>
    <t>Cat. Gastas mas</t>
  </si>
  <si>
    <t>1: Recreacion</t>
  </si>
  <si>
    <t>2: Escuela</t>
  </si>
  <si>
    <t>3: Comida</t>
  </si>
  <si>
    <t xml:space="preserve">4: Ropa y accesorios </t>
  </si>
  <si>
    <t>5: Otros</t>
  </si>
  <si>
    <t>Depende de</t>
  </si>
  <si>
    <t>1: de nadie</t>
  </si>
  <si>
    <t>2: Papa</t>
  </si>
  <si>
    <t>3: Mama</t>
  </si>
  <si>
    <t>4: Ambos</t>
  </si>
  <si>
    <t>Categoria de clase social</t>
  </si>
  <si>
    <t>1 - Sin respuesta</t>
  </si>
  <si>
    <t>2- Baja-Baja</t>
  </si>
  <si>
    <t>3- Media - Baja</t>
  </si>
  <si>
    <t>4- Media</t>
  </si>
  <si>
    <t>5- Media - Alta</t>
  </si>
  <si>
    <t>6- Alta -Alta</t>
  </si>
  <si>
    <t>Genero</t>
  </si>
  <si>
    <t>Nivel_Estudio</t>
  </si>
  <si>
    <t>Cat_Empleo_Ante</t>
  </si>
  <si>
    <t>Cat_Prim_Empleo</t>
  </si>
  <si>
    <t>Cat_Auto_Empleado</t>
  </si>
  <si>
    <t>Cat_Gan_Mensual</t>
  </si>
  <si>
    <t>Cat_Asegurado</t>
  </si>
  <si>
    <t>Cat_cuenta_Bancaria</t>
  </si>
  <si>
    <t>Cat_RFC</t>
  </si>
  <si>
    <t>Cat_Gasto_Mensual</t>
  </si>
  <si>
    <t>Cat_Prestamo</t>
  </si>
  <si>
    <t>Cat_TengoDeuda</t>
  </si>
  <si>
    <t>Cat_Edu_Financiera</t>
  </si>
  <si>
    <t>Cat_Ahor_Inver</t>
  </si>
  <si>
    <t>Cat_fondo_emergencia</t>
  </si>
  <si>
    <t>Cat_Mane_Ahorro</t>
  </si>
  <si>
    <t>Cat_pago_Cred_Deb_Efe</t>
  </si>
  <si>
    <t>Cat_Mas_Gastos</t>
  </si>
  <si>
    <t>Cat_Dependencia</t>
  </si>
  <si>
    <t>Cat_Dependes</t>
  </si>
  <si>
    <t>Cat_Dependen_TI</t>
  </si>
  <si>
    <t>Cat_Ingre_Ext</t>
  </si>
  <si>
    <t>Cat_Cari</t>
  </si>
  <si>
    <t>Cat_Sabe_Pos_Social</t>
  </si>
  <si>
    <t>Cat_Ha_Invertido</t>
  </si>
  <si>
    <t>Cat_Casa_Prop_Rent</t>
  </si>
  <si>
    <t>Cat_Pos_Social</t>
  </si>
  <si>
    <t>Piletas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</si>
</sst>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0" xfId="42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42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/>
  </sheetViews>
  <sheetFormatPr baseColWidth="10" defaultColWidth="11.5546875"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51"/>
  <sheetViews>
    <sheetView topLeftCell="L1" zoomScale="85" zoomScaleNormal="85" workbookViewId="0">
      <selection activeCell="P2" sqref="P2:P7"/>
    </sheetView>
  </sheetViews>
  <sheetFormatPr baseColWidth="10" defaultColWidth="11.5546875" defaultRowHeight="14.4" x14ac:dyDescent="0.3"/>
  <cols>
    <col min="1" max="1" width="9.109375" customWidth="1"/>
    <col min="2" max="2" width="10.77734375" bestFit="1" customWidth="1"/>
    <col min="3" max="3" width="11.77734375" customWidth="1"/>
    <col min="4" max="4" width="19" bestFit="1" customWidth="1"/>
    <col min="5" max="5" width="23.109375" bestFit="1" customWidth="1"/>
    <col min="6" max="6" width="21.44140625" bestFit="1" customWidth="1"/>
    <col min="7" max="8" width="21.44140625" customWidth="1"/>
    <col min="9" max="9" width="30.5546875" bestFit="1" customWidth="1"/>
    <col min="10" max="10" width="32.5546875" bestFit="1" customWidth="1"/>
    <col min="11" max="11" width="18.6640625" bestFit="1" customWidth="1"/>
    <col min="12" max="12" width="36" bestFit="1" customWidth="1"/>
    <col min="13" max="13" width="15.88671875" bestFit="1" customWidth="1"/>
    <col min="14" max="14" width="25.109375" bestFit="1" customWidth="1"/>
    <col min="15" max="15" width="23.88671875" bestFit="1" customWidth="1"/>
    <col min="16" max="16" width="38.33203125" bestFit="1" customWidth="1"/>
    <col min="17" max="17" width="25" bestFit="1" customWidth="1"/>
    <col min="18" max="18" width="14.21875" bestFit="1" customWidth="1"/>
    <col min="19" max="19" width="26.109375" bestFit="1" customWidth="1"/>
    <col min="20" max="20" width="31.44140625" bestFit="1" customWidth="1"/>
    <col min="21" max="21" width="33.33203125" bestFit="1" customWidth="1"/>
    <col min="22" max="22" width="29.5546875" bestFit="1" customWidth="1"/>
    <col min="23" max="23" width="22.44140625" bestFit="1" customWidth="1"/>
    <col min="24" max="24" width="40.77734375" bestFit="1" customWidth="1"/>
    <col min="25" max="25" width="26.33203125" bestFit="1" customWidth="1"/>
    <col min="26" max="26" width="26.44140625" bestFit="1" customWidth="1"/>
    <col min="27" max="27" width="34.5546875" bestFit="1" customWidth="1"/>
    <col min="28" max="28" width="22.21875" bestFit="1" customWidth="1"/>
    <col min="29" max="29" width="35.33203125" bestFit="1" customWidth="1"/>
    <col min="30" max="30" width="58.88671875" bestFit="1" customWidth="1"/>
    <col min="31" max="31" width="24.109375" bestFit="1" customWidth="1"/>
    <col min="32" max="32" width="24.88671875" bestFit="1" customWidth="1"/>
    <col min="33" max="33" width="32.5546875" bestFit="1" customWidth="1"/>
  </cols>
  <sheetData>
    <row r="2" spans="1:33" x14ac:dyDescent="0.3">
      <c r="J2" s="11" t="s">
        <v>239</v>
      </c>
      <c r="L2" s="11" t="s">
        <v>243</v>
      </c>
      <c r="O2" s="11" t="s">
        <v>251</v>
      </c>
      <c r="P2" s="11" t="s">
        <v>256</v>
      </c>
      <c r="T2" s="11" t="s">
        <v>262</v>
      </c>
      <c r="V2" s="11" t="s">
        <v>265</v>
      </c>
      <c r="X2" s="11" t="s">
        <v>269</v>
      </c>
      <c r="Y2" s="11" t="s">
        <v>272</v>
      </c>
      <c r="Z2" s="11" t="s">
        <v>275</v>
      </c>
      <c r="AB2" s="11" t="s">
        <v>281</v>
      </c>
      <c r="AG2" t="s">
        <v>286</v>
      </c>
    </row>
    <row r="3" spans="1:33" x14ac:dyDescent="0.3">
      <c r="J3" s="12" t="s">
        <v>240</v>
      </c>
      <c r="L3" s="11" t="s">
        <v>244</v>
      </c>
      <c r="O3" s="11" t="s">
        <v>252</v>
      </c>
      <c r="P3" s="13" t="s">
        <v>257</v>
      </c>
      <c r="T3" s="11" t="s">
        <v>263</v>
      </c>
      <c r="V3" s="11" t="s">
        <v>266</v>
      </c>
      <c r="X3" s="11" t="s">
        <v>266</v>
      </c>
      <c r="Y3" s="11" t="s">
        <v>273</v>
      </c>
      <c r="Z3" s="11" t="s">
        <v>276</v>
      </c>
      <c r="AB3" s="11" t="s">
        <v>282</v>
      </c>
      <c r="AG3" t="s">
        <v>287</v>
      </c>
    </row>
    <row r="4" spans="1:33" x14ac:dyDescent="0.3">
      <c r="J4" s="11" t="s">
        <v>241</v>
      </c>
      <c r="L4" s="13" t="s">
        <v>245</v>
      </c>
      <c r="O4" s="11" t="s">
        <v>253</v>
      </c>
      <c r="P4" s="11" t="s">
        <v>258</v>
      </c>
      <c r="T4" s="11" t="s">
        <v>264</v>
      </c>
      <c r="V4" s="11" t="s">
        <v>267</v>
      </c>
      <c r="X4" s="11" t="s">
        <v>270</v>
      </c>
      <c r="Y4" s="11" t="s">
        <v>274</v>
      </c>
      <c r="Z4" s="11" t="s">
        <v>277</v>
      </c>
      <c r="AB4" s="13" t="s">
        <v>283</v>
      </c>
      <c r="AG4" t="s">
        <v>288</v>
      </c>
    </row>
    <row r="5" spans="1:33" x14ac:dyDescent="0.3">
      <c r="J5" s="11" t="s">
        <v>242</v>
      </c>
      <c r="L5" s="11" t="s">
        <v>246</v>
      </c>
      <c r="O5" s="11" t="s">
        <v>254</v>
      </c>
      <c r="P5" s="11" t="s">
        <v>259</v>
      </c>
      <c r="V5" s="11" t="s">
        <v>268</v>
      </c>
      <c r="X5" s="11" t="s">
        <v>271</v>
      </c>
      <c r="Z5" s="11" t="s">
        <v>278</v>
      </c>
      <c r="AB5" s="11" t="s">
        <v>284</v>
      </c>
      <c r="AG5" t="s">
        <v>289</v>
      </c>
    </row>
    <row r="6" spans="1:33" x14ac:dyDescent="0.3">
      <c r="L6" s="11" t="s">
        <v>247</v>
      </c>
      <c r="O6" s="11" t="s">
        <v>255</v>
      </c>
      <c r="P6" s="11" t="s">
        <v>260</v>
      </c>
      <c r="Z6" s="11" t="s">
        <v>279</v>
      </c>
      <c r="AB6" s="11" t="s">
        <v>285</v>
      </c>
      <c r="AG6" t="s">
        <v>290</v>
      </c>
    </row>
    <row r="7" spans="1:33" x14ac:dyDescent="0.3">
      <c r="L7" s="11" t="s">
        <v>248</v>
      </c>
      <c r="P7" s="11" t="s">
        <v>261</v>
      </c>
      <c r="Z7" s="11" t="s">
        <v>280</v>
      </c>
      <c r="AF7" s="14"/>
      <c r="AG7" t="s">
        <v>291</v>
      </c>
    </row>
    <row r="8" spans="1:33" x14ac:dyDescent="0.3">
      <c r="L8" s="11" t="s">
        <v>249</v>
      </c>
      <c r="AG8" t="s">
        <v>292</v>
      </c>
    </row>
    <row r="9" spans="1:33" x14ac:dyDescent="0.3">
      <c r="L9" s="11" t="s">
        <v>250</v>
      </c>
    </row>
    <row r="10" spans="1:33" x14ac:dyDescent="0.3">
      <c r="A10" s="3" t="s">
        <v>238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235</v>
      </c>
      <c r="H10" s="3" t="s">
        <v>236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56</v>
      </c>
      <c r="T10" s="3" t="s">
        <v>57</v>
      </c>
      <c r="U10" s="3" t="s">
        <v>58</v>
      </c>
      <c r="V10" s="3" t="s">
        <v>59</v>
      </c>
      <c r="W10" s="3" t="s">
        <v>60</v>
      </c>
      <c r="X10" s="3" t="s">
        <v>61</v>
      </c>
      <c r="Y10" s="3" t="s">
        <v>62</v>
      </c>
      <c r="Z10" s="3" t="s">
        <v>63</v>
      </c>
      <c r="AA10" s="3" t="s">
        <v>64</v>
      </c>
      <c r="AB10" s="3" t="s">
        <v>65</v>
      </c>
      <c r="AC10" s="3" t="s">
        <v>66</v>
      </c>
      <c r="AD10" s="3" t="s">
        <v>67</v>
      </c>
      <c r="AE10" s="3" t="s">
        <v>68</v>
      </c>
      <c r="AF10" s="3" t="s">
        <v>69</v>
      </c>
      <c r="AG10" s="3" t="s">
        <v>70</v>
      </c>
    </row>
    <row r="11" spans="1:33" x14ac:dyDescent="0.3">
      <c r="A11" s="3">
        <v>1</v>
      </c>
      <c r="B11" s="3">
        <v>21</v>
      </c>
      <c r="C11" s="3" t="s">
        <v>71</v>
      </c>
      <c r="D11" s="3" t="s">
        <v>72</v>
      </c>
      <c r="E11" s="3" t="s">
        <v>73</v>
      </c>
      <c r="F11" s="3" t="s">
        <v>74</v>
      </c>
      <c r="G11" s="3">
        <v>21.149701150678499</v>
      </c>
      <c r="H11" s="3">
        <v>-101.71488055635599</v>
      </c>
      <c r="I11" s="3" t="s">
        <v>75</v>
      </c>
      <c r="J11" s="3" t="s">
        <v>76</v>
      </c>
      <c r="K11" s="3" t="s">
        <v>77</v>
      </c>
      <c r="L11" s="3" t="s">
        <v>78</v>
      </c>
      <c r="M11" s="3" t="s">
        <v>75</v>
      </c>
      <c r="N11" s="3" t="s">
        <v>75</v>
      </c>
      <c r="O11" s="3" t="s">
        <v>79</v>
      </c>
      <c r="P11" s="3" t="s">
        <v>80</v>
      </c>
      <c r="Q11" s="3" t="s">
        <v>77</v>
      </c>
      <c r="R11" s="3" t="s">
        <v>77</v>
      </c>
      <c r="S11" s="3" t="s">
        <v>77</v>
      </c>
      <c r="T11" s="3" t="s">
        <v>81</v>
      </c>
      <c r="U11" s="3" t="s">
        <v>77</v>
      </c>
      <c r="V11" s="3" t="s">
        <v>82</v>
      </c>
      <c r="W11" s="3" t="s">
        <v>77</v>
      </c>
      <c r="X11" s="3" t="s">
        <v>83</v>
      </c>
      <c r="Y11" s="3" t="s">
        <v>84</v>
      </c>
      <c r="Z11" s="3" t="s">
        <v>85</v>
      </c>
      <c r="AA11" s="3" t="s">
        <v>75</v>
      </c>
      <c r="AB11" s="3" t="s">
        <v>86</v>
      </c>
      <c r="AC11" s="3" t="s">
        <v>77</v>
      </c>
      <c r="AD11" s="3" t="s">
        <v>75</v>
      </c>
      <c r="AE11" s="3" t="s">
        <v>77</v>
      </c>
      <c r="AF11" s="3" t="s">
        <v>75</v>
      </c>
      <c r="AG11" s="3" t="s">
        <v>87</v>
      </c>
    </row>
    <row r="12" spans="1:33" x14ac:dyDescent="0.3">
      <c r="A12" s="3">
        <v>2</v>
      </c>
      <c r="B12" s="3">
        <v>22</v>
      </c>
      <c r="C12" s="3" t="s">
        <v>88</v>
      </c>
      <c r="D12" s="3" t="s">
        <v>72</v>
      </c>
      <c r="E12" s="3" t="s">
        <v>89</v>
      </c>
      <c r="F12" s="3" t="s">
        <v>90</v>
      </c>
      <c r="G12" s="3">
        <v>21.1327955030212</v>
      </c>
      <c r="H12" s="3">
        <v>-101.694272935396</v>
      </c>
      <c r="I12" s="3" t="s">
        <v>75</v>
      </c>
      <c r="J12" s="3" t="s">
        <v>91</v>
      </c>
      <c r="K12" s="3" t="s">
        <v>75</v>
      </c>
      <c r="L12" s="3" t="s">
        <v>92</v>
      </c>
      <c r="M12" s="3" t="s">
        <v>77</v>
      </c>
      <c r="N12" s="3" t="s">
        <v>75</v>
      </c>
      <c r="O12" s="3" t="s">
        <v>93</v>
      </c>
      <c r="P12" s="3" t="s">
        <v>94</v>
      </c>
      <c r="Q12" s="3" t="s">
        <v>77</v>
      </c>
      <c r="R12" s="3" t="s">
        <v>77</v>
      </c>
      <c r="S12" s="3" t="s">
        <v>75</v>
      </c>
      <c r="T12" s="3" t="s">
        <v>81</v>
      </c>
      <c r="U12" s="3" t="s">
        <v>77</v>
      </c>
      <c r="V12" s="3" t="s">
        <v>82</v>
      </c>
      <c r="W12" s="3" t="s">
        <v>77</v>
      </c>
      <c r="X12" s="3" t="s">
        <v>95</v>
      </c>
      <c r="Y12" s="3" t="s">
        <v>96</v>
      </c>
      <c r="Z12" s="3" t="s">
        <v>85</v>
      </c>
      <c r="AA12" s="3" t="s">
        <v>75</v>
      </c>
      <c r="AB12" s="3" t="s">
        <v>97</v>
      </c>
      <c r="AC12" s="3" t="s">
        <v>77</v>
      </c>
      <c r="AD12" s="3" t="s">
        <v>75</v>
      </c>
      <c r="AE12" s="3" t="s">
        <v>77</v>
      </c>
      <c r="AF12" s="3" t="s">
        <v>75</v>
      </c>
      <c r="AG12" s="3" t="s">
        <v>98</v>
      </c>
    </row>
    <row r="13" spans="1:33" x14ac:dyDescent="0.3">
      <c r="A13" s="3">
        <v>3</v>
      </c>
      <c r="B13" s="3">
        <v>22</v>
      </c>
      <c r="C13" s="3" t="s">
        <v>71</v>
      </c>
      <c r="D13" s="3" t="s">
        <v>72</v>
      </c>
      <c r="E13" s="3" t="s">
        <v>99</v>
      </c>
      <c r="F13" s="3" t="s">
        <v>100</v>
      </c>
      <c r="G13" s="3">
        <v>21.152736261920602</v>
      </c>
      <c r="H13" s="3">
        <v>-101.700076052681</v>
      </c>
      <c r="I13" s="3" t="s">
        <v>75</v>
      </c>
      <c r="J13" s="3" t="s">
        <v>76</v>
      </c>
      <c r="K13" s="3" t="s">
        <v>77</v>
      </c>
      <c r="L13" s="3" t="s">
        <v>101</v>
      </c>
      <c r="M13" s="3" t="s">
        <v>77</v>
      </c>
      <c r="N13" s="3" t="s">
        <v>75</v>
      </c>
      <c r="O13" s="3" t="s">
        <v>79</v>
      </c>
      <c r="P13" s="3" t="s">
        <v>102</v>
      </c>
      <c r="Q13" s="3" t="s">
        <v>77</v>
      </c>
      <c r="R13" s="3" t="s">
        <v>75</v>
      </c>
      <c r="S13" s="3" t="s">
        <v>77</v>
      </c>
      <c r="T13" s="3" t="s">
        <v>81</v>
      </c>
      <c r="U13" s="3" t="s">
        <v>77</v>
      </c>
      <c r="V13" s="3" t="s">
        <v>82</v>
      </c>
      <c r="W13" s="3" t="s">
        <v>77</v>
      </c>
      <c r="X13" s="3" t="s">
        <v>103</v>
      </c>
      <c r="Y13" s="3" t="s">
        <v>84</v>
      </c>
      <c r="Z13" s="3" t="s">
        <v>104</v>
      </c>
      <c r="AA13" s="3" t="s">
        <v>75</v>
      </c>
      <c r="AB13" s="3" t="s">
        <v>97</v>
      </c>
      <c r="AC13" s="3" t="s">
        <v>77</v>
      </c>
      <c r="AD13" s="3" t="s">
        <v>75</v>
      </c>
      <c r="AE13" s="3" t="s">
        <v>77</v>
      </c>
      <c r="AF13" s="3" t="s">
        <v>75</v>
      </c>
      <c r="AG13" s="3" t="s">
        <v>105</v>
      </c>
    </row>
    <row r="14" spans="1:33" x14ac:dyDescent="0.3">
      <c r="A14" s="3">
        <v>4</v>
      </c>
      <c r="B14" s="3">
        <v>25</v>
      </c>
      <c r="C14" s="3" t="s">
        <v>88</v>
      </c>
      <c r="D14" s="3" t="s">
        <v>106</v>
      </c>
      <c r="E14" s="3" t="s">
        <v>107</v>
      </c>
      <c r="F14" s="3" t="s">
        <v>108</v>
      </c>
      <c r="G14" s="3">
        <v>21.1489917372318</v>
      </c>
      <c r="H14" s="3">
        <v>-101.733835078044</v>
      </c>
      <c r="I14" s="3" t="s">
        <v>75</v>
      </c>
      <c r="J14" s="3" t="s">
        <v>76</v>
      </c>
      <c r="K14" s="3" t="s">
        <v>75</v>
      </c>
      <c r="L14" s="3" t="s">
        <v>109</v>
      </c>
      <c r="M14" s="3" t="s">
        <v>75</v>
      </c>
      <c r="N14" s="3" t="s">
        <v>75</v>
      </c>
      <c r="O14" s="3" t="s">
        <v>79</v>
      </c>
      <c r="P14" s="3" t="s">
        <v>110</v>
      </c>
      <c r="Q14" s="3" t="s">
        <v>77</v>
      </c>
      <c r="R14" s="3" t="s">
        <v>77</v>
      </c>
      <c r="S14" s="3" t="s">
        <v>75</v>
      </c>
      <c r="T14" s="3" t="s">
        <v>81</v>
      </c>
      <c r="U14" s="3" t="s">
        <v>75</v>
      </c>
      <c r="V14" s="3" t="s">
        <v>82</v>
      </c>
      <c r="W14" s="3" t="s">
        <v>75</v>
      </c>
      <c r="X14" s="3" t="s">
        <v>95</v>
      </c>
      <c r="Y14" s="3" t="s">
        <v>96</v>
      </c>
      <c r="Z14" s="3" t="s">
        <v>85</v>
      </c>
      <c r="AA14" s="3" t="s">
        <v>77</v>
      </c>
      <c r="AB14" s="3" t="s">
        <v>111</v>
      </c>
      <c r="AC14" s="3" t="s">
        <v>77</v>
      </c>
      <c r="AD14" s="3" t="s">
        <v>77</v>
      </c>
      <c r="AE14" s="3" t="s">
        <v>77</v>
      </c>
      <c r="AF14" s="3" t="s">
        <v>75</v>
      </c>
      <c r="AG14" s="3" t="s">
        <v>105</v>
      </c>
    </row>
    <row r="15" spans="1:33" x14ac:dyDescent="0.3">
      <c r="A15" s="3">
        <v>5</v>
      </c>
      <c r="B15" s="3">
        <v>24</v>
      </c>
      <c r="C15" s="3" t="s">
        <v>71</v>
      </c>
      <c r="D15" s="3" t="s">
        <v>72</v>
      </c>
      <c r="E15" s="3" t="s">
        <v>112</v>
      </c>
      <c r="F15" s="3" t="s">
        <v>113</v>
      </c>
      <c r="G15" s="3">
        <v>21.0519795891162</v>
      </c>
      <c r="H15" s="3">
        <v>-101.579393050763</v>
      </c>
      <c r="I15" s="3" t="s">
        <v>75</v>
      </c>
      <c r="J15" s="3" t="s">
        <v>91</v>
      </c>
      <c r="K15" s="3" t="s">
        <v>77</v>
      </c>
      <c r="L15" s="3" t="s">
        <v>114</v>
      </c>
      <c r="M15" s="3" t="s">
        <v>77</v>
      </c>
      <c r="N15" s="3" t="s">
        <v>75</v>
      </c>
      <c r="O15" s="3" t="s">
        <v>79</v>
      </c>
      <c r="P15" s="3" t="s">
        <v>115</v>
      </c>
      <c r="Q15" s="3" t="s">
        <v>77</v>
      </c>
      <c r="R15" s="3" t="s">
        <v>77</v>
      </c>
      <c r="S15" s="3" t="s">
        <v>75</v>
      </c>
      <c r="T15" s="3" t="s">
        <v>81</v>
      </c>
      <c r="U15" s="3" t="s">
        <v>75</v>
      </c>
      <c r="V15" s="3" t="s">
        <v>83</v>
      </c>
      <c r="W15" s="3" t="s">
        <v>75</v>
      </c>
      <c r="X15" s="3" t="s">
        <v>83</v>
      </c>
      <c r="Y15" s="3" t="s">
        <v>96</v>
      </c>
      <c r="Z15" s="3" t="s">
        <v>85</v>
      </c>
      <c r="AA15" s="3" t="s">
        <v>75</v>
      </c>
      <c r="AB15" s="3" t="s">
        <v>97</v>
      </c>
      <c r="AC15" s="3" t="s">
        <v>77</v>
      </c>
      <c r="AD15" s="3" t="s">
        <v>77</v>
      </c>
      <c r="AE15" s="3" t="s">
        <v>75</v>
      </c>
      <c r="AF15" s="3" t="s">
        <v>75</v>
      </c>
      <c r="AG15" s="3" t="s">
        <v>87</v>
      </c>
    </row>
    <row r="16" spans="1:33" x14ac:dyDescent="0.3">
      <c r="A16" s="3">
        <v>6</v>
      </c>
      <c r="B16" s="3">
        <v>22</v>
      </c>
      <c r="C16" s="3" t="s">
        <v>88</v>
      </c>
      <c r="D16" s="3" t="s">
        <v>72</v>
      </c>
      <c r="E16" s="3" t="s">
        <v>111</v>
      </c>
      <c r="F16" s="3" t="s">
        <v>116</v>
      </c>
      <c r="G16" s="3">
        <v>21.149440990519398</v>
      </c>
      <c r="H16" s="3">
        <v>-101.71464452197201</v>
      </c>
      <c r="I16" s="3" t="s">
        <v>75</v>
      </c>
      <c r="J16" s="3" t="s">
        <v>91</v>
      </c>
      <c r="K16" s="3" t="s">
        <v>77</v>
      </c>
      <c r="L16" s="3" t="s">
        <v>117</v>
      </c>
      <c r="M16" s="3" t="s">
        <v>77</v>
      </c>
      <c r="N16" s="3" t="s">
        <v>75</v>
      </c>
      <c r="O16" s="3" t="s">
        <v>93</v>
      </c>
      <c r="P16" s="3" t="s">
        <v>118</v>
      </c>
      <c r="Q16" s="3" t="s">
        <v>77</v>
      </c>
      <c r="R16" s="3" t="s">
        <v>77</v>
      </c>
      <c r="S16" s="3" t="s">
        <v>75</v>
      </c>
      <c r="T16" s="3" t="s">
        <v>81</v>
      </c>
      <c r="U16" s="3" t="s">
        <v>75</v>
      </c>
      <c r="V16" s="3" t="s">
        <v>82</v>
      </c>
      <c r="W16" s="3" t="s">
        <v>77</v>
      </c>
      <c r="X16" s="3" t="s">
        <v>103</v>
      </c>
      <c r="Y16" s="3" t="s">
        <v>84</v>
      </c>
      <c r="Z16" s="3" t="s">
        <v>119</v>
      </c>
      <c r="AA16" s="3" t="s">
        <v>75</v>
      </c>
      <c r="AB16" s="3" t="s">
        <v>97</v>
      </c>
      <c r="AC16" s="3" t="s">
        <v>77</v>
      </c>
      <c r="AD16" s="3" t="s">
        <v>77</v>
      </c>
      <c r="AE16" s="3" t="s">
        <v>75</v>
      </c>
      <c r="AF16" s="3" t="s">
        <v>75</v>
      </c>
      <c r="AG16" s="3" t="s">
        <v>98</v>
      </c>
    </row>
    <row r="17" spans="1:33" s="1" customFormat="1" x14ac:dyDescent="0.3">
      <c r="A17" s="3">
        <v>7</v>
      </c>
      <c r="B17" s="4">
        <v>18</v>
      </c>
      <c r="C17" s="4" t="s">
        <v>88</v>
      </c>
      <c r="D17" s="4" t="s">
        <v>72</v>
      </c>
      <c r="E17" s="4" t="s">
        <v>120</v>
      </c>
      <c r="F17" s="4" t="s">
        <v>121</v>
      </c>
      <c r="G17" s="4"/>
      <c r="H17" s="4"/>
      <c r="I17" s="4" t="s">
        <v>75</v>
      </c>
      <c r="J17" s="4" t="s">
        <v>91</v>
      </c>
      <c r="K17" s="4" t="s">
        <v>77</v>
      </c>
      <c r="L17" s="4" t="s">
        <v>122</v>
      </c>
      <c r="M17" s="4" t="s">
        <v>75</v>
      </c>
      <c r="N17" s="4" t="s">
        <v>77</v>
      </c>
      <c r="O17" s="4" t="s">
        <v>79</v>
      </c>
      <c r="P17" s="4" t="s">
        <v>123</v>
      </c>
      <c r="Q17" s="4" t="s">
        <v>77</v>
      </c>
      <c r="R17" s="4" t="s">
        <v>77</v>
      </c>
      <c r="S17" s="4" t="s">
        <v>77</v>
      </c>
      <c r="T17" s="4" t="s">
        <v>81</v>
      </c>
      <c r="U17" s="4" t="s">
        <v>77</v>
      </c>
      <c r="V17" s="4" t="s">
        <v>124</v>
      </c>
      <c r="W17" s="4" t="s">
        <v>77</v>
      </c>
      <c r="X17" s="4" t="s">
        <v>83</v>
      </c>
      <c r="Y17" s="4" t="s">
        <v>96</v>
      </c>
      <c r="Z17" s="4" t="s">
        <v>104</v>
      </c>
      <c r="AA17" s="4" t="s">
        <v>75</v>
      </c>
      <c r="AB17" s="4" t="s">
        <v>97</v>
      </c>
      <c r="AC17" s="4" t="s">
        <v>77</v>
      </c>
      <c r="AD17" s="4" t="s">
        <v>77</v>
      </c>
      <c r="AE17" s="4" t="s">
        <v>77</v>
      </c>
      <c r="AF17" s="4" t="s">
        <v>75</v>
      </c>
      <c r="AG17" s="4" t="s">
        <v>87</v>
      </c>
    </row>
    <row r="18" spans="1:33" s="1" customFormat="1" x14ac:dyDescent="0.3">
      <c r="A18" s="3">
        <v>8</v>
      </c>
      <c r="B18" s="5">
        <v>23</v>
      </c>
      <c r="C18" s="4" t="s">
        <v>71</v>
      </c>
      <c r="D18" s="4" t="s">
        <v>72</v>
      </c>
      <c r="E18" s="4" t="s">
        <v>125</v>
      </c>
      <c r="F18" s="4" t="s">
        <v>125</v>
      </c>
      <c r="G18" s="4"/>
      <c r="H18" s="4"/>
      <c r="I18" s="4" t="s">
        <v>75</v>
      </c>
      <c r="J18" s="4" t="s">
        <v>91</v>
      </c>
      <c r="K18" s="4" t="s">
        <v>77</v>
      </c>
      <c r="L18" s="4" t="s">
        <v>126</v>
      </c>
      <c r="M18" s="4" t="s">
        <v>77</v>
      </c>
      <c r="N18" s="4" t="s">
        <v>75</v>
      </c>
      <c r="O18" s="4" t="s">
        <v>79</v>
      </c>
      <c r="P18" s="4" t="s">
        <v>127</v>
      </c>
      <c r="Q18" s="4" t="s">
        <v>77</v>
      </c>
      <c r="R18" s="4" t="s">
        <v>77</v>
      </c>
      <c r="S18" s="4" t="s">
        <v>77</v>
      </c>
      <c r="T18" s="4" t="s">
        <v>81</v>
      </c>
      <c r="U18" s="4" t="s">
        <v>77</v>
      </c>
      <c r="V18" s="4" t="s">
        <v>83</v>
      </c>
      <c r="W18" s="4" t="s">
        <v>77</v>
      </c>
      <c r="X18" s="4" t="s">
        <v>103</v>
      </c>
      <c r="Y18" s="4" t="s">
        <v>84</v>
      </c>
      <c r="Z18" s="4" t="s">
        <v>119</v>
      </c>
      <c r="AA18" s="4" t="s">
        <v>75</v>
      </c>
      <c r="AB18" s="4" t="s">
        <v>128</v>
      </c>
      <c r="AC18" s="4" t="s">
        <v>77</v>
      </c>
      <c r="AD18" s="4" t="s">
        <v>77</v>
      </c>
      <c r="AE18" s="4" t="s">
        <v>77</v>
      </c>
      <c r="AF18" s="4" t="s">
        <v>75</v>
      </c>
      <c r="AG18" s="4" t="s">
        <v>87</v>
      </c>
    </row>
    <row r="19" spans="1:33" x14ac:dyDescent="0.3">
      <c r="A19" s="3">
        <v>9</v>
      </c>
      <c r="B19" s="3">
        <v>23</v>
      </c>
      <c r="C19" s="3" t="s">
        <v>71</v>
      </c>
      <c r="D19" s="3" t="s">
        <v>72</v>
      </c>
      <c r="E19" s="3" t="s">
        <v>111</v>
      </c>
      <c r="F19" s="3" t="s">
        <v>129</v>
      </c>
      <c r="G19" s="3">
        <v>21.1581892048969</v>
      </c>
      <c r="H19" s="3">
        <v>-101.682566843328</v>
      </c>
      <c r="I19" s="3" t="s">
        <v>75</v>
      </c>
      <c r="J19" s="3" t="s">
        <v>91</v>
      </c>
      <c r="K19" s="3" t="s">
        <v>75</v>
      </c>
      <c r="L19" s="3" t="s">
        <v>130</v>
      </c>
      <c r="M19" s="3" t="s">
        <v>77</v>
      </c>
      <c r="N19" s="3" t="s">
        <v>75</v>
      </c>
      <c r="O19" s="3" t="s">
        <v>93</v>
      </c>
      <c r="P19" s="3" t="s">
        <v>131</v>
      </c>
      <c r="Q19" s="3" t="s">
        <v>77</v>
      </c>
      <c r="R19" s="3" t="s">
        <v>77</v>
      </c>
      <c r="S19" s="3" t="s">
        <v>75</v>
      </c>
      <c r="T19" s="3" t="s">
        <v>81</v>
      </c>
      <c r="U19" s="3" t="s">
        <v>75</v>
      </c>
      <c r="V19" s="3" t="s">
        <v>82</v>
      </c>
      <c r="W19" s="3" t="s">
        <v>75</v>
      </c>
      <c r="X19" s="3" t="s">
        <v>83</v>
      </c>
      <c r="Y19" s="3" t="s">
        <v>96</v>
      </c>
      <c r="Z19" s="3" t="s">
        <v>85</v>
      </c>
      <c r="AA19" s="3" t="s">
        <v>75</v>
      </c>
      <c r="AB19" s="3" t="s">
        <v>97</v>
      </c>
      <c r="AC19" s="3" t="s">
        <v>77</v>
      </c>
      <c r="AD19" s="3" t="s">
        <v>77</v>
      </c>
      <c r="AE19" s="3" t="s">
        <v>75</v>
      </c>
      <c r="AF19" s="3" t="s">
        <v>75</v>
      </c>
      <c r="AG19" s="3" t="s">
        <v>98</v>
      </c>
    </row>
    <row r="20" spans="1:33" x14ac:dyDescent="0.3">
      <c r="A20" s="3">
        <v>10</v>
      </c>
      <c r="B20" s="3">
        <v>21</v>
      </c>
      <c r="C20" s="3" t="s">
        <v>88</v>
      </c>
      <c r="D20" s="3" t="s">
        <v>106</v>
      </c>
      <c r="E20" s="3" t="s">
        <v>132</v>
      </c>
      <c r="F20" s="3" t="s">
        <v>237</v>
      </c>
      <c r="G20" s="3">
        <v>21.124690305611999</v>
      </c>
      <c r="H20" s="7">
        <v>-101.688062442803</v>
      </c>
      <c r="I20" s="3" t="s">
        <v>75</v>
      </c>
      <c r="J20" s="3" t="s">
        <v>133</v>
      </c>
      <c r="K20" s="3" t="s">
        <v>77</v>
      </c>
      <c r="L20" s="3" t="s">
        <v>118</v>
      </c>
      <c r="M20" s="3" t="s">
        <v>75</v>
      </c>
      <c r="N20" s="3" t="s">
        <v>75</v>
      </c>
      <c r="O20" s="3" t="s">
        <v>79</v>
      </c>
      <c r="P20" s="3" t="s">
        <v>134</v>
      </c>
      <c r="Q20" s="3" t="s">
        <v>77</v>
      </c>
      <c r="R20" s="3" t="s">
        <v>77</v>
      </c>
      <c r="S20" s="3" t="s">
        <v>77</v>
      </c>
      <c r="T20" s="3" t="s">
        <v>81</v>
      </c>
      <c r="U20" s="3" t="s">
        <v>77</v>
      </c>
      <c r="V20" s="3" t="s">
        <v>82</v>
      </c>
      <c r="W20" s="3" t="s">
        <v>77</v>
      </c>
      <c r="X20" s="3" t="s">
        <v>83</v>
      </c>
      <c r="Y20" s="3" t="s">
        <v>84</v>
      </c>
      <c r="Z20" s="3" t="s">
        <v>119</v>
      </c>
      <c r="AA20" s="3" t="s">
        <v>75</v>
      </c>
      <c r="AB20" s="3" t="s">
        <v>97</v>
      </c>
      <c r="AC20" s="3" t="s">
        <v>77</v>
      </c>
      <c r="AD20" s="3" t="s">
        <v>77</v>
      </c>
      <c r="AE20" s="3" t="s">
        <v>77</v>
      </c>
      <c r="AF20" s="3" t="s">
        <v>75</v>
      </c>
      <c r="AG20" s="3" t="s">
        <v>98</v>
      </c>
    </row>
    <row r="21" spans="1:33" x14ac:dyDescent="0.3">
      <c r="A21" s="3">
        <v>11</v>
      </c>
      <c r="B21" s="3">
        <v>21</v>
      </c>
      <c r="C21" s="3" t="s">
        <v>88</v>
      </c>
      <c r="D21" s="3" t="s">
        <v>72</v>
      </c>
      <c r="E21" s="3" t="s">
        <v>135</v>
      </c>
      <c r="F21" s="3" t="s">
        <v>136</v>
      </c>
      <c r="G21" s="3">
        <v>21.1474006252345</v>
      </c>
      <c r="H21" s="3">
        <v>-101.711030133742</v>
      </c>
      <c r="I21" s="3" t="s">
        <v>75</v>
      </c>
      <c r="J21" s="3" t="s">
        <v>91</v>
      </c>
      <c r="K21" s="3" t="s">
        <v>77</v>
      </c>
      <c r="L21" s="3" t="s">
        <v>137</v>
      </c>
      <c r="M21" s="3" t="s">
        <v>75</v>
      </c>
      <c r="N21" s="3" t="s">
        <v>75</v>
      </c>
      <c r="O21" s="3" t="s">
        <v>93</v>
      </c>
      <c r="P21" s="3" t="s">
        <v>138</v>
      </c>
      <c r="Q21" s="3" t="s">
        <v>77</v>
      </c>
      <c r="R21" s="3" t="s">
        <v>75</v>
      </c>
      <c r="S21" s="3" t="s">
        <v>75</v>
      </c>
      <c r="T21" s="3" t="s">
        <v>81</v>
      </c>
      <c r="U21" s="3" t="s">
        <v>77</v>
      </c>
      <c r="V21" s="3" t="s">
        <v>83</v>
      </c>
      <c r="W21" s="3" t="s">
        <v>75</v>
      </c>
      <c r="X21" s="3" t="s">
        <v>103</v>
      </c>
      <c r="Y21" s="3" t="s">
        <v>84</v>
      </c>
      <c r="Z21" s="3" t="s">
        <v>119</v>
      </c>
      <c r="AA21" s="3" t="s">
        <v>75</v>
      </c>
      <c r="AB21" s="3" t="s">
        <v>128</v>
      </c>
      <c r="AC21" s="3" t="s">
        <v>77</v>
      </c>
      <c r="AD21" s="3" t="s">
        <v>75</v>
      </c>
      <c r="AE21" s="3" t="s">
        <v>77</v>
      </c>
      <c r="AF21" s="3" t="s">
        <v>75</v>
      </c>
      <c r="AG21" s="3" t="s">
        <v>98</v>
      </c>
    </row>
    <row r="22" spans="1:33" x14ac:dyDescent="0.3">
      <c r="A22" s="3">
        <v>12</v>
      </c>
      <c r="B22" s="3">
        <v>21</v>
      </c>
      <c r="C22" s="3" t="s">
        <v>71</v>
      </c>
      <c r="D22" s="3" t="s">
        <v>72</v>
      </c>
      <c r="E22" s="3" t="s">
        <v>139</v>
      </c>
      <c r="F22" s="3" t="s">
        <v>140</v>
      </c>
      <c r="G22" s="3">
        <v>21.152736261920602</v>
      </c>
      <c r="H22" s="3">
        <v>-101.700076052681</v>
      </c>
      <c r="I22" s="3" t="s">
        <v>75</v>
      </c>
      <c r="J22" s="3" t="s">
        <v>91</v>
      </c>
      <c r="K22" s="3" t="s">
        <v>77</v>
      </c>
      <c r="L22" s="3" t="s">
        <v>141</v>
      </c>
      <c r="M22" s="3" t="s">
        <v>75</v>
      </c>
      <c r="N22" s="3" t="s">
        <v>75</v>
      </c>
      <c r="O22" s="3" t="s">
        <v>93</v>
      </c>
      <c r="P22" s="3" t="s">
        <v>141</v>
      </c>
      <c r="Q22" s="3" t="s">
        <v>77</v>
      </c>
      <c r="R22" s="3" t="s">
        <v>77</v>
      </c>
      <c r="S22" s="3" t="s">
        <v>77</v>
      </c>
      <c r="T22" s="3" t="s">
        <v>81</v>
      </c>
      <c r="U22" s="3" t="s">
        <v>75</v>
      </c>
      <c r="V22" s="3" t="s">
        <v>82</v>
      </c>
      <c r="W22" s="3" t="s">
        <v>77</v>
      </c>
      <c r="X22" s="3" t="s">
        <v>95</v>
      </c>
      <c r="Y22" s="3" t="s">
        <v>84</v>
      </c>
      <c r="Z22" s="3" t="s">
        <v>119</v>
      </c>
      <c r="AA22" s="3" t="s">
        <v>75</v>
      </c>
      <c r="AB22" s="3" t="s">
        <v>86</v>
      </c>
      <c r="AC22" s="3" t="s">
        <v>77</v>
      </c>
      <c r="AD22" s="3" t="s">
        <v>77</v>
      </c>
      <c r="AE22" s="3" t="s">
        <v>77</v>
      </c>
      <c r="AF22" s="3" t="s">
        <v>75</v>
      </c>
      <c r="AG22" s="3" t="s">
        <v>105</v>
      </c>
    </row>
    <row r="23" spans="1:33" x14ac:dyDescent="0.3">
      <c r="A23" s="3">
        <v>13</v>
      </c>
      <c r="B23" s="3">
        <v>24</v>
      </c>
      <c r="C23" s="3" t="s">
        <v>71</v>
      </c>
      <c r="D23" s="3" t="s">
        <v>72</v>
      </c>
      <c r="E23" s="3" t="s">
        <v>142</v>
      </c>
      <c r="F23" s="3" t="s">
        <v>143</v>
      </c>
      <c r="G23" s="3">
        <v>21.157612556039201</v>
      </c>
      <c r="H23" s="3">
        <v>-101.640752235389</v>
      </c>
      <c r="I23" s="3" t="s">
        <v>75</v>
      </c>
      <c r="J23" s="3" t="s">
        <v>76</v>
      </c>
      <c r="K23" s="3" t="s">
        <v>77</v>
      </c>
      <c r="L23" s="3" t="s">
        <v>144</v>
      </c>
      <c r="M23" s="3" t="s">
        <v>77</v>
      </c>
      <c r="N23" s="3" t="s">
        <v>77</v>
      </c>
      <c r="O23" s="3" t="s">
        <v>145</v>
      </c>
      <c r="P23" s="3" t="s">
        <v>146</v>
      </c>
      <c r="Q23" s="3" t="s">
        <v>77</v>
      </c>
      <c r="R23" s="3" t="s">
        <v>77</v>
      </c>
      <c r="S23" s="3" t="s">
        <v>77</v>
      </c>
      <c r="T23" s="3" t="s">
        <v>81</v>
      </c>
      <c r="U23" s="3" t="s">
        <v>75</v>
      </c>
      <c r="V23" s="3" t="s">
        <v>82</v>
      </c>
      <c r="W23" s="3" t="s">
        <v>77</v>
      </c>
      <c r="X23" s="3" t="s">
        <v>83</v>
      </c>
      <c r="Y23" s="3" t="s">
        <v>96</v>
      </c>
      <c r="Z23" s="3" t="s">
        <v>104</v>
      </c>
      <c r="AA23" s="3" t="s">
        <v>75</v>
      </c>
      <c r="AB23" s="3" t="s">
        <v>97</v>
      </c>
      <c r="AC23" s="3" t="s">
        <v>77</v>
      </c>
      <c r="AD23" s="3" t="s">
        <v>77</v>
      </c>
      <c r="AE23" s="3" t="s">
        <v>77</v>
      </c>
      <c r="AF23" s="3" t="s">
        <v>75</v>
      </c>
      <c r="AG23" s="3" t="s">
        <v>105</v>
      </c>
    </row>
    <row r="24" spans="1:33" x14ac:dyDescent="0.3">
      <c r="A24" s="3">
        <v>14</v>
      </c>
      <c r="B24" s="3">
        <v>20</v>
      </c>
      <c r="C24" s="3" t="s">
        <v>71</v>
      </c>
      <c r="D24" s="3" t="s">
        <v>72</v>
      </c>
      <c r="E24" s="3" t="s">
        <v>147</v>
      </c>
      <c r="F24" s="3" t="s">
        <v>148</v>
      </c>
      <c r="G24" s="3">
        <v>21.117984842073</v>
      </c>
      <c r="H24" s="3">
        <v>-101.69654192799599</v>
      </c>
      <c r="I24" s="3" t="s">
        <v>75</v>
      </c>
      <c r="J24" s="3" t="s">
        <v>91</v>
      </c>
      <c r="K24" s="3" t="s">
        <v>77</v>
      </c>
      <c r="L24" s="3" t="s">
        <v>126</v>
      </c>
      <c r="M24" s="3" t="s">
        <v>77</v>
      </c>
      <c r="N24" s="3" t="s">
        <v>75</v>
      </c>
      <c r="O24" s="3" t="s">
        <v>93</v>
      </c>
      <c r="P24" s="3" t="s">
        <v>126</v>
      </c>
      <c r="Q24" s="3" t="s">
        <v>77</v>
      </c>
      <c r="R24" s="3" t="s">
        <v>77</v>
      </c>
      <c r="S24" s="3" t="s">
        <v>77</v>
      </c>
      <c r="T24" s="3" t="s">
        <v>81</v>
      </c>
      <c r="U24" s="3" t="s">
        <v>77</v>
      </c>
      <c r="V24" s="3" t="s">
        <v>83</v>
      </c>
      <c r="W24" s="3" t="s">
        <v>77</v>
      </c>
      <c r="X24" s="3" t="s">
        <v>83</v>
      </c>
      <c r="Y24" s="3" t="s">
        <v>96</v>
      </c>
      <c r="Z24" s="3" t="s">
        <v>93</v>
      </c>
      <c r="AA24" s="3" t="s">
        <v>75</v>
      </c>
      <c r="AB24" s="3" t="s">
        <v>97</v>
      </c>
      <c r="AC24" s="3" t="s">
        <v>77</v>
      </c>
      <c r="AD24" s="3" t="s">
        <v>77</v>
      </c>
      <c r="AE24" s="3" t="s">
        <v>77</v>
      </c>
      <c r="AF24" s="3" t="s">
        <v>75</v>
      </c>
      <c r="AG24" s="3" t="s">
        <v>105</v>
      </c>
    </row>
    <row r="25" spans="1:33" x14ac:dyDescent="0.3">
      <c r="A25" s="3">
        <v>15</v>
      </c>
      <c r="B25" s="3">
        <v>20</v>
      </c>
      <c r="C25" s="3" t="s">
        <v>71</v>
      </c>
      <c r="D25" s="3" t="s">
        <v>72</v>
      </c>
      <c r="E25" s="3" t="s">
        <v>149</v>
      </c>
      <c r="F25" s="3" t="s">
        <v>150</v>
      </c>
      <c r="G25" s="3">
        <v>21.177089730845001</v>
      </c>
      <c r="H25" s="3">
        <v>-101.76683477810801</v>
      </c>
      <c r="I25" s="3" t="s">
        <v>75</v>
      </c>
      <c r="J25" s="3" t="s">
        <v>91</v>
      </c>
      <c r="K25" s="3" t="s">
        <v>75</v>
      </c>
      <c r="L25" s="3" t="s">
        <v>151</v>
      </c>
      <c r="M25" s="3" t="s">
        <v>77</v>
      </c>
      <c r="N25" s="3" t="s">
        <v>75</v>
      </c>
      <c r="O25" s="3" t="s">
        <v>152</v>
      </c>
      <c r="P25" s="3" t="s">
        <v>123</v>
      </c>
      <c r="Q25" s="3" t="s">
        <v>77</v>
      </c>
      <c r="R25" s="3" t="s">
        <v>77</v>
      </c>
      <c r="S25" s="3" t="s">
        <v>75</v>
      </c>
      <c r="T25" s="3" t="s">
        <v>81</v>
      </c>
      <c r="U25" s="3" t="s">
        <v>75</v>
      </c>
      <c r="V25" s="3" t="s">
        <v>82</v>
      </c>
      <c r="W25" s="3" t="s">
        <v>75</v>
      </c>
      <c r="X25" s="3" t="s">
        <v>95</v>
      </c>
      <c r="Y25" s="3" t="s">
        <v>96</v>
      </c>
      <c r="Z25" s="3" t="s">
        <v>119</v>
      </c>
      <c r="AA25" s="3" t="s">
        <v>75</v>
      </c>
      <c r="AB25" s="3" t="s">
        <v>97</v>
      </c>
      <c r="AC25" s="3" t="s">
        <v>77</v>
      </c>
      <c r="AD25" s="3" t="s">
        <v>75</v>
      </c>
      <c r="AE25" s="3" t="s">
        <v>75</v>
      </c>
      <c r="AF25" s="3" t="s">
        <v>75</v>
      </c>
      <c r="AG25" s="3" t="s">
        <v>105</v>
      </c>
    </row>
    <row r="26" spans="1:33" s="2" customFormat="1" x14ac:dyDescent="0.3">
      <c r="A26" s="3">
        <v>16</v>
      </c>
      <c r="B26" s="6">
        <v>19</v>
      </c>
      <c r="C26" s="6" t="s">
        <v>71</v>
      </c>
      <c r="D26" s="6" t="s">
        <v>72</v>
      </c>
      <c r="E26" s="6" t="s">
        <v>153</v>
      </c>
      <c r="F26" s="6" t="s">
        <v>154</v>
      </c>
      <c r="G26" s="6"/>
      <c r="H26" s="6"/>
      <c r="I26" s="6" t="s">
        <v>75</v>
      </c>
      <c r="J26" s="6" t="s">
        <v>91</v>
      </c>
      <c r="K26" s="6" t="s">
        <v>77</v>
      </c>
      <c r="L26" s="6" t="s">
        <v>155</v>
      </c>
      <c r="M26" s="6" t="s">
        <v>75</v>
      </c>
      <c r="N26" s="6" t="s">
        <v>75</v>
      </c>
      <c r="O26" s="6" t="s">
        <v>93</v>
      </c>
      <c r="P26" s="6" t="s">
        <v>156</v>
      </c>
      <c r="Q26" s="6" t="s">
        <v>77</v>
      </c>
      <c r="R26" s="6" t="s">
        <v>77</v>
      </c>
      <c r="S26" s="6" t="s">
        <v>75</v>
      </c>
      <c r="T26" s="6" t="s">
        <v>157</v>
      </c>
      <c r="U26" s="6" t="s">
        <v>75</v>
      </c>
      <c r="V26" s="6" t="s">
        <v>83</v>
      </c>
      <c r="W26" s="6" t="s">
        <v>75</v>
      </c>
      <c r="X26" s="6" t="s">
        <v>103</v>
      </c>
      <c r="Y26" s="6" t="s">
        <v>84</v>
      </c>
      <c r="Z26" s="6" t="s">
        <v>104</v>
      </c>
      <c r="AA26" s="6" t="s">
        <v>75</v>
      </c>
      <c r="AB26" s="6" t="s">
        <v>86</v>
      </c>
      <c r="AC26" s="6" t="s">
        <v>77</v>
      </c>
      <c r="AD26" s="6" t="s">
        <v>77</v>
      </c>
      <c r="AE26" s="6" t="s">
        <v>75</v>
      </c>
      <c r="AF26" s="6" t="s">
        <v>75</v>
      </c>
      <c r="AG26" s="6" t="s">
        <v>98</v>
      </c>
    </row>
    <row r="27" spans="1:33" x14ac:dyDescent="0.3">
      <c r="A27" s="3">
        <v>17</v>
      </c>
      <c r="B27" s="3">
        <v>24</v>
      </c>
      <c r="C27" s="3" t="s">
        <v>71</v>
      </c>
      <c r="D27" s="3" t="s">
        <v>72</v>
      </c>
      <c r="E27" s="3" t="s">
        <v>111</v>
      </c>
      <c r="F27" s="3" t="s">
        <v>158</v>
      </c>
      <c r="G27" s="3">
        <v>21.114300371382601</v>
      </c>
      <c r="H27" s="3">
        <v>-101.663845927463</v>
      </c>
      <c r="I27" s="3" t="s">
        <v>75</v>
      </c>
      <c r="J27" s="3" t="s">
        <v>76</v>
      </c>
      <c r="K27" s="3" t="s">
        <v>77</v>
      </c>
      <c r="L27" s="3" t="s">
        <v>159</v>
      </c>
      <c r="M27" s="3" t="s">
        <v>77</v>
      </c>
      <c r="N27" s="3" t="s">
        <v>77</v>
      </c>
      <c r="O27" s="3" t="s">
        <v>93</v>
      </c>
      <c r="P27" s="3" t="s">
        <v>160</v>
      </c>
      <c r="Q27" s="3" t="s">
        <v>77</v>
      </c>
      <c r="R27" s="3" t="s">
        <v>77</v>
      </c>
      <c r="S27" s="3" t="s">
        <v>77</v>
      </c>
      <c r="T27" s="3" t="s">
        <v>81</v>
      </c>
      <c r="U27" s="3" t="s">
        <v>77</v>
      </c>
      <c r="V27" s="3" t="s">
        <v>83</v>
      </c>
      <c r="W27" s="3" t="s">
        <v>77</v>
      </c>
      <c r="X27" s="3" t="s">
        <v>83</v>
      </c>
      <c r="Y27" s="3" t="s">
        <v>84</v>
      </c>
      <c r="Z27" s="3" t="s">
        <v>119</v>
      </c>
      <c r="AA27" s="3" t="s">
        <v>75</v>
      </c>
      <c r="AB27" s="3" t="s">
        <v>86</v>
      </c>
      <c r="AC27" s="3" t="s">
        <v>77</v>
      </c>
      <c r="AD27" s="3" t="s">
        <v>75</v>
      </c>
      <c r="AE27" s="3" t="s">
        <v>77</v>
      </c>
      <c r="AF27" s="3" t="s">
        <v>75</v>
      </c>
      <c r="AG27" s="3" t="s">
        <v>105</v>
      </c>
    </row>
    <row r="28" spans="1:33" x14ac:dyDescent="0.3">
      <c r="A28" s="3">
        <v>18</v>
      </c>
      <c r="B28" s="3">
        <v>21</v>
      </c>
      <c r="C28" s="3" t="s">
        <v>71</v>
      </c>
      <c r="D28" s="3" t="s">
        <v>72</v>
      </c>
      <c r="E28" s="3" t="s">
        <v>161</v>
      </c>
      <c r="F28" s="3" t="s">
        <v>162</v>
      </c>
      <c r="G28" s="3">
        <v>21.152736261920602</v>
      </c>
      <c r="H28" s="3">
        <v>-101.700076052681</v>
      </c>
      <c r="I28" s="3" t="s">
        <v>75</v>
      </c>
      <c r="J28" s="3" t="s">
        <v>91</v>
      </c>
      <c r="K28" s="3" t="s">
        <v>77</v>
      </c>
      <c r="L28" s="3" t="s">
        <v>163</v>
      </c>
      <c r="M28" s="3" t="s">
        <v>77</v>
      </c>
      <c r="N28" s="3" t="s">
        <v>75</v>
      </c>
      <c r="O28" s="3" t="s">
        <v>152</v>
      </c>
      <c r="P28" s="3" t="s">
        <v>80</v>
      </c>
      <c r="Q28" s="3" t="s">
        <v>77</v>
      </c>
      <c r="R28" s="3" t="s">
        <v>77</v>
      </c>
      <c r="S28" s="3" t="s">
        <v>77</v>
      </c>
      <c r="T28" s="3" t="s">
        <v>81</v>
      </c>
      <c r="U28" s="3" t="s">
        <v>77</v>
      </c>
      <c r="V28" s="3" t="s">
        <v>124</v>
      </c>
      <c r="W28" s="3" t="s">
        <v>77</v>
      </c>
      <c r="X28" s="3" t="s">
        <v>95</v>
      </c>
      <c r="Y28" s="3" t="s">
        <v>84</v>
      </c>
      <c r="Z28" s="3" t="s">
        <v>119</v>
      </c>
      <c r="AA28" s="3" t="s">
        <v>75</v>
      </c>
      <c r="AB28" s="3" t="s">
        <v>86</v>
      </c>
      <c r="AC28" s="3" t="s">
        <v>77</v>
      </c>
      <c r="AD28" s="3" t="s">
        <v>77</v>
      </c>
      <c r="AE28" s="3" t="s">
        <v>77</v>
      </c>
      <c r="AF28" s="3" t="s">
        <v>75</v>
      </c>
      <c r="AG28" s="3" t="s">
        <v>105</v>
      </c>
    </row>
    <row r="29" spans="1:33" x14ac:dyDescent="0.3">
      <c r="A29" s="3">
        <v>19</v>
      </c>
      <c r="B29" s="3">
        <v>20</v>
      </c>
      <c r="C29" s="3" t="s">
        <v>88</v>
      </c>
      <c r="D29" s="3" t="s">
        <v>72</v>
      </c>
      <c r="E29" s="3" t="s">
        <v>164</v>
      </c>
      <c r="F29" s="3" t="s">
        <v>165</v>
      </c>
      <c r="G29" s="3">
        <v>21.150453545094798</v>
      </c>
      <c r="H29" s="3">
        <v>-101.710463951268</v>
      </c>
      <c r="I29" s="3" t="s">
        <v>75</v>
      </c>
      <c r="J29" s="3" t="s">
        <v>91</v>
      </c>
      <c r="K29" s="3" t="s">
        <v>77</v>
      </c>
      <c r="L29" s="3" t="s">
        <v>166</v>
      </c>
      <c r="M29" s="3" t="s">
        <v>75</v>
      </c>
      <c r="N29" s="3" t="s">
        <v>75</v>
      </c>
      <c r="O29" s="3" t="s">
        <v>79</v>
      </c>
      <c r="P29" s="3" t="s">
        <v>167</v>
      </c>
      <c r="Q29" s="3" t="s">
        <v>77</v>
      </c>
      <c r="R29" s="3" t="s">
        <v>77</v>
      </c>
      <c r="S29" s="3" t="s">
        <v>77</v>
      </c>
      <c r="T29" s="3" t="s">
        <v>81</v>
      </c>
      <c r="U29" s="3" t="s">
        <v>77</v>
      </c>
      <c r="V29" s="3" t="s">
        <v>124</v>
      </c>
      <c r="W29" s="3" t="s">
        <v>77</v>
      </c>
      <c r="X29" s="3" t="s">
        <v>95</v>
      </c>
      <c r="Y29" s="3" t="s">
        <v>84</v>
      </c>
      <c r="Z29" s="3" t="s">
        <v>119</v>
      </c>
      <c r="AA29" s="3" t="s">
        <v>75</v>
      </c>
      <c r="AB29" s="3" t="s">
        <v>97</v>
      </c>
      <c r="AC29" s="3" t="s">
        <v>77</v>
      </c>
      <c r="AD29" s="3" t="s">
        <v>75</v>
      </c>
      <c r="AE29" s="3" t="s">
        <v>77</v>
      </c>
      <c r="AF29" s="3" t="s">
        <v>75</v>
      </c>
      <c r="AG29" s="3" t="s">
        <v>105</v>
      </c>
    </row>
    <row r="30" spans="1:33" x14ac:dyDescent="0.3">
      <c r="A30" s="3">
        <v>20</v>
      </c>
      <c r="B30" s="3">
        <v>19</v>
      </c>
      <c r="C30" s="3" t="s">
        <v>71</v>
      </c>
      <c r="D30" s="3" t="s">
        <v>72</v>
      </c>
      <c r="E30" s="3" t="s">
        <v>168</v>
      </c>
      <c r="F30" s="3" t="s">
        <v>169</v>
      </c>
      <c r="G30" s="3">
        <v>21.1511263747817</v>
      </c>
      <c r="H30" s="3">
        <v>-101.712287208525</v>
      </c>
      <c r="I30" s="3" t="s">
        <v>77</v>
      </c>
      <c r="J30" s="3" t="s">
        <v>76</v>
      </c>
      <c r="K30" s="3" t="s">
        <v>77</v>
      </c>
      <c r="L30" s="3" t="s">
        <v>126</v>
      </c>
      <c r="M30" s="3" t="s">
        <v>77</v>
      </c>
      <c r="N30" s="3" t="s">
        <v>75</v>
      </c>
      <c r="O30" s="3" t="s">
        <v>93</v>
      </c>
      <c r="P30" s="3" t="s">
        <v>102</v>
      </c>
      <c r="Q30" s="3" t="s">
        <v>77</v>
      </c>
      <c r="R30" s="3" t="s">
        <v>77</v>
      </c>
      <c r="S30" s="3" t="s">
        <v>75</v>
      </c>
      <c r="T30" s="3" t="s">
        <v>81</v>
      </c>
      <c r="U30" s="3" t="s">
        <v>75</v>
      </c>
      <c r="V30" s="3" t="s">
        <v>82</v>
      </c>
      <c r="W30" s="3" t="s">
        <v>77</v>
      </c>
      <c r="X30" s="3" t="s">
        <v>95</v>
      </c>
      <c r="Y30" s="3" t="s">
        <v>84</v>
      </c>
      <c r="Z30" s="3" t="s">
        <v>104</v>
      </c>
      <c r="AA30" s="3" t="s">
        <v>75</v>
      </c>
      <c r="AB30" s="3" t="s">
        <v>97</v>
      </c>
      <c r="AC30" s="3" t="s">
        <v>77</v>
      </c>
      <c r="AD30" s="3" t="s">
        <v>77</v>
      </c>
      <c r="AE30" s="3" t="s">
        <v>75</v>
      </c>
      <c r="AF30" s="3" t="s">
        <v>75</v>
      </c>
      <c r="AG30" s="3" t="s">
        <v>98</v>
      </c>
    </row>
    <row r="31" spans="1:33" s="1" customFormat="1" x14ac:dyDescent="0.3">
      <c r="A31" s="3">
        <v>21</v>
      </c>
      <c r="B31" s="4">
        <v>21</v>
      </c>
      <c r="C31" s="4" t="s">
        <v>71</v>
      </c>
      <c r="D31" s="4" t="s">
        <v>72</v>
      </c>
      <c r="E31" s="4" t="s">
        <v>170</v>
      </c>
      <c r="F31" s="4" t="s">
        <v>171</v>
      </c>
      <c r="G31" s="4"/>
      <c r="H31" s="4"/>
      <c r="I31" s="4" t="s">
        <v>75</v>
      </c>
      <c r="J31" s="4" t="s">
        <v>91</v>
      </c>
      <c r="K31" s="4" t="s">
        <v>77</v>
      </c>
      <c r="L31" s="4" t="s">
        <v>172</v>
      </c>
      <c r="M31" s="4" t="s">
        <v>77</v>
      </c>
      <c r="N31" s="4" t="s">
        <v>75</v>
      </c>
      <c r="O31" s="4" t="s">
        <v>93</v>
      </c>
      <c r="P31" s="4" t="s">
        <v>173</v>
      </c>
      <c r="Q31" s="4" t="s">
        <v>77</v>
      </c>
      <c r="R31" s="4" t="s">
        <v>75</v>
      </c>
      <c r="S31" s="4" t="s">
        <v>75</v>
      </c>
      <c r="T31" s="4" t="s">
        <v>81</v>
      </c>
      <c r="U31" s="4" t="s">
        <v>75</v>
      </c>
      <c r="V31" s="4" t="s">
        <v>82</v>
      </c>
      <c r="W31" s="4" t="s">
        <v>75</v>
      </c>
      <c r="X31" s="4" t="s">
        <v>83</v>
      </c>
      <c r="Y31" s="4" t="s">
        <v>96</v>
      </c>
      <c r="Z31" s="4" t="s">
        <v>174</v>
      </c>
      <c r="AA31" s="4" t="s">
        <v>75</v>
      </c>
      <c r="AB31" s="4" t="s">
        <v>97</v>
      </c>
      <c r="AC31" s="4" t="s">
        <v>77</v>
      </c>
      <c r="AD31" s="4" t="s">
        <v>75</v>
      </c>
      <c r="AE31" s="4" t="s">
        <v>77</v>
      </c>
      <c r="AF31" s="4" t="s">
        <v>75</v>
      </c>
      <c r="AG31" s="4" t="s">
        <v>105</v>
      </c>
    </row>
    <row r="32" spans="1:33" x14ac:dyDescent="0.3">
      <c r="A32" s="3">
        <v>22</v>
      </c>
      <c r="B32" s="3">
        <v>22</v>
      </c>
      <c r="C32" s="3" t="s">
        <v>71</v>
      </c>
      <c r="D32" s="3" t="s">
        <v>72</v>
      </c>
      <c r="E32" s="3" t="s">
        <v>175</v>
      </c>
      <c r="F32" s="3" t="s">
        <v>169</v>
      </c>
      <c r="G32" s="3">
        <v>21.1511263747817</v>
      </c>
      <c r="H32" s="3">
        <v>-101.712287208525</v>
      </c>
      <c r="I32" s="3" t="s">
        <v>75</v>
      </c>
      <c r="J32" s="3" t="s">
        <v>91</v>
      </c>
      <c r="K32" s="3" t="s">
        <v>75</v>
      </c>
      <c r="L32" s="3" t="s">
        <v>176</v>
      </c>
      <c r="M32" s="3" t="s">
        <v>77</v>
      </c>
      <c r="N32" s="3" t="s">
        <v>75</v>
      </c>
      <c r="O32" s="3" t="s">
        <v>93</v>
      </c>
      <c r="P32" s="3" t="s">
        <v>177</v>
      </c>
      <c r="Q32" s="3" t="s">
        <v>77</v>
      </c>
      <c r="R32" s="3" t="s">
        <v>77</v>
      </c>
      <c r="S32" s="3" t="s">
        <v>75</v>
      </c>
      <c r="T32" s="3" t="s">
        <v>81</v>
      </c>
      <c r="U32" s="3" t="s">
        <v>75</v>
      </c>
      <c r="V32" s="3" t="s">
        <v>82</v>
      </c>
      <c r="W32" s="3" t="s">
        <v>75</v>
      </c>
      <c r="X32" s="3" t="s">
        <v>95</v>
      </c>
      <c r="Y32" s="3" t="s">
        <v>96</v>
      </c>
      <c r="Z32" s="3" t="s">
        <v>174</v>
      </c>
      <c r="AA32" s="3" t="s">
        <v>75</v>
      </c>
      <c r="AB32" s="3" t="s">
        <v>97</v>
      </c>
      <c r="AC32" s="3" t="s">
        <v>77</v>
      </c>
      <c r="AD32" s="3" t="s">
        <v>77</v>
      </c>
      <c r="AE32" s="3" t="s">
        <v>75</v>
      </c>
      <c r="AF32" s="3" t="s">
        <v>75</v>
      </c>
      <c r="AG32" s="3" t="s">
        <v>98</v>
      </c>
    </row>
    <row r="33" spans="1:33" x14ac:dyDescent="0.3">
      <c r="A33" s="3">
        <v>23</v>
      </c>
      <c r="B33" s="3">
        <v>25</v>
      </c>
      <c r="C33" s="3" t="s">
        <v>88</v>
      </c>
      <c r="D33" s="3" t="s">
        <v>72</v>
      </c>
      <c r="E33" s="3" t="s">
        <v>178</v>
      </c>
      <c r="F33" s="3" t="s">
        <v>179</v>
      </c>
      <c r="G33" s="3">
        <v>21.150707389248801</v>
      </c>
      <c r="H33" s="3">
        <v>-101.71091958386</v>
      </c>
      <c r="I33" s="3" t="s">
        <v>77</v>
      </c>
      <c r="J33" s="3" t="s">
        <v>133</v>
      </c>
      <c r="K33" s="3" t="s">
        <v>77</v>
      </c>
      <c r="L33" s="3" t="s">
        <v>180</v>
      </c>
      <c r="M33" s="3" t="s">
        <v>77</v>
      </c>
      <c r="N33" s="3" t="s">
        <v>75</v>
      </c>
      <c r="O33" s="3" t="s">
        <v>152</v>
      </c>
      <c r="P33" s="3" t="s">
        <v>181</v>
      </c>
      <c r="Q33" s="3" t="s">
        <v>77</v>
      </c>
      <c r="R33" s="3" t="s">
        <v>77</v>
      </c>
      <c r="S33" s="3" t="s">
        <v>77</v>
      </c>
      <c r="T33" s="3" t="s">
        <v>81</v>
      </c>
      <c r="U33" s="3" t="s">
        <v>77</v>
      </c>
      <c r="V33" s="3" t="s">
        <v>83</v>
      </c>
      <c r="W33" s="3" t="s">
        <v>77</v>
      </c>
      <c r="X33" s="3" t="s">
        <v>83</v>
      </c>
      <c r="Y33" s="3" t="s">
        <v>96</v>
      </c>
      <c r="Z33" s="3" t="s">
        <v>104</v>
      </c>
      <c r="AA33" s="3" t="s">
        <v>75</v>
      </c>
      <c r="AB33" s="3" t="s">
        <v>128</v>
      </c>
      <c r="AC33" s="3" t="s">
        <v>77</v>
      </c>
      <c r="AD33" s="3" t="s">
        <v>77</v>
      </c>
      <c r="AE33" s="3" t="s">
        <v>77</v>
      </c>
      <c r="AF33" s="3" t="s">
        <v>75</v>
      </c>
      <c r="AG33" s="3" t="s">
        <v>87</v>
      </c>
    </row>
    <row r="34" spans="1:33" x14ac:dyDescent="0.3">
      <c r="A34" s="3">
        <v>24</v>
      </c>
      <c r="B34" s="3">
        <v>20</v>
      </c>
      <c r="C34" s="3" t="s">
        <v>71</v>
      </c>
      <c r="D34" s="3" t="s">
        <v>72</v>
      </c>
      <c r="E34" s="3" t="s">
        <v>178</v>
      </c>
      <c r="F34" s="3" t="s">
        <v>182</v>
      </c>
      <c r="G34" s="3">
        <v>21.150453545094798</v>
      </c>
      <c r="H34" s="3">
        <v>-101.710463951268</v>
      </c>
      <c r="I34" s="3" t="s">
        <v>75</v>
      </c>
      <c r="J34" s="3" t="s">
        <v>91</v>
      </c>
      <c r="K34" s="3" t="s">
        <v>77</v>
      </c>
      <c r="L34" s="3" t="s">
        <v>183</v>
      </c>
      <c r="M34" s="3" t="s">
        <v>75</v>
      </c>
      <c r="N34" s="3" t="s">
        <v>75</v>
      </c>
      <c r="O34" s="3" t="s">
        <v>93</v>
      </c>
      <c r="P34" s="3" t="s">
        <v>110</v>
      </c>
      <c r="Q34" s="3" t="s">
        <v>77</v>
      </c>
      <c r="R34" s="3" t="s">
        <v>77</v>
      </c>
      <c r="S34" s="3" t="s">
        <v>75</v>
      </c>
      <c r="T34" s="3" t="s">
        <v>157</v>
      </c>
      <c r="U34" s="3" t="s">
        <v>75</v>
      </c>
      <c r="V34" s="3" t="s">
        <v>124</v>
      </c>
      <c r="W34" s="3" t="s">
        <v>75</v>
      </c>
      <c r="X34" s="3" t="s">
        <v>95</v>
      </c>
      <c r="Y34" s="3" t="s">
        <v>84</v>
      </c>
      <c r="Z34" s="3" t="s">
        <v>174</v>
      </c>
      <c r="AA34" s="3" t="s">
        <v>75</v>
      </c>
      <c r="AB34" s="3" t="s">
        <v>128</v>
      </c>
      <c r="AC34" s="3" t="s">
        <v>77</v>
      </c>
      <c r="AD34" s="3" t="s">
        <v>77</v>
      </c>
      <c r="AE34" s="3" t="s">
        <v>75</v>
      </c>
      <c r="AF34" s="3" t="s">
        <v>75</v>
      </c>
      <c r="AG34" s="3" t="s">
        <v>98</v>
      </c>
    </row>
    <row r="35" spans="1:33" x14ac:dyDescent="0.3">
      <c r="A35" s="3">
        <v>25</v>
      </c>
      <c r="B35" s="3">
        <v>21</v>
      </c>
      <c r="C35" s="3" t="s">
        <v>71</v>
      </c>
      <c r="D35" s="3" t="s">
        <v>72</v>
      </c>
      <c r="E35" s="3" t="s">
        <v>184</v>
      </c>
      <c r="F35" s="3" t="s">
        <v>185</v>
      </c>
      <c r="G35" s="3">
        <v>21.1508247132669</v>
      </c>
      <c r="H35" s="3">
        <v>-101.69268169729899</v>
      </c>
      <c r="I35" s="3" t="s">
        <v>75</v>
      </c>
      <c r="J35" s="3" t="s">
        <v>91</v>
      </c>
      <c r="K35" s="3" t="s">
        <v>77</v>
      </c>
      <c r="L35" s="3" t="s">
        <v>186</v>
      </c>
      <c r="M35" s="3" t="s">
        <v>75</v>
      </c>
      <c r="N35" s="3" t="s">
        <v>75</v>
      </c>
      <c r="O35" s="3" t="s">
        <v>79</v>
      </c>
      <c r="P35" s="3" t="s">
        <v>187</v>
      </c>
      <c r="Q35" s="3" t="s">
        <v>77</v>
      </c>
      <c r="R35" s="3" t="s">
        <v>75</v>
      </c>
      <c r="S35" s="3" t="s">
        <v>77</v>
      </c>
      <c r="T35" s="3" t="s">
        <v>157</v>
      </c>
      <c r="U35" s="3" t="s">
        <v>77</v>
      </c>
      <c r="V35" s="3" t="s">
        <v>124</v>
      </c>
      <c r="W35" s="3" t="s">
        <v>75</v>
      </c>
      <c r="X35" s="3" t="s">
        <v>95</v>
      </c>
      <c r="Y35" s="3" t="s">
        <v>96</v>
      </c>
      <c r="Z35" s="3" t="s">
        <v>119</v>
      </c>
      <c r="AA35" s="3" t="s">
        <v>77</v>
      </c>
      <c r="AB35" s="3" t="s">
        <v>111</v>
      </c>
      <c r="AC35" s="3" t="s">
        <v>77</v>
      </c>
      <c r="AD35" s="3" t="s">
        <v>77</v>
      </c>
      <c r="AE35" s="3" t="s">
        <v>77</v>
      </c>
      <c r="AF35" s="3" t="s">
        <v>75</v>
      </c>
      <c r="AG35" s="3" t="s">
        <v>188</v>
      </c>
    </row>
    <row r="36" spans="1:33" x14ac:dyDescent="0.3">
      <c r="A36" s="3">
        <v>26</v>
      </c>
      <c r="B36" s="3">
        <v>19</v>
      </c>
      <c r="C36" s="3" t="s">
        <v>71</v>
      </c>
      <c r="D36" s="3" t="s">
        <v>72</v>
      </c>
      <c r="E36" s="3" t="s">
        <v>189</v>
      </c>
      <c r="F36" s="3" t="s">
        <v>190</v>
      </c>
      <c r="G36" s="3">
        <v>21.079918872952</v>
      </c>
      <c r="H36" s="3">
        <v>-101.64920780472499</v>
      </c>
      <c r="I36" s="3" t="s">
        <v>75</v>
      </c>
      <c r="J36" s="3" t="s">
        <v>91</v>
      </c>
      <c r="K36" s="3" t="s">
        <v>75</v>
      </c>
      <c r="L36" s="3" t="s">
        <v>191</v>
      </c>
      <c r="M36" s="3" t="s">
        <v>77</v>
      </c>
      <c r="N36" s="3" t="s">
        <v>77</v>
      </c>
      <c r="O36" s="3" t="s">
        <v>79</v>
      </c>
      <c r="P36" s="3" t="s">
        <v>192</v>
      </c>
      <c r="Q36" s="3" t="s">
        <v>77</v>
      </c>
      <c r="R36" s="3" t="s">
        <v>77</v>
      </c>
      <c r="S36" s="3" t="s">
        <v>77</v>
      </c>
      <c r="T36" s="3" t="s">
        <v>157</v>
      </c>
      <c r="U36" s="3" t="s">
        <v>77</v>
      </c>
      <c r="V36" s="3" t="s">
        <v>82</v>
      </c>
      <c r="W36" s="3" t="s">
        <v>75</v>
      </c>
      <c r="X36" s="3" t="s">
        <v>83</v>
      </c>
      <c r="Y36" s="3" t="s">
        <v>96</v>
      </c>
      <c r="Z36" s="3" t="s">
        <v>85</v>
      </c>
      <c r="AA36" s="3" t="s">
        <v>75</v>
      </c>
      <c r="AB36" s="3" t="s">
        <v>97</v>
      </c>
      <c r="AC36" s="3" t="s">
        <v>77</v>
      </c>
      <c r="AD36" s="3" t="s">
        <v>77</v>
      </c>
      <c r="AE36" s="3" t="s">
        <v>77</v>
      </c>
      <c r="AF36" s="3" t="s">
        <v>75</v>
      </c>
      <c r="AG36" s="3" t="s">
        <v>98</v>
      </c>
    </row>
    <row r="37" spans="1:33" x14ac:dyDescent="0.3">
      <c r="A37" s="3">
        <v>27</v>
      </c>
      <c r="B37" s="3">
        <v>21</v>
      </c>
      <c r="C37" s="3" t="s">
        <v>88</v>
      </c>
      <c r="D37" s="3" t="s">
        <v>106</v>
      </c>
      <c r="E37" s="3" t="s">
        <v>193</v>
      </c>
      <c r="F37" s="3" t="s">
        <v>140</v>
      </c>
      <c r="G37" s="3">
        <v>21.1511263747817</v>
      </c>
      <c r="H37" s="3">
        <v>-101.712287208525</v>
      </c>
      <c r="I37" s="3" t="s">
        <v>75</v>
      </c>
      <c r="J37" s="3" t="s">
        <v>91</v>
      </c>
      <c r="K37" s="3" t="s">
        <v>77</v>
      </c>
      <c r="L37" s="3" t="s">
        <v>126</v>
      </c>
      <c r="M37" s="3" t="s">
        <v>77</v>
      </c>
      <c r="N37" s="3" t="s">
        <v>75</v>
      </c>
      <c r="O37" s="3" t="s">
        <v>79</v>
      </c>
      <c r="P37" s="3" t="s">
        <v>123</v>
      </c>
      <c r="Q37" s="3" t="s">
        <v>75</v>
      </c>
      <c r="R37" s="3" t="s">
        <v>77</v>
      </c>
      <c r="S37" s="3" t="s">
        <v>77</v>
      </c>
      <c r="T37" s="3" t="s">
        <v>81</v>
      </c>
      <c r="U37" s="3" t="s">
        <v>77</v>
      </c>
      <c r="V37" s="3" t="s">
        <v>82</v>
      </c>
      <c r="W37" s="3" t="s">
        <v>77</v>
      </c>
      <c r="X37" s="3" t="s">
        <v>95</v>
      </c>
      <c r="Y37" s="3" t="s">
        <v>84</v>
      </c>
      <c r="Z37" s="3" t="s">
        <v>119</v>
      </c>
      <c r="AA37" s="3" t="s">
        <v>75</v>
      </c>
      <c r="AB37" s="3" t="s">
        <v>86</v>
      </c>
      <c r="AC37" s="3" t="s">
        <v>77</v>
      </c>
      <c r="AD37" s="3" t="s">
        <v>77</v>
      </c>
      <c r="AE37" s="3" t="s">
        <v>77</v>
      </c>
      <c r="AF37" s="3" t="s">
        <v>75</v>
      </c>
      <c r="AG37" s="3" t="s">
        <v>105</v>
      </c>
    </row>
    <row r="38" spans="1:33" s="1" customFormat="1" x14ac:dyDescent="0.3">
      <c r="A38" s="3">
        <v>28</v>
      </c>
      <c r="B38" s="4">
        <v>22</v>
      </c>
      <c r="C38" s="4" t="s">
        <v>71</v>
      </c>
      <c r="D38" s="4" t="s">
        <v>72</v>
      </c>
      <c r="E38" s="4" t="s">
        <v>194</v>
      </c>
      <c r="F38" s="4" t="s">
        <v>195</v>
      </c>
      <c r="G38" s="4"/>
      <c r="H38" s="4"/>
      <c r="I38" s="4" t="s">
        <v>75</v>
      </c>
      <c r="J38" s="4" t="s">
        <v>91</v>
      </c>
      <c r="K38" s="4" t="s">
        <v>77</v>
      </c>
      <c r="L38" s="4" t="s">
        <v>196</v>
      </c>
      <c r="M38" s="4" t="s">
        <v>75</v>
      </c>
      <c r="N38" s="4" t="s">
        <v>75</v>
      </c>
      <c r="O38" s="4" t="s">
        <v>79</v>
      </c>
      <c r="P38" s="4" t="s">
        <v>197</v>
      </c>
      <c r="Q38" s="4" t="s">
        <v>77</v>
      </c>
      <c r="R38" s="4" t="s">
        <v>77</v>
      </c>
      <c r="S38" s="4" t="s">
        <v>75</v>
      </c>
      <c r="T38" s="4" t="s">
        <v>157</v>
      </c>
      <c r="U38" s="4" t="s">
        <v>75</v>
      </c>
      <c r="V38" s="4" t="s">
        <v>124</v>
      </c>
      <c r="W38" s="4" t="s">
        <v>75</v>
      </c>
      <c r="X38" s="4" t="s">
        <v>95</v>
      </c>
      <c r="Y38" s="4" t="s">
        <v>84</v>
      </c>
      <c r="Z38" s="4" t="s">
        <v>119</v>
      </c>
      <c r="AA38" s="4" t="s">
        <v>77</v>
      </c>
      <c r="AB38" s="4" t="s">
        <v>111</v>
      </c>
      <c r="AC38" s="4" t="s">
        <v>77</v>
      </c>
      <c r="AD38" s="4" t="s">
        <v>75</v>
      </c>
      <c r="AE38" s="4" t="s">
        <v>77</v>
      </c>
      <c r="AF38" s="4" t="s">
        <v>75</v>
      </c>
      <c r="AG38" s="4" t="s">
        <v>105</v>
      </c>
    </row>
    <row r="39" spans="1:33" x14ac:dyDescent="0.3">
      <c r="A39" s="3">
        <v>29</v>
      </c>
      <c r="B39" s="3">
        <v>22</v>
      </c>
      <c r="C39" s="3" t="s">
        <v>88</v>
      </c>
      <c r="D39" s="3" t="s">
        <v>72</v>
      </c>
      <c r="E39" s="3" t="s">
        <v>198</v>
      </c>
      <c r="F39" s="3" t="s">
        <v>199</v>
      </c>
      <c r="G39" s="3">
        <v>21.160014126401801</v>
      </c>
      <c r="H39" s="3">
        <v>-101.632791166068</v>
      </c>
      <c r="I39" s="3" t="s">
        <v>75</v>
      </c>
      <c r="J39" s="3" t="s">
        <v>91</v>
      </c>
      <c r="K39" s="3" t="s">
        <v>77</v>
      </c>
      <c r="L39" s="3" t="s">
        <v>200</v>
      </c>
      <c r="M39" s="3" t="s">
        <v>75</v>
      </c>
      <c r="N39" s="3" t="s">
        <v>75</v>
      </c>
      <c r="O39" s="3" t="s">
        <v>79</v>
      </c>
      <c r="P39" s="3" t="s">
        <v>201</v>
      </c>
      <c r="Q39" s="3" t="s">
        <v>77</v>
      </c>
      <c r="R39" s="3" t="s">
        <v>75</v>
      </c>
      <c r="S39" s="3" t="s">
        <v>77</v>
      </c>
      <c r="T39" s="3" t="s">
        <v>81</v>
      </c>
      <c r="U39" s="3" t="s">
        <v>77</v>
      </c>
      <c r="V39" s="3" t="s">
        <v>83</v>
      </c>
      <c r="W39" s="3" t="s">
        <v>77</v>
      </c>
      <c r="X39" s="3" t="s">
        <v>95</v>
      </c>
      <c r="Y39" s="3" t="s">
        <v>84</v>
      </c>
      <c r="Z39" s="3" t="s">
        <v>119</v>
      </c>
      <c r="AA39" s="3" t="s">
        <v>77</v>
      </c>
      <c r="AB39" s="3" t="s">
        <v>111</v>
      </c>
      <c r="AC39" s="3" t="s">
        <v>77</v>
      </c>
      <c r="AD39" s="3" t="s">
        <v>77</v>
      </c>
      <c r="AE39" s="3" t="s">
        <v>77</v>
      </c>
      <c r="AF39" s="3" t="s">
        <v>75</v>
      </c>
      <c r="AG39" s="3" t="s">
        <v>105</v>
      </c>
    </row>
    <row r="40" spans="1:33" x14ac:dyDescent="0.3">
      <c r="A40" s="3">
        <v>30</v>
      </c>
      <c r="B40" s="3">
        <v>19</v>
      </c>
      <c r="C40" s="3" t="s">
        <v>88</v>
      </c>
      <c r="D40" s="3" t="s">
        <v>106</v>
      </c>
      <c r="E40" s="3" t="s">
        <v>202</v>
      </c>
      <c r="F40" s="3" t="s">
        <v>203</v>
      </c>
      <c r="G40" s="3">
        <v>21.063561381613901</v>
      </c>
      <c r="H40" s="3">
        <v>-101.60390324942</v>
      </c>
      <c r="I40" s="3" t="s">
        <v>75</v>
      </c>
      <c r="J40" s="3" t="s">
        <v>91</v>
      </c>
      <c r="K40" s="3" t="s">
        <v>77</v>
      </c>
      <c r="L40" s="3" t="s">
        <v>204</v>
      </c>
      <c r="M40" s="3" t="s">
        <v>75</v>
      </c>
      <c r="N40" s="3" t="s">
        <v>75</v>
      </c>
      <c r="O40" s="3" t="s">
        <v>79</v>
      </c>
      <c r="P40" s="3" t="s">
        <v>205</v>
      </c>
      <c r="Q40" s="3" t="s">
        <v>77</v>
      </c>
      <c r="R40" s="3" t="s">
        <v>77</v>
      </c>
      <c r="S40" s="3" t="s">
        <v>75</v>
      </c>
      <c r="T40" s="3" t="s">
        <v>157</v>
      </c>
      <c r="U40" s="3" t="s">
        <v>75</v>
      </c>
      <c r="V40" s="3" t="s">
        <v>124</v>
      </c>
      <c r="W40" s="3" t="s">
        <v>75</v>
      </c>
      <c r="X40" s="3" t="s">
        <v>103</v>
      </c>
      <c r="Y40" s="3" t="s">
        <v>96</v>
      </c>
      <c r="Z40" s="3" t="s">
        <v>119</v>
      </c>
      <c r="AA40" s="3" t="s">
        <v>75</v>
      </c>
      <c r="AB40" s="3" t="s">
        <v>97</v>
      </c>
      <c r="AC40" s="3" t="s">
        <v>77</v>
      </c>
      <c r="AD40" s="3" t="s">
        <v>75</v>
      </c>
      <c r="AE40" s="3" t="s">
        <v>75</v>
      </c>
      <c r="AF40" s="3" t="s">
        <v>75</v>
      </c>
      <c r="AG40" s="3" t="s">
        <v>98</v>
      </c>
    </row>
    <row r="41" spans="1:33" x14ac:dyDescent="0.3">
      <c r="A41" s="3">
        <v>31</v>
      </c>
      <c r="B41" s="3">
        <v>20</v>
      </c>
      <c r="C41" s="3" t="s">
        <v>88</v>
      </c>
      <c r="D41" s="3" t="s">
        <v>72</v>
      </c>
      <c r="E41" s="3" t="s">
        <v>206</v>
      </c>
      <c r="F41" s="3" t="s">
        <v>162</v>
      </c>
      <c r="G41" s="3">
        <v>21.151462936414699</v>
      </c>
      <c r="H41" s="3">
        <v>-101.70590714332999</v>
      </c>
      <c r="I41" s="3" t="s">
        <v>75</v>
      </c>
      <c r="J41" s="3" t="s">
        <v>91</v>
      </c>
      <c r="K41" s="3" t="s">
        <v>75</v>
      </c>
      <c r="L41" s="3" t="s">
        <v>207</v>
      </c>
      <c r="M41" s="3" t="s">
        <v>77</v>
      </c>
      <c r="N41" s="3" t="s">
        <v>75</v>
      </c>
      <c r="O41" s="3" t="s">
        <v>79</v>
      </c>
      <c r="P41" s="3" t="s">
        <v>208</v>
      </c>
      <c r="Q41" s="3" t="s">
        <v>77</v>
      </c>
      <c r="R41" s="3" t="s">
        <v>75</v>
      </c>
      <c r="S41" s="3" t="s">
        <v>77</v>
      </c>
      <c r="T41" s="3" t="s">
        <v>81</v>
      </c>
      <c r="U41" s="3" t="s">
        <v>75</v>
      </c>
      <c r="V41" s="3" t="s">
        <v>82</v>
      </c>
      <c r="W41" s="3" t="s">
        <v>77</v>
      </c>
      <c r="X41" s="3" t="s">
        <v>103</v>
      </c>
      <c r="Y41" s="3" t="s">
        <v>84</v>
      </c>
      <c r="Z41" s="3" t="s">
        <v>119</v>
      </c>
      <c r="AA41" s="3" t="s">
        <v>75</v>
      </c>
      <c r="AB41" s="3" t="s">
        <v>128</v>
      </c>
      <c r="AC41" s="3" t="s">
        <v>77</v>
      </c>
      <c r="AD41" s="3" t="s">
        <v>75</v>
      </c>
      <c r="AE41" s="3" t="s">
        <v>75</v>
      </c>
      <c r="AF41" s="3" t="s">
        <v>75</v>
      </c>
      <c r="AG41" s="3" t="s">
        <v>105</v>
      </c>
    </row>
    <row r="42" spans="1:33" x14ac:dyDescent="0.3">
      <c r="A42" s="3">
        <v>32</v>
      </c>
      <c r="B42" s="3">
        <v>24</v>
      </c>
      <c r="C42" s="3" t="s">
        <v>71</v>
      </c>
      <c r="D42" s="3" t="s">
        <v>72</v>
      </c>
      <c r="E42" s="3" t="s">
        <v>209</v>
      </c>
      <c r="F42" s="3" t="s">
        <v>210</v>
      </c>
      <c r="G42" s="3">
        <v>21.0297924846674</v>
      </c>
      <c r="H42" s="3">
        <v>-101.538639186381</v>
      </c>
      <c r="I42" s="3" t="s">
        <v>75</v>
      </c>
      <c r="J42" s="3" t="s">
        <v>91</v>
      </c>
      <c r="K42" s="3" t="s">
        <v>77</v>
      </c>
      <c r="L42" s="3" t="s">
        <v>211</v>
      </c>
      <c r="M42" s="3" t="s">
        <v>77</v>
      </c>
      <c r="N42" s="3" t="s">
        <v>75</v>
      </c>
      <c r="O42" s="3" t="s">
        <v>79</v>
      </c>
      <c r="P42" s="3" t="s">
        <v>137</v>
      </c>
      <c r="Q42" s="3" t="s">
        <v>77</v>
      </c>
      <c r="R42" s="3" t="s">
        <v>77</v>
      </c>
      <c r="S42" s="3" t="s">
        <v>75</v>
      </c>
      <c r="T42" s="3" t="s">
        <v>81</v>
      </c>
      <c r="U42" s="3" t="s">
        <v>75</v>
      </c>
      <c r="V42" s="3" t="s">
        <v>83</v>
      </c>
      <c r="W42" s="3" t="s">
        <v>75</v>
      </c>
      <c r="X42" s="3" t="s">
        <v>83</v>
      </c>
      <c r="Y42" s="3" t="s">
        <v>96</v>
      </c>
      <c r="Z42" s="3" t="s">
        <v>174</v>
      </c>
      <c r="AA42" s="3" t="s">
        <v>75</v>
      </c>
      <c r="AB42" s="3" t="s">
        <v>97</v>
      </c>
      <c r="AC42" s="3" t="s">
        <v>77</v>
      </c>
      <c r="AD42" s="3" t="s">
        <v>77</v>
      </c>
      <c r="AE42" s="3" t="s">
        <v>75</v>
      </c>
      <c r="AF42" s="3" t="s">
        <v>75</v>
      </c>
      <c r="AG42" s="3" t="s">
        <v>87</v>
      </c>
    </row>
    <row r="43" spans="1:33" x14ac:dyDescent="0.3">
      <c r="A43" s="3">
        <v>33</v>
      </c>
      <c r="B43" s="3">
        <v>21</v>
      </c>
      <c r="C43" s="3" t="s">
        <v>71</v>
      </c>
      <c r="D43" s="3" t="s">
        <v>72</v>
      </c>
      <c r="E43" s="3" t="s">
        <v>73</v>
      </c>
      <c r="F43" s="3" t="s">
        <v>212</v>
      </c>
      <c r="G43" s="3">
        <v>21.149956068912399</v>
      </c>
      <c r="H43" s="3">
        <v>-101.71515274332999</v>
      </c>
      <c r="I43" s="3" t="s">
        <v>75</v>
      </c>
      <c r="J43" s="3" t="s">
        <v>76</v>
      </c>
      <c r="K43" s="3" t="s">
        <v>77</v>
      </c>
      <c r="L43" s="3" t="s">
        <v>213</v>
      </c>
      <c r="M43" s="3" t="s">
        <v>75</v>
      </c>
      <c r="N43" s="3" t="s">
        <v>75</v>
      </c>
      <c r="O43" s="3" t="s">
        <v>145</v>
      </c>
      <c r="P43" s="3" t="s">
        <v>137</v>
      </c>
      <c r="Q43" s="3" t="s">
        <v>77</v>
      </c>
      <c r="R43" s="3" t="s">
        <v>77</v>
      </c>
      <c r="S43" s="3" t="s">
        <v>77</v>
      </c>
      <c r="T43" s="3" t="s">
        <v>81</v>
      </c>
      <c r="U43" s="3" t="s">
        <v>75</v>
      </c>
      <c r="V43" s="3" t="s">
        <v>82</v>
      </c>
      <c r="W43" s="3" t="s">
        <v>77</v>
      </c>
      <c r="X43" s="3" t="s">
        <v>95</v>
      </c>
      <c r="Y43" s="3" t="s">
        <v>84</v>
      </c>
      <c r="Z43" s="3" t="s">
        <v>85</v>
      </c>
      <c r="AA43" s="3" t="s">
        <v>75</v>
      </c>
      <c r="AB43" s="3" t="s">
        <v>86</v>
      </c>
      <c r="AC43" s="3" t="s">
        <v>77</v>
      </c>
      <c r="AD43" s="3" t="s">
        <v>75</v>
      </c>
      <c r="AE43" s="3" t="s">
        <v>77</v>
      </c>
      <c r="AF43" s="3" t="s">
        <v>75</v>
      </c>
      <c r="AG43" s="3" t="s">
        <v>87</v>
      </c>
    </row>
    <row r="44" spans="1:33" x14ac:dyDescent="0.3">
      <c r="A44" s="3">
        <v>34</v>
      </c>
      <c r="B44" s="3">
        <v>21</v>
      </c>
      <c r="C44" s="3" t="s">
        <v>71</v>
      </c>
      <c r="D44" s="3" t="s">
        <v>72</v>
      </c>
      <c r="E44" s="3" t="s">
        <v>214</v>
      </c>
      <c r="F44" s="3" t="s">
        <v>215</v>
      </c>
      <c r="G44" s="3">
        <v>21.125520989428299</v>
      </c>
      <c r="H44" s="3">
        <v>-101.679366781963</v>
      </c>
      <c r="I44" s="3" t="s">
        <v>77</v>
      </c>
      <c r="J44" s="3" t="s">
        <v>91</v>
      </c>
      <c r="K44" s="3" t="s">
        <v>77</v>
      </c>
      <c r="L44" s="3" t="s">
        <v>126</v>
      </c>
      <c r="M44" s="3" t="s">
        <v>77</v>
      </c>
      <c r="N44" s="3" t="s">
        <v>75</v>
      </c>
      <c r="O44" s="3" t="s">
        <v>93</v>
      </c>
      <c r="P44" s="3" t="s">
        <v>216</v>
      </c>
      <c r="Q44" s="3" t="s">
        <v>77</v>
      </c>
      <c r="R44" s="3" t="s">
        <v>77</v>
      </c>
      <c r="S44" s="3" t="s">
        <v>77</v>
      </c>
      <c r="T44" s="3" t="s">
        <v>81</v>
      </c>
      <c r="U44" s="3" t="s">
        <v>77</v>
      </c>
      <c r="V44" s="3" t="s">
        <v>82</v>
      </c>
      <c r="W44" s="3" t="s">
        <v>77</v>
      </c>
      <c r="X44" s="3" t="s">
        <v>83</v>
      </c>
      <c r="Y44" s="3" t="s">
        <v>84</v>
      </c>
      <c r="Z44" s="3" t="s">
        <v>85</v>
      </c>
      <c r="AA44" s="3" t="s">
        <v>75</v>
      </c>
      <c r="AB44" s="3" t="s">
        <v>97</v>
      </c>
      <c r="AC44" s="3" t="s">
        <v>77</v>
      </c>
      <c r="AD44" s="3" t="s">
        <v>75</v>
      </c>
      <c r="AE44" s="3" t="s">
        <v>77</v>
      </c>
      <c r="AF44" s="3" t="s">
        <v>75</v>
      </c>
      <c r="AG44" s="3" t="s">
        <v>87</v>
      </c>
    </row>
    <row r="45" spans="1:33" x14ac:dyDescent="0.3">
      <c r="A45" s="3">
        <v>35</v>
      </c>
      <c r="B45" s="3">
        <v>24</v>
      </c>
      <c r="C45" s="3" t="s">
        <v>71</v>
      </c>
      <c r="D45" s="3" t="s">
        <v>72</v>
      </c>
      <c r="E45" s="3" t="s">
        <v>217</v>
      </c>
      <c r="F45" s="3" t="s">
        <v>218</v>
      </c>
      <c r="G45" s="3">
        <v>21.1031942088097</v>
      </c>
      <c r="H45" s="3">
        <v>-101.612652428</v>
      </c>
      <c r="I45" s="3" t="s">
        <v>75</v>
      </c>
      <c r="J45" s="3" t="s">
        <v>91</v>
      </c>
      <c r="K45" s="3" t="s">
        <v>77</v>
      </c>
      <c r="L45" s="3" t="s">
        <v>80</v>
      </c>
      <c r="M45" s="3" t="s">
        <v>75</v>
      </c>
      <c r="N45" s="3" t="s">
        <v>75</v>
      </c>
      <c r="O45" s="3" t="s">
        <v>79</v>
      </c>
      <c r="P45" s="3" t="s">
        <v>138</v>
      </c>
      <c r="Q45" s="3" t="s">
        <v>77</v>
      </c>
      <c r="R45" s="3" t="s">
        <v>77</v>
      </c>
      <c r="S45" s="3" t="s">
        <v>75</v>
      </c>
      <c r="T45" s="3" t="s">
        <v>81</v>
      </c>
      <c r="U45" s="3" t="s">
        <v>75</v>
      </c>
      <c r="V45" s="3" t="s">
        <v>82</v>
      </c>
      <c r="W45" s="3" t="s">
        <v>77</v>
      </c>
      <c r="X45" s="3" t="s">
        <v>103</v>
      </c>
      <c r="Y45" s="3" t="s">
        <v>96</v>
      </c>
      <c r="Z45" s="3" t="s">
        <v>174</v>
      </c>
      <c r="AA45" s="3" t="s">
        <v>75</v>
      </c>
      <c r="AB45" s="3" t="s">
        <v>128</v>
      </c>
      <c r="AC45" s="3" t="s">
        <v>77</v>
      </c>
      <c r="AD45" s="3" t="s">
        <v>75</v>
      </c>
      <c r="AE45" s="3" t="s">
        <v>77</v>
      </c>
      <c r="AF45" s="3" t="s">
        <v>75</v>
      </c>
      <c r="AG45" s="3" t="s">
        <v>188</v>
      </c>
    </row>
    <row r="46" spans="1:33" x14ac:dyDescent="0.3">
      <c r="A46" s="3">
        <v>36</v>
      </c>
      <c r="B46" s="3">
        <v>20</v>
      </c>
      <c r="C46" s="3" t="s">
        <v>71</v>
      </c>
      <c r="D46" s="3" t="s">
        <v>72</v>
      </c>
      <c r="E46" s="3" t="s">
        <v>219</v>
      </c>
      <c r="F46" s="3" t="s">
        <v>220</v>
      </c>
      <c r="G46" s="3">
        <v>21.1483850573618</v>
      </c>
      <c r="H46" s="3">
        <v>-101.708752347036</v>
      </c>
      <c r="I46" s="3" t="s">
        <v>75</v>
      </c>
      <c r="J46" s="3" t="s">
        <v>76</v>
      </c>
      <c r="K46" s="3" t="s">
        <v>75</v>
      </c>
      <c r="L46" s="3" t="s">
        <v>221</v>
      </c>
      <c r="M46" s="3" t="s">
        <v>77</v>
      </c>
      <c r="N46" s="3" t="s">
        <v>75</v>
      </c>
      <c r="O46" s="3" t="s">
        <v>152</v>
      </c>
      <c r="P46" s="3" t="s">
        <v>222</v>
      </c>
      <c r="Q46" s="3" t="s">
        <v>75</v>
      </c>
      <c r="R46" s="3" t="s">
        <v>75</v>
      </c>
      <c r="S46" s="3" t="s">
        <v>75</v>
      </c>
      <c r="T46" s="3" t="s">
        <v>81</v>
      </c>
      <c r="U46" s="3" t="s">
        <v>77</v>
      </c>
      <c r="V46" s="3" t="s">
        <v>82</v>
      </c>
      <c r="W46" s="3" t="s">
        <v>75</v>
      </c>
      <c r="X46" s="3" t="s">
        <v>83</v>
      </c>
      <c r="Y46" s="3" t="s">
        <v>96</v>
      </c>
      <c r="Z46" s="3" t="s">
        <v>85</v>
      </c>
      <c r="AA46" s="3" t="s">
        <v>75</v>
      </c>
      <c r="AB46" s="3" t="s">
        <v>86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98</v>
      </c>
    </row>
    <row r="47" spans="1:33" x14ac:dyDescent="0.3">
      <c r="A47" s="3">
        <v>37</v>
      </c>
      <c r="B47" s="3">
        <v>24</v>
      </c>
      <c r="C47" s="3" t="s">
        <v>88</v>
      </c>
      <c r="D47" s="3" t="s">
        <v>72</v>
      </c>
      <c r="E47" s="3" t="s">
        <v>111</v>
      </c>
      <c r="F47" s="3" t="s">
        <v>223</v>
      </c>
      <c r="G47" s="3">
        <v>21.152616483870201</v>
      </c>
      <c r="H47" s="3">
        <v>-101.695960348684</v>
      </c>
      <c r="I47" s="3" t="s">
        <v>75</v>
      </c>
      <c r="J47" s="3" t="s">
        <v>91</v>
      </c>
      <c r="K47" s="3" t="s">
        <v>77</v>
      </c>
      <c r="L47" s="3" t="s">
        <v>224</v>
      </c>
      <c r="M47" s="3" t="s">
        <v>75</v>
      </c>
      <c r="N47" s="3" t="s">
        <v>75</v>
      </c>
      <c r="O47" s="3" t="s">
        <v>79</v>
      </c>
      <c r="P47" s="3" t="s">
        <v>80</v>
      </c>
      <c r="Q47" s="3" t="s">
        <v>77</v>
      </c>
      <c r="R47" s="3" t="s">
        <v>75</v>
      </c>
      <c r="S47" s="3" t="s">
        <v>75</v>
      </c>
      <c r="T47" s="3" t="s">
        <v>81</v>
      </c>
      <c r="U47" s="3" t="s">
        <v>75</v>
      </c>
      <c r="V47" s="3" t="s">
        <v>124</v>
      </c>
      <c r="W47" s="3" t="s">
        <v>75</v>
      </c>
      <c r="X47" s="3" t="s">
        <v>103</v>
      </c>
      <c r="Y47" s="3" t="s">
        <v>84</v>
      </c>
      <c r="Z47" s="3" t="s">
        <v>85</v>
      </c>
      <c r="AA47" s="3" t="s">
        <v>77</v>
      </c>
      <c r="AB47" s="3" t="s">
        <v>111</v>
      </c>
      <c r="AC47" s="3" t="s">
        <v>75</v>
      </c>
      <c r="AD47" s="3" t="s">
        <v>77</v>
      </c>
      <c r="AE47" s="3" t="s">
        <v>75</v>
      </c>
      <c r="AF47" s="3" t="s">
        <v>75</v>
      </c>
      <c r="AG47" s="3" t="s">
        <v>98</v>
      </c>
    </row>
    <row r="48" spans="1:33" x14ac:dyDescent="0.3">
      <c r="A48" s="3">
        <v>38</v>
      </c>
      <c r="B48" s="3">
        <v>21</v>
      </c>
      <c r="C48" s="3" t="s">
        <v>71</v>
      </c>
      <c r="D48" s="3" t="s">
        <v>72</v>
      </c>
      <c r="E48" s="3" t="s">
        <v>225</v>
      </c>
      <c r="F48" s="3" t="s">
        <v>226</v>
      </c>
      <c r="G48" s="3">
        <v>21.075067173643699</v>
      </c>
      <c r="H48" s="3">
        <v>-101.62018591266499</v>
      </c>
      <c r="I48" s="3" t="s">
        <v>77</v>
      </c>
      <c r="J48" s="3" t="s">
        <v>76</v>
      </c>
      <c r="K48" s="3" t="s">
        <v>75</v>
      </c>
      <c r="L48" s="3" t="s">
        <v>227</v>
      </c>
      <c r="M48" s="3" t="s">
        <v>77</v>
      </c>
      <c r="N48" s="3" t="s">
        <v>75</v>
      </c>
      <c r="O48" s="3" t="s">
        <v>93</v>
      </c>
      <c r="P48" s="3" t="s">
        <v>228</v>
      </c>
      <c r="Q48" s="3" t="s">
        <v>77</v>
      </c>
      <c r="R48" s="3" t="s">
        <v>77</v>
      </c>
      <c r="S48" s="3" t="s">
        <v>77</v>
      </c>
      <c r="T48" s="3" t="s">
        <v>81</v>
      </c>
      <c r="U48" s="3" t="s">
        <v>77</v>
      </c>
      <c r="V48" s="3" t="s">
        <v>83</v>
      </c>
      <c r="W48" s="3" t="s">
        <v>75</v>
      </c>
      <c r="X48" s="3" t="s">
        <v>95</v>
      </c>
      <c r="Y48" s="3" t="s">
        <v>96</v>
      </c>
      <c r="Z48" s="3" t="s">
        <v>119</v>
      </c>
      <c r="AA48" s="3" t="s">
        <v>75</v>
      </c>
      <c r="AB48" s="3" t="s">
        <v>97</v>
      </c>
      <c r="AC48" s="3" t="s">
        <v>77</v>
      </c>
      <c r="AD48" s="3" t="s">
        <v>75</v>
      </c>
      <c r="AE48" s="3" t="s">
        <v>77</v>
      </c>
      <c r="AF48" s="3" t="s">
        <v>75</v>
      </c>
      <c r="AG48" s="3" t="s">
        <v>87</v>
      </c>
    </row>
    <row r="49" spans="1:33" x14ac:dyDescent="0.3">
      <c r="A49" s="3">
        <v>39</v>
      </c>
      <c r="B49" s="3">
        <v>22</v>
      </c>
      <c r="C49" s="3" t="s">
        <v>88</v>
      </c>
      <c r="D49" s="3" t="s">
        <v>72</v>
      </c>
      <c r="E49" s="3" t="s">
        <v>111</v>
      </c>
      <c r="F49" s="3" t="s">
        <v>229</v>
      </c>
      <c r="G49" s="3">
        <v>21.081210408075499</v>
      </c>
      <c r="H49" s="3">
        <v>-101.650469783879</v>
      </c>
      <c r="I49" s="3" t="s">
        <v>75</v>
      </c>
      <c r="J49" s="3" t="s">
        <v>91</v>
      </c>
      <c r="K49" s="3" t="s">
        <v>77</v>
      </c>
      <c r="L49" s="3" t="s">
        <v>230</v>
      </c>
      <c r="M49" s="3" t="s">
        <v>75</v>
      </c>
      <c r="N49" s="3" t="s">
        <v>75</v>
      </c>
      <c r="O49" s="3" t="s">
        <v>93</v>
      </c>
      <c r="P49" s="3" t="s">
        <v>231</v>
      </c>
      <c r="Q49" s="3" t="s">
        <v>77</v>
      </c>
      <c r="R49" s="3" t="s">
        <v>77</v>
      </c>
      <c r="S49" s="3" t="s">
        <v>75</v>
      </c>
      <c r="T49" s="3" t="s">
        <v>157</v>
      </c>
      <c r="U49" s="3" t="s">
        <v>75</v>
      </c>
      <c r="V49" s="3" t="s">
        <v>82</v>
      </c>
      <c r="W49" s="3" t="s">
        <v>75</v>
      </c>
      <c r="X49" s="3" t="s">
        <v>95</v>
      </c>
      <c r="Y49" s="3" t="s">
        <v>96</v>
      </c>
      <c r="Z49" s="3" t="s">
        <v>119</v>
      </c>
      <c r="AA49" s="3" t="s">
        <v>77</v>
      </c>
      <c r="AB49" s="3" t="s">
        <v>111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98</v>
      </c>
    </row>
    <row r="50" spans="1:33" x14ac:dyDescent="0.3">
      <c r="A50" s="3">
        <v>40</v>
      </c>
      <c r="B50" s="3">
        <v>18</v>
      </c>
      <c r="C50" s="3" t="s">
        <v>88</v>
      </c>
      <c r="D50" s="3" t="s">
        <v>106</v>
      </c>
      <c r="E50" s="3" t="s">
        <v>232</v>
      </c>
      <c r="F50" s="3" t="s">
        <v>233</v>
      </c>
      <c r="G50" s="3">
        <v>21.080489640177099</v>
      </c>
      <c r="H50" s="3">
        <v>-101.646124874037</v>
      </c>
      <c r="I50" s="3" t="s">
        <v>75</v>
      </c>
      <c r="J50" s="3" t="s">
        <v>91</v>
      </c>
      <c r="K50" s="3" t="s">
        <v>77</v>
      </c>
      <c r="L50" s="3" t="s">
        <v>126</v>
      </c>
      <c r="M50" s="3" t="s">
        <v>77</v>
      </c>
      <c r="N50" s="3" t="s">
        <v>75</v>
      </c>
      <c r="O50" s="3" t="s">
        <v>79</v>
      </c>
      <c r="P50" s="3" t="s">
        <v>234</v>
      </c>
      <c r="Q50" s="3" t="s">
        <v>77</v>
      </c>
      <c r="R50" s="3" t="s">
        <v>77</v>
      </c>
      <c r="S50" s="3" t="s">
        <v>77</v>
      </c>
      <c r="T50" s="3" t="s">
        <v>81</v>
      </c>
      <c r="U50" s="3" t="s">
        <v>75</v>
      </c>
      <c r="V50" s="3" t="s">
        <v>83</v>
      </c>
      <c r="W50" s="3" t="s">
        <v>77</v>
      </c>
      <c r="X50" s="3" t="s">
        <v>83</v>
      </c>
      <c r="Y50" s="3" t="s">
        <v>96</v>
      </c>
      <c r="Z50" s="3" t="s">
        <v>119</v>
      </c>
      <c r="AA50" s="3" t="s">
        <v>75</v>
      </c>
      <c r="AB50" s="3" t="s">
        <v>128</v>
      </c>
      <c r="AC50" s="3" t="s">
        <v>77</v>
      </c>
      <c r="AD50" s="3" t="s">
        <v>75</v>
      </c>
      <c r="AE50" s="3" t="s">
        <v>77</v>
      </c>
      <c r="AF50" s="3" t="s">
        <v>75</v>
      </c>
      <c r="AG50" s="3" t="s">
        <v>105</v>
      </c>
    </row>
    <row r="51" spans="1:3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02A2-A92F-4710-8154-EE0CF40CF868}">
  <dimension ref="A1:BG41"/>
  <sheetViews>
    <sheetView topLeftCell="AU7" zoomScale="85" zoomScaleNormal="85" workbookViewId="0">
      <selection sqref="A1:BG37"/>
    </sheetView>
  </sheetViews>
  <sheetFormatPr baseColWidth="10" defaultRowHeight="14.4" x14ac:dyDescent="0.3"/>
  <cols>
    <col min="3" max="3" width="11.5546875" style="9"/>
    <col min="4" max="4" width="11.5546875" customWidth="1"/>
    <col min="5" max="5" width="17.44140625" style="9" customWidth="1"/>
    <col min="6" max="6" width="18.21875" customWidth="1"/>
    <col min="7" max="7" width="19" customWidth="1"/>
    <col min="8" max="8" width="29.21875" style="18" customWidth="1"/>
    <col min="9" max="9" width="29.109375" style="18" customWidth="1"/>
    <col min="10" max="10" width="11.5546875" style="9"/>
    <col min="11" max="11" width="16.6640625" customWidth="1"/>
    <col min="12" max="12" width="17.44140625" style="9" customWidth="1"/>
    <col min="13" max="13" width="17.44140625" customWidth="1"/>
    <col min="14" max="14" width="11.5546875" style="9"/>
    <col min="16" max="16" width="40.5546875" style="9" customWidth="1"/>
    <col min="17" max="17" width="19.33203125" customWidth="1"/>
    <col min="18" max="18" width="11.5546875" style="9"/>
    <col min="20" max="20" width="11.5546875" style="9"/>
    <col min="22" max="22" width="25.44140625" style="9" customWidth="1"/>
    <col min="23" max="23" width="25.44140625" customWidth="1"/>
    <col min="24" max="24" width="24.44140625" style="9" customWidth="1"/>
    <col min="25" max="25" width="22.6640625" customWidth="1"/>
    <col min="26" max="26" width="16.44140625" style="9" customWidth="1"/>
    <col min="27" max="27" width="16.44140625" customWidth="1"/>
    <col min="28" max="28" width="15.5546875" style="9" customWidth="1"/>
    <col min="29" max="29" width="15.5546875" customWidth="1"/>
    <col min="30" max="30" width="11.5546875" style="9"/>
    <col min="32" max="32" width="11.5546875" style="9"/>
    <col min="34" max="34" width="11.5546875" style="9"/>
    <col min="36" max="36" width="11.5546875" style="9"/>
    <col min="38" max="38" width="11.5546875" style="9"/>
    <col min="40" max="40" width="11.5546875" style="9"/>
    <col min="42" max="42" width="11.5546875" style="9" customWidth="1"/>
    <col min="43" max="43" width="11.5546875" customWidth="1"/>
    <col min="44" max="44" width="17.109375" style="9" customWidth="1"/>
    <col min="46" max="46" width="11.5546875" style="9"/>
    <col min="48" max="48" width="11.5546875" style="9"/>
    <col min="49" max="49" width="15" customWidth="1"/>
    <col min="50" max="50" width="12.77734375" style="9" customWidth="1"/>
    <col min="51" max="51" width="12.77734375" customWidth="1"/>
    <col min="52" max="52" width="11.5546875" style="9"/>
    <col min="54" max="54" width="11.5546875" style="9"/>
    <col min="56" max="56" width="11.5546875" style="9" customWidth="1"/>
    <col min="57" max="57" width="11.5546875" customWidth="1"/>
    <col min="58" max="58" width="11.5546875" style="9"/>
  </cols>
  <sheetData>
    <row r="1" spans="1:59" x14ac:dyDescent="0.3">
      <c r="A1" s="3" t="s">
        <v>238</v>
      </c>
      <c r="B1" s="3" t="s">
        <v>41</v>
      </c>
      <c r="C1" s="10" t="s">
        <v>42</v>
      </c>
      <c r="D1" s="3" t="s">
        <v>293</v>
      </c>
      <c r="E1" s="10" t="s">
        <v>43</v>
      </c>
      <c r="F1" s="3" t="s">
        <v>294</v>
      </c>
      <c r="G1" s="3" t="s">
        <v>45</v>
      </c>
      <c r="H1" s="18" t="s">
        <v>235</v>
      </c>
      <c r="I1" s="18" t="s">
        <v>236</v>
      </c>
      <c r="J1" s="10" t="s">
        <v>46</v>
      </c>
      <c r="K1" s="3" t="s">
        <v>295</v>
      </c>
      <c r="L1" s="10" t="s">
        <v>47</v>
      </c>
      <c r="M1" s="3" t="s">
        <v>296</v>
      </c>
      <c r="N1" s="10" t="s">
        <v>48</v>
      </c>
      <c r="O1" s="3" t="s">
        <v>297</v>
      </c>
      <c r="P1" s="10" t="s">
        <v>49</v>
      </c>
      <c r="Q1" s="3" t="s">
        <v>298</v>
      </c>
      <c r="R1" s="10" t="s">
        <v>50</v>
      </c>
      <c r="S1" s="3" t="s">
        <v>299</v>
      </c>
      <c r="T1" s="10" t="s">
        <v>51</v>
      </c>
      <c r="U1" s="3" t="s">
        <v>300</v>
      </c>
      <c r="V1" s="10" t="s">
        <v>52</v>
      </c>
      <c r="W1" s="3" t="s">
        <v>301</v>
      </c>
      <c r="X1" s="10" t="s">
        <v>53</v>
      </c>
      <c r="Y1" s="3" t="s">
        <v>302</v>
      </c>
      <c r="Z1" s="10" t="s">
        <v>54</v>
      </c>
      <c r="AA1" s="3" t="s">
        <v>303</v>
      </c>
      <c r="AB1" s="10" t="s">
        <v>55</v>
      </c>
      <c r="AC1" s="3" t="s">
        <v>304</v>
      </c>
      <c r="AD1" s="10" t="s">
        <v>56</v>
      </c>
      <c r="AE1" s="3" t="s">
        <v>305</v>
      </c>
      <c r="AF1" s="10" t="s">
        <v>57</v>
      </c>
      <c r="AG1" s="3" t="s">
        <v>306</v>
      </c>
      <c r="AH1" s="10" t="s">
        <v>58</v>
      </c>
      <c r="AI1" s="3" t="s">
        <v>307</v>
      </c>
      <c r="AJ1" s="10" t="s">
        <v>59</v>
      </c>
      <c r="AK1" s="3" t="s">
        <v>308</v>
      </c>
      <c r="AL1" s="10" t="s">
        <v>60</v>
      </c>
      <c r="AM1" s="3" t="s">
        <v>317</v>
      </c>
      <c r="AN1" s="10" t="s">
        <v>61</v>
      </c>
      <c r="AO1" s="3" t="s">
        <v>309</v>
      </c>
      <c r="AP1" s="10" t="s">
        <v>62</v>
      </c>
      <c r="AQ1" s="3" t="s">
        <v>318</v>
      </c>
      <c r="AR1" s="10" t="s">
        <v>63</v>
      </c>
      <c r="AS1" s="3" t="s">
        <v>310</v>
      </c>
      <c r="AT1" s="10" t="s">
        <v>64</v>
      </c>
      <c r="AU1" s="3" t="s">
        <v>311</v>
      </c>
      <c r="AV1" s="10" t="s">
        <v>65</v>
      </c>
      <c r="AW1" s="15" t="s">
        <v>312</v>
      </c>
      <c r="AX1" s="10" t="s">
        <v>66</v>
      </c>
      <c r="AY1" s="3" t="s">
        <v>313</v>
      </c>
      <c r="AZ1" s="10" t="s">
        <v>67</v>
      </c>
      <c r="BA1" s="3" t="s">
        <v>314</v>
      </c>
      <c r="BB1" s="10" t="s">
        <v>68</v>
      </c>
      <c r="BC1" s="3" t="s">
        <v>315</v>
      </c>
      <c r="BD1" s="10" t="s">
        <v>69</v>
      </c>
      <c r="BE1" s="3" t="s">
        <v>316</v>
      </c>
      <c r="BF1" s="10" t="s">
        <v>70</v>
      </c>
      <c r="BG1" s="3" t="s">
        <v>319</v>
      </c>
    </row>
    <row r="2" spans="1:59" x14ac:dyDescent="0.3">
      <c r="A2" s="3">
        <v>1</v>
      </c>
      <c r="B2" s="3">
        <v>21</v>
      </c>
      <c r="C2" s="10" t="s">
        <v>71</v>
      </c>
      <c r="D2" s="3">
        <f>IF(C2="Mujer",1,2)</f>
        <v>1</v>
      </c>
      <c r="E2" s="10" t="s">
        <v>72</v>
      </c>
      <c r="F2" s="3">
        <f>IF(E2="Licenciatura",2,1)</f>
        <v>2</v>
      </c>
      <c r="G2" s="3" t="s">
        <v>74</v>
      </c>
      <c r="H2" s="18">
        <v>21.149701150678499</v>
      </c>
      <c r="I2" s="18">
        <v>-101.71488055635599</v>
      </c>
      <c r="J2" s="10" t="s">
        <v>75</v>
      </c>
      <c r="K2" s="3">
        <f>IF(J2="Sí",1,2)</f>
        <v>1</v>
      </c>
      <c r="L2" s="10">
        <v>20</v>
      </c>
      <c r="M2" s="3">
        <f>IF(L2="5 - 10",1,IF(L2="10 - 20",2,3))</f>
        <v>3</v>
      </c>
      <c r="N2" s="10" t="s">
        <v>77</v>
      </c>
      <c r="O2" s="3">
        <f>IF(N2="Sí",1,2)</f>
        <v>2</v>
      </c>
      <c r="P2" s="10" t="s">
        <v>78</v>
      </c>
      <c r="Q2" s="3">
        <v>3</v>
      </c>
      <c r="R2" s="10" t="s">
        <v>75</v>
      </c>
      <c r="S2" s="3">
        <f>IF(R2="Sí",1,2)</f>
        <v>1</v>
      </c>
      <c r="T2" s="10" t="s">
        <v>75</v>
      </c>
      <c r="U2" s="3">
        <f>IF(T2="Sí",1,2)</f>
        <v>1</v>
      </c>
      <c r="V2" s="10" t="s">
        <v>79</v>
      </c>
      <c r="W2" s="3">
        <f>IF(V2="Asalariado",1,IF(V2="Actividad Empresarial",2,IF(V2="Dependiente",3,4)))</f>
        <v>1</v>
      </c>
      <c r="X2" s="10" t="s">
        <v>80</v>
      </c>
      <c r="Y2" s="3">
        <v>4</v>
      </c>
      <c r="Z2" s="10" t="s">
        <v>77</v>
      </c>
      <c r="AA2" s="3">
        <f>IF(Z2="Sí",1,2)</f>
        <v>2</v>
      </c>
      <c r="AB2" s="10" t="s">
        <v>77</v>
      </c>
      <c r="AC2" s="3">
        <f>IF(AB2="Sí",1,2)</f>
        <v>2</v>
      </c>
      <c r="AD2" s="10" t="s">
        <v>77</v>
      </c>
      <c r="AE2" s="3">
        <f>IF(AD2="Sí",1,2)</f>
        <v>2</v>
      </c>
      <c r="AF2" s="10" t="s">
        <v>81</v>
      </c>
      <c r="AG2" s="3">
        <f>IF(AF2="Ahorrar",1,2)</f>
        <v>1</v>
      </c>
      <c r="AH2" s="10" t="s">
        <v>77</v>
      </c>
      <c r="AI2" s="3">
        <f>IF(AH2="Sí",1,2)</f>
        <v>2</v>
      </c>
      <c r="AJ2" s="10" t="s">
        <v>82</v>
      </c>
      <c r="AK2" s="3">
        <f>IF(AJ2="Efectivo",1,IF(AJ2="En banco",2,3))</f>
        <v>2</v>
      </c>
      <c r="AL2" s="10" t="s">
        <v>77</v>
      </c>
      <c r="AM2" s="3">
        <f>IF(AL2="Sí",1,2)</f>
        <v>2</v>
      </c>
      <c r="AN2" s="10" t="s">
        <v>83</v>
      </c>
      <c r="AO2" s="3">
        <f>IF(AN2="Efectivo",1,IF(AN2="Débito",2,3))</f>
        <v>1</v>
      </c>
      <c r="AP2" s="10" t="s">
        <v>84</v>
      </c>
      <c r="AQ2" s="3">
        <f>IF(AP2="Renta",1,2)</f>
        <v>1</v>
      </c>
      <c r="AR2" s="10" t="s">
        <v>85</v>
      </c>
      <c r="AS2" s="3">
        <f>IF(AR2="Recreación",1,IF(AR2="Escuela",2,IF(AR2="Comida",3,IF(AR2="Ropa y accesorios",4,5))))</f>
        <v>1</v>
      </c>
      <c r="AT2" s="10" t="s">
        <v>75</v>
      </c>
      <c r="AU2" s="3">
        <f>IF(AT2="Sí",1,2)</f>
        <v>1</v>
      </c>
      <c r="AV2" s="10" t="s">
        <v>86</v>
      </c>
      <c r="AW2" s="3">
        <f>IF(AV2="",1,IF(AV2="Papá",2,IF(AV2="Mamá",3,4)))</f>
        <v>2</v>
      </c>
      <c r="AX2" s="10" t="s">
        <v>77</v>
      </c>
      <c r="AY2" s="3">
        <f>IF(AX2="Sí",1,2)</f>
        <v>2</v>
      </c>
      <c r="AZ2" s="10" t="s">
        <v>75</v>
      </c>
      <c r="BA2" s="3">
        <f>IF(AZ2="Sí",1,2)</f>
        <v>1</v>
      </c>
      <c r="BB2" s="10" t="s">
        <v>77</v>
      </c>
      <c r="BC2" s="3">
        <f>IF(BB2="Sí",1,2)</f>
        <v>2</v>
      </c>
      <c r="BD2" s="10" t="s">
        <v>75</v>
      </c>
      <c r="BE2" s="3">
        <f>IF(BD2="Sí",1,2)</f>
        <v>1</v>
      </c>
      <c r="BF2" s="10" t="s">
        <v>87</v>
      </c>
      <c r="BG2" s="3" cm="1">
        <f t="array" ref="BG2">IF(BF2="Baja - baja",2,IF(BF2="Media - baja",3,IF(BF2="Media",4,IF(BF2="Media - alta",5,IF(BF="Alta - alta",6,1)))))</f>
        <v>3</v>
      </c>
    </row>
    <row r="3" spans="1:59" x14ac:dyDescent="0.3">
      <c r="A3" s="3">
        <v>2</v>
      </c>
      <c r="B3" s="3">
        <v>22</v>
      </c>
      <c r="C3" s="10" t="s">
        <v>88</v>
      </c>
      <c r="D3" s="3">
        <f t="shared" ref="D3:D36" si="0">IF(C3="Mujer",1,2)</f>
        <v>2</v>
      </c>
      <c r="E3" s="10" t="s">
        <v>72</v>
      </c>
      <c r="F3" s="3">
        <f t="shared" ref="F3:F36" si="1">IF(E3="Licenciatura",2,1)</f>
        <v>2</v>
      </c>
      <c r="G3" s="3" t="s">
        <v>90</v>
      </c>
      <c r="H3" s="18">
        <v>21.1327955030212</v>
      </c>
      <c r="I3" s="18">
        <v>-101.694272935396</v>
      </c>
      <c r="J3" s="10" t="s">
        <v>75</v>
      </c>
      <c r="K3" s="3">
        <f t="shared" ref="K3:K36" si="2">IF(J3="Sí",1,2)</f>
        <v>1</v>
      </c>
      <c r="L3" s="10" t="s">
        <v>91</v>
      </c>
      <c r="M3" s="3">
        <f t="shared" ref="M3:M36" si="3">IF(L3="5 - 10",1,IF(L3="10 - 20",2,3))</f>
        <v>2</v>
      </c>
      <c r="N3" s="10" t="s">
        <v>75</v>
      </c>
      <c r="O3" s="3">
        <f t="shared" ref="O3:O36" si="4">IF(N3="Sí",1,2)</f>
        <v>1</v>
      </c>
      <c r="P3" s="10" t="s">
        <v>92</v>
      </c>
      <c r="Q3" s="3">
        <v>4</v>
      </c>
      <c r="R3" s="10" t="s">
        <v>77</v>
      </c>
      <c r="S3" s="3">
        <f t="shared" ref="S3:S36" si="5">IF(R3="Sí",1,2)</f>
        <v>2</v>
      </c>
      <c r="T3" s="10" t="s">
        <v>75</v>
      </c>
      <c r="U3" s="3">
        <f t="shared" ref="U3:U36" si="6">IF(T3="Sí",1,2)</f>
        <v>1</v>
      </c>
      <c r="V3" s="10" t="s">
        <v>93</v>
      </c>
      <c r="W3" s="3">
        <f t="shared" ref="W3:W36" si="7">IF(V3="Asalariado",1,IF(V3="Actividad Empresarial",2,IF(V3="Dependiente",3,4)))</f>
        <v>4</v>
      </c>
      <c r="X3" s="10" t="s">
        <v>94</v>
      </c>
      <c r="Y3" s="3">
        <v>3</v>
      </c>
      <c r="Z3" s="10" t="s">
        <v>77</v>
      </c>
      <c r="AA3" s="3">
        <f t="shared" ref="AA3:AA36" si="8">IF(Z3="Sí",1,2)</f>
        <v>2</v>
      </c>
      <c r="AB3" s="10" t="s">
        <v>77</v>
      </c>
      <c r="AC3" s="3">
        <f t="shared" ref="AC3:AC36" si="9">IF(AB3="Sí",1,2)</f>
        <v>2</v>
      </c>
      <c r="AD3" s="10" t="s">
        <v>75</v>
      </c>
      <c r="AE3" s="3">
        <f t="shared" ref="AE3:AE36" si="10">IF(AD3="Sí",1,2)</f>
        <v>1</v>
      </c>
      <c r="AF3" s="10" t="s">
        <v>81</v>
      </c>
      <c r="AG3" s="3">
        <f t="shared" ref="AG3:AG36" si="11">IF(AF3="Ahorrar",1,2)</f>
        <v>1</v>
      </c>
      <c r="AH3" s="10" t="s">
        <v>77</v>
      </c>
      <c r="AI3" s="3">
        <f t="shared" ref="AI3:AI36" si="12">IF(AH3="Sí",1,2)</f>
        <v>2</v>
      </c>
      <c r="AJ3" s="10" t="s">
        <v>82</v>
      </c>
      <c r="AK3" s="3">
        <f t="shared" ref="AK3:AK36" si="13">IF(AJ3="Efectivo",1,IF(AJ3="En banco",2,3))</f>
        <v>2</v>
      </c>
      <c r="AL3" s="10" t="s">
        <v>77</v>
      </c>
      <c r="AM3" s="3">
        <f t="shared" ref="AM3:AM36" si="14">IF(AL3="Sí",1,2)</f>
        <v>2</v>
      </c>
      <c r="AN3" s="10" t="s">
        <v>95</v>
      </c>
      <c r="AO3" s="3">
        <f t="shared" ref="AO3:AO36" si="15">IF(AN3="Efectivo",1,IF(AN3="Débito",2,3))</f>
        <v>2</v>
      </c>
      <c r="AP3" s="10" t="s">
        <v>96</v>
      </c>
      <c r="AQ3" s="3">
        <f t="shared" ref="AQ3:AQ36" si="16">IF(AP3="Renta",1,2)</f>
        <v>2</v>
      </c>
      <c r="AR3" s="10" t="s">
        <v>85</v>
      </c>
      <c r="AS3" s="3">
        <f t="shared" ref="AS3:AS36" si="17">IF(AR3="Recreación",1,IF(AR3="Escuela",2,IF(AR3="Comida",3,IF(AR3="Ropa y accesorios",4,5))))</f>
        <v>1</v>
      </c>
      <c r="AT3" s="10" t="s">
        <v>75</v>
      </c>
      <c r="AU3" s="3">
        <f t="shared" ref="AU3:AU36" si="18">IF(AT3="Sí",1,2)</f>
        <v>1</v>
      </c>
      <c r="AV3" s="10" t="s">
        <v>97</v>
      </c>
      <c r="AW3" s="3">
        <f t="shared" ref="AW3:AW36" si="19">IF(AV3="",1,IF(AV3="Papá",2,IF(AV3="Mamá",3,4)))</f>
        <v>4</v>
      </c>
      <c r="AX3" s="10" t="s">
        <v>77</v>
      </c>
      <c r="AY3" s="3">
        <f t="shared" ref="AY3:AY36" si="20">IF(AX3="Sí",1,2)</f>
        <v>2</v>
      </c>
      <c r="AZ3" s="10" t="s">
        <v>75</v>
      </c>
      <c r="BA3" s="3">
        <f t="shared" ref="BA3:BA36" si="21">IF(AZ3="Sí",1,2)</f>
        <v>1</v>
      </c>
      <c r="BB3" s="10" t="s">
        <v>77</v>
      </c>
      <c r="BC3" s="3">
        <f t="shared" ref="BC3:BC36" si="22">IF(BB3="Sí",1,2)</f>
        <v>2</v>
      </c>
      <c r="BD3" s="10" t="s">
        <v>75</v>
      </c>
      <c r="BE3" s="3">
        <f t="shared" ref="BE3:BE36" si="23">IF(BD3="Sí",1,2)</f>
        <v>1</v>
      </c>
      <c r="BF3" s="10" t="s">
        <v>98</v>
      </c>
      <c r="BG3" s="3" cm="1">
        <f t="array" ref="BG3">IF(BF3="Baja - baja",2,IF(BF3="Media - baja",3,IF(BF3="Media",4,IF(BF3="Media - alta",5,IF(BF="Alta - alta",6,1)))))</f>
        <v>5</v>
      </c>
    </row>
    <row r="4" spans="1:59" x14ac:dyDescent="0.3">
      <c r="A4" s="3">
        <v>3</v>
      </c>
      <c r="B4" s="3">
        <v>22</v>
      </c>
      <c r="C4" s="10" t="s">
        <v>71</v>
      </c>
      <c r="D4" s="3">
        <f t="shared" si="0"/>
        <v>1</v>
      </c>
      <c r="E4" s="10" t="s">
        <v>72</v>
      </c>
      <c r="F4" s="3">
        <f t="shared" si="1"/>
        <v>2</v>
      </c>
      <c r="G4" s="3" t="s">
        <v>100</v>
      </c>
      <c r="H4" s="18">
        <v>21.152736261920602</v>
      </c>
      <c r="I4" s="18">
        <v>-101.700076052681</v>
      </c>
      <c r="J4" s="10" t="s">
        <v>75</v>
      </c>
      <c r="K4" s="3">
        <f t="shared" si="2"/>
        <v>1</v>
      </c>
      <c r="L4" s="10">
        <v>20</v>
      </c>
      <c r="M4" s="3">
        <f t="shared" si="3"/>
        <v>3</v>
      </c>
      <c r="N4" s="10" t="s">
        <v>77</v>
      </c>
      <c r="O4" s="3">
        <f t="shared" si="4"/>
        <v>2</v>
      </c>
      <c r="P4" s="10" t="s">
        <v>101</v>
      </c>
      <c r="Q4" s="3">
        <v>4</v>
      </c>
      <c r="R4" s="10" t="s">
        <v>77</v>
      </c>
      <c r="S4" s="3">
        <f t="shared" si="5"/>
        <v>2</v>
      </c>
      <c r="T4" s="10" t="s">
        <v>75</v>
      </c>
      <c r="U4" s="3">
        <f t="shared" si="6"/>
        <v>1</v>
      </c>
      <c r="V4" s="10" t="s">
        <v>79</v>
      </c>
      <c r="W4" s="3">
        <f t="shared" si="7"/>
        <v>1</v>
      </c>
      <c r="X4" s="10" t="s">
        <v>102</v>
      </c>
      <c r="Y4" s="3">
        <v>4</v>
      </c>
      <c r="Z4" s="10" t="s">
        <v>77</v>
      </c>
      <c r="AA4" s="3">
        <f t="shared" si="8"/>
        <v>2</v>
      </c>
      <c r="AB4" s="10" t="s">
        <v>75</v>
      </c>
      <c r="AC4" s="3">
        <f t="shared" si="9"/>
        <v>1</v>
      </c>
      <c r="AD4" s="10" t="s">
        <v>77</v>
      </c>
      <c r="AE4" s="3">
        <f t="shared" si="10"/>
        <v>2</v>
      </c>
      <c r="AF4" s="10" t="s">
        <v>81</v>
      </c>
      <c r="AG4" s="3">
        <f t="shared" si="11"/>
        <v>1</v>
      </c>
      <c r="AH4" s="10" t="s">
        <v>77</v>
      </c>
      <c r="AI4" s="3">
        <f t="shared" si="12"/>
        <v>2</v>
      </c>
      <c r="AJ4" s="10" t="s">
        <v>82</v>
      </c>
      <c r="AK4" s="3">
        <f t="shared" si="13"/>
        <v>2</v>
      </c>
      <c r="AL4" s="10" t="s">
        <v>77</v>
      </c>
      <c r="AM4" s="3">
        <f t="shared" si="14"/>
        <v>2</v>
      </c>
      <c r="AN4" s="10" t="s">
        <v>103</v>
      </c>
      <c r="AO4" s="3">
        <f t="shared" si="15"/>
        <v>3</v>
      </c>
      <c r="AP4" s="10" t="s">
        <v>84</v>
      </c>
      <c r="AQ4" s="3">
        <f t="shared" si="16"/>
        <v>1</v>
      </c>
      <c r="AR4" s="10" t="s">
        <v>104</v>
      </c>
      <c r="AS4" s="3">
        <f t="shared" si="17"/>
        <v>2</v>
      </c>
      <c r="AT4" s="10" t="s">
        <v>75</v>
      </c>
      <c r="AU4" s="3">
        <f t="shared" si="18"/>
        <v>1</v>
      </c>
      <c r="AV4" s="10" t="s">
        <v>97</v>
      </c>
      <c r="AW4" s="3">
        <f t="shared" si="19"/>
        <v>4</v>
      </c>
      <c r="AX4" s="10" t="s">
        <v>77</v>
      </c>
      <c r="AY4" s="3">
        <f t="shared" si="20"/>
        <v>2</v>
      </c>
      <c r="AZ4" s="10" t="s">
        <v>75</v>
      </c>
      <c r="BA4" s="3">
        <f t="shared" si="21"/>
        <v>1</v>
      </c>
      <c r="BB4" s="10" t="s">
        <v>77</v>
      </c>
      <c r="BC4" s="3">
        <f t="shared" si="22"/>
        <v>2</v>
      </c>
      <c r="BD4" s="10" t="s">
        <v>75</v>
      </c>
      <c r="BE4" s="3">
        <f t="shared" si="23"/>
        <v>1</v>
      </c>
      <c r="BF4" s="10" t="s">
        <v>105</v>
      </c>
      <c r="BG4" s="3" cm="1">
        <f t="array" ref="BG4">IF(BF4="Baja - baja",2,IF(BF4="Media - baja",3,IF(BF4="Media",4,IF(BF4="Media - alta",5,IF(BF="Alta - alta",6,1)))))</f>
        <v>4</v>
      </c>
    </row>
    <row r="5" spans="1:59" x14ac:dyDescent="0.3">
      <c r="A5" s="3">
        <v>4</v>
      </c>
      <c r="B5" s="3">
        <v>25</v>
      </c>
      <c r="C5" s="10" t="s">
        <v>88</v>
      </c>
      <c r="D5" s="3">
        <f t="shared" si="0"/>
        <v>2</v>
      </c>
      <c r="E5" s="10" t="s">
        <v>106</v>
      </c>
      <c r="F5" s="3">
        <f t="shared" si="1"/>
        <v>1</v>
      </c>
      <c r="G5" s="3" t="s">
        <v>108</v>
      </c>
      <c r="H5" s="18">
        <v>21.1489917372318</v>
      </c>
      <c r="I5" s="18">
        <v>-101.733835078044</v>
      </c>
      <c r="J5" s="10" t="s">
        <v>75</v>
      </c>
      <c r="K5" s="3">
        <f t="shared" si="2"/>
        <v>1</v>
      </c>
      <c r="L5" s="10">
        <v>20</v>
      </c>
      <c r="M5" s="3">
        <f t="shared" si="3"/>
        <v>3</v>
      </c>
      <c r="N5" s="10" t="s">
        <v>75</v>
      </c>
      <c r="O5" s="3">
        <f t="shared" si="4"/>
        <v>1</v>
      </c>
      <c r="P5" s="10" t="s">
        <v>109</v>
      </c>
      <c r="Q5" s="3">
        <v>7</v>
      </c>
      <c r="R5" s="10" t="s">
        <v>75</v>
      </c>
      <c r="S5" s="3">
        <f t="shared" si="5"/>
        <v>1</v>
      </c>
      <c r="T5" s="10" t="s">
        <v>75</v>
      </c>
      <c r="U5" s="3">
        <f t="shared" si="6"/>
        <v>1</v>
      </c>
      <c r="V5" s="10" t="s">
        <v>79</v>
      </c>
      <c r="W5" s="3">
        <f t="shared" si="7"/>
        <v>1</v>
      </c>
      <c r="X5" s="10" t="s">
        <v>110</v>
      </c>
      <c r="Y5" s="3">
        <v>4</v>
      </c>
      <c r="Z5" s="10" t="s">
        <v>77</v>
      </c>
      <c r="AA5" s="3">
        <f t="shared" si="8"/>
        <v>2</v>
      </c>
      <c r="AB5" s="10" t="s">
        <v>77</v>
      </c>
      <c r="AC5" s="3">
        <f t="shared" si="9"/>
        <v>2</v>
      </c>
      <c r="AD5" s="10" t="s">
        <v>75</v>
      </c>
      <c r="AE5" s="3">
        <f t="shared" si="10"/>
        <v>1</v>
      </c>
      <c r="AF5" s="10" t="s">
        <v>81</v>
      </c>
      <c r="AG5" s="3">
        <f t="shared" si="11"/>
        <v>1</v>
      </c>
      <c r="AH5" s="10" t="s">
        <v>75</v>
      </c>
      <c r="AI5" s="3">
        <f t="shared" si="12"/>
        <v>1</v>
      </c>
      <c r="AJ5" s="10" t="s">
        <v>82</v>
      </c>
      <c r="AK5" s="3">
        <f t="shared" si="13"/>
        <v>2</v>
      </c>
      <c r="AL5" s="10" t="s">
        <v>75</v>
      </c>
      <c r="AM5" s="3">
        <f t="shared" si="14"/>
        <v>1</v>
      </c>
      <c r="AN5" s="10" t="s">
        <v>95</v>
      </c>
      <c r="AO5" s="3">
        <f t="shared" si="15"/>
        <v>2</v>
      </c>
      <c r="AP5" s="10" t="s">
        <v>96</v>
      </c>
      <c r="AQ5" s="3">
        <f t="shared" si="16"/>
        <v>2</v>
      </c>
      <c r="AR5" s="10" t="s">
        <v>85</v>
      </c>
      <c r="AS5" s="3">
        <f t="shared" si="17"/>
        <v>1</v>
      </c>
      <c r="AT5" s="10" t="s">
        <v>77</v>
      </c>
      <c r="AU5" s="3">
        <f t="shared" si="18"/>
        <v>2</v>
      </c>
      <c r="AV5" s="10" t="s">
        <v>111</v>
      </c>
      <c r="AW5" s="3">
        <f t="shared" si="19"/>
        <v>1</v>
      </c>
      <c r="AX5" s="10" t="s">
        <v>77</v>
      </c>
      <c r="AY5" s="3">
        <f t="shared" si="20"/>
        <v>2</v>
      </c>
      <c r="AZ5" s="10" t="s">
        <v>77</v>
      </c>
      <c r="BA5" s="3">
        <f t="shared" si="21"/>
        <v>2</v>
      </c>
      <c r="BB5" s="10" t="s">
        <v>77</v>
      </c>
      <c r="BC5" s="3">
        <f t="shared" si="22"/>
        <v>2</v>
      </c>
      <c r="BD5" s="10" t="s">
        <v>75</v>
      </c>
      <c r="BE5" s="3">
        <f t="shared" si="23"/>
        <v>1</v>
      </c>
      <c r="BF5" s="10" t="s">
        <v>105</v>
      </c>
      <c r="BG5" s="3" cm="1">
        <f t="array" ref="BG5">IF(BF5="Baja - baja",2,IF(BF5="Media - baja",3,IF(BF5="Media",4,IF(BF5="Media - alta",5,IF(BF="Alta - alta",6,1)))))</f>
        <v>4</v>
      </c>
    </row>
    <row r="6" spans="1:59" x14ac:dyDescent="0.3">
      <c r="A6" s="3">
        <v>5</v>
      </c>
      <c r="B6" s="3">
        <v>24</v>
      </c>
      <c r="C6" s="10" t="s">
        <v>71</v>
      </c>
      <c r="D6" s="3">
        <f t="shared" si="0"/>
        <v>1</v>
      </c>
      <c r="E6" s="10" t="s">
        <v>72</v>
      </c>
      <c r="F6" s="3">
        <f t="shared" si="1"/>
        <v>2</v>
      </c>
      <c r="G6" s="3" t="s">
        <v>113</v>
      </c>
      <c r="H6" s="18">
        <v>21.0519795891162</v>
      </c>
      <c r="I6" s="18">
        <v>-101.579393050763</v>
      </c>
      <c r="J6" s="10" t="s">
        <v>75</v>
      </c>
      <c r="K6" s="3">
        <f t="shared" si="2"/>
        <v>1</v>
      </c>
      <c r="L6" s="10" t="s">
        <v>91</v>
      </c>
      <c r="M6" s="3">
        <f t="shared" si="3"/>
        <v>2</v>
      </c>
      <c r="N6" s="10" t="s">
        <v>77</v>
      </c>
      <c r="O6" s="3">
        <f t="shared" si="4"/>
        <v>2</v>
      </c>
      <c r="P6" s="10" t="s">
        <v>114</v>
      </c>
      <c r="Q6" s="3">
        <v>7</v>
      </c>
      <c r="R6" s="10" t="s">
        <v>77</v>
      </c>
      <c r="S6" s="3">
        <f t="shared" si="5"/>
        <v>2</v>
      </c>
      <c r="T6" s="10" t="s">
        <v>75</v>
      </c>
      <c r="U6" s="3">
        <f t="shared" si="6"/>
        <v>1</v>
      </c>
      <c r="V6" s="10" t="s">
        <v>79</v>
      </c>
      <c r="W6" s="3">
        <f t="shared" si="7"/>
        <v>1</v>
      </c>
      <c r="X6" s="10" t="s">
        <v>115</v>
      </c>
      <c r="Y6" s="3">
        <v>4</v>
      </c>
      <c r="Z6" s="10" t="s">
        <v>77</v>
      </c>
      <c r="AA6" s="3">
        <f t="shared" si="8"/>
        <v>2</v>
      </c>
      <c r="AB6" s="10" t="s">
        <v>77</v>
      </c>
      <c r="AC6" s="3">
        <f t="shared" si="9"/>
        <v>2</v>
      </c>
      <c r="AD6" s="10" t="s">
        <v>75</v>
      </c>
      <c r="AE6" s="3">
        <f t="shared" si="10"/>
        <v>1</v>
      </c>
      <c r="AF6" s="10" t="s">
        <v>81</v>
      </c>
      <c r="AG6" s="3">
        <f t="shared" si="11"/>
        <v>1</v>
      </c>
      <c r="AH6" s="10" t="s">
        <v>75</v>
      </c>
      <c r="AI6" s="3">
        <f t="shared" si="12"/>
        <v>1</v>
      </c>
      <c r="AJ6" s="10" t="s">
        <v>83</v>
      </c>
      <c r="AK6" s="3">
        <f t="shared" si="13"/>
        <v>1</v>
      </c>
      <c r="AL6" s="10" t="s">
        <v>75</v>
      </c>
      <c r="AM6" s="3">
        <f t="shared" si="14"/>
        <v>1</v>
      </c>
      <c r="AN6" s="10" t="s">
        <v>83</v>
      </c>
      <c r="AO6" s="3">
        <f t="shared" si="15"/>
        <v>1</v>
      </c>
      <c r="AP6" s="10" t="s">
        <v>96</v>
      </c>
      <c r="AQ6" s="3">
        <f t="shared" si="16"/>
        <v>2</v>
      </c>
      <c r="AR6" s="10" t="s">
        <v>85</v>
      </c>
      <c r="AS6" s="3">
        <f t="shared" si="17"/>
        <v>1</v>
      </c>
      <c r="AT6" s="10" t="s">
        <v>75</v>
      </c>
      <c r="AU6" s="3">
        <f t="shared" si="18"/>
        <v>1</v>
      </c>
      <c r="AV6" s="10" t="s">
        <v>97</v>
      </c>
      <c r="AW6" s="3">
        <f t="shared" si="19"/>
        <v>4</v>
      </c>
      <c r="AX6" s="10" t="s">
        <v>77</v>
      </c>
      <c r="AY6" s="3">
        <f t="shared" si="20"/>
        <v>2</v>
      </c>
      <c r="AZ6" s="10" t="s">
        <v>77</v>
      </c>
      <c r="BA6" s="3">
        <f t="shared" si="21"/>
        <v>2</v>
      </c>
      <c r="BB6" s="10" t="s">
        <v>75</v>
      </c>
      <c r="BC6" s="3">
        <f t="shared" si="22"/>
        <v>1</v>
      </c>
      <c r="BD6" s="10" t="s">
        <v>75</v>
      </c>
      <c r="BE6" s="3">
        <f t="shared" si="23"/>
        <v>1</v>
      </c>
      <c r="BF6" s="10" t="s">
        <v>87</v>
      </c>
      <c r="BG6" s="3" cm="1">
        <f t="array" ref="BG6">IF(BF6="Baja - baja",2,IF(BF6="Media - baja",3,IF(BF6="Media",4,IF(BF6="Media - alta",5,IF(BF="Alta - alta",6,1)))))</f>
        <v>3</v>
      </c>
    </row>
    <row r="7" spans="1:59" x14ac:dyDescent="0.3">
      <c r="A7" s="3">
        <v>6</v>
      </c>
      <c r="B7" s="3">
        <v>22</v>
      </c>
      <c r="C7" s="10" t="s">
        <v>88</v>
      </c>
      <c r="D7" s="3">
        <f t="shared" si="0"/>
        <v>2</v>
      </c>
      <c r="E7" s="10" t="s">
        <v>72</v>
      </c>
      <c r="F7" s="3">
        <f t="shared" si="1"/>
        <v>2</v>
      </c>
      <c r="G7" s="3" t="s">
        <v>116</v>
      </c>
      <c r="H7" s="18">
        <v>21.149440990519398</v>
      </c>
      <c r="I7" s="18">
        <v>-101.71464452197201</v>
      </c>
      <c r="J7" s="10" t="s">
        <v>75</v>
      </c>
      <c r="K7" s="3">
        <f t="shared" si="2"/>
        <v>1</v>
      </c>
      <c r="L7" s="10" t="s">
        <v>91</v>
      </c>
      <c r="M7" s="3">
        <f t="shared" si="3"/>
        <v>2</v>
      </c>
      <c r="N7" s="10" t="s">
        <v>77</v>
      </c>
      <c r="O7" s="3">
        <f t="shared" si="4"/>
        <v>2</v>
      </c>
      <c r="P7" s="10" t="s">
        <v>117</v>
      </c>
      <c r="Q7" s="3">
        <v>3</v>
      </c>
      <c r="R7" s="10" t="s">
        <v>77</v>
      </c>
      <c r="S7" s="3">
        <f t="shared" si="5"/>
        <v>2</v>
      </c>
      <c r="T7" s="10" t="s">
        <v>75</v>
      </c>
      <c r="U7" s="3">
        <f t="shared" si="6"/>
        <v>1</v>
      </c>
      <c r="V7" s="10" t="s">
        <v>93</v>
      </c>
      <c r="W7" s="3">
        <f t="shared" si="7"/>
        <v>4</v>
      </c>
      <c r="X7" s="10" t="s">
        <v>118</v>
      </c>
      <c r="Y7" s="3">
        <v>3</v>
      </c>
      <c r="Z7" s="10" t="s">
        <v>77</v>
      </c>
      <c r="AA7" s="3">
        <f t="shared" si="8"/>
        <v>2</v>
      </c>
      <c r="AB7" s="10" t="s">
        <v>77</v>
      </c>
      <c r="AC7" s="3">
        <f t="shared" si="9"/>
        <v>2</v>
      </c>
      <c r="AD7" s="10" t="s">
        <v>75</v>
      </c>
      <c r="AE7" s="3">
        <f t="shared" si="10"/>
        <v>1</v>
      </c>
      <c r="AF7" s="10" t="s">
        <v>81</v>
      </c>
      <c r="AG7" s="3">
        <f t="shared" si="11"/>
        <v>1</v>
      </c>
      <c r="AH7" s="10" t="s">
        <v>75</v>
      </c>
      <c r="AI7" s="3">
        <f t="shared" si="12"/>
        <v>1</v>
      </c>
      <c r="AJ7" s="10" t="s">
        <v>82</v>
      </c>
      <c r="AK7" s="3">
        <f t="shared" si="13"/>
        <v>2</v>
      </c>
      <c r="AL7" s="10" t="s">
        <v>77</v>
      </c>
      <c r="AM7" s="3">
        <f t="shared" si="14"/>
        <v>2</v>
      </c>
      <c r="AN7" s="10" t="s">
        <v>103</v>
      </c>
      <c r="AO7" s="3">
        <f t="shared" si="15"/>
        <v>3</v>
      </c>
      <c r="AP7" s="10" t="s">
        <v>84</v>
      </c>
      <c r="AQ7" s="3">
        <f t="shared" si="16"/>
        <v>1</v>
      </c>
      <c r="AR7" s="10" t="s">
        <v>119</v>
      </c>
      <c r="AS7" s="3">
        <f t="shared" si="17"/>
        <v>3</v>
      </c>
      <c r="AT7" s="10" t="s">
        <v>75</v>
      </c>
      <c r="AU7" s="3">
        <f t="shared" si="18"/>
        <v>1</v>
      </c>
      <c r="AV7" s="10" t="s">
        <v>97</v>
      </c>
      <c r="AW7" s="3">
        <f t="shared" si="19"/>
        <v>4</v>
      </c>
      <c r="AX7" s="10" t="s">
        <v>77</v>
      </c>
      <c r="AY7" s="3">
        <f t="shared" si="20"/>
        <v>2</v>
      </c>
      <c r="AZ7" s="10" t="s">
        <v>77</v>
      </c>
      <c r="BA7" s="3">
        <f t="shared" si="21"/>
        <v>2</v>
      </c>
      <c r="BB7" s="10" t="s">
        <v>75</v>
      </c>
      <c r="BC7" s="3">
        <f t="shared" si="22"/>
        <v>1</v>
      </c>
      <c r="BD7" s="10" t="s">
        <v>75</v>
      </c>
      <c r="BE7" s="3">
        <f t="shared" si="23"/>
        <v>1</v>
      </c>
      <c r="BF7" s="10" t="s">
        <v>98</v>
      </c>
      <c r="BG7" s="3" cm="1">
        <f t="array" ref="BG7">IF(BF7="Baja - baja",2,IF(BF7="Media - baja",3,IF(BF7="Media",4,IF(BF7="Media - alta",5,IF(BF="Alta - alta",6,1)))))</f>
        <v>5</v>
      </c>
    </row>
    <row r="8" spans="1:59" x14ac:dyDescent="0.3">
      <c r="A8" s="3">
        <v>7</v>
      </c>
      <c r="B8" s="3">
        <v>23</v>
      </c>
      <c r="C8" s="10" t="s">
        <v>71</v>
      </c>
      <c r="D8" s="3">
        <f t="shared" si="0"/>
        <v>1</v>
      </c>
      <c r="E8" s="10" t="s">
        <v>72</v>
      </c>
      <c r="F8" s="3">
        <f t="shared" si="1"/>
        <v>2</v>
      </c>
      <c r="G8" s="3" t="s">
        <v>129</v>
      </c>
      <c r="H8" s="18">
        <v>21.1581892048969</v>
      </c>
      <c r="I8" s="18">
        <v>-101.682566843328</v>
      </c>
      <c r="J8" s="10" t="s">
        <v>75</v>
      </c>
      <c r="K8" s="3">
        <f t="shared" si="2"/>
        <v>1</v>
      </c>
      <c r="L8" s="10" t="s">
        <v>91</v>
      </c>
      <c r="M8" s="3">
        <f t="shared" si="3"/>
        <v>2</v>
      </c>
      <c r="N8" s="10" t="s">
        <v>75</v>
      </c>
      <c r="O8" s="3">
        <f t="shared" si="4"/>
        <v>1</v>
      </c>
      <c r="P8" s="10" t="s">
        <v>130</v>
      </c>
      <c r="Q8" s="3">
        <v>3</v>
      </c>
      <c r="R8" s="10" t="s">
        <v>77</v>
      </c>
      <c r="S8" s="3">
        <f t="shared" si="5"/>
        <v>2</v>
      </c>
      <c r="T8" s="10" t="s">
        <v>75</v>
      </c>
      <c r="U8" s="3">
        <f t="shared" si="6"/>
        <v>1</v>
      </c>
      <c r="V8" s="10" t="s">
        <v>93</v>
      </c>
      <c r="W8" s="3">
        <f t="shared" si="7"/>
        <v>4</v>
      </c>
      <c r="X8" s="10" t="s">
        <v>131</v>
      </c>
      <c r="Y8" s="3">
        <v>3</v>
      </c>
      <c r="Z8" s="10" t="s">
        <v>77</v>
      </c>
      <c r="AA8" s="3">
        <f t="shared" si="8"/>
        <v>2</v>
      </c>
      <c r="AB8" s="10" t="s">
        <v>77</v>
      </c>
      <c r="AC8" s="3">
        <f t="shared" si="9"/>
        <v>2</v>
      </c>
      <c r="AD8" s="10" t="s">
        <v>75</v>
      </c>
      <c r="AE8" s="3">
        <f t="shared" si="10"/>
        <v>1</v>
      </c>
      <c r="AF8" s="10" t="s">
        <v>81</v>
      </c>
      <c r="AG8" s="3">
        <f t="shared" si="11"/>
        <v>1</v>
      </c>
      <c r="AH8" s="10" t="s">
        <v>75</v>
      </c>
      <c r="AI8" s="3">
        <f t="shared" si="12"/>
        <v>1</v>
      </c>
      <c r="AJ8" s="10" t="s">
        <v>82</v>
      </c>
      <c r="AK8" s="3">
        <f t="shared" si="13"/>
        <v>2</v>
      </c>
      <c r="AL8" s="10" t="s">
        <v>75</v>
      </c>
      <c r="AM8" s="3">
        <f t="shared" si="14"/>
        <v>1</v>
      </c>
      <c r="AN8" s="10" t="s">
        <v>83</v>
      </c>
      <c r="AO8" s="3">
        <f t="shared" si="15"/>
        <v>1</v>
      </c>
      <c r="AP8" s="10" t="s">
        <v>96</v>
      </c>
      <c r="AQ8" s="3">
        <f t="shared" si="16"/>
        <v>2</v>
      </c>
      <c r="AR8" s="10" t="s">
        <v>85</v>
      </c>
      <c r="AS8" s="3">
        <f t="shared" si="17"/>
        <v>1</v>
      </c>
      <c r="AT8" s="10" t="s">
        <v>75</v>
      </c>
      <c r="AU8" s="3">
        <f t="shared" si="18"/>
        <v>1</v>
      </c>
      <c r="AV8" s="10" t="s">
        <v>97</v>
      </c>
      <c r="AW8" s="3">
        <f t="shared" si="19"/>
        <v>4</v>
      </c>
      <c r="AX8" s="10" t="s">
        <v>77</v>
      </c>
      <c r="AY8" s="3">
        <f t="shared" si="20"/>
        <v>2</v>
      </c>
      <c r="AZ8" s="10" t="s">
        <v>77</v>
      </c>
      <c r="BA8" s="3">
        <f t="shared" si="21"/>
        <v>2</v>
      </c>
      <c r="BB8" s="10" t="s">
        <v>75</v>
      </c>
      <c r="BC8" s="3">
        <f t="shared" si="22"/>
        <v>1</v>
      </c>
      <c r="BD8" s="10" t="s">
        <v>75</v>
      </c>
      <c r="BE8" s="3">
        <f t="shared" si="23"/>
        <v>1</v>
      </c>
      <c r="BF8" s="10" t="s">
        <v>98</v>
      </c>
      <c r="BG8" s="3" cm="1">
        <f t="array" ref="BG8">IF(BF8="Baja - baja",2,IF(BF8="Media - baja",3,IF(BF8="Media",4,IF(BF8="Media - alta",5,IF(BF="Alta - alta",6,1)))))</f>
        <v>5</v>
      </c>
    </row>
    <row r="9" spans="1:59" x14ac:dyDescent="0.3">
      <c r="A9" s="3">
        <v>8</v>
      </c>
      <c r="B9" s="3">
        <v>21</v>
      </c>
      <c r="C9" s="10" t="s">
        <v>88</v>
      </c>
      <c r="D9" s="3">
        <f t="shared" si="0"/>
        <v>2</v>
      </c>
      <c r="E9" s="10" t="s">
        <v>106</v>
      </c>
      <c r="F9" s="3">
        <f t="shared" si="1"/>
        <v>1</v>
      </c>
      <c r="G9" s="3" t="s">
        <v>237</v>
      </c>
      <c r="H9" s="18">
        <v>21.124690305611999</v>
      </c>
      <c r="I9" s="18">
        <v>-101.688062442803</v>
      </c>
      <c r="J9" s="10" t="s">
        <v>75</v>
      </c>
      <c r="K9" s="3">
        <f t="shared" si="2"/>
        <v>1</v>
      </c>
      <c r="L9" s="10" t="s">
        <v>133</v>
      </c>
      <c r="M9" s="3">
        <f t="shared" si="3"/>
        <v>1</v>
      </c>
      <c r="N9" s="10" t="s">
        <v>77</v>
      </c>
      <c r="O9" s="3">
        <f t="shared" si="4"/>
        <v>2</v>
      </c>
      <c r="P9" s="10" t="s">
        <v>118</v>
      </c>
      <c r="Q9" s="3">
        <v>3</v>
      </c>
      <c r="R9" s="10" t="s">
        <v>75</v>
      </c>
      <c r="S9" s="3">
        <f t="shared" si="5"/>
        <v>1</v>
      </c>
      <c r="T9" s="10" t="s">
        <v>75</v>
      </c>
      <c r="U9" s="3">
        <f t="shared" si="6"/>
        <v>1</v>
      </c>
      <c r="V9" s="10" t="s">
        <v>79</v>
      </c>
      <c r="W9" s="3">
        <f t="shared" si="7"/>
        <v>1</v>
      </c>
      <c r="X9" s="10" t="s">
        <v>134</v>
      </c>
      <c r="Y9" s="3">
        <v>3</v>
      </c>
      <c r="Z9" s="10" t="s">
        <v>77</v>
      </c>
      <c r="AA9" s="3">
        <f t="shared" si="8"/>
        <v>2</v>
      </c>
      <c r="AB9" s="10" t="s">
        <v>77</v>
      </c>
      <c r="AC9" s="3">
        <f t="shared" si="9"/>
        <v>2</v>
      </c>
      <c r="AD9" s="10" t="s">
        <v>77</v>
      </c>
      <c r="AE9" s="3">
        <f t="shared" si="10"/>
        <v>2</v>
      </c>
      <c r="AF9" s="10" t="s">
        <v>81</v>
      </c>
      <c r="AG9" s="3">
        <f t="shared" si="11"/>
        <v>1</v>
      </c>
      <c r="AH9" s="10" t="s">
        <v>77</v>
      </c>
      <c r="AI9" s="3">
        <f t="shared" si="12"/>
        <v>2</v>
      </c>
      <c r="AJ9" s="10" t="s">
        <v>82</v>
      </c>
      <c r="AK9" s="3">
        <f t="shared" si="13"/>
        <v>2</v>
      </c>
      <c r="AL9" s="10" t="s">
        <v>77</v>
      </c>
      <c r="AM9" s="3">
        <f t="shared" si="14"/>
        <v>2</v>
      </c>
      <c r="AN9" s="10" t="s">
        <v>83</v>
      </c>
      <c r="AO9" s="3">
        <f t="shared" si="15"/>
        <v>1</v>
      </c>
      <c r="AP9" s="10" t="s">
        <v>84</v>
      </c>
      <c r="AQ9" s="3">
        <f t="shared" si="16"/>
        <v>1</v>
      </c>
      <c r="AR9" s="10" t="s">
        <v>119</v>
      </c>
      <c r="AS9" s="3">
        <f t="shared" si="17"/>
        <v>3</v>
      </c>
      <c r="AT9" s="10" t="s">
        <v>75</v>
      </c>
      <c r="AU9" s="3">
        <f t="shared" si="18"/>
        <v>1</v>
      </c>
      <c r="AV9" s="10" t="s">
        <v>97</v>
      </c>
      <c r="AW9" s="3">
        <f t="shared" si="19"/>
        <v>4</v>
      </c>
      <c r="AX9" s="10" t="s">
        <v>77</v>
      </c>
      <c r="AY9" s="3">
        <f t="shared" si="20"/>
        <v>2</v>
      </c>
      <c r="AZ9" s="10" t="s">
        <v>77</v>
      </c>
      <c r="BA9" s="3">
        <f t="shared" si="21"/>
        <v>2</v>
      </c>
      <c r="BB9" s="10" t="s">
        <v>77</v>
      </c>
      <c r="BC9" s="3">
        <f t="shared" si="22"/>
        <v>2</v>
      </c>
      <c r="BD9" s="10" t="s">
        <v>75</v>
      </c>
      <c r="BE9" s="3">
        <f t="shared" si="23"/>
        <v>1</v>
      </c>
      <c r="BF9" s="10" t="s">
        <v>98</v>
      </c>
      <c r="BG9" s="3" cm="1">
        <f t="array" ref="BG9">IF(BF9="Baja - baja",2,IF(BF9="Media - baja",3,IF(BF9="Media",4,IF(BF9="Media - alta",5,IF(BF="Alta - alta",6,1)))))</f>
        <v>5</v>
      </c>
    </row>
    <row r="10" spans="1:59" x14ac:dyDescent="0.3">
      <c r="A10" s="3">
        <v>9</v>
      </c>
      <c r="B10" s="3">
        <v>21</v>
      </c>
      <c r="C10" s="10" t="s">
        <v>88</v>
      </c>
      <c r="D10" s="3">
        <f t="shared" si="0"/>
        <v>2</v>
      </c>
      <c r="E10" s="10" t="s">
        <v>72</v>
      </c>
      <c r="F10" s="3">
        <f t="shared" si="1"/>
        <v>2</v>
      </c>
      <c r="G10" s="3" t="s">
        <v>136</v>
      </c>
      <c r="H10" s="18">
        <v>21.1474006252345</v>
      </c>
      <c r="I10" s="18">
        <v>-101.711030133742</v>
      </c>
      <c r="J10" s="10" t="s">
        <v>75</v>
      </c>
      <c r="K10" s="3">
        <f t="shared" si="2"/>
        <v>1</v>
      </c>
      <c r="L10" s="10" t="s">
        <v>91</v>
      </c>
      <c r="M10" s="3">
        <f t="shared" si="3"/>
        <v>2</v>
      </c>
      <c r="N10" s="10" t="s">
        <v>77</v>
      </c>
      <c r="O10" s="3">
        <f t="shared" si="4"/>
        <v>2</v>
      </c>
      <c r="P10" s="10" t="s">
        <v>137</v>
      </c>
      <c r="Q10" s="3">
        <v>6</v>
      </c>
      <c r="R10" s="10" t="s">
        <v>75</v>
      </c>
      <c r="S10" s="3">
        <f t="shared" si="5"/>
        <v>1</v>
      </c>
      <c r="T10" s="10" t="s">
        <v>75</v>
      </c>
      <c r="U10" s="3">
        <f t="shared" si="6"/>
        <v>1</v>
      </c>
      <c r="V10" s="10" t="s">
        <v>93</v>
      </c>
      <c r="W10" s="3">
        <f t="shared" si="7"/>
        <v>4</v>
      </c>
      <c r="X10" s="10" t="s">
        <v>138</v>
      </c>
      <c r="Y10" s="3">
        <v>3</v>
      </c>
      <c r="Z10" s="10" t="s">
        <v>77</v>
      </c>
      <c r="AA10" s="3">
        <f t="shared" si="8"/>
        <v>2</v>
      </c>
      <c r="AB10" s="10" t="s">
        <v>75</v>
      </c>
      <c r="AC10" s="3">
        <f t="shared" si="9"/>
        <v>1</v>
      </c>
      <c r="AD10" s="10" t="s">
        <v>75</v>
      </c>
      <c r="AE10" s="3">
        <f t="shared" si="10"/>
        <v>1</v>
      </c>
      <c r="AF10" s="10" t="s">
        <v>81</v>
      </c>
      <c r="AG10" s="3">
        <f t="shared" si="11"/>
        <v>1</v>
      </c>
      <c r="AH10" s="10" t="s">
        <v>77</v>
      </c>
      <c r="AI10" s="3">
        <f t="shared" si="12"/>
        <v>2</v>
      </c>
      <c r="AJ10" s="10" t="s">
        <v>83</v>
      </c>
      <c r="AK10" s="3">
        <f t="shared" si="13"/>
        <v>1</v>
      </c>
      <c r="AL10" s="10" t="s">
        <v>75</v>
      </c>
      <c r="AM10" s="3">
        <f t="shared" si="14"/>
        <v>1</v>
      </c>
      <c r="AN10" s="10" t="s">
        <v>103</v>
      </c>
      <c r="AO10" s="3">
        <f t="shared" si="15"/>
        <v>3</v>
      </c>
      <c r="AP10" s="10" t="s">
        <v>84</v>
      </c>
      <c r="AQ10" s="3">
        <f t="shared" si="16"/>
        <v>1</v>
      </c>
      <c r="AR10" s="10" t="s">
        <v>119</v>
      </c>
      <c r="AS10" s="3">
        <f t="shared" si="17"/>
        <v>3</v>
      </c>
      <c r="AT10" s="10" t="s">
        <v>75</v>
      </c>
      <c r="AU10" s="3">
        <f t="shared" si="18"/>
        <v>1</v>
      </c>
      <c r="AV10" s="10" t="s">
        <v>128</v>
      </c>
      <c r="AW10" s="3">
        <f t="shared" si="19"/>
        <v>3</v>
      </c>
      <c r="AX10" s="10" t="s">
        <v>77</v>
      </c>
      <c r="AY10" s="3">
        <f t="shared" si="20"/>
        <v>2</v>
      </c>
      <c r="AZ10" s="10" t="s">
        <v>75</v>
      </c>
      <c r="BA10" s="3">
        <f t="shared" si="21"/>
        <v>1</v>
      </c>
      <c r="BB10" s="10" t="s">
        <v>77</v>
      </c>
      <c r="BC10" s="3">
        <f t="shared" si="22"/>
        <v>2</v>
      </c>
      <c r="BD10" s="10" t="s">
        <v>75</v>
      </c>
      <c r="BE10" s="3">
        <f t="shared" si="23"/>
        <v>1</v>
      </c>
      <c r="BF10" s="10" t="s">
        <v>98</v>
      </c>
      <c r="BG10" s="3" cm="1">
        <f t="array" ref="BG10">IF(BF10="Baja - baja",2,IF(BF10="Media - baja",3,IF(BF10="Media",4,IF(BF10="Media - alta",5,IF(BF="Alta - alta",6,1)))))</f>
        <v>5</v>
      </c>
    </row>
    <row r="11" spans="1:59" x14ac:dyDescent="0.3">
      <c r="A11" s="3">
        <v>10</v>
      </c>
      <c r="B11" s="3">
        <v>21</v>
      </c>
      <c r="C11" s="10" t="s">
        <v>71</v>
      </c>
      <c r="D11" s="3">
        <f t="shared" si="0"/>
        <v>1</v>
      </c>
      <c r="E11" s="10" t="s">
        <v>72</v>
      </c>
      <c r="F11" s="3">
        <f t="shared" si="1"/>
        <v>2</v>
      </c>
      <c r="G11" s="3" t="s">
        <v>140</v>
      </c>
      <c r="H11" s="18">
        <v>21.152736261920602</v>
      </c>
      <c r="I11" s="18">
        <v>-101.700076052681</v>
      </c>
      <c r="J11" s="10" t="s">
        <v>75</v>
      </c>
      <c r="K11" s="3">
        <f t="shared" si="2"/>
        <v>1</v>
      </c>
      <c r="L11" s="10" t="s">
        <v>91</v>
      </c>
      <c r="M11" s="3">
        <f t="shared" si="3"/>
        <v>2</v>
      </c>
      <c r="N11" s="10" t="s">
        <v>77</v>
      </c>
      <c r="O11" s="3">
        <f t="shared" si="4"/>
        <v>2</v>
      </c>
      <c r="P11" s="10" t="s">
        <v>141</v>
      </c>
      <c r="Q11" s="3">
        <v>4</v>
      </c>
      <c r="R11" s="10" t="s">
        <v>75</v>
      </c>
      <c r="S11" s="3">
        <f t="shared" si="5"/>
        <v>1</v>
      </c>
      <c r="T11" s="10" t="s">
        <v>75</v>
      </c>
      <c r="U11" s="3">
        <f t="shared" si="6"/>
        <v>1</v>
      </c>
      <c r="V11" s="10" t="s">
        <v>93</v>
      </c>
      <c r="W11" s="3">
        <f t="shared" si="7"/>
        <v>4</v>
      </c>
      <c r="X11" s="10" t="s">
        <v>141</v>
      </c>
      <c r="Y11" s="3">
        <v>3</v>
      </c>
      <c r="Z11" s="10" t="s">
        <v>77</v>
      </c>
      <c r="AA11" s="3">
        <f t="shared" si="8"/>
        <v>2</v>
      </c>
      <c r="AB11" s="10" t="s">
        <v>77</v>
      </c>
      <c r="AC11" s="3">
        <f t="shared" si="9"/>
        <v>2</v>
      </c>
      <c r="AD11" s="10" t="s">
        <v>77</v>
      </c>
      <c r="AE11" s="3">
        <f t="shared" si="10"/>
        <v>2</v>
      </c>
      <c r="AF11" s="10" t="s">
        <v>81</v>
      </c>
      <c r="AG11" s="3">
        <f t="shared" si="11"/>
        <v>1</v>
      </c>
      <c r="AH11" s="10" t="s">
        <v>75</v>
      </c>
      <c r="AI11" s="3">
        <f t="shared" si="12"/>
        <v>1</v>
      </c>
      <c r="AJ11" s="10" t="s">
        <v>82</v>
      </c>
      <c r="AK11" s="3">
        <f t="shared" si="13"/>
        <v>2</v>
      </c>
      <c r="AL11" s="10" t="s">
        <v>77</v>
      </c>
      <c r="AM11" s="3">
        <f t="shared" si="14"/>
        <v>2</v>
      </c>
      <c r="AN11" s="10" t="s">
        <v>95</v>
      </c>
      <c r="AO11" s="3">
        <f t="shared" si="15"/>
        <v>2</v>
      </c>
      <c r="AP11" s="10" t="s">
        <v>84</v>
      </c>
      <c r="AQ11" s="3">
        <f t="shared" si="16"/>
        <v>1</v>
      </c>
      <c r="AR11" s="10" t="s">
        <v>119</v>
      </c>
      <c r="AS11" s="3">
        <f t="shared" si="17"/>
        <v>3</v>
      </c>
      <c r="AT11" s="10" t="s">
        <v>75</v>
      </c>
      <c r="AU11" s="3">
        <f t="shared" si="18"/>
        <v>1</v>
      </c>
      <c r="AV11" s="10" t="s">
        <v>86</v>
      </c>
      <c r="AW11" s="3">
        <f t="shared" si="19"/>
        <v>2</v>
      </c>
      <c r="AX11" s="10" t="s">
        <v>77</v>
      </c>
      <c r="AY11" s="3">
        <f t="shared" si="20"/>
        <v>2</v>
      </c>
      <c r="AZ11" s="10" t="s">
        <v>77</v>
      </c>
      <c r="BA11" s="3">
        <f t="shared" si="21"/>
        <v>2</v>
      </c>
      <c r="BB11" s="10" t="s">
        <v>77</v>
      </c>
      <c r="BC11" s="3">
        <f t="shared" si="22"/>
        <v>2</v>
      </c>
      <c r="BD11" s="10" t="s">
        <v>75</v>
      </c>
      <c r="BE11" s="3">
        <f t="shared" si="23"/>
        <v>1</v>
      </c>
      <c r="BF11" s="10" t="s">
        <v>105</v>
      </c>
      <c r="BG11" s="3" cm="1">
        <f t="array" ref="BG11">IF(BF11="Baja - baja",2,IF(BF11="Media - baja",3,IF(BF11="Media",4,IF(BF11="Media - alta",5,IF(BF="Alta - alta",6,1)))))</f>
        <v>4</v>
      </c>
    </row>
    <row r="12" spans="1:59" x14ac:dyDescent="0.3">
      <c r="A12" s="3">
        <v>11</v>
      </c>
      <c r="B12" s="3">
        <v>24</v>
      </c>
      <c r="C12" s="10" t="s">
        <v>71</v>
      </c>
      <c r="D12" s="3">
        <f t="shared" si="0"/>
        <v>1</v>
      </c>
      <c r="E12" s="10" t="s">
        <v>72</v>
      </c>
      <c r="F12" s="3">
        <f t="shared" si="1"/>
        <v>2</v>
      </c>
      <c r="G12" s="3" t="s">
        <v>143</v>
      </c>
      <c r="H12" s="18">
        <v>21.157612556039201</v>
      </c>
      <c r="I12" s="18">
        <v>-101.640752235389</v>
      </c>
      <c r="J12" s="10" t="s">
        <v>75</v>
      </c>
      <c r="K12" s="3">
        <f t="shared" si="2"/>
        <v>1</v>
      </c>
      <c r="L12" s="10">
        <v>20</v>
      </c>
      <c r="M12" s="3">
        <f t="shared" si="3"/>
        <v>3</v>
      </c>
      <c r="N12" s="10" t="s">
        <v>77</v>
      </c>
      <c r="O12" s="3">
        <f t="shared" si="4"/>
        <v>2</v>
      </c>
      <c r="P12" s="10" t="s">
        <v>144</v>
      </c>
      <c r="Q12" s="3">
        <v>4</v>
      </c>
      <c r="R12" s="10" t="s">
        <v>77</v>
      </c>
      <c r="S12" s="3">
        <f t="shared" si="5"/>
        <v>2</v>
      </c>
      <c r="T12" s="10" t="s">
        <v>77</v>
      </c>
      <c r="U12" s="3">
        <f t="shared" si="6"/>
        <v>2</v>
      </c>
      <c r="V12" s="10" t="s">
        <v>145</v>
      </c>
      <c r="W12" s="3">
        <f t="shared" si="7"/>
        <v>2</v>
      </c>
      <c r="X12" s="10" t="s">
        <v>146</v>
      </c>
      <c r="Y12" s="3">
        <v>5</v>
      </c>
      <c r="Z12" s="10" t="s">
        <v>77</v>
      </c>
      <c r="AA12" s="3">
        <f t="shared" si="8"/>
        <v>2</v>
      </c>
      <c r="AB12" s="10" t="s">
        <v>77</v>
      </c>
      <c r="AC12" s="3">
        <f t="shared" si="9"/>
        <v>2</v>
      </c>
      <c r="AD12" s="10" t="s">
        <v>77</v>
      </c>
      <c r="AE12" s="3">
        <f t="shared" si="10"/>
        <v>2</v>
      </c>
      <c r="AF12" s="10" t="s">
        <v>81</v>
      </c>
      <c r="AG12" s="3">
        <f t="shared" si="11"/>
        <v>1</v>
      </c>
      <c r="AH12" s="10" t="s">
        <v>75</v>
      </c>
      <c r="AI12" s="3">
        <f t="shared" si="12"/>
        <v>1</v>
      </c>
      <c r="AJ12" s="10" t="s">
        <v>82</v>
      </c>
      <c r="AK12" s="3">
        <f t="shared" si="13"/>
        <v>2</v>
      </c>
      <c r="AL12" s="10" t="s">
        <v>77</v>
      </c>
      <c r="AM12" s="3">
        <f t="shared" si="14"/>
        <v>2</v>
      </c>
      <c r="AN12" s="10" t="s">
        <v>83</v>
      </c>
      <c r="AO12" s="3">
        <f t="shared" si="15"/>
        <v>1</v>
      </c>
      <c r="AP12" s="10" t="s">
        <v>96</v>
      </c>
      <c r="AQ12" s="3">
        <f t="shared" si="16"/>
        <v>2</v>
      </c>
      <c r="AR12" s="10" t="s">
        <v>104</v>
      </c>
      <c r="AS12" s="3">
        <f t="shared" si="17"/>
        <v>2</v>
      </c>
      <c r="AT12" s="10" t="s">
        <v>75</v>
      </c>
      <c r="AU12" s="3">
        <f t="shared" si="18"/>
        <v>1</v>
      </c>
      <c r="AV12" s="10" t="s">
        <v>97</v>
      </c>
      <c r="AW12" s="3">
        <f t="shared" si="19"/>
        <v>4</v>
      </c>
      <c r="AX12" s="10" t="s">
        <v>77</v>
      </c>
      <c r="AY12" s="3">
        <f t="shared" si="20"/>
        <v>2</v>
      </c>
      <c r="AZ12" s="10" t="s">
        <v>77</v>
      </c>
      <c r="BA12" s="3">
        <f t="shared" si="21"/>
        <v>2</v>
      </c>
      <c r="BB12" s="10" t="s">
        <v>77</v>
      </c>
      <c r="BC12" s="3">
        <f t="shared" si="22"/>
        <v>2</v>
      </c>
      <c r="BD12" s="10" t="s">
        <v>75</v>
      </c>
      <c r="BE12" s="3">
        <f t="shared" si="23"/>
        <v>1</v>
      </c>
      <c r="BF12" s="10" t="s">
        <v>105</v>
      </c>
      <c r="BG12" s="3" cm="1">
        <f t="array" ref="BG12">IF(BF12="Baja - baja",2,IF(BF12="Media - baja",3,IF(BF12="Media",4,IF(BF12="Media - alta",5,IF(BF="Alta - alta",6,1)))))</f>
        <v>4</v>
      </c>
    </row>
    <row r="13" spans="1:59" x14ac:dyDescent="0.3">
      <c r="A13" s="3">
        <v>12</v>
      </c>
      <c r="B13" s="3">
        <v>20</v>
      </c>
      <c r="C13" s="10" t="s">
        <v>71</v>
      </c>
      <c r="D13" s="3">
        <f t="shared" si="0"/>
        <v>1</v>
      </c>
      <c r="E13" s="10" t="s">
        <v>72</v>
      </c>
      <c r="F13" s="3">
        <f t="shared" si="1"/>
        <v>2</v>
      </c>
      <c r="G13" s="3" t="s">
        <v>148</v>
      </c>
      <c r="H13" s="18">
        <v>21.117984842073</v>
      </c>
      <c r="I13" s="18">
        <v>-101.69654192799599</v>
      </c>
      <c r="J13" s="10" t="s">
        <v>75</v>
      </c>
      <c r="K13" s="3">
        <f t="shared" si="2"/>
        <v>1</v>
      </c>
      <c r="L13" s="10" t="s">
        <v>91</v>
      </c>
      <c r="M13" s="3">
        <f t="shared" si="3"/>
        <v>2</v>
      </c>
      <c r="N13" s="10" t="s">
        <v>77</v>
      </c>
      <c r="O13" s="3">
        <f t="shared" si="4"/>
        <v>2</v>
      </c>
      <c r="P13" s="10" t="s">
        <v>126</v>
      </c>
      <c r="Q13" s="3">
        <v>1</v>
      </c>
      <c r="R13" s="10" t="s">
        <v>77</v>
      </c>
      <c r="S13" s="3">
        <f t="shared" si="5"/>
        <v>2</v>
      </c>
      <c r="T13" s="10" t="s">
        <v>75</v>
      </c>
      <c r="U13" s="3">
        <f t="shared" si="6"/>
        <v>1</v>
      </c>
      <c r="V13" s="10" t="s">
        <v>93</v>
      </c>
      <c r="W13" s="3">
        <f t="shared" si="7"/>
        <v>4</v>
      </c>
      <c r="X13" s="10" t="s">
        <v>126</v>
      </c>
      <c r="Y13" s="3">
        <v>1</v>
      </c>
      <c r="Z13" s="10" t="s">
        <v>77</v>
      </c>
      <c r="AA13" s="3">
        <f t="shared" si="8"/>
        <v>2</v>
      </c>
      <c r="AB13" s="10" t="s">
        <v>77</v>
      </c>
      <c r="AC13" s="3">
        <f t="shared" si="9"/>
        <v>2</v>
      </c>
      <c r="AD13" s="10" t="s">
        <v>77</v>
      </c>
      <c r="AE13" s="3">
        <f t="shared" si="10"/>
        <v>2</v>
      </c>
      <c r="AF13" s="10" t="s">
        <v>81</v>
      </c>
      <c r="AG13" s="3">
        <f t="shared" si="11"/>
        <v>1</v>
      </c>
      <c r="AH13" s="10" t="s">
        <v>77</v>
      </c>
      <c r="AI13" s="3">
        <f t="shared" si="12"/>
        <v>2</v>
      </c>
      <c r="AJ13" s="10" t="s">
        <v>83</v>
      </c>
      <c r="AK13" s="3">
        <f t="shared" si="13"/>
        <v>1</v>
      </c>
      <c r="AL13" s="10" t="s">
        <v>77</v>
      </c>
      <c r="AM13" s="3">
        <f t="shared" si="14"/>
        <v>2</v>
      </c>
      <c r="AN13" s="10" t="s">
        <v>83</v>
      </c>
      <c r="AO13" s="3">
        <f t="shared" si="15"/>
        <v>1</v>
      </c>
      <c r="AP13" s="10" t="s">
        <v>96</v>
      </c>
      <c r="AQ13" s="3">
        <f t="shared" si="16"/>
        <v>2</v>
      </c>
      <c r="AR13" s="10" t="s">
        <v>93</v>
      </c>
      <c r="AS13" s="3">
        <f t="shared" si="17"/>
        <v>5</v>
      </c>
      <c r="AT13" s="10" t="s">
        <v>75</v>
      </c>
      <c r="AU13" s="3">
        <f t="shared" si="18"/>
        <v>1</v>
      </c>
      <c r="AV13" s="10" t="s">
        <v>97</v>
      </c>
      <c r="AW13" s="3">
        <f t="shared" si="19"/>
        <v>4</v>
      </c>
      <c r="AX13" s="10" t="s">
        <v>77</v>
      </c>
      <c r="AY13" s="3">
        <f t="shared" si="20"/>
        <v>2</v>
      </c>
      <c r="AZ13" s="10" t="s">
        <v>77</v>
      </c>
      <c r="BA13" s="3">
        <f t="shared" si="21"/>
        <v>2</v>
      </c>
      <c r="BB13" s="10" t="s">
        <v>77</v>
      </c>
      <c r="BC13" s="3">
        <f t="shared" si="22"/>
        <v>2</v>
      </c>
      <c r="BD13" s="10" t="s">
        <v>75</v>
      </c>
      <c r="BE13" s="3">
        <f t="shared" si="23"/>
        <v>1</v>
      </c>
      <c r="BF13" s="10" t="s">
        <v>105</v>
      </c>
      <c r="BG13" s="3" cm="1">
        <f t="array" ref="BG13">IF(BF13="Baja - baja",2,IF(BF13="Media - baja",3,IF(BF13="Media",4,IF(BF13="Media - alta",5,IF(BF="Alta - alta",6,1)))))</f>
        <v>4</v>
      </c>
    </row>
    <row r="14" spans="1:59" x14ac:dyDescent="0.3">
      <c r="A14" s="3">
        <v>13</v>
      </c>
      <c r="B14" s="3">
        <v>20</v>
      </c>
      <c r="C14" s="10" t="s">
        <v>71</v>
      </c>
      <c r="D14" s="3">
        <f t="shared" si="0"/>
        <v>1</v>
      </c>
      <c r="E14" s="10" t="s">
        <v>72</v>
      </c>
      <c r="F14" s="3">
        <f t="shared" si="1"/>
        <v>2</v>
      </c>
      <c r="G14" s="3" t="s">
        <v>150</v>
      </c>
      <c r="H14" s="18">
        <v>21.177089730845001</v>
      </c>
      <c r="I14" s="18">
        <v>-101.76683477810801</v>
      </c>
      <c r="J14" s="10" t="s">
        <v>75</v>
      </c>
      <c r="K14" s="3">
        <f t="shared" si="2"/>
        <v>1</v>
      </c>
      <c r="L14" s="10" t="s">
        <v>91</v>
      </c>
      <c r="M14" s="3">
        <f t="shared" si="3"/>
        <v>2</v>
      </c>
      <c r="N14" s="10" t="s">
        <v>75</v>
      </c>
      <c r="O14" s="3">
        <f t="shared" si="4"/>
        <v>1</v>
      </c>
      <c r="P14" s="10" t="s">
        <v>151</v>
      </c>
      <c r="Q14" s="3">
        <v>5</v>
      </c>
      <c r="R14" s="10" t="s">
        <v>77</v>
      </c>
      <c r="S14" s="3">
        <f t="shared" si="5"/>
        <v>2</v>
      </c>
      <c r="T14" s="10" t="s">
        <v>75</v>
      </c>
      <c r="U14" s="3">
        <f t="shared" si="6"/>
        <v>1</v>
      </c>
      <c r="V14" s="10" t="s">
        <v>152</v>
      </c>
      <c r="W14" s="3">
        <f t="shared" si="7"/>
        <v>3</v>
      </c>
      <c r="X14" s="10" t="s">
        <v>123</v>
      </c>
      <c r="Y14" s="3">
        <v>3</v>
      </c>
      <c r="Z14" s="10" t="s">
        <v>77</v>
      </c>
      <c r="AA14" s="3">
        <f t="shared" si="8"/>
        <v>2</v>
      </c>
      <c r="AB14" s="10" t="s">
        <v>77</v>
      </c>
      <c r="AC14" s="3">
        <f t="shared" si="9"/>
        <v>2</v>
      </c>
      <c r="AD14" s="10" t="s">
        <v>75</v>
      </c>
      <c r="AE14" s="3">
        <f t="shared" si="10"/>
        <v>1</v>
      </c>
      <c r="AF14" s="10" t="s">
        <v>81</v>
      </c>
      <c r="AG14" s="3">
        <f t="shared" si="11"/>
        <v>1</v>
      </c>
      <c r="AH14" s="10" t="s">
        <v>75</v>
      </c>
      <c r="AI14" s="3">
        <f t="shared" si="12"/>
        <v>1</v>
      </c>
      <c r="AJ14" s="10" t="s">
        <v>82</v>
      </c>
      <c r="AK14" s="3">
        <f t="shared" si="13"/>
        <v>2</v>
      </c>
      <c r="AL14" s="10" t="s">
        <v>75</v>
      </c>
      <c r="AM14" s="3">
        <f t="shared" si="14"/>
        <v>1</v>
      </c>
      <c r="AN14" s="10" t="s">
        <v>95</v>
      </c>
      <c r="AO14" s="3">
        <f t="shared" si="15"/>
        <v>2</v>
      </c>
      <c r="AP14" s="10" t="s">
        <v>96</v>
      </c>
      <c r="AQ14" s="3">
        <f t="shared" si="16"/>
        <v>2</v>
      </c>
      <c r="AR14" s="10" t="s">
        <v>119</v>
      </c>
      <c r="AS14" s="3">
        <f t="shared" si="17"/>
        <v>3</v>
      </c>
      <c r="AT14" s="8" t="s">
        <v>75</v>
      </c>
      <c r="AU14" s="3">
        <f t="shared" si="18"/>
        <v>1</v>
      </c>
      <c r="AV14" s="10" t="s">
        <v>97</v>
      </c>
      <c r="AW14" s="3">
        <f t="shared" si="19"/>
        <v>4</v>
      </c>
      <c r="AX14" s="10" t="s">
        <v>77</v>
      </c>
      <c r="AY14" s="3">
        <f t="shared" si="20"/>
        <v>2</v>
      </c>
      <c r="AZ14" s="10" t="s">
        <v>75</v>
      </c>
      <c r="BA14" s="3">
        <f t="shared" si="21"/>
        <v>1</v>
      </c>
      <c r="BB14" s="10" t="s">
        <v>75</v>
      </c>
      <c r="BC14" s="3">
        <f t="shared" si="22"/>
        <v>1</v>
      </c>
      <c r="BD14" s="10" t="s">
        <v>75</v>
      </c>
      <c r="BE14" s="3">
        <f t="shared" si="23"/>
        <v>1</v>
      </c>
      <c r="BF14" s="10" t="s">
        <v>105</v>
      </c>
      <c r="BG14" s="3" cm="1">
        <f t="array" ref="BG14">IF(BF14="Baja - baja",2,IF(BF14="Media - baja",3,IF(BF14="Media",4,IF(BF14="Media - alta",5,IF(BF="Alta - alta",6,1)))))</f>
        <v>4</v>
      </c>
    </row>
    <row r="15" spans="1:59" x14ac:dyDescent="0.3">
      <c r="A15" s="3">
        <v>14</v>
      </c>
      <c r="B15" s="3">
        <v>24</v>
      </c>
      <c r="C15" s="10" t="s">
        <v>71</v>
      </c>
      <c r="D15" s="3">
        <f t="shared" si="0"/>
        <v>1</v>
      </c>
      <c r="E15" s="10" t="s">
        <v>72</v>
      </c>
      <c r="F15" s="3">
        <f t="shared" si="1"/>
        <v>2</v>
      </c>
      <c r="G15" s="3" t="s">
        <v>158</v>
      </c>
      <c r="H15" s="18">
        <v>21.114300371382601</v>
      </c>
      <c r="I15" s="18">
        <v>-101.663845927463</v>
      </c>
      <c r="J15" s="10" t="s">
        <v>75</v>
      </c>
      <c r="K15" s="3">
        <f t="shared" si="2"/>
        <v>1</v>
      </c>
      <c r="L15" s="10">
        <v>20</v>
      </c>
      <c r="M15" s="3">
        <f t="shared" si="3"/>
        <v>3</v>
      </c>
      <c r="N15" s="10" t="s">
        <v>77</v>
      </c>
      <c r="O15" s="3">
        <f t="shared" si="4"/>
        <v>2</v>
      </c>
      <c r="P15" s="10" t="s">
        <v>159</v>
      </c>
      <c r="Q15" s="3">
        <v>4</v>
      </c>
      <c r="R15" s="10" t="s">
        <v>77</v>
      </c>
      <c r="S15" s="3">
        <f t="shared" si="5"/>
        <v>2</v>
      </c>
      <c r="T15" s="10" t="s">
        <v>77</v>
      </c>
      <c r="U15" s="3">
        <f t="shared" si="6"/>
        <v>2</v>
      </c>
      <c r="V15" s="10" t="s">
        <v>93</v>
      </c>
      <c r="W15" s="3">
        <f t="shared" si="7"/>
        <v>4</v>
      </c>
      <c r="X15" s="10" t="s">
        <v>160</v>
      </c>
      <c r="Y15" s="3">
        <v>3</v>
      </c>
      <c r="Z15" s="10" t="s">
        <v>77</v>
      </c>
      <c r="AA15" s="3">
        <f t="shared" si="8"/>
        <v>2</v>
      </c>
      <c r="AB15" s="10" t="s">
        <v>77</v>
      </c>
      <c r="AC15" s="3">
        <f t="shared" si="9"/>
        <v>2</v>
      </c>
      <c r="AD15" s="10" t="s">
        <v>77</v>
      </c>
      <c r="AE15" s="3">
        <f t="shared" si="10"/>
        <v>2</v>
      </c>
      <c r="AF15" s="10" t="s">
        <v>81</v>
      </c>
      <c r="AG15" s="3">
        <f t="shared" si="11"/>
        <v>1</v>
      </c>
      <c r="AH15" s="10" t="s">
        <v>77</v>
      </c>
      <c r="AI15" s="3">
        <f t="shared" si="12"/>
        <v>2</v>
      </c>
      <c r="AJ15" s="10" t="s">
        <v>83</v>
      </c>
      <c r="AK15" s="3">
        <f t="shared" si="13"/>
        <v>1</v>
      </c>
      <c r="AL15" s="10" t="s">
        <v>77</v>
      </c>
      <c r="AM15" s="3">
        <f t="shared" si="14"/>
        <v>2</v>
      </c>
      <c r="AN15" s="10" t="s">
        <v>83</v>
      </c>
      <c r="AO15" s="3">
        <f t="shared" si="15"/>
        <v>1</v>
      </c>
      <c r="AP15" s="10" t="s">
        <v>84</v>
      </c>
      <c r="AQ15" s="3">
        <f t="shared" si="16"/>
        <v>1</v>
      </c>
      <c r="AR15" s="10" t="s">
        <v>119</v>
      </c>
      <c r="AS15" s="3">
        <f t="shared" si="17"/>
        <v>3</v>
      </c>
      <c r="AT15" s="10" t="s">
        <v>75</v>
      </c>
      <c r="AU15" s="3">
        <f t="shared" si="18"/>
        <v>1</v>
      </c>
      <c r="AV15" s="10" t="s">
        <v>86</v>
      </c>
      <c r="AW15" s="3">
        <f t="shared" si="19"/>
        <v>2</v>
      </c>
      <c r="AX15" s="10" t="s">
        <v>77</v>
      </c>
      <c r="AY15" s="3">
        <f t="shared" si="20"/>
        <v>2</v>
      </c>
      <c r="AZ15" s="10" t="s">
        <v>75</v>
      </c>
      <c r="BA15" s="3">
        <f t="shared" si="21"/>
        <v>1</v>
      </c>
      <c r="BB15" s="10" t="s">
        <v>77</v>
      </c>
      <c r="BC15" s="3">
        <f t="shared" si="22"/>
        <v>2</v>
      </c>
      <c r="BD15" s="10" t="s">
        <v>75</v>
      </c>
      <c r="BE15" s="3">
        <f t="shared" si="23"/>
        <v>1</v>
      </c>
      <c r="BF15" s="10" t="s">
        <v>105</v>
      </c>
      <c r="BG15" s="3" cm="1">
        <f t="array" ref="BG15">IF(BF15="Baja - baja",2,IF(BF15="Media - baja",3,IF(BF15="Media",4,IF(BF15="Media - alta",5,IF(BF="Alta - alta",6,1)))))</f>
        <v>4</v>
      </c>
    </row>
    <row r="16" spans="1:59" x14ac:dyDescent="0.3">
      <c r="A16" s="3">
        <v>15</v>
      </c>
      <c r="B16" s="3">
        <v>21</v>
      </c>
      <c r="C16" s="10" t="s">
        <v>71</v>
      </c>
      <c r="D16" s="3">
        <f t="shared" si="0"/>
        <v>1</v>
      </c>
      <c r="E16" s="10" t="s">
        <v>72</v>
      </c>
      <c r="F16" s="3">
        <f t="shared" si="1"/>
        <v>2</v>
      </c>
      <c r="G16" s="3" t="s">
        <v>162</v>
      </c>
      <c r="H16" s="18">
        <v>21.152736261920602</v>
      </c>
      <c r="I16" s="18">
        <v>-101.700076052681</v>
      </c>
      <c r="J16" s="10" t="s">
        <v>75</v>
      </c>
      <c r="K16" s="3">
        <f t="shared" si="2"/>
        <v>1</v>
      </c>
      <c r="L16" s="10" t="s">
        <v>91</v>
      </c>
      <c r="M16" s="3">
        <f t="shared" si="3"/>
        <v>2</v>
      </c>
      <c r="N16" s="10" t="s">
        <v>77</v>
      </c>
      <c r="O16" s="3">
        <f t="shared" si="4"/>
        <v>2</v>
      </c>
      <c r="P16" s="10" t="s">
        <v>163</v>
      </c>
      <c r="Q16" s="3">
        <v>1</v>
      </c>
      <c r="R16" s="10" t="s">
        <v>77</v>
      </c>
      <c r="S16" s="3">
        <f t="shared" si="5"/>
        <v>2</v>
      </c>
      <c r="T16" s="10" t="s">
        <v>75</v>
      </c>
      <c r="U16" s="3">
        <f t="shared" si="6"/>
        <v>1</v>
      </c>
      <c r="V16" s="10" t="s">
        <v>152</v>
      </c>
      <c r="W16" s="3">
        <f t="shared" si="7"/>
        <v>3</v>
      </c>
      <c r="X16" s="10" t="s">
        <v>80</v>
      </c>
      <c r="Y16" s="3">
        <v>4</v>
      </c>
      <c r="Z16" s="10" t="s">
        <v>77</v>
      </c>
      <c r="AA16" s="3">
        <f t="shared" si="8"/>
        <v>2</v>
      </c>
      <c r="AB16" s="10" t="s">
        <v>77</v>
      </c>
      <c r="AC16" s="3">
        <f t="shared" si="9"/>
        <v>2</v>
      </c>
      <c r="AD16" s="10" t="s">
        <v>77</v>
      </c>
      <c r="AE16" s="3">
        <f t="shared" si="10"/>
        <v>2</v>
      </c>
      <c r="AF16" s="10" t="s">
        <v>81</v>
      </c>
      <c r="AG16" s="3">
        <f t="shared" si="11"/>
        <v>1</v>
      </c>
      <c r="AH16" s="10" t="s">
        <v>77</v>
      </c>
      <c r="AI16" s="3">
        <f t="shared" si="12"/>
        <v>2</v>
      </c>
      <c r="AJ16" s="10" t="s">
        <v>124</v>
      </c>
      <c r="AK16" s="3">
        <f t="shared" si="13"/>
        <v>3</v>
      </c>
      <c r="AL16" s="10" t="s">
        <v>77</v>
      </c>
      <c r="AM16" s="3">
        <f t="shared" si="14"/>
        <v>2</v>
      </c>
      <c r="AN16" s="10" t="s">
        <v>95</v>
      </c>
      <c r="AO16" s="3">
        <f t="shared" si="15"/>
        <v>2</v>
      </c>
      <c r="AP16" s="10" t="s">
        <v>84</v>
      </c>
      <c r="AQ16" s="3">
        <f t="shared" si="16"/>
        <v>1</v>
      </c>
      <c r="AR16" s="10" t="s">
        <v>119</v>
      </c>
      <c r="AS16" s="3">
        <f t="shared" si="17"/>
        <v>3</v>
      </c>
      <c r="AT16" s="10" t="s">
        <v>75</v>
      </c>
      <c r="AU16" s="3">
        <f t="shared" si="18"/>
        <v>1</v>
      </c>
      <c r="AV16" s="10" t="s">
        <v>86</v>
      </c>
      <c r="AW16" s="3">
        <f t="shared" si="19"/>
        <v>2</v>
      </c>
      <c r="AX16" s="10" t="s">
        <v>77</v>
      </c>
      <c r="AY16" s="3">
        <f t="shared" si="20"/>
        <v>2</v>
      </c>
      <c r="AZ16" s="10" t="s">
        <v>77</v>
      </c>
      <c r="BA16" s="3">
        <f t="shared" si="21"/>
        <v>2</v>
      </c>
      <c r="BB16" s="10" t="s">
        <v>77</v>
      </c>
      <c r="BC16" s="3">
        <f t="shared" si="22"/>
        <v>2</v>
      </c>
      <c r="BD16" s="10" t="s">
        <v>75</v>
      </c>
      <c r="BE16" s="3">
        <f t="shared" si="23"/>
        <v>1</v>
      </c>
      <c r="BF16" s="10" t="s">
        <v>105</v>
      </c>
      <c r="BG16" s="3" cm="1">
        <f t="array" ref="BG16">IF(BF16="Baja - baja",2,IF(BF16="Media - baja",3,IF(BF16="Media",4,IF(BF16="Media - alta",5,IF(BF="Alta - alta",6,1)))))</f>
        <v>4</v>
      </c>
    </row>
    <row r="17" spans="1:59" x14ac:dyDescent="0.3">
      <c r="A17" s="3">
        <v>16</v>
      </c>
      <c r="B17" s="3">
        <v>20</v>
      </c>
      <c r="C17" s="10" t="s">
        <v>88</v>
      </c>
      <c r="D17" s="3">
        <f t="shared" si="0"/>
        <v>2</v>
      </c>
      <c r="E17" s="10" t="s">
        <v>72</v>
      </c>
      <c r="F17" s="3">
        <f t="shared" si="1"/>
        <v>2</v>
      </c>
      <c r="G17" s="3" t="s">
        <v>165</v>
      </c>
      <c r="H17" s="18">
        <v>21.150453545094798</v>
      </c>
      <c r="I17" s="18">
        <v>-101.710463951268</v>
      </c>
      <c r="J17" s="10" t="s">
        <v>75</v>
      </c>
      <c r="K17" s="3">
        <f t="shared" si="2"/>
        <v>1</v>
      </c>
      <c r="L17" s="10" t="s">
        <v>91</v>
      </c>
      <c r="M17" s="3">
        <f t="shared" si="3"/>
        <v>2</v>
      </c>
      <c r="N17" s="10" t="s">
        <v>77</v>
      </c>
      <c r="O17" s="3">
        <f t="shared" si="4"/>
        <v>2</v>
      </c>
      <c r="P17" s="10" t="s">
        <v>166</v>
      </c>
      <c r="Q17" s="3">
        <v>5</v>
      </c>
      <c r="R17" s="10" t="s">
        <v>75</v>
      </c>
      <c r="S17" s="3">
        <f t="shared" si="5"/>
        <v>1</v>
      </c>
      <c r="T17" s="10" t="s">
        <v>75</v>
      </c>
      <c r="U17" s="3">
        <f t="shared" si="6"/>
        <v>1</v>
      </c>
      <c r="V17" s="10" t="s">
        <v>79</v>
      </c>
      <c r="W17" s="3">
        <f t="shared" si="7"/>
        <v>1</v>
      </c>
      <c r="X17" s="10" t="s">
        <v>167</v>
      </c>
      <c r="Y17" s="3">
        <v>5</v>
      </c>
      <c r="Z17" s="10" t="s">
        <v>77</v>
      </c>
      <c r="AA17" s="3">
        <f t="shared" si="8"/>
        <v>2</v>
      </c>
      <c r="AB17" s="10" t="s">
        <v>77</v>
      </c>
      <c r="AC17" s="3">
        <f t="shared" si="9"/>
        <v>2</v>
      </c>
      <c r="AD17" s="10" t="s">
        <v>77</v>
      </c>
      <c r="AE17" s="3">
        <f t="shared" si="10"/>
        <v>2</v>
      </c>
      <c r="AF17" s="10" t="s">
        <v>81</v>
      </c>
      <c r="AG17" s="3">
        <f t="shared" si="11"/>
        <v>1</v>
      </c>
      <c r="AH17" s="10" t="s">
        <v>77</v>
      </c>
      <c r="AI17" s="3">
        <f t="shared" si="12"/>
        <v>2</v>
      </c>
      <c r="AJ17" s="10" t="s">
        <v>124</v>
      </c>
      <c r="AK17" s="3">
        <f t="shared" si="13"/>
        <v>3</v>
      </c>
      <c r="AL17" s="10" t="s">
        <v>77</v>
      </c>
      <c r="AM17" s="3">
        <f t="shared" si="14"/>
        <v>2</v>
      </c>
      <c r="AN17" s="10" t="s">
        <v>95</v>
      </c>
      <c r="AO17" s="3">
        <f t="shared" si="15"/>
        <v>2</v>
      </c>
      <c r="AP17" s="10" t="s">
        <v>84</v>
      </c>
      <c r="AQ17" s="3">
        <f t="shared" si="16"/>
        <v>1</v>
      </c>
      <c r="AR17" s="10" t="s">
        <v>119</v>
      </c>
      <c r="AS17" s="3">
        <f t="shared" si="17"/>
        <v>3</v>
      </c>
      <c r="AT17" s="10" t="s">
        <v>75</v>
      </c>
      <c r="AU17" s="3">
        <f t="shared" si="18"/>
        <v>1</v>
      </c>
      <c r="AV17" s="10" t="s">
        <v>97</v>
      </c>
      <c r="AW17" s="3">
        <f t="shared" si="19"/>
        <v>4</v>
      </c>
      <c r="AX17" s="10" t="s">
        <v>77</v>
      </c>
      <c r="AY17" s="3">
        <f t="shared" si="20"/>
        <v>2</v>
      </c>
      <c r="AZ17" s="10" t="s">
        <v>75</v>
      </c>
      <c r="BA17" s="3">
        <f t="shared" si="21"/>
        <v>1</v>
      </c>
      <c r="BB17" s="10" t="s">
        <v>77</v>
      </c>
      <c r="BC17" s="3">
        <f t="shared" si="22"/>
        <v>2</v>
      </c>
      <c r="BD17" s="10" t="s">
        <v>75</v>
      </c>
      <c r="BE17" s="3">
        <f t="shared" si="23"/>
        <v>1</v>
      </c>
      <c r="BF17" s="10" t="s">
        <v>105</v>
      </c>
      <c r="BG17" s="3" cm="1">
        <f t="array" ref="BG17">IF(BF17="Baja - baja",2,IF(BF17="Media - baja",3,IF(BF17="Media",4,IF(BF17="Media - alta",5,IF(BF="Alta - alta",6,1)))))</f>
        <v>4</v>
      </c>
    </row>
    <row r="18" spans="1:59" x14ac:dyDescent="0.3">
      <c r="A18" s="3">
        <v>17</v>
      </c>
      <c r="B18" s="3">
        <v>19</v>
      </c>
      <c r="C18" s="10" t="s">
        <v>71</v>
      </c>
      <c r="D18" s="3">
        <f t="shared" si="0"/>
        <v>1</v>
      </c>
      <c r="E18" s="10" t="s">
        <v>72</v>
      </c>
      <c r="F18" s="3">
        <f t="shared" si="1"/>
        <v>2</v>
      </c>
      <c r="G18" s="3" t="s">
        <v>169</v>
      </c>
      <c r="H18" s="18">
        <v>21.1511263747817</v>
      </c>
      <c r="I18" s="18">
        <v>-101.712287208525</v>
      </c>
      <c r="J18" s="10" t="s">
        <v>77</v>
      </c>
      <c r="K18" s="3">
        <f t="shared" si="2"/>
        <v>2</v>
      </c>
      <c r="L18" s="10">
        <v>20</v>
      </c>
      <c r="M18" s="3">
        <f t="shared" si="3"/>
        <v>3</v>
      </c>
      <c r="N18" s="10" t="s">
        <v>77</v>
      </c>
      <c r="O18" s="3">
        <f t="shared" si="4"/>
        <v>2</v>
      </c>
      <c r="P18" s="10" t="s">
        <v>126</v>
      </c>
      <c r="Q18" s="3">
        <v>1</v>
      </c>
      <c r="R18" s="10" t="s">
        <v>77</v>
      </c>
      <c r="S18" s="3">
        <f t="shared" si="5"/>
        <v>2</v>
      </c>
      <c r="T18" s="10" t="s">
        <v>75</v>
      </c>
      <c r="U18" s="3">
        <f t="shared" si="6"/>
        <v>1</v>
      </c>
      <c r="V18" s="10" t="s">
        <v>93</v>
      </c>
      <c r="W18" s="3">
        <f t="shared" si="7"/>
        <v>4</v>
      </c>
      <c r="X18" s="10" t="s">
        <v>102</v>
      </c>
      <c r="Y18" s="3">
        <v>4</v>
      </c>
      <c r="Z18" s="10" t="s">
        <v>77</v>
      </c>
      <c r="AA18" s="3">
        <f t="shared" si="8"/>
        <v>2</v>
      </c>
      <c r="AB18" s="10" t="s">
        <v>77</v>
      </c>
      <c r="AC18" s="3">
        <f t="shared" si="9"/>
        <v>2</v>
      </c>
      <c r="AD18" s="10" t="s">
        <v>75</v>
      </c>
      <c r="AE18" s="3">
        <f t="shared" si="10"/>
        <v>1</v>
      </c>
      <c r="AF18" s="10" t="s">
        <v>81</v>
      </c>
      <c r="AG18" s="3">
        <f t="shared" si="11"/>
        <v>1</v>
      </c>
      <c r="AH18" s="10" t="s">
        <v>75</v>
      </c>
      <c r="AI18" s="3">
        <f t="shared" si="12"/>
        <v>1</v>
      </c>
      <c r="AJ18" s="10" t="s">
        <v>82</v>
      </c>
      <c r="AK18" s="3">
        <f t="shared" si="13"/>
        <v>2</v>
      </c>
      <c r="AL18" s="10" t="s">
        <v>77</v>
      </c>
      <c r="AM18" s="3">
        <f t="shared" si="14"/>
        <v>2</v>
      </c>
      <c r="AN18" s="10" t="s">
        <v>95</v>
      </c>
      <c r="AO18" s="3">
        <f t="shared" si="15"/>
        <v>2</v>
      </c>
      <c r="AP18" s="10" t="s">
        <v>84</v>
      </c>
      <c r="AQ18" s="3">
        <f t="shared" si="16"/>
        <v>1</v>
      </c>
      <c r="AR18" s="10" t="s">
        <v>104</v>
      </c>
      <c r="AS18" s="3">
        <f t="shared" si="17"/>
        <v>2</v>
      </c>
      <c r="AT18" s="10" t="s">
        <v>75</v>
      </c>
      <c r="AU18" s="3">
        <f t="shared" si="18"/>
        <v>1</v>
      </c>
      <c r="AV18" s="10" t="s">
        <v>97</v>
      </c>
      <c r="AW18" s="3">
        <f t="shared" si="19"/>
        <v>4</v>
      </c>
      <c r="AX18" s="10" t="s">
        <v>77</v>
      </c>
      <c r="AY18" s="3">
        <f t="shared" si="20"/>
        <v>2</v>
      </c>
      <c r="AZ18" s="10" t="s">
        <v>77</v>
      </c>
      <c r="BA18" s="3">
        <f t="shared" si="21"/>
        <v>2</v>
      </c>
      <c r="BB18" s="10" t="s">
        <v>75</v>
      </c>
      <c r="BC18" s="3">
        <f t="shared" si="22"/>
        <v>1</v>
      </c>
      <c r="BD18" s="10" t="s">
        <v>75</v>
      </c>
      <c r="BE18" s="3">
        <f t="shared" si="23"/>
        <v>1</v>
      </c>
      <c r="BF18" s="10" t="s">
        <v>98</v>
      </c>
      <c r="BG18" s="3" cm="1">
        <f t="array" ref="BG18">IF(BF18="Baja - baja",2,IF(BF18="Media - baja",3,IF(BF18="Media",4,IF(BF18="Media - alta",5,IF(BF="Alta - alta",6,1)))))</f>
        <v>5</v>
      </c>
    </row>
    <row r="19" spans="1:59" x14ac:dyDescent="0.3">
      <c r="A19" s="3">
        <v>18</v>
      </c>
      <c r="B19" s="3">
        <v>22</v>
      </c>
      <c r="C19" s="10" t="s">
        <v>71</v>
      </c>
      <c r="D19" s="3">
        <f t="shared" si="0"/>
        <v>1</v>
      </c>
      <c r="E19" s="10" t="s">
        <v>72</v>
      </c>
      <c r="F19" s="3">
        <f t="shared" si="1"/>
        <v>2</v>
      </c>
      <c r="G19" s="3" t="s">
        <v>169</v>
      </c>
      <c r="H19" s="18">
        <v>21.1511263747817</v>
      </c>
      <c r="I19" s="18">
        <v>-101.712287208525</v>
      </c>
      <c r="J19" s="10" t="s">
        <v>75</v>
      </c>
      <c r="K19" s="3">
        <f t="shared" si="2"/>
        <v>1</v>
      </c>
      <c r="L19" s="10" t="s">
        <v>91</v>
      </c>
      <c r="M19" s="3">
        <f t="shared" si="3"/>
        <v>2</v>
      </c>
      <c r="N19" s="10" t="s">
        <v>75</v>
      </c>
      <c r="O19" s="3">
        <f t="shared" si="4"/>
        <v>1</v>
      </c>
      <c r="P19" s="10" t="s">
        <v>176</v>
      </c>
      <c r="Q19" s="3">
        <v>3</v>
      </c>
      <c r="R19" s="10" t="s">
        <v>77</v>
      </c>
      <c r="S19" s="3">
        <f t="shared" si="5"/>
        <v>2</v>
      </c>
      <c r="T19" s="10" t="s">
        <v>75</v>
      </c>
      <c r="U19" s="3">
        <f t="shared" si="6"/>
        <v>1</v>
      </c>
      <c r="V19" s="10" t="s">
        <v>93</v>
      </c>
      <c r="W19" s="3">
        <f t="shared" si="7"/>
        <v>4</v>
      </c>
      <c r="X19" s="10" t="s">
        <v>177</v>
      </c>
      <c r="Y19" s="3">
        <v>3</v>
      </c>
      <c r="Z19" s="10" t="s">
        <v>77</v>
      </c>
      <c r="AA19" s="3">
        <f t="shared" si="8"/>
        <v>2</v>
      </c>
      <c r="AB19" s="10" t="s">
        <v>77</v>
      </c>
      <c r="AC19" s="3">
        <f t="shared" si="9"/>
        <v>2</v>
      </c>
      <c r="AD19" s="10" t="s">
        <v>75</v>
      </c>
      <c r="AE19" s="3">
        <f t="shared" si="10"/>
        <v>1</v>
      </c>
      <c r="AF19" s="10" t="s">
        <v>81</v>
      </c>
      <c r="AG19" s="3">
        <f t="shared" si="11"/>
        <v>1</v>
      </c>
      <c r="AH19" s="10" t="s">
        <v>75</v>
      </c>
      <c r="AI19" s="3">
        <f t="shared" si="12"/>
        <v>1</v>
      </c>
      <c r="AJ19" s="10" t="s">
        <v>82</v>
      </c>
      <c r="AK19" s="3">
        <f t="shared" si="13"/>
        <v>2</v>
      </c>
      <c r="AL19" s="10" t="s">
        <v>75</v>
      </c>
      <c r="AM19" s="3">
        <f t="shared" si="14"/>
        <v>1</v>
      </c>
      <c r="AN19" s="10" t="s">
        <v>95</v>
      </c>
      <c r="AO19" s="3">
        <f t="shared" si="15"/>
        <v>2</v>
      </c>
      <c r="AP19" s="10" t="s">
        <v>96</v>
      </c>
      <c r="AQ19" s="3">
        <f t="shared" si="16"/>
        <v>2</v>
      </c>
      <c r="AR19" s="10" t="s">
        <v>174</v>
      </c>
      <c r="AS19" s="3">
        <f t="shared" si="17"/>
        <v>4</v>
      </c>
      <c r="AT19" s="10" t="s">
        <v>75</v>
      </c>
      <c r="AU19" s="3">
        <f t="shared" si="18"/>
        <v>1</v>
      </c>
      <c r="AV19" s="10" t="s">
        <v>97</v>
      </c>
      <c r="AW19" s="3">
        <f t="shared" si="19"/>
        <v>4</v>
      </c>
      <c r="AX19" s="10" t="s">
        <v>77</v>
      </c>
      <c r="AY19" s="3">
        <f t="shared" si="20"/>
        <v>2</v>
      </c>
      <c r="AZ19" s="10" t="s">
        <v>77</v>
      </c>
      <c r="BA19" s="3">
        <f t="shared" si="21"/>
        <v>2</v>
      </c>
      <c r="BB19" s="10" t="s">
        <v>75</v>
      </c>
      <c r="BC19" s="3">
        <f t="shared" si="22"/>
        <v>1</v>
      </c>
      <c r="BD19" s="10" t="s">
        <v>75</v>
      </c>
      <c r="BE19" s="3">
        <f t="shared" si="23"/>
        <v>1</v>
      </c>
      <c r="BF19" s="10" t="s">
        <v>98</v>
      </c>
      <c r="BG19" s="3" cm="1">
        <f t="array" ref="BG19">IF(BF19="Baja - baja",2,IF(BF19="Media - baja",3,IF(BF19="Media",4,IF(BF19="Media - alta",5,IF(BF="Alta - alta",6,1)))))</f>
        <v>5</v>
      </c>
    </row>
    <row r="20" spans="1:59" x14ac:dyDescent="0.3">
      <c r="A20" s="3">
        <v>19</v>
      </c>
      <c r="B20" s="3">
        <v>25</v>
      </c>
      <c r="C20" s="10" t="s">
        <v>88</v>
      </c>
      <c r="D20" s="3">
        <f t="shared" si="0"/>
        <v>2</v>
      </c>
      <c r="E20" s="10" t="s">
        <v>72</v>
      </c>
      <c r="F20" s="3">
        <f t="shared" si="1"/>
        <v>2</v>
      </c>
      <c r="G20" s="3" t="s">
        <v>179</v>
      </c>
      <c r="H20" s="18">
        <v>21.150707389248801</v>
      </c>
      <c r="I20" s="18">
        <v>-101.71091958386</v>
      </c>
      <c r="J20" s="10" t="s">
        <v>77</v>
      </c>
      <c r="K20" s="3">
        <f t="shared" si="2"/>
        <v>2</v>
      </c>
      <c r="L20" s="10" t="s">
        <v>133</v>
      </c>
      <c r="M20" s="3">
        <f t="shared" si="3"/>
        <v>1</v>
      </c>
      <c r="N20" s="10" t="s">
        <v>77</v>
      </c>
      <c r="O20" s="3">
        <f t="shared" si="4"/>
        <v>2</v>
      </c>
      <c r="P20" s="10" t="s">
        <v>180</v>
      </c>
      <c r="Q20" s="3">
        <v>3</v>
      </c>
      <c r="R20" s="10" t="s">
        <v>77</v>
      </c>
      <c r="S20" s="3">
        <f t="shared" si="5"/>
        <v>2</v>
      </c>
      <c r="T20" s="10" t="s">
        <v>75</v>
      </c>
      <c r="U20" s="3">
        <f t="shared" si="6"/>
        <v>1</v>
      </c>
      <c r="V20" s="10" t="s">
        <v>152</v>
      </c>
      <c r="W20" s="3">
        <f t="shared" si="7"/>
        <v>3</v>
      </c>
      <c r="X20" s="10" t="s">
        <v>181</v>
      </c>
      <c r="Y20" s="3">
        <v>3</v>
      </c>
      <c r="Z20" s="10" t="s">
        <v>77</v>
      </c>
      <c r="AA20" s="3">
        <f t="shared" si="8"/>
        <v>2</v>
      </c>
      <c r="AB20" s="10" t="s">
        <v>77</v>
      </c>
      <c r="AC20" s="3">
        <f t="shared" si="9"/>
        <v>2</v>
      </c>
      <c r="AD20" s="10" t="s">
        <v>77</v>
      </c>
      <c r="AE20" s="3">
        <f t="shared" si="10"/>
        <v>2</v>
      </c>
      <c r="AF20" s="10" t="s">
        <v>81</v>
      </c>
      <c r="AG20" s="3">
        <f t="shared" si="11"/>
        <v>1</v>
      </c>
      <c r="AH20" s="10" t="s">
        <v>77</v>
      </c>
      <c r="AI20" s="3">
        <f t="shared" si="12"/>
        <v>2</v>
      </c>
      <c r="AJ20" s="10" t="s">
        <v>83</v>
      </c>
      <c r="AK20" s="3">
        <f t="shared" si="13"/>
        <v>1</v>
      </c>
      <c r="AL20" s="10" t="s">
        <v>77</v>
      </c>
      <c r="AM20" s="3">
        <f t="shared" si="14"/>
        <v>2</v>
      </c>
      <c r="AN20" s="10" t="s">
        <v>83</v>
      </c>
      <c r="AO20" s="3">
        <f t="shared" si="15"/>
        <v>1</v>
      </c>
      <c r="AP20" s="10" t="s">
        <v>96</v>
      </c>
      <c r="AQ20" s="3">
        <f t="shared" si="16"/>
        <v>2</v>
      </c>
      <c r="AR20" s="10" t="s">
        <v>104</v>
      </c>
      <c r="AS20" s="3">
        <f t="shared" si="17"/>
        <v>2</v>
      </c>
      <c r="AT20" s="10" t="s">
        <v>75</v>
      </c>
      <c r="AU20" s="3">
        <f t="shared" si="18"/>
        <v>1</v>
      </c>
      <c r="AV20" s="10" t="s">
        <v>128</v>
      </c>
      <c r="AW20" s="3">
        <f t="shared" si="19"/>
        <v>3</v>
      </c>
      <c r="AX20" s="10" t="s">
        <v>77</v>
      </c>
      <c r="AY20" s="3">
        <f t="shared" si="20"/>
        <v>2</v>
      </c>
      <c r="AZ20" s="10" t="s">
        <v>77</v>
      </c>
      <c r="BA20" s="3">
        <f t="shared" si="21"/>
        <v>2</v>
      </c>
      <c r="BB20" s="10" t="s">
        <v>77</v>
      </c>
      <c r="BC20" s="3">
        <f t="shared" si="22"/>
        <v>2</v>
      </c>
      <c r="BD20" s="10" t="s">
        <v>75</v>
      </c>
      <c r="BE20" s="3">
        <f t="shared" si="23"/>
        <v>1</v>
      </c>
      <c r="BF20" s="10" t="s">
        <v>87</v>
      </c>
      <c r="BG20" s="3" cm="1">
        <f t="array" ref="BG20">IF(BF20="Baja - baja",2,IF(BF20="Media - baja",3,IF(BF20="Media",4,IF(BF20="Media - alta",5,IF(BF="Alta - alta",6,1)))))</f>
        <v>3</v>
      </c>
    </row>
    <row r="21" spans="1:59" x14ac:dyDescent="0.3">
      <c r="A21" s="3">
        <v>20</v>
      </c>
      <c r="B21" s="3">
        <v>20</v>
      </c>
      <c r="C21" s="10" t="s">
        <v>71</v>
      </c>
      <c r="D21" s="3">
        <f t="shared" si="0"/>
        <v>1</v>
      </c>
      <c r="E21" s="10" t="s">
        <v>72</v>
      </c>
      <c r="F21" s="3">
        <f t="shared" si="1"/>
        <v>2</v>
      </c>
      <c r="G21" s="3" t="s">
        <v>182</v>
      </c>
      <c r="H21" s="18">
        <v>21.150453545094798</v>
      </c>
      <c r="I21" s="18">
        <v>-101.710463951268</v>
      </c>
      <c r="J21" s="10" t="s">
        <v>75</v>
      </c>
      <c r="K21" s="3">
        <f t="shared" si="2"/>
        <v>1</v>
      </c>
      <c r="L21" s="10" t="s">
        <v>91</v>
      </c>
      <c r="M21" s="3">
        <f t="shared" si="3"/>
        <v>2</v>
      </c>
      <c r="N21" s="10" t="s">
        <v>77</v>
      </c>
      <c r="O21" s="3">
        <f t="shared" si="4"/>
        <v>2</v>
      </c>
      <c r="P21" s="10" t="s">
        <v>183</v>
      </c>
      <c r="Q21" s="3">
        <v>4</v>
      </c>
      <c r="R21" s="10" t="s">
        <v>75</v>
      </c>
      <c r="S21" s="3">
        <f t="shared" si="5"/>
        <v>1</v>
      </c>
      <c r="T21" s="10" t="s">
        <v>75</v>
      </c>
      <c r="U21" s="3">
        <f t="shared" si="6"/>
        <v>1</v>
      </c>
      <c r="V21" s="10" t="s">
        <v>93</v>
      </c>
      <c r="W21" s="3">
        <f t="shared" si="7"/>
        <v>4</v>
      </c>
      <c r="X21" s="10" t="s">
        <v>110</v>
      </c>
      <c r="Y21" s="3">
        <v>4</v>
      </c>
      <c r="Z21" s="10" t="s">
        <v>77</v>
      </c>
      <c r="AA21" s="3">
        <f t="shared" si="8"/>
        <v>2</v>
      </c>
      <c r="AB21" s="10" t="s">
        <v>77</v>
      </c>
      <c r="AC21" s="3">
        <f t="shared" si="9"/>
        <v>2</v>
      </c>
      <c r="AD21" s="10" t="s">
        <v>75</v>
      </c>
      <c r="AE21" s="3">
        <f t="shared" si="10"/>
        <v>1</v>
      </c>
      <c r="AF21" s="10" t="s">
        <v>157</v>
      </c>
      <c r="AG21" s="3">
        <f t="shared" si="11"/>
        <v>2</v>
      </c>
      <c r="AH21" s="10" t="s">
        <v>75</v>
      </c>
      <c r="AI21" s="3">
        <f t="shared" si="12"/>
        <v>1</v>
      </c>
      <c r="AJ21" s="10" t="s">
        <v>124</v>
      </c>
      <c r="AK21" s="3">
        <f t="shared" si="13"/>
        <v>3</v>
      </c>
      <c r="AL21" s="10" t="s">
        <v>75</v>
      </c>
      <c r="AM21" s="3">
        <f t="shared" si="14"/>
        <v>1</v>
      </c>
      <c r="AN21" s="10" t="s">
        <v>95</v>
      </c>
      <c r="AO21" s="3">
        <f t="shared" si="15"/>
        <v>2</v>
      </c>
      <c r="AP21" s="10" t="s">
        <v>84</v>
      </c>
      <c r="AQ21" s="3">
        <f t="shared" si="16"/>
        <v>1</v>
      </c>
      <c r="AR21" s="10" t="s">
        <v>174</v>
      </c>
      <c r="AS21" s="3">
        <f t="shared" si="17"/>
        <v>4</v>
      </c>
      <c r="AT21" s="10" t="s">
        <v>75</v>
      </c>
      <c r="AU21" s="3">
        <f t="shared" si="18"/>
        <v>1</v>
      </c>
      <c r="AV21" s="10" t="s">
        <v>128</v>
      </c>
      <c r="AW21" s="3">
        <f t="shared" si="19"/>
        <v>3</v>
      </c>
      <c r="AX21" s="10" t="s">
        <v>77</v>
      </c>
      <c r="AY21" s="3">
        <f t="shared" si="20"/>
        <v>2</v>
      </c>
      <c r="AZ21" s="10" t="s">
        <v>77</v>
      </c>
      <c r="BA21" s="3">
        <f t="shared" si="21"/>
        <v>2</v>
      </c>
      <c r="BB21" s="10" t="s">
        <v>75</v>
      </c>
      <c r="BC21" s="3">
        <f t="shared" si="22"/>
        <v>1</v>
      </c>
      <c r="BD21" s="10" t="s">
        <v>75</v>
      </c>
      <c r="BE21" s="3">
        <f t="shared" si="23"/>
        <v>1</v>
      </c>
      <c r="BF21" s="10" t="s">
        <v>98</v>
      </c>
      <c r="BG21" s="3" cm="1">
        <f t="array" ref="BG21">IF(BF21="Baja - baja",2,IF(BF21="Media - baja",3,IF(BF21="Media",4,IF(BF21="Media - alta",5,IF(BF="Alta - alta",6,1)))))</f>
        <v>5</v>
      </c>
    </row>
    <row r="22" spans="1:59" x14ac:dyDescent="0.3">
      <c r="A22" s="3">
        <v>21</v>
      </c>
      <c r="B22" s="3">
        <v>21</v>
      </c>
      <c r="C22" s="10" t="s">
        <v>71</v>
      </c>
      <c r="D22" s="3">
        <f t="shared" si="0"/>
        <v>1</v>
      </c>
      <c r="E22" s="10" t="s">
        <v>72</v>
      </c>
      <c r="F22" s="3">
        <f t="shared" si="1"/>
        <v>2</v>
      </c>
      <c r="G22" s="3" t="s">
        <v>185</v>
      </c>
      <c r="H22" s="18">
        <v>21.1508247132669</v>
      </c>
      <c r="I22" s="18">
        <v>-101.69268169729899</v>
      </c>
      <c r="J22" s="10" t="s">
        <v>75</v>
      </c>
      <c r="K22" s="3">
        <f t="shared" si="2"/>
        <v>1</v>
      </c>
      <c r="L22" s="10" t="s">
        <v>91</v>
      </c>
      <c r="M22" s="3">
        <f t="shared" si="3"/>
        <v>2</v>
      </c>
      <c r="N22" s="10" t="s">
        <v>77</v>
      </c>
      <c r="O22" s="3">
        <f t="shared" si="4"/>
        <v>2</v>
      </c>
      <c r="P22" s="10" t="s">
        <v>186</v>
      </c>
      <c r="Q22" s="3">
        <v>5</v>
      </c>
      <c r="R22" s="10" t="s">
        <v>75</v>
      </c>
      <c r="S22" s="3">
        <f t="shared" si="5"/>
        <v>1</v>
      </c>
      <c r="T22" s="10" t="s">
        <v>75</v>
      </c>
      <c r="U22" s="3">
        <f t="shared" si="6"/>
        <v>1</v>
      </c>
      <c r="V22" s="10" t="s">
        <v>79</v>
      </c>
      <c r="W22" s="3">
        <f t="shared" si="7"/>
        <v>1</v>
      </c>
      <c r="X22" s="10" t="s">
        <v>187</v>
      </c>
      <c r="Y22" s="3">
        <v>3</v>
      </c>
      <c r="Z22" s="10" t="s">
        <v>77</v>
      </c>
      <c r="AA22" s="3">
        <f t="shared" si="8"/>
        <v>2</v>
      </c>
      <c r="AB22" s="10" t="s">
        <v>75</v>
      </c>
      <c r="AC22" s="3">
        <f t="shared" si="9"/>
        <v>1</v>
      </c>
      <c r="AD22" s="10" t="s">
        <v>77</v>
      </c>
      <c r="AE22" s="3">
        <f t="shared" si="10"/>
        <v>2</v>
      </c>
      <c r="AF22" s="10" t="s">
        <v>157</v>
      </c>
      <c r="AG22" s="3">
        <f t="shared" si="11"/>
        <v>2</v>
      </c>
      <c r="AH22" s="10" t="s">
        <v>77</v>
      </c>
      <c r="AI22" s="3">
        <f t="shared" si="12"/>
        <v>2</v>
      </c>
      <c r="AJ22" s="10" t="s">
        <v>124</v>
      </c>
      <c r="AK22" s="3">
        <f t="shared" si="13"/>
        <v>3</v>
      </c>
      <c r="AL22" s="10" t="s">
        <v>75</v>
      </c>
      <c r="AM22" s="3">
        <f t="shared" si="14"/>
        <v>1</v>
      </c>
      <c r="AN22" s="10" t="s">
        <v>95</v>
      </c>
      <c r="AO22" s="3">
        <f t="shared" si="15"/>
        <v>2</v>
      </c>
      <c r="AP22" s="10" t="s">
        <v>96</v>
      </c>
      <c r="AQ22" s="3">
        <f t="shared" si="16"/>
        <v>2</v>
      </c>
      <c r="AR22" s="10" t="s">
        <v>119</v>
      </c>
      <c r="AS22" s="3">
        <f t="shared" si="17"/>
        <v>3</v>
      </c>
      <c r="AT22" s="10" t="s">
        <v>77</v>
      </c>
      <c r="AU22" s="3">
        <f t="shared" si="18"/>
        <v>2</v>
      </c>
      <c r="AV22" s="10" t="s">
        <v>111</v>
      </c>
      <c r="AW22" s="3">
        <f t="shared" si="19"/>
        <v>1</v>
      </c>
      <c r="AX22" s="10" t="s">
        <v>77</v>
      </c>
      <c r="AY22" s="3">
        <f t="shared" si="20"/>
        <v>2</v>
      </c>
      <c r="AZ22" s="10" t="s">
        <v>77</v>
      </c>
      <c r="BA22" s="3">
        <f t="shared" si="21"/>
        <v>2</v>
      </c>
      <c r="BB22" s="10" t="s">
        <v>77</v>
      </c>
      <c r="BC22" s="3">
        <f t="shared" si="22"/>
        <v>2</v>
      </c>
      <c r="BD22" s="10" t="s">
        <v>75</v>
      </c>
      <c r="BE22" s="3">
        <f t="shared" si="23"/>
        <v>1</v>
      </c>
      <c r="BF22" s="10" t="s">
        <v>188</v>
      </c>
      <c r="BG22" s="3" cm="1">
        <f t="array" ref="BG22">IF(BF22="Baja - baja",2,IF(BF22="Media - baja",3,IF(BF22="Media",4,IF(BF22="Media - alta",5,IF(BF="Alta - alta",6,1)))))</f>
        <v>2</v>
      </c>
    </row>
    <row r="23" spans="1:59" x14ac:dyDescent="0.3">
      <c r="A23" s="3">
        <v>22</v>
      </c>
      <c r="B23" s="3">
        <v>19</v>
      </c>
      <c r="C23" s="10" t="s">
        <v>71</v>
      </c>
      <c r="D23" s="3">
        <f t="shared" si="0"/>
        <v>1</v>
      </c>
      <c r="E23" s="10" t="s">
        <v>72</v>
      </c>
      <c r="F23" s="3">
        <f t="shared" si="1"/>
        <v>2</v>
      </c>
      <c r="G23" s="3" t="s">
        <v>190</v>
      </c>
      <c r="H23" s="18">
        <v>21.079918872952</v>
      </c>
      <c r="I23" s="18">
        <v>-101.64920780472499</v>
      </c>
      <c r="J23" s="10" t="s">
        <v>75</v>
      </c>
      <c r="K23" s="3">
        <f t="shared" si="2"/>
        <v>1</v>
      </c>
      <c r="L23" s="10" t="s">
        <v>91</v>
      </c>
      <c r="M23" s="3">
        <f t="shared" si="3"/>
        <v>2</v>
      </c>
      <c r="N23" s="10" t="s">
        <v>75</v>
      </c>
      <c r="O23" s="3">
        <f t="shared" si="4"/>
        <v>1</v>
      </c>
      <c r="P23" s="10" t="s">
        <v>191</v>
      </c>
      <c r="Q23" s="3">
        <v>4</v>
      </c>
      <c r="R23" s="10" t="s">
        <v>77</v>
      </c>
      <c r="S23" s="3">
        <f t="shared" si="5"/>
        <v>2</v>
      </c>
      <c r="T23" s="10" t="s">
        <v>77</v>
      </c>
      <c r="U23" s="3">
        <f t="shared" si="6"/>
        <v>2</v>
      </c>
      <c r="V23" s="10" t="s">
        <v>79</v>
      </c>
      <c r="W23" s="3">
        <f t="shared" si="7"/>
        <v>1</v>
      </c>
      <c r="X23" s="10" t="s">
        <v>192</v>
      </c>
      <c r="Y23" s="3">
        <v>3</v>
      </c>
      <c r="Z23" s="10" t="s">
        <v>77</v>
      </c>
      <c r="AA23" s="3">
        <f t="shared" si="8"/>
        <v>2</v>
      </c>
      <c r="AB23" s="10" t="s">
        <v>77</v>
      </c>
      <c r="AC23" s="3">
        <f t="shared" si="9"/>
        <v>2</v>
      </c>
      <c r="AD23" s="10" t="s">
        <v>77</v>
      </c>
      <c r="AE23" s="3">
        <f t="shared" si="10"/>
        <v>2</v>
      </c>
      <c r="AF23" s="10" t="s">
        <v>157</v>
      </c>
      <c r="AG23" s="3">
        <f t="shared" si="11"/>
        <v>2</v>
      </c>
      <c r="AH23" s="10" t="s">
        <v>77</v>
      </c>
      <c r="AI23" s="3">
        <f t="shared" si="12"/>
        <v>2</v>
      </c>
      <c r="AJ23" s="10" t="s">
        <v>82</v>
      </c>
      <c r="AK23" s="3">
        <f t="shared" si="13"/>
        <v>2</v>
      </c>
      <c r="AL23" s="10" t="s">
        <v>75</v>
      </c>
      <c r="AM23" s="3">
        <f t="shared" si="14"/>
        <v>1</v>
      </c>
      <c r="AN23" s="10" t="s">
        <v>83</v>
      </c>
      <c r="AO23" s="3">
        <f t="shared" si="15"/>
        <v>1</v>
      </c>
      <c r="AP23" s="10" t="s">
        <v>96</v>
      </c>
      <c r="AQ23" s="3">
        <f t="shared" si="16"/>
        <v>2</v>
      </c>
      <c r="AR23" s="10" t="s">
        <v>85</v>
      </c>
      <c r="AS23" s="3">
        <f t="shared" si="17"/>
        <v>1</v>
      </c>
      <c r="AT23" s="10" t="s">
        <v>75</v>
      </c>
      <c r="AU23" s="3">
        <f t="shared" si="18"/>
        <v>1</v>
      </c>
      <c r="AV23" s="10" t="s">
        <v>97</v>
      </c>
      <c r="AW23" s="3">
        <f t="shared" si="19"/>
        <v>4</v>
      </c>
      <c r="AX23" s="10" t="s">
        <v>77</v>
      </c>
      <c r="AY23" s="3">
        <f t="shared" si="20"/>
        <v>2</v>
      </c>
      <c r="AZ23" s="10" t="s">
        <v>77</v>
      </c>
      <c r="BA23" s="3">
        <f t="shared" si="21"/>
        <v>2</v>
      </c>
      <c r="BB23" s="10" t="s">
        <v>77</v>
      </c>
      <c r="BC23" s="3">
        <f t="shared" si="22"/>
        <v>2</v>
      </c>
      <c r="BD23" s="10" t="s">
        <v>75</v>
      </c>
      <c r="BE23" s="3">
        <f t="shared" si="23"/>
        <v>1</v>
      </c>
      <c r="BF23" s="10" t="s">
        <v>98</v>
      </c>
      <c r="BG23" s="3" cm="1">
        <f t="array" ref="BG23">IF(BF23="Baja - baja",2,IF(BF23="Media - baja",3,IF(BF23="Media",4,IF(BF23="Media - alta",5,IF(BF="Alta - alta",6,1)))))</f>
        <v>5</v>
      </c>
    </row>
    <row r="24" spans="1:59" x14ac:dyDescent="0.3">
      <c r="A24" s="3">
        <v>23</v>
      </c>
      <c r="B24" s="3">
        <v>21</v>
      </c>
      <c r="C24" s="10" t="s">
        <v>88</v>
      </c>
      <c r="D24" s="3">
        <f t="shared" si="0"/>
        <v>2</v>
      </c>
      <c r="E24" s="10" t="s">
        <v>106</v>
      </c>
      <c r="F24" s="3">
        <f t="shared" si="1"/>
        <v>1</v>
      </c>
      <c r="G24" s="3" t="s">
        <v>140</v>
      </c>
      <c r="H24" s="18">
        <v>21.1511263747817</v>
      </c>
      <c r="I24" s="18">
        <v>-101.712287208525</v>
      </c>
      <c r="J24" s="10" t="s">
        <v>75</v>
      </c>
      <c r="K24" s="3">
        <f t="shared" si="2"/>
        <v>1</v>
      </c>
      <c r="L24" s="10" t="s">
        <v>91</v>
      </c>
      <c r="M24" s="3">
        <f t="shared" si="3"/>
        <v>2</v>
      </c>
      <c r="N24" s="10" t="s">
        <v>77</v>
      </c>
      <c r="O24" s="3">
        <f t="shared" si="4"/>
        <v>2</v>
      </c>
      <c r="P24" s="10" t="s">
        <v>126</v>
      </c>
      <c r="Q24" s="3">
        <v>1</v>
      </c>
      <c r="R24" s="10" t="s">
        <v>77</v>
      </c>
      <c r="S24" s="3">
        <f t="shared" si="5"/>
        <v>2</v>
      </c>
      <c r="T24" s="10" t="s">
        <v>75</v>
      </c>
      <c r="U24" s="3">
        <f t="shared" si="6"/>
        <v>1</v>
      </c>
      <c r="V24" s="10" t="s">
        <v>79</v>
      </c>
      <c r="W24" s="3">
        <f t="shared" si="7"/>
        <v>1</v>
      </c>
      <c r="X24" s="10" t="s">
        <v>123</v>
      </c>
      <c r="Y24" s="3">
        <v>3</v>
      </c>
      <c r="Z24" s="10" t="s">
        <v>75</v>
      </c>
      <c r="AA24" s="3">
        <f t="shared" si="8"/>
        <v>1</v>
      </c>
      <c r="AB24" s="10" t="s">
        <v>77</v>
      </c>
      <c r="AC24" s="3">
        <f t="shared" si="9"/>
        <v>2</v>
      </c>
      <c r="AD24" s="10" t="s">
        <v>77</v>
      </c>
      <c r="AE24" s="3">
        <f t="shared" si="10"/>
        <v>2</v>
      </c>
      <c r="AF24" s="10" t="s">
        <v>81</v>
      </c>
      <c r="AG24" s="3">
        <f t="shared" si="11"/>
        <v>1</v>
      </c>
      <c r="AH24" s="10" t="s">
        <v>77</v>
      </c>
      <c r="AI24" s="3">
        <f t="shared" si="12"/>
        <v>2</v>
      </c>
      <c r="AJ24" s="10" t="s">
        <v>82</v>
      </c>
      <c r="AK24" s="3">
        <f t="shared" si="13"/>
        <v>2</v>
      </c>
      <c r="AL24" s="10" t="s">
        <v>77</v>
      </c>
      <c r="AM24" s="3">
        <f t="shared" si="14"/>
        <v>2</v>
      </c>
      <c r="AN24" s="10" t="s">
        <v>95</v>
      </c>
      <c r="AO24" s="3">
        <f t="shared" si="15"/>
        <v>2</v>
      </c>
      <c r="AP24" s="10" t="s">
        <v>84</v>
      </c>
      <c r="AQ24" s="3">
        <f t="shared" si="16"/>
        <v>1</v>
      </c>
      <c r="AR24" s="10" t="s">
        <v>119</v>
      </c>
      <c r="AS24" s="3">
        <f t="shared" si="17"/>
        <v>3</v>
      </c>
      <c r="AT24" s="10" t="s">
        <v>75</v>
      </c>
      <c r="AU24" s="3">
        <f t="shared" si="18"/>
        <v>1</v>
      </c>
      <c r="AV24" s="10" t="s">
        <v>86</v>
      </c>
      <c r="AW24" s="3">
        <f t="shared" si="19"/>
        <v>2</v>
      </c>
      <c r="AX24" s="10" t="s">
        <v>77</v>
      </c>
      <c r="AY24" s="3">
        <f t="shared" si="20"/>
        <v>2</v>
      </c>
      <c r="AZ24" s="10" t="s">
        <v>77</v>
      </c>
      <c r="BA24" s="3">
        <f t="shared" si="21"/>
        <v>2</v>
      </c>
      <c r="BB24" s="10" t="s">
        <v>77</v>
      </c>
      <c r="BC24" s="3">
        <f t="shared" si="22"/>
        <v>2</v>
      </c>
      <c r="BD24" s="10" t="s">
        <v>75</v>
      </c>
      <c r="BE24" s="3">
        <f t="shared" si="23"/>
        <v>1</v>
      </c>
      <c r="BF24" s="10" t="s">
        <v>105</v>
      </c>
      <c r="BG24" s="3" cm="1">
        <f t="array" ref="BG24">IF(BF24="Baja - baja",2,IF(BF24="Media - baja",3,IF(BF24="Media",4,IF(BF24="Media - alta",5,IF(BF="Alta - alta",6,1)))))</f>
        <v>4</v>
      </c>
    </row>
    <row r="25" spans="1:59" x14ac:dyDescent="0.3">
      <c r="A25" s="3">
        <v>24</v>
      </c>
      <c r="B25" s="3">
        <v>22</v>
      </c>
      <c r="C25" s="10" t="s">
        <v>88</v>
      </c>
      <c r="D25" s="3">
        <f t="shared" si="0"/>
        <v>2</v>
      </c>
      <c r="E25" s="10" t="s">
        <v>72</v>
      </c>
      <c r="F25" s="3">
        <f t="shared" si="1"/>
        <v>2</v>
      </c>
      <c r="G25" s="3" t="s">
        <v>199</v>
      </c>
      <c r="H25" s="18">
        <v>21.160014126401801</v>
      </c>
      <c r="I25" s="18">
        <v>-101.632791166068</v>
      </c>
      <c r="J25" s="10" t="s">
        <v>75</v>
      </c>
      <c r="K25" s="3">
        <f t="shared" si="2"/>
        <v>1</v>
      </c>
      <c r="L25" s="10" t="s">
        <v>91</v>
      </c>
      <c r="M25" s="3">
        <f t="shared" si="3"/>
        <v>2</v>
      </c>
      <c r="N25" s="10" t="s">
        <v>77</v>
      </c>
      <c r="O25" s="3">
        <f t="shared" si="4"/>
        <v>2</v>
      </c>
      <c r="P25" s="10" t="s">
        <v>200</v>
      </c>
      <c r="Q25" s="3">
        <v>7</v>
      </c>
      <c r="R25" s="10" t="s">
        <v>75</v>
      </c>
      <c r="S25" s="3">
        <f t="shared" si="5"/>
        <v>1</v>
      </c>
      <c r="T25" s="10" t="s">
        <v>75</v>
      </c>
      <c r="U25" s="3">
        <f t="shared" si="6"/>
        <v>1</v>
      </c>
      <c r="V25" s="10" t="s">
        <v>79</v>
      </c>
      <c r="W25" s="3">
        <f t="shared" si="7"/>
        <v>1</v>
      </c>
      <c r="X25" s="10" t="s">
        <v>201</v>
      </c>
      <c r="Y25" s="3">
        <v>4</v>
      </c>
      <c r="Z25" s="10" t="s">
        <v>77</v>
      </c>
      <c r="AA25" s="3">
        <f t="shared" si="8"/>
        <v>2</v>
      </c>
      <c r="AB25" s="10" t="s">
        <v>75</v>
      </c>
      <c r="AC25" s="3">
        <f t="shared" si="9"/>
        <v>1</v>
      </c>
      <c r="AD25" s="10" t="s">
        <v>77</v>
      </c>
      <c r="AE25" s="3">
        <f t="shared" si="10"/>
        <v>2</v>
      </c>
      <c r="AF25" s="10" t="s">
        <v>81</v>
      </c>
      <c r="AG25" s="3">
        <f t="shared" si="11"/>
        <v>1</v>
      </c>
      <c r="AH25" s="10" t="s">
        <v>77</v>
      </c>
      <c r="AI25" s="3">
        <f t="shared" si="12"/>
        <v>2</v>
      </c>
      <c r="AJ25" s="10" t="s">
        <v>83</v>
      </c>
      <c r="AK25" s="3">
        <f t="shared" si="13"/>
        <v>1</v>
      </c>
      <c r="AL25" s="10" t="s">
        <v>77</v>
      </c>
      <c r="AM25" s="3">
        <f t="shared" si="14"/>
        <v>2</v>
      </c>
      <c r="AN25" s="10" t="s">
        <v>95</v>
      </c>
      <c r="AO25" s="3">
        <f t="shared" si="15"/>
        <v>2</v>
      </c>
      <c r="AP25" s="10" t="s">
        <v>84</v>
      </c>
      <c r="AQ25" s="3">
        <f t="shared" si="16"/>
        <v>1</v>
      </c>
      <c r="AR25" s="10" t="s">
        <v>119</v>
      </c>
      <c r="AS25" s="3">
        <f t="shared" si="17"/>
        <v>3</v>
      </c>
      <c r="AT25" s="10" t="s">
        <v>77</v>
      </c>
      <c r="AU25" s="3">
        <f t="shared" si="18"/>
        <v>2</v>
      </c>
      <c r="AV25" s="10" t="s">
        <v>111</v>
      </c>
      <c r="AW25" s="3">
        <f t="shared" si="19"/>
        <v>1</v>
      </c>
      <c r="AX25" s="10" t="s">
        <v>77</v>
      </c>
      <c r="AY25" s="3">
        <f t="shared" si="20"/>
        <v>2</v>
      </c>
      <c r="AZ25" s="10" t="s">
        <v>77</v>
      </c>
      <c r="BA25" s="3">
        <f t="shared" si="21"/>
        <v>2</v>
      </c>
      <c r="BB25" s="10" t="s">
        <v>77</v>
      </c>
      <c r="BC25" s="3">
        <f t="shared" si="22"/>
        <v>2</v>
      </c>
      <c r="BD25" s="10" t="s">
        <v>75</v>
      </c>
      <c r="BE25" s="3">
        <f t="shared" si="23"/>
        <v>1</v>
      </c>
      <c r="BF25" s="10" t="s">
        <v>105</v>
      </c>
      <c r="BG25" s="3" cm="1">
        <f t="array" ref="BG25">IF(BF25="Baja - baja",2,IF(BF25="Media - baja",3,IF(BF25="Media",4,IF(BF25="Media - alta",5,IF(BF="Alta - alta",6,1)))))</f>
        <v>4</v>
      </c>
    </row>
    <row r="26" spans="1:59" x14ac:dyDescent="0.3">
      <c r="A26" s="3">
        <v>25</v>
      </c>
      <c r="B26" s="3">
        <v>19</v>
      </c>
      <c r="C26" s="10" t="s">
        <v>88</v>
      </c>
      <c r="D26" s="3">
        <f t="shared" si="0"/>
        <v>2</v>
      </c>
      <c r="E26" s="10" t="s">
        <v>106</v>
      </c>
      <c r="F26" s="3">
        <f t="shared" si="1"/>
        <v>1</v>
      </c>
      <c r="G26" s="3" t="s">
        <v>203</v>
      </c>
      <c r="H26" s="18">
        <v>21.063561381613901</v>
      </c>
      <c r="I26" s="18">
        <v>-101.60390324942</v>
      </c>
      <c r="J26" s="10" t="s">
        <v>75</v>
      </c>
      <c r="K26" s="3">
        <f t="shared" si="2"/>
        <v>1</v>
      </c>
      <c r="L26" s="10" t="s">
        <v>91</v>
      </c>
      <c r="M26" s="3">
        <f t="shared" si="3"/>
        <v>2</v>
      </c>
      <c r="N26" s="10" t="s">
        <v>77</v>
      </c>
      <c r="O26" s="3">
        <f t="shared" si="4"/>
        <v>2</v>
      </c>
      <c r="P26" s="10" t="s">
        <v>204</v>
      </c>
      <c r="Q26" s="3">
        <v>6</v>
      </c>
      <c r="R26" s="10" t="s">
        <v>75</v>
      </c>
      <c r="S26" s="3">
        <f t="shared" si="5"/>
        <v>1</v>
      </c>
      <c r="T26" s="10" t="s">
        <v>75</v>
      </c>
      <c r="U26" s="3">
        <f t="shared" si="6"/>
        <v>1</v>
      </c>
      <c r="V26" s="10" t="s">
        <v>79</v>
      </c>
      <c r="W26" s="3">
        <f t="shared" si="7"/>
        <v>1</v>
      </c>
      <c r="X26" s="10" t="s">
        <v>205</v>
      </c>
      <c r="Y26" s="3">
        <v>3</v>
      </c>
      <c r="Z26" s="10" t="s">
        <v>77</v>
      </c>
      <c r="AA26" s="3">
        <f t="shared" si="8"/>
        <v>2</v>
      </c>
      <c r="AB26" s="10" t="s">
        <v>77</v>
      </c>
      <c r="AC26" s="3">
        <f t="shared" si="9"/>
        <v>2</v>
      </c>
      <c r="AD26" s="10" t="s">
        <v>75</v>
      </c>
      <c r="AE26" s="3">
        <f t="shared" si="10"/>
        <v>1</v>
      </c>
      <c r="AF26" s="10" t="s">
        <v>157</v>
      </c>
      <c r="AG26" s="3">
        <f t="shared" si="11"/>
        <v>2</v>
      </c>
      <c r="AH26" s="10" t="s">
        <v>75</v>
      </c>
      <c r="AI26" s="3">
        <f t="shared" si="12"/>
        <v>1</v>
      </c>
      <c r="AJ26" s="10" t="s">
        <v>124</v>
      </c>
      <c r="AK26" s="3">
        <f t="shared" si="13"/>
        <v>3</v>
      </c>
      <c r="AL26" s="10" t="s">
        <v>75</v>
      </c>
      <c r="AM26" s="3">
        <f t="shared" si="14"/>
        <v>1</v>
      </c>
      <c r="AN26" s="10" t="s">
        <v>103</v>
      </c>
      <c r="AO26" s="3">
        <f t="shared" si="15"/>
        <v>3</v>
      </c>
      <c r="AP26" s="10" t="s">
        <v>96</v>
      </c>
      <c r="AQ26" s="3">
        <f t="shared" si="16"/>
        <v>2</v>
      </c>
      <c r="AR26" s="10" t="s">
        <v>119</v>
      </c>
      <c r="AS26" s="3">
        <f t="shared" si="17"/>
        <v>3</v>
      </c>
      <c r="AT26" s="10" t="s">
        <v>75</v>
      </c>
      <c r="AU26" s="3">
        <f t="shared" si="18"/>
        <v>1</v>
      </c>
      <c r="AV26" s="10" t="s">
        <v>97</v>
      </c>
      <c r="AW26" s="3">
        <f t="shared" si="19"/>
        <v>4</v>
      </c>
      <c r="AX26" s="10" t="s">
        <v>77</v>
      </c>
      <c r="AY26" s="3">
        <f t="shared" si="20"/>
        <v>2</v>
      </c>
      <c r="AZ26" s="10" t="s">
        <v>75</v>
      </c>
      <c r="BA26" s="3">
        <f t="shared" si="21"/>
        <v>1</v>
      </c>
      <c r="BB26" s="10" t="s">
        <v>75</v>
      </c>
      <c r="BC26" s="3">
        <f t="shared" si="22"/>
        <v>1</v>
      </c>
      <c r="BD26" s="10" t="s">
        <v>75</v>
      </c>
      <c r="BE26" s="3">
        <f t="shared" si="23"/>
        <v>1</v>
      </c>
      <c r="BF26" s="10" t="s">
        <v>98</v>
      </c>
      <c r="BG26" s="3" cm="1">
        <f t="array" ref="BG26">IF(BF26="Baja - baja",2,IF(BF26="Media - baja",3,IF(BF26="Media",4,IF(BF26="Media - alta",5,IF(BF="Alta - alta",6,1)))))</f>
        <v>5</v>
      </c>
    </row>
    <row r="27" spans="1:59" x14ac:dyDescent="0.3">
      <c r="A27" s="3">
        <v>26</v>
      </c>
      <c r="B27" s="3">
        <v>20</v>
      </c>
      <c r="C27" s="10" t="s">
        <v>88</v>
      </c>
      <c r="D27" s="3">
        <f t="shared" si="0"/>
        <v>2</v>
      </c>
      <c r="E27" s="10" t="s">
        <v>72</v>
      </c>
      <c r="F27" s="3">
        <f t="shared" si="1"/>
        <v>2</v>
      </c>
      <c r="G27" s="3" t="s">
        <v>162</v>
      </c>
      <c r="H27" s="18">
        <v>21.151462936414699</v>
      </c>
      <c r="I27" s="18">
        <v>-101.70590714332999</v>
      </c>
      <c r="J27" s="10" t="s">
        <v>75</v>
      </c>
      <c r="K27" s="3">
        <f t="shared" si="2"/>
        <v>1</v>
      </c>
      <c r="L27" s="10" t="s">
        <v>91</v>
      </c>
      <c r="M27" s="3">
        <f t="shared" si="3"/>
        <v>2</v>
      </c>
      <c r="N27" s="10" t="s">
        <v>75</v>
      </c>
      <c r="O27" s="3">
        <f t="shared" si="4"/>
        <v>1</v>
      </c>
      <c r="P27" s="10" t="s">
        <v>207</v>
      </c>
      <c r="Q27" s="3">
        <v>3</v>
      </c>
      <c r="R27" s="10" t="s">
        <v>77</v>
      </c>
      <c r="S27" s="3">
        <f t="shared" si="5"/>
        <v>2</v>
      </c>
      <c r="T27" s="10" t="s">
        <v>75</v>
      </c>
      <c r="U27" s="3">
        <f t="shared" si="6"/>
        <v>1</v>
      </c>
      <c r="V27" s="10" t="s">
        <v>79</v>
      </c>
      <c r="W27" s="3">
        <f t="shared" si="7"/>
        <v>1</v>
      </c>
      <c r="X27" s="10" t="s">
        <v>208</v>
      </c>
      <c r="Y27" s="3">
        <v>3</v>
      </c>
      <c r="Z27" s="10" t="s">
        <v>77</v>
      </c>
      <c r="AA27" s="3">
        <f t="shared" si="8"/>
        <v>2</v>
      </c>
      <c r="AB27" s="10" t="s">
        <v>75</v>
      </c>
      <c r="AC27" s="3">
        <f t="shared" si="9"/>
        <v>1</v>
      </c>
      <c r="AD27" s="10" t="s">
        <v>77</v>
      </c>
      <c r="AE27" s="3">
        <f t="shared" si="10"/>
        <v>2</v>
      </c>
      <c r="AF27" s="10" t="s">
        <v>81</v>
      </c>
      <c r="AG27" s="3">
        <f t="shared" si="11"/>
        <v>1</v>
      </c>
      <c r="AH27" s="10" t="s">
        <v>75</v>
      </c>
      <c r="AI27" s="3">
        <f t="shared" si="12"/>
        <v>1</v>
      </c>
      <c r="AJ27" s="10" t="s">
        <v>82</v>
      </c>
      <c r="AK27" s="3">
        <f t="shared" si="13"/>
        <v>2</v>
      </c>
      <c r="AL27" s="10" t="s">
        <v>77</v>
      </c>
      <c r="AM27" s="3">
        <f t="shared" si="14"/>
        <v>2</v>
      </c>
      <c r="AN27" s="10" t="s">
        <v>103</v>
      </c>
      <c r="AO27" s="3">
        <f t="shared" si="15"/>
        <v>3</v>
      </c>
      <c r="AP27" s="10" t="s">
        <v>84</v>
      </c>
      <c r="AQ27" s="3">
        <f t="shared" si="16"/>
        <v>1</v>
      </c>
      <c r="AR27" s="10" t="s">
        <v>119</v>
      </c>
      <c r="AS27" s="3">
        <f t="shared" si="17"/>
        <v>3</v>
      </c>
      <c r="AT27" s="10" t="s">
        <v>75</v>
      </c>
      <c r="AU27" s="3">
        <f t="shared" si="18"/>
        <v>1</v>
      </c>
      <c r="AV27" s="10" t="s">
        <v>128</v>
      </c>
      <c r="AW27" s="3">
        <f t="shared" si="19"/>
        <v>3</v>
      </c>
      <c r="AX27" s="10" t="s">
        <v>77</v>
      </c>
      <c r="AY27" s="3">
        <f t="shared" si="20"/>
        <v>2</v>
      </c>
      <c r="AZ27" s="10" t="s">
        <v>75</v>
      </c>
      <c r="BA27" s="3">
        <f t="shared" si="21"/>
        <v>1</v>
      </c>
      <c r="BB27" s="10" t="s">
        <v>75</v>
      </c>
      <c r="BC27" s="3">
        <f t="shared" si="22"/>
        <v>1</v>
      </c>
      <c r="BD27" s="10" t="s">
        <v>75</v>
      </c>
      <c r="BE27" s="3">
        <f t="shared" si="23"/>
        <v>1</v>
      </c>
      <c r="BF27" s="10" t="s">
        <v>105</v>
      </c>
      <c r="BG27" s="3" cm="1">
        <f t="array" ref="BG27">IF(BF27="Baja - baja",2,IF(BF27="Media - baja",3,IF(BF27="Media",4,IF(BF27="Media - alta",5,IF(BF="Alta - alta",6,1)))))</f>
        <v>4</v>
      </c>
    </row>
    <row r="28" spans="1:59" x14ac:dyDescent="0.3">
      <c r="A28" s="3">
        <v>27</v>
      </c>
      <c r="B28" s="3">
        <v>24</v>
      </c>
      <c r="C28" s="10" t="s">
        <v>71</v>
      </c>
      <c r="D28" s="3">
        <f t="shared" si="0"/>
        <v>1</v>
      </c>
      <c r="E28" s="10" t="s">
        <v>72</v>
      </c>
      <c r="F28" s="3">
        <f t="shared" si="1"/>
        <v>2</v>
      </c>
      <c r="G28" s="3" t="s">
        <v>210</v>
      </c>
      <c r="H28" s="18">
        <v>21.0297924846674</v>
      </c>
      <c r="I28" s="18">
        <v>-101.538639186381</v>
      </c>
      <c r="J28" s="10" t="s">
        <v>75</v>
      </c>
      <c r="K28" s="3">
        <f t="shared" si="2"/>
        <v>1</v>
      </c>
      <c r="L28" s="10" t="s">
        <v>91</v>
      </c>
      <c r="M28" s="3">
        <f t="shared" si="3"/>
        <v>2</v>
      </c>
      <c r="N28" s="10" t="s">
        <v>77</v>
      </c>
      <c r="O28" s="3">
        <f t="shared" si="4"/>
        <v>2</v>
      </c>
      <c r="P28" s="10" t="s">
        <v>211</v>
      </c>
      <c r="Q28" s="3">
        <v>7</v>
      </c>
      <c r="R28" s="10" t="s">
        <v>77</v>
      </c>
      <c r="S28" s="3">
        <f t="shared" si="5"/>
        <v>2</v>
      </c>
      <c r="T28" s="10" t="s">
        <v>75</v>
      </c>
      <c r="U28" s="3">
        <f t="shared" si="6"/>
        <v>1</v>
      </c>
      <c r="V28" s="10" t="s">
        <v>79</v>
      </c>
      <c r="W28" s="3">
        <f t="shared" si="7"/>
        <v>1</v>
      </c>
      <c r="X28" s="10" t="s">
        <v>137</v>
      </c>
      <c r="Y28" s="3">
        <v>4</v>
      </c>
      <c r="Z28" s="10" t="s">
        <v>77</v>
      </c>
      <c r="AA28" s="3">
        <f t="shared" si="8"/>
        <v>2</v>
      </c>
      <c r="AB28" s="10" t="s">
        <v>77</v>
      </c>
      <c r="AC28" s="3">
        <f t="shared" si="9"/>
        <v>2</v>
      </c>
      <c r="AD28" s="10" t="s">
        <v>75</v>
      </c>
      <c r="AE28" s="3">
        <f t="shared" si="10"/>
        <v>1</v>
      </c>
      <c r="AF28" s="10" t="s">
        <v>81</v>
      </c>
      <c r="AG28" s="3">
        <f t="shared" si="11"/>
        <v>1</v>
      </c>
      <c r="AH28" s="10" t="s">
        <v>75</v>
      </c>
      <c r="AI28" s="3">
        <f t="shared" si="12"/>
        <v>1</v>
      </c>
      <c r="AJ28" s="10" t="s">
        <v>83</v>
      </c>
      <c r="AK28" s="3">
        <f t="shared" si="13"/>
        <v>1</v>
      </c>
      <c r="AL28" s="10" t="s">
        <v>75</v>
      </c>
      <c r="AM28" s="3">
        <f t="shared" si="14"/>
        <v>1</v>
      </c>
      <c r="AN28" s="10" t="s">
        <v>83</v>
      </c>
      <c r="AO28" s="3">
        <f t="shared" si="15"/>
        <v>1</v>
      </c>
      <c r="AP28" s="10" t="s">
        <v>96</v>
      </c>
      <c r="AQ28" s="3">
        <f t="shared" si="16"/>
        <v>2</v>
      </c>
      <c r="AR28" s="10" t="s">
        <v>174</v>
      </c>
      <c r="AS28" s="3">
        <f t="shared" si="17"/>
        <v>4</v>
      </c>
      <c r="AT28" s="10" t="s">
        <v>75</v>
      </c>
      <c r="AU28" s="3">
        <f t="shared" si="18"/>
        <v>1</v>
      </c>
      <c r="AV28" s="10" t="s">
        <v>97</v>
      </c>
      <c r="AW28" s="3">
        <f t="shared" si="19"/>
        <v>4</v>
      </c>
      <c r="AX28" s="10" t="s">
        <v>77</v>
      </c>
      <c r="AY28" s="3">
        <f t="shared" si="20"/>
        <v>2</v>
      </c>
      <c r="AZ28" s="10" t="s">
        <v>77</v>
      </c>
      <c r="BA28" s="3">
        <f t="shared" si="21"/>
        <v>2</v>
      </c>
      <c r="BB28" s="10" t="s">
        <v>75</v>
      </c>
      <c r="BC28" s="3">
        <f t="shared" si="22"/>
        <v>1</v>
      </c>
      <c r="BD28" s="10" t="s">
        <v>75</v>
      </c>
      <c r="BE28" s="3">
        <f t="shared" si="23"/>
        <v>1</v>
      </c>
      <c r="BF28" s="10" t="s">
        <v>87</v>
      </c>
      <c r="BG28" s="3" cm="1">
        <f t="array" ref="BG28">IF(BF28="Baja - baja",2,IF(BF28="Media - baja",3,IF(BF28="Media",4,IF(BF28="Media - alta",5,IF(BF="Alta - alta",6,1)))))</f>
        <v>3</v>
      </c>
    </row>
    <row r="29" spans="1:59" x14ac:dyDescent="0.3">
      <c r="A29" s="3">
        <v>28</v>
      </c>
      <c r="B29" s="3">
        <v>21</v>
      </c>
      <c r="C29" s="10" t="s">
        <v>71</v>
      </c>
      <c r="D29" s="3">
        <f t="shared" si="0"/>
        <v>1</v>
      </c>
      <c r="E29" s="10" t="s">
        <v>72</v>
      </c>
      <c r="F29" s="3">
        <f t="shared" si="1"/>
        <v>2</v>
      </c>
      <c r="G29" s="3" t="s">
        <v>212</v>
      </c>
      <c r="H29" s="18">
        <v>21.149956068912399</v>
      </c>
      <c r="I29" s="18">
        <v>-101.71515274332999</v>
      </c>
      <c r="J29" s="10" t="s">
        <v>75</v>
      </c>
      <c r="K29" s="3">
        <f t="shared" si="2"/>
        <v>1</v>
      </c>
      <c r="L29" s="10">
        <v>20</v>
      </c>
      <c r="M29" s="3">
        <f t="shared" si="3"/>
        <v>3</v>
      </c>
      <c r="N29" s="10" t="s">
        <v>77</v>
      </c>
      <c r="O29" s="3">
        <f t="shared" si="4"/>
        <v>2</v>
      </c>
      <c r="P29" s="10" t="s">
        <v>213</v>
      </c>
      <c r="Q29" s="3">
        <v>4</v>
      </c>
      <c r="R29" s="10" t="s">
        <v>75</v>
      </c>
      <c r="S29" s="3">
        <f t="shared" si="5"/>
        <v>1</v>
      </c>
      <c r="T29" s="10" t="s">
        <v>75</v>
      </c>
      <c r="U29" s="3">
        <f t="shared" si="6"/>
        <v>1</v>
      </c>
      <c r="V29" s="10" t="s">
        <v>145</v>
      </c>
      <c r="W29" s="3">
        <f t="shared" si="7"/>
        <v>2</v>
      </c>
      <c r="X29" s="10" t="s">
        <v>137</v>
      </c>
      <c r="Y29" s="3">
        <v>4</v>
      </c>
      <c r="Z29" s="10" t="s">
        <v>77</v>
      </c>
      <c r="AA29" s="3">
        <f t="shared" si="8"/>
        <v>2</v>
      </c>
      <c r="AB29" s="10" t="s">
        <v>77</v>
      </c>
      <c r="AC29" s="3">
        <f t="shared" si="9"/>
        <v>2</v>
      </c>
      <c r="AD29" s="10" t="s">
        <v>77</v>
      </c>
      <c r="AE29" s="3">
        <f t="shared" si="10"/>
        <v>2</v>
      </c>
      <c r="AF29" s="10" t="s">
        <v>81</v>
      </c>
      <c r="AG29" s="3">
        <f t="shared" si="11"/>
        <v>1</v>
      </c>
      <c r="AH29" s="10" t="s">
        <v>75</v>
      </c>
      <c r="AI29" s="3">
        <f t="shared" si="12"/>
        <v>1</v>
      </c>
      <c r="AJ29" s="10" t="s">
        <v>82</v>
      </c>
      <c r="AK29" s="3">
        <f t="shared" si="13"/>
        <v>2</v>
      </c>
      <c r="AL29" s="10" t="s">
        <v>77</v>
      </c>
      <c r="AM29" s="3">
        <f t="shared" si="14"/>
        <v>2</v>
      </c>
      <c r="AN29" s="10" t="s">
        <v>95</v>
      </c>
      <c r="AO29" s="3">
        <f t="shared" si="15"/>
        <v>2</v>
      </c>
      <c r="AP29" s="10" t="s">
        <v>84</v>
      </c>
      <c r="AQ29" s="3">
        <f t="shared" si="16"/>
        <v>1</v>
      </c>
      <c r="AR29" s="10" t="s">
        <v>85</v>
      </c>
      <c r="AS29" s="3">
        <f t="shared" si="17"/>
        <v>1</v>
      </c>
      <c r="AT29" s="10" t="s">
        <v>75</v>
      </c>
      <c r="AU29" s="3">
        <f t="shared" si="18"/>
        <v>1</v>
      </c>
      <c r="AV29" s="10" t="s">
        <v>86</v>
      </c>
      <c r="AW29" s="3">
        <f t="shared" si="19"/>
        <v>2</v>
      </c>
      <c r="AX29" s="10" t="s">
        <v>77</v>
      </c>
      <c r="AY29" s="3">
        <f t="shared" si="20"/>
        <v>2</v>
      </c>
      <c r="AZ29" s="10" t="s">
        <v>75</v>
      </c>
      <c r="BA29" s="3">
        <f t="shared" si="21"/>
        <v>1</v>
      </c>
      <c r="BB29" s="10" t="s">
        <v>77</v>
      </c>
      <c r="BC29" s="3">
        <f t="shared" si="22"/>
        <v>2</v>
      </c>
      <c r="BD29" s="10" t="s">
        <v>75</v>
      </c>
      <c r="BE29" s="3">
        <f t="shared" si="23"/>
        <v>1</v>
      </c>
      <c r="BF29" s="10" t="s">
        <v>87</v>
      </c>
      <c r="BG29" s="3" cm="1">
        <f t="array" ref="BG29">IF(BF29="Baja - baja",2,IF(BF29="Media - baja",3,IF(BF29="Media",4,IF(BF29="Media - alta",5,IF(BF="Alta - alta",6,1)))))</f>
        <v>3</v>
      </c>
    </row>
    <row r="30" spans="1:59" x14ac:dyDescent="0.3">
      <c r="A30" s="3">
        <v>29</v>
      </c>
      <c r="B30" s="3">
        <v>21</v>
      </c>
      <c r="C30" s="10" t="s">
        <v>71</v>
      </c>
      <c r="D30" s="3">
        <f t="shared" si="0"/>
        <v>1</v>
      </c>
      <c r="E30" s="10" t="s">
        <v>72</v>
      </c>
      <c r="F30" s="3">
        <f t="shared" si="1"/>
        <v>2</v>
      </c>
      <c r="G30" s="3" t="s">
        <v>215</v>
      </c>
      <c r="H30" s="18">
        <v>21.125520989428299</v>
      </c>
      <c r="I30" s="18">
        <v>-101.679366781963</v>
      </c>
      <c r="J30" s="10" t="s">
        <v>77</v>
      </c>
      <c r="K30" s="3">
        <f t="shared" si="2"/>
        <v>2</v>
      </c>
      <c r="L30" s="10" t="s">
        <v>91</v>
      </c>
      <c r="M30" s="3">
        <f t="shared" si="3"/>
        <v>2</v>
      </c>
      <c r="N30" s="10" t="s">
        <v>77</v>
      </c>
      <c r="O30" s="3">
        <f t="shared" si="4"/>
        <v>2</v>
      </c>
      <c r="P30" s="10" t="s">
        <v>126</v>
      </c>
      <c r="Q30" s="3">
        <v>1</v>
      </c>
      <c r="R30" s="10" t="s">
        <v>77</v>
      </c>
      <c r="S30" s="3">
        <f t="shared" si="5"/>
        <v>2</v>
      </c>
      <c r="T30" s="10" t="s">
        <v>75</v>
      </c>
      <c r="U30" s="3">
        <f t="shared" si="6"/>
        <v>1</v>
      </c>
      <c r="V30" s="10" t="s">
        <v>93</v>
      </c>
      <c r="W30" s="3">
        <f t="shared" si="7"/>
        <v>4</v>
      </c>
      <c r="X30" s="10" t="s">
        <v>216</v>
      </c>
      <c r="Y30" s="3">
        <v>3</v>
      </c>
      <c r="Z30" s="10" t="s">
        <v>77</v>
      </c>
      <c r="AA30" s="3">
        <f t="shared" si="8"/>
        <v>2</v>
      </c>
      <c r="AB30" s="10" t="s">
        <v>77</v>
      </c>
      <c r="AC30" s="3">
        <f t="shared" si="9"/>
        <v>2</v>
      </c>
      <c r="AD30" s="10" t="s">
        <v>77</v>
      </c>
      <c r="AE30" s="3">
        <f t="shared" si="10"/>
        <v>2</v>
      </c>
      <c r="AF30" s="10" t="s">
        <v>81</v>
      </c>
      <c r="AG30" s="3">
        <f t="shared" si="11"/>
        <v>1</v>
      </c>
      <c r="AH30" s="10" t="s">
        <v>77</v>
      </c>
      <c r="AI30" s="3">
        <f t="shared" si="12"/>
        <v>2</v>
      </c>
      <c r="AJ30" s="10" t="s">
        <v>82</v>
      </c>
      <c r="AK30" s="3">
        <f t="shared" si="13"/>
        <v>2</v>
      </c>
      <c r="AL30" s="10" t="s">
        <v>77</v>
      </c>
      <c r="AM30" s="3">
        <f t="shared" si="14"/>
        <v>2</v>
      </c>
      <c r="AN30" s="10" t="s">
        <v>83</v>
      </c>
      <c r="AO30" s="3">
        <f t="shared" si="15"/>
        <v>1</v>
      </c>
      <c r="AP30" s="10" t="s">
        <v>84</v>
      </c>
      <c r="AQ30" s="3">
        <f t="shared" si="16"/>
        <v>1</v>
      </c>
      <c r="AR30" s="10" t="s">
        <v>85</v>
      </c>
      <c r="AS30" s="3">
        <f t="shared" si="17"/>
        <v>1</v>
      </c>
      <c r="AT30" s="10" t="s">
        <v>75</v>
      </c>
      <c r="AU30" s="3">
        <f t="shared" si="18"/>
        <v>1</v>
      </c>
      <c r="AV30" s="10" t="s">
        <v>97</v>
      </c>
      <c r="AW30" s="3">
        <f t="shared" si="19"/>
        <v>4</v>
      </c>
      <c r="AX30" s="10" t="s">
        <v>77</v>
      </c>
      <c r="AY30" s="3">
        <f t="shared" si="20"/>
        <v>2</v>
      </c>
      <c r="AZ30" s="10" t="s">
        <v>75</v>
      </c>
      <c r="BA30" s="3">
        <f t="shared" si="21"/>
        <v>1</v>
      </c>
      <c r="BB30" s="10" t="s">
        <v>77</v>
      </c>
      <c r="BC30" s="3">
        <f t="shared" si="22"/>
        <v>2</v>
      </c>
      <c r="BD30" s="10" t="s">
        <v>75</v>
      </c>
      <c r="BE30" s="3">
        <f t="shared" si="23"/>
        <v>1</v>
      </c>
      <c r="BF30" s="10" t="s">
        <v>87</v>
      </c>
      <c r="BG30" s="3" cm="1">
        <f t="array" ref="BG30">IF(BF30="Baja - baja",2,IF(BF30="Media - baja",3,IF(BF30="Media",4,IF(BF30="Media - alta",5,IF(BF="Alta - alta",6,1)))))</f>
        <v>3</v>
      </c>
    </row>
    <row r="31" spans="1:59" x14ac:dyDescent="0.3">
      <c r="A31" s="3">
        <v>30</v>
      </c>
      <c r="B31" s="3">
        <v>24</v>
      </c>
      <c r="C31" s="10" t="s">
        <v>71</v>
      </c>
      <c r="D31" s="3">
        <f t="shared" si="0"/>
        <v>1</v>
      </c>
      <c r="E31" s="10" t="s">
        <v>72</v>
      </c>
      <c r="F31" s="3">
        <f t="shared" si="1"/>
        <v>2</v>
      </c>
      <c r="G31" s="3" t="s">
        <v>218</v>
      </c>
      <c r="H31" s="18">
        <v>21.1031942088097</v>
      </c>
      <c r="I31" s="18">
        <v>-101.612652428</v>
      </c>
      <c r="J31" s="10" t="s">
        <v>75</v>
      </c>
      <c r="K31" s="3">
        <f t="shared" si="2"/>
        <v>1</v>
      </c>
      <c r="L31" s="10" t="s">
        <v>91</v>
      </c>
      <c r="M31" s="3">
        <f t="shared" si="3"/>
        <v>2</v>
      </c>
      <c r="N31" s="10" t="s">
        <v>77</v>
      </c>
      <c r="O31" s="3">
        <f t="shared" si="4"/>
        <v>2</v>
      </c>
      <c r="P31" s="10" t="s">
        <v>80</v>
      </c>
      <c r="Q31" s="3">
        <v>6</v>
      </c>
      <c r="R31" s="10" t="s">
        <v>75</v>
      </c>
      <c r="S31" s="3">
        <f t="shared" si="5"/>
        <v>1</v>
      </c>
      <c r="T31" s="10" t="s">
        <v>75</v>
      </c>
      <c r="U31" s="3">
        <f t="shared" si="6"/>
        <v>1</v>
      </c>
      <c r="V31" s="10" t="s">
        <v>79</v>
      </c>
      <c r="W31" s="3">
        <f t="shared" si="7"/>
        <v>1</v>
      </c>
      <c r="X31" s="10" t="s">
        <v>138</v>
      </c>
      <c r="Y31" s="3">
        <v>3</v>
      </c>
      <c r="Z31" s="10" t="s">
        <v>77</v>
      </c>
      <c r="AA31" s="3">
        <f t="shared" si="8"/>
        <v>2</v>
      </c>
      <c r="AB31" s="10" t="s">
        <v>77</v>
      </c>
      <c r="AC31" s="3">
        <f t="shared" si="9"/>
        <v>2</v>
      </c>
      <c r="AD31" s="10" t="s">
        <v>75</v>
      </c>
      <c r="AE31" s="3">
        <f t="shared" si="10"/>
        <v>1</v>
      </c>
      <c r="AF31" s="10" t="s">
        <v>81</v>
      </c>
      <c r="AG31" s="3">
        <f t="shared" si="11"/>
        <v>1</v>
      </c>
      <c r="AH31" s="10" t="s">
        <v>75</v>
      </c>
      <c r="AI31" s="3">
        <f t="shared" si="12"/>
        <v>1</v>
      </c>
      <c r="AJ31" s="10" t="s">
        <v>82</v>
      </c>
      <c r="AK31" s="3">
        <f t="shared" si="13"/>
        <v>2</v>
      </c>
      <c r="AL31" s="10" t="s">
        <v>77</v>
      </c>
      <c r="AM31" s="3">
        <f t="shared" si="14"/>
        <v>2</v>
      </c>
      <c r="AN31" s="10" t="s">
        <v>103</v>
      </c>
      <c r="AO31" s="3">
        <f t="shared" si="15"/>
        <v>3</v>
      </c>
      <c r="AP31" s="10" t="s">
        <v>96</v>
      </c>
      <c r="AQ31" s="3">
        <f t="shared" si="16"/>
        <v>2</v>
      </c>
      <c r="AR31" s="10" t="s">
        <v>174</v>
      </c>
      <c r="AS31" s="3">
        <f t="shared" si="17"/>
        <v>4</v>
      </c>
      <c r="AT31" s="10" t="s">
        <v>75</v>
      </c>
      <c r="AU31" s="3">
        <f t="shared" si="18"/>
        <v>1</v>
      </c>
      <c r="AV31" s="10" t="s">
        <v>128</v>
      </c>
      <c r="AW31" s="3">
        <f t="shared" si="19"/>
        <v>3</v>
      </c>
      <c r="AX31" s="10" t="s">
        <v>77</v>
      </c>
      <c r="AY31" s="3">
        <f t="shared" si="20"/>
        <v>2</v>
      </c>
      <c r="AZ31" s="10" t="s">
        <v>75</v>
      </c>
      <c r="BA31" s="3">
        <f t="shared" si="21"/>
        <v>1</v>
      </c>
      <c r="BB31" s="10" t="s">
        <v>77</v>
      </c>
      <c r="BC31" s="3">
        <f t="shared" si="22"/>
        <v>2</v>
      </c>
      <c r="BD31" s="10" t="s">
        <v>75</v>
      </c>
      <c r="BE31" s="3">
        <f t="shared" si="23"/>
        <v>1</v>
      </c>
      <c r="BF31" s="10" t="s">
        <v>188</v>
      </c>
      <c r="BG31" s="3" cm="1">
        <f t="array" ref="BG31">IF(BF31="Baja - baja",2,IF(BF31="Media - baja",3,IF(BF31="Media",4,IF(BF31="Media - alta",5,IF(BF="Alta - alta",6,1)))))</f>
        <v>2</v>
      </c>
    </row>
    <row r="32" spans="1:59" x14ac:dyDescent="0.3">
      <c r="A32" s="3">
        <v>31</v>
      </c>
      <c r="B32" s="3">
        <v>20</v>
      </c>
      <c r="C32" s="10" t="s">
        <v>71</v>
      </c>
      <c r="D32" s="3">
        <f t="shared" si="0"/>
        <v>1</v>
      </c>
      <c r="E32" s="10" t="s">
        <v>72</v>
      </c>
      <c r="F32" s="3">
        <f t="shared" si="1"/>
        <v>2</v>
      </c>
      <c r="G32" s="3" t="s">
        <v>220</v>
      </c>
      <c r="H32" s="18">
        <v>21.1483850573618</v>
      </c>
      <c r="I32" s="18">
        <v>-101.708752347036</v>
      </c>
      <c r="J32" s="10" t="s">
        <v>75</v>
      </c>
      <c r="K32" s="3">
        <f t="shared" si="2"/>
        <v>1</v>
      </c>
      <c r="L32" s="10">
        <v>20</v>
      </c>
      <c r="M32" s="3">
        <f t="shared" si="3"/>
        <v>3</v>
      </c>
      <c r="N32" s="10" t="s">
        <v>75</v>
      </c>
      <c r="O32" s="3">
        <f t="shared" si="4"/>
        <v>1</v>
      </c>
      <c r="P32" s="10" t="s">
        <v>221</v>
      </c>
      <c r="Q32" s="3">
        <v>1</v>
      </c>
      <c r="R32" s="10" t="s">
        <v>77</v>
      </c>
      <c r="S32" s="3">
        <f t="shared" si="5"/>
        <v>2</v>
      </c>
      <c r="T32" s="10" t="s">
        <v>75</v>
      </c>
      <c r="U32" s="3">
        <f t="shared" si="6"/>
        <v>1</v>
      </c>
      <c r="V32" s="10" t="s">
        <v>152</v>
      </c>
      <c r="W32" s="3">
        <f t="shared" si="7"/>
        <v>3</v>
      </c>
      <c r="X32" s="10" t="s">
        <v>222</v>
      </c>
      <c r="Y32" s="3">
        <v>5</v>
      </c>
      <c r="Z32" s="10" t="s">
        <v>75</v>
      </c>
      <c r="AA32" s="3">
        <f t="shared" si="8"/>
        <v>1</v>
      </c>
      <c r="AB32" s="10" t="s">
        <v>75</v>
      </c>
      <c r="AC32" s="3">
        <f t="shared" si="9"/>
        <v>1</v>
      </c>
      <c r="AD32" s="10" t="s">
        <v>75</v>
      </c>
      <c r="AE32" s="3">
        <f t="shared" si="10"/>
        <v>1</v>
      </c>
      <c r="AF32" s="10" t="s">
        <v>81</v>
      </c>
      <c r="AG32" s="3">
        <f t="shared" si="11"/>
        <v>1</v>
      </c>
      <c r="AH32" s="10" t="s">
        <v>77</v>
      </c>
      <c r="AI32" s="3">
        <f t="shared" si="12"/>
        <v>2</v>
      </c>
      <c r="AJ32" s="10" t="s">
        <v>82</v>
      </c>
      <c r="AK32" s="3">
        <f t="shared" si="13"/>
        <v>2</v>
      </c>
      <c r="AL32" s="10" t="s">
        <v>75</v>
      </c>
      <c r="AM32" s="3">
        <f t="shared" si="14"/>
        <v>1</v>
      </c>
      <c r="AN32" s="10" t="s">
        <v>83</v>
      </c>
      <c r="AO32" s="3">
        <f t="shared" si="15"/>
        <v>1</v>
      </c>
      <c r="AP32" s="10" t="s">
        <v>96</v>
      </c>
      <c r="AQ32" s="3">
        <f t="shared" si="16"/>
        <v>2</v>
      </c>
      <c r="AR32" s="10" t="s">
        <v>85</v>
      </c>
      <c r="AS32" s="3">
        <f t="shared" si="17"/>
        <v>1</v>
      </c>
      <c r="AT32" s="10" t="s">
        <v>75</v>
      </c>
      <c r="AU32" s="3">
        <f t="shared" si="18"/>
        <v>1</v>
      </c>
      <c r="AV32" s="10" t="s">
        <v>86</v>
      </c>
      <c r="AW32" s="3">
        <f t="shared" si="19"/>
        <v>2</v>
      </c>
      <c r="AX32" s="10" t="s">
        <v>75</v>
      </c>
      <c r="AY32" s="3">
        <f t="shared" si="20"/>
        <v>1</v>
      </c>
      <c r="AZ32" s="10" t="s">
        <v>75</v>
      </c>
      <c r="BA32" s="3">
        <f t="shared" si="21"/>
        <v>1</v>
      </c>
      <c r="BB32" s="10" t="s">
        <v>75</v>
      </c>
      <c r="BC32" s="3">
        <f t="shared" si="22"/>
        <v>1</v>
      </c>
      <c r="BD32" s="10" t="s">
        <v>75</v>
      </c>
      <c r="BE32" s="3">
        <f t="shared" si="23"/>
        <v>1</v>
      </c>
      <c r="BF32" s="10" t="s">
        <v>98</v>
      </c>
      <c r="BG32" s="3" cm="1">
        <f t="array" ref="BG32">IF(BF32="Baja - baja",2,IF(BF32="Media - baja",3,IF(BF32="Media",4,IF(BF32="Media - alta",5,IF(BF="Alta - alta",6,1)))))</f>
        <v>5</v>
      </c>
    </row>
    <row r="33" spans="1:59" x14ac:dyDescent="0.3">
      <c r="A33" s="3">
        <v>32</v>
      </c>
      <c r="B33" s="3">
        <v>24</v>
      </c>
      <c r="C33" s="10" t="s">
        <v>88</v>
      </c>
      <c r="D33" s="3">
        <f t="shared" si="0"/>
        <v>2</v>
      </c>
      <c r="E33" s="10" t="s">
        <v>72</v>
      </c>
      <c r="F33" s="3">
        <f t="shared" si="1"/>
        <v>2</v>
      </c>
      <c r="G33" s="3" t="s">
        <v>223</v>
      </c>
      <c r="H33" s="18">
        <v>21.152616483870201</v>
      </c>
      <c r="I33" s="18">
        <v>-101.695960348684</v>
      </c>
      <c r="J33" s="10" t="s">
        <v>75</v>
      </c>
      <c r="K33" s="3">
        <f t="shared" si="2"/>
        <v>1</v>
      </c>
      <c r="L33" s="10" t="s">
        <v>91</v>
      </c>
      <c r="M33" s="3">
        <f t="shared" si="3"/>
        <v>2</v>
      </c>
      <c r="N33" s="10" t="s">
        <v>77</v>
      </c>
      <c r="O33" s="3">
        <f t="shared" si="4"/>
        <v>2</v>
      </c>
      <c r="P33" s="10" t="s">
        <v>224</v>
      </c>
      <c r="Q33" s="3">
        <v>7</v>
      </c>
      <c r="R33" s="10" t="s">
        <v>75</v>
      </c>
      <c r="S33" s="3">
        <f t="shared" si="5"/>
        <v>1</v>
      </c>
      <c r="T33" s="10" t="s">
        <v>75</v>
      </c>
      <c r="U33" s="3">
        <f t="shared" si="6"/>
        <v>1</v>
      </c>
      <c r="V33" s="10" t="s">
        <v>79</v>
      </c>
      <c r="W33" s="3">
        <f t="shared" si="7"/>
        <v>1</v>
      </c>
      <c r="X33" s="10" t="s">
        <v>80</v>
      </c>
      <c r="Y33" s="3">
        <v>4</v>
      </c>
      <c r="Z33" s="10" t="s">
        <v>77</v>
      </c>
      <c r="AA33" s="3">
        <f t="shared" si="8"/>
        <v>2</v>
      </c>
      <c r="AB33" s="10" t="s">
        <v>75</v>
      </c>
      <c r="AC33" s="3">
        <f t="shared" si="9"/>
        <v>1</v>
      </c>
      <c r="AD33" s="10" t="s">
        <v>75</v>
      </c>
      <c r="AE33" s="3">
        <f t="shared" si="10"/>
        <v>1</v>
      </c>
      <c r="AF33" s="10" t="s">
        <v>81</v>
      </c>
      <c r="AG33" s="3">
        <f t="shared" si="11"/>
        <v>1</v>
      </c>
      <c r="AH33" s="10" t="s">
        <v>75</v>
      </c>
      <c r="AI33" s="3">
        <f t="shared" si="12"/>
        <v>1</v>
      </c>
      <c r="AJ33" s="10" t="s">
        <v>124</v>
      </c>
      <c r="AK33" s="3">
        <f t="shared" si="13"/>
        <v>3</v>
      </c>
      <c r="AL33" s="10" t="s">
        <v>75</v>
      </c>
      <c r="AM33" s="3">
        <f t="shared" si="14"/>
        <v>1</v>
      </c>
      <c r="AN33" s="10" t="s">
        <v>103</v>
      </c>
      <c r="AO33" s="3">
        <f t="shared" si="15"/>
        <v>3</v>
      </c>
      <c r="AP33" s="10" t="s">
        <v>84</v>
      </c>
      <c r="AQ33" s="3">
        <f t="shared" si="16"/>
        <v>1</v>
      </c>
      <c r="AR33" s="10" t="s">
        <v>85</v>
      </c>
      <c r="AS33" s="3">
        <f t="shared" si="17"/>
        <v>1</v>
      </c>
      <c r="AT33" s="10" t="s">
        <v>77</v>
      </c>
      <c r="AU33" s="3">
        <f t="shared" si="18"/>
        <v>2</v>
      </c>
      <c r="AV33" s="10" t="s">
        <v>111</v>
      </c>
      <c r="AW33" s="3">
        <f t="shared" si="19"/>
        <v>1</v>
      </c>
      <c r="AX33" s="10" t="s">
        <v>75</v>
      </c>
      <c r="AY33" s="3">
        <f t="shared" si="20"/>
        <v>1</v>
      </c>
      <c r="AZ33" s="10" t="s">
        <v>77</v>
      </c>
      <c r="BA33" s="3">
        <f t="shared" si="21"/>
        <v>2</v>
      </c>
      <c r="BB33" s="10" t="s">
        <v>75</v>
      </c>
      <c r="BC33" s="3">
        <f t="shared" si="22"/>
        <v>1</v>
      </c>
      <c r="BD33" s="10" t="s">
        <v>75</v>
      </c>
      <c r="BE33" s="3">
        <f t="shared" si="23"/>
        <v>1</v>
      </c>
      <c r="BF33" s="10" t="s">
        <v>98</v>
      </c>
      <c r="BG33" s="3" cm="1">
        <f t="array" ref="BG33">IF(BF33="Baja - baja",2,IF(BF33="Media - baja",3,IF(BF33="Media",4,IF(BF33="Media - alta",5,IF(BF="Alta - alta",6,1)))))</f>
        <v>5</v>
      </c>
    </row>
    <row r="34" spans="1:59" x14ac:dyDescent="0.3">
      <c r="A34" s="3">
        <v>33</v>
      </c>
      <c r="B34" s="3">
        <v>21</v>
      </c>
      <c r="C34" s="10" t="s">
        <v>71</v>
      </c>
      <c r="D34" s="3">
        <f t="shared" si="0"/>
        <v>1</v>
      </c>
      <c r="E34" s="10" t="s">
        <v>72</v>
      </c>
      <c r="F34" s="3">
        <f t="shared" si="1"/>
        <v>2</v>
      </c>
      <c r="G34" s="3" t="s">
        <v>226</v>
      </c>
      <c r="H34" s="18">
        <v>21.075067173643699</v>
      </c>
      <c r="I34" s="18">
        <v>-101.62018591266499</v>
      </c>
      <c r="J34" s="10" t="s">
        <v>77</v>
      </c>
      <c r="K34" s="3">
        <f t="shared" si="2"/>
        <v>2</v>
      </c>
      <c r="L34" s="10">
        <v>20</v>
      </c>
      <c r="M34" s="3">
        <f t="shared" si="3"/>
        <v>3</v>
      </c>
      <c r="N34" s="10" t="s">
        <v>75</v>
      </c>
      <c r="O34" s="3">
        <f t="shared" si="4"/>
        <v>1</v>
      </c>
      <c r="P34" s="10" t="s">
        <v>227</v>
      </c>
      <c r="Q34" s="3">
        <v>3</v>
      </c>
      <c r="R34" s="10" t="s">
        <v>77</v>
      </c>
      <c r="S34" s="3">
        <f t="shared" si="5"/>
        <v>2</v>
      </c>
      <c r="T34" s="10" t="s">
        <v>75</v>
      </c>
      <c r="U34" s="3">
        <f t="shared" si="6"/>
        <v>1</v>
      </c>
      <c r="V34" s="10" t="s">
        <v>93</v>
      </c>
      <c r="W34" s="3">
        <f t="shared" si="7"/>
        <v>4</v>
      </c>
      <c r="X34" s="10" t="s">
        <v>228</v>
      </c>
      <c r="Y34" s="3">
        <v>3</v>
      </c>
      <c r="Z34" s="10" t="s">
        <v>77</v>
      </c>
      <c r="AA34" s="3">
        <f t="shared" si="8"/>
        <v>2</v>
      </c>
      <c r="AB34" s="10" t="s">
        <v>77</v>
      </c>
      <c r="AC34" s="3">
        <f t="shared" si="9"/>
        <v>2</v>
      </c>
      <c r="AD34" s="10" t="s">
        <v>77</v>
      </c>
      <c r="AE34" s="3">
        <f t="shared" si="10"/>
        <v>2</v>
      </c>
      <c r="AF34" s="10" t="s">
        <v>81</v>
      </c>
      <c r="AG34" s="3">
        <f t="shared" si="11"/>
        <v>1</v>
      </c>
      <c r="AH34" s="10" t="s">
        <v>77</v>
      </c>
      <c r="AI34" s="3">
        <f t="shared" si="12"/>
        <v>2</v>
      </c>
      <c r="AJ34" s="10" t="s">
        <v>83</v>
      </c>
      <c r="AK34" s="3">
        <f t="shared" si="13"/>
        <v>1</v>
      </c>
      <c r="AL34" s="10" t="s">
        <v>75</v>
      </c>
      <c r="AM34" s="3">
        <f t="shared" si="14"/>
        <v>1</v>
      </c>
      <c r="AN34" s="10" t="s">
        <v>95</v>
      </c>
      <c r="AO34" s="3">
        <f t="shared" si="15"/>
        <v>2</v>
      </c>
      <c r="AP34" s="10" t="s">
        <v>96</v>
      </c>
      <c r="AQ34" s="3">
        <f t="shared" si="16"/>
        <v>2</v>
      </c>
      <c r="AR34" s="10" t="s">
        <v>119</v>
      </c>
      <c r="AS34" s="3">
        <f t="shared" si="17"/>
        <v>3</v>
      </c>
      <c r="AT34" s="10" t="s">
        <v>75</v>
      </c>
      <c r="AU34" s="3">
        <f t="shared" si="18"/>
        <v>1</v>
      </c>
      <c r="AV34" s="10" t="s">
        <v>97</v>
      </c>
      <c r="AW34" s="3">
        <f t="shared" si="19"/>
        <v>4</v>
      </c>
      <c r="AX34" s="10" t="s">
        <v>77</v>
      </c>
      <c r="AY34" s="3">
        <f t="shared" si="20"/>
        <v>2</v>
      </c>
      <c r="AZ34" s="10" t="s">
        <v>75</v>
      </c>
      <c r="BA34" s="3">
        <f t="shared" si="21"/>
        <v>1</v>
      </c>
      <c r="BB34" s="10" t="s">
        <v>77</v>
      </c>
      <c r="BC34" s="3">
        <f t="shared" si="22"/>
        <v>2</v>
      </c>
      <c r="BD34" s="10" t="s">
        <v>75</v>
      </c>
      <c r="BE34" s="3">
        <f t="shared" si="23"/>
        <v>1</v>
      </c>
      <c r="BF34" s="10" t="s">
        <v>87</v>
      </c>
      <c r="BG34" s="3" cm="1">
        <f t="array" ref="BG34">IF(BF34="Baja - baja",2,IF(BF34="Media - baja",3,IF(BF34="Media",4,IF(BF34="Media - alta",5,IF(BF="Alta - alta",6,1)))))</f>
        <v>3</v>
      </c>
    </row>
    <row r="35" spans="1:59" x14ac:dyDescent="0.3">
      <c r="A35" s="3">
        <v>34</v>
      </c>
      <c r="B35" s="3">
        <v>22</v>
      </c>
      <c r="C35" s="10" t="s">
        <v>88</v>
      </c>
      <c r="D35" s="3">
        <f t="shared" si="0"/>
        <v>2</v>
      </c>
      <c r="E35" s="10" t="s">
        <v>72</v>
      </c>
      <c r="F35" s="3">
        <f t="shared" si="1"/>
        <v>2</v>
      </c>
      <c r="G35" s="3" t="s">
        <v>229</v>
      </c>
      <c r="H35" s="18">
        <v>21.081210408075499</v>
      </c>
      <c r="I35" s="18">
        <v>-101.650469783879</v>
      </c>
      <c r="J35" s="10" t="s">
        <v>75</v>
      </c>
      <c r="K35" s="3">
        <f t="shared" si="2"/>
        <v>1</v>
      </c>
      <c r="L35" s="10" t="s">
        <v>91</v>
      </c>
      <c r="M35" s="3">
        <f t="shared" si="3"/>
        <v>2</v>
      </c>
      <c r="N35" s="10" t="s">
        <v>77</v>
      </c>
      <c r="O35" s="3">
        <f t="shared" si="4"/>
        <v>2</v>
      </c>
      <c r="P35" s="10" t="s">
        <v>230</v>
      </c>
      <c r="Q35" s="3">
        <v>7</v>
      </c>
      <c r="R35" s="10" t="s">
        <v>75</v>
      </c>
      <c r="S35" s="3">
        <f t="shared" si="5"/>
        <v>1</v>
      </c>
      <c r="T35" s="10" t="s">
        <v>75</v>
      </c>
      <c r="U35" s="3">
        <f t="shared" si="6"/>
        <v>1</v>
      </c>
      <c r="V35" s="10" t="s">
        <v>93</v>
      </c>
      <c r="W35" s="3">
        <f t="shared" si="7"/>
        <v>4</v>
      </c>
      <c r="X35" s="10" t="s">
        <v>231</v>
      </c>
      <c r="Y35" s="3">
        <v>4</v>
      </c>
      <c r="Z35" s="10" t="s">
        <v>77</v>
      </c>
      <c r="AA35" s="3">
        <f t="shared" si="8"/>
        <v>2</v>
      </c>
      <c r="AB35" s="10" t="s">
        <v>77</v>
      </c>
      <c r="AC35" s="3">
        <f t="shared" si="9"/>
        <v>2</v>
      </c>
      <c r="AD35" s="10" t="s">
        <v>75</v>
      </c>
      <c r="AE35" s="3">
        <f t="shared" si="10"/>
        <v>1</v>
      </c>
      <c r="AF35" s="10" t="s">
        <v>157</v>
      </c>
      <c r="AG35" s="3">
        <f t="shared" si="11"/>
        <v>2</v>
      </c>
      <c r="AH35" s="10" t="s">
        <v>75</v>
      </c>
      <c r="AI35" s="3">
        <f t="shared" si="12"/>
        <v>1</v>
      </c>
      <c r="AJ35" s="10" t="s">
        <v>82</v>
      </c>
      <c r="AK35" s="3">
        <f t="shared" si="13"/>
        <v>2</v>
      </c>
      <c r="AL35" s="10" t="s">
        <v>75</v>
      </c>
      <c r="AM35" s="3">
        <f t="shared" si="14"/>
        <v>1</v>
      </c>
      <c r="AN35" s="10" t="s">
        <v>95</v>
      </c>
      <c r="AO35" s="3">
        <f t="shared" si="15"/>
        <v>2</v>
      </c>
      <c r="AP35" s="10" t="s">
        <v>96</v>
      </c>
      <c r="AQ35" s="3">
        <f t="shared" si="16"/>
        <v>2</v>
      </c>
      <c r="AR35" s="10" t="s">
        <v>119</v>
      </c>
      <c r="AS35" s="3">
        <f t="shared" si="17"/>
        <v>3</v>
      </c>
      <c r="AT35" s="10" t="s">
        <v>77</v>
      </c>
      <c r="AU35" s="3">
        <f t="shared" si="18"/>
        <v>2</v>
      </c>
      <c r="AV35" s="10" t="s">
        <v>111</v>
      </c>
      <c r="AW35" s="3">
        <f t="shared" si="19"/>
        <v>1</v>
      </c>
      <c r="AX35" s="10" t="s">
        <v>75</v>
      </c>
      <c r="AY35" s="3">
        <f t="shared" si="20"/>
        <v>1</v>
      </c>
      <c r="AZ35" s="10" t="s">
        <v>75</v>
      </c>
      <c r="BA35" s="3">
        <f t="shared" si="21"/>
        <v>1</v>
      </c>
      <c r="BB35" s="10" t="s">
        <v>75</v>
      </c>
      <c r="BC35" s="3">
        <f t="shared" si="22"/>
        <v>1</v>
      </c>
      <c r="BD35" s="10" t="s">
        <v>75</v>
      </c>
      <c r="BE35" s="3">
        <f t="shared" si="23"/>
        <v>1</v>
      </c>
      <c r="BF35" s="10" t="s">
        <v>98</v>
      </c>
      <c r="BG35" s="3" cm="1">
        <f t="array" ref="BG35">IF(BF35="Baja - baja",2,IF(BF35="Media - baja",3,IF(BF35="Media",4,IF(BF35="Media - alta",5,IF(BF="Alta - alta",6,1)))))</f>
        <v>5</v>
      </c>
    </row>
    <row r="36" spans="1:59" x14ac:dyDescent="0.3">
      <c r="A36" s="3">
        <v>35</v>
      </c>
      <c r="B36" s="3">
        <v>18</v>
      </c>
      <c r="C36" s="10" t="s">
        <v>88</v>
      </c>
      <c r="D36" s="3">
        <f t="shared" si="0"/>
        <v>2</v>
      </c>
      <c r="E36" s="10" t="s">
        <v>106</v>
      </c>
      <c r="F36" s="3">
        <f t="shared" si="1"/>
        <v>1</v>
      </c>
      <c r="G36" s="3" t="s">
        <v>233</v>
      </c>
      <c r="H36" s="18">
        <v>21.080489640177099</v>
      </c>
      <c r="I36" s="18">
        <v>-101.646124874037</v>
      </c>
      <c r="J36" s="10" t="s">
        <v>75</v>
      </c>
      <c r="K36" s="3">
        <f t="shared" si="2"/>
        <v>1</v>
      </c>
      <c r="L36" s="10" t="s">
        <v>91</v>
      </c>
      <c r="M36" s="3">
        <f t="shared" si="3"/>
        <v>2</v>
      </c>
      <c r="N36" s="10" t="s">
        <v>77</v>
      </c>
      <c r="O36" s="3">
        <f t="shared" si="4"/>
        <v>2</v>
      </c>
      <c r="P36" s="10" t="s">
        <v>126</v>
      </c>
      <c r="Q36" s="3">
        <v>1</v>
      </c>
      <c r="R36" s="10" t="s">
        <v>77</v>
      </c>
      <c r="S36" s="3">
        <f t="shared" si="5"/>
        <v>2</v>
      </c>
      <c r="T36" s="10" t="s">
        <v>75</v>
      </c>
      <c r="U36" s="3">
        <f t="shared" si="6"/>
        <v>1</v>
      </c>
      <c r="V36" s="10" t="s">
        <v>79</v>
      </c>
      <c r="W36" s="3">
        <f t="shared" si="7"/>
        <v>1</v>
      </c>
      <c r="X36" s="10" t="s">
        <v>234</v>
      </c>
      <c r="Y36" s="3">
        <v>3</v>
      </c>
      <c r="Z36" s="10" t="s">
        <v>77</v>
      </c>
      <c r="AA36" s="3">
        <f t="shared" si="8"/>
        <v>2</v>
      </c>
      <c r="AB36" s="10" t="s">
        <v>77</v>
      </c>
      <c r="AC36" s="3">
        <f t="shared" si="9"/>
        <v>2</v>
      </c>
      <c r="AD36" s="10" t="s">
        <v>77</v>
      </c>
      <c r="AE36" s="3">
        <f t="shared" si="10"/>
        <v>2</v>
      </c>
      <c r="AF36" s="10" t="s">
        <v>81</v>
      </c>
      <c r="AG36" s="3">
        <f t="shared" si="11"/>
        <v>1</v>
      </c>
      <c r="AH36" s="10" t="s">
        <v>75</v>
      </c>
      <c r="AI36" s="3">
        <f t="shared" si="12"/>
        <v>1</v>
      </c>
      <c r="AJ36" s="10" t="s">
        <v>83</v>
      </c>
      <c r="AK36" s="3">
        <f t="shared" si="13"/>
        <v>1</v>
      </c>
      <c r="AL36" s="10" t="s">
        <v>77</v>
      </c>
      <c r="AM36" s="3">
        <f t="shared" si="14"/>
        <v>2</v>
      </c>
      <c r="AN36" s="10" t="s">
        <v>83</v>
      </c>
      <c r="AO36" s="3">
        <f t="shared" si="15"/>
        <v>1</v>
      </c>
      <c r="AP36" s="10" t="s">
        <v>96</v>
      </c>
      <c r="AQ36" s="3">
        <f t="shared" si="16"/>
        <v>2</v>
      </c>
      <c r="AR36" s="10" t="s">
        <v>119</v>
      </c>
      <c r="AS36" s="3">
        <f t="shared" si="17"/>
        <v>3</v>
      </c>
      <c r="AT36" s="10" t="s">
        <v>75</v>
      </c>
      <c r="AU36" s="3">
        <f t="shared" si="18"/>
        <v>1</v>
      </c>
      <c r="AV36" s="10" t="s">
        <v>128</v>
      </c>
      <c r="AW36" s="3">
        <f t="shared" si="19"/>
        <v>3</v>
      </c>
      <c r="AX36" s="10" t="s">
        <v>77</v>
      </c>
      <c r="AY36" s="3">
        <f t="shared" si="20"/>
        <v>2</v>
      </c>
      <c r="AZ36" s="10" t="s">
        <v>75</v>
      </c>
      <c r="BA36" s="3">
        <f t="shared" si="21"/>
        <v>1</v>
      </c>
      <c r="BB36" s="10" t="s">
        <v>77</v>
      </c>
      <c r="BC36" s="3">
        <f t="shared" si="22"/>
        <v>2</v>
      </c>
      <c r="BD36" s="10" t="s">
        <v>75</v>
      </c>
      <c r="BE36" s="3">
        <f t="shared" si="23"/>
        <v>1</v>
      </c>
      <c r="BF36" s="10" t="s">
        <v>105</v>
      </c>
      <c r="BG36" s="3" cm="1">
        <f t="array" ref="BG36">IF(BF36="Baja - baja",2,IF(BF36="Media - baja",3,IF(BF36="Media",4,IF(BF36="Media - alta",5,IF(BF="Alta - alta",6,1)))))</f>
        <v>4</v>
      </c>
    </row>
    <row r="37" spans="1:59" x14ac:dyDescent="0.3">
      <c r="G37" s="3" t="s">
        <v>320</v>
      </c>
      <c r="H37" s="17">
        <v>21.138568549999999</v>
      </c>
      <c r="I37" s="19">
        <v>-101704549</v>
      </c>
      <c r="Q37" s="3"/>
    </row>
    <row r="38" spans="1:59" x14ac:dyDescent="0.3">
      <c r="H38" s="20">
        <v>21.13081253</v>
      </c>
      <c r="I38" s="18">
        <v>-101.7270556</v>
      </c>
    </row>
    <row r="41" spans="1:59" x14ac:dyDescent="0.3">
      <c r="G4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A89-C2AE-422F-A0C7-37390A194C2B}">
  <dimension ref="A1:AF72"/>
  <sheetViews>
    <sheetView tabSelected="1" topLeftCell="A6" zoomScale="55" zoomScaleNormal="55" workbookViewId="0">
      <selection activeCell="H45" sqref="H45"/>
    </sheetView>
  </sheetViews>
  <sheetFormatPr baseColWidth="10" defaultRowHeight="14.4" x14ac:dyDescent="0.3"/>
  <cols>
    <col min="6" max="6" width="19.88671875" customWidth="1"/>
    <col min="7" max="7" width="23.88671875" style="16" customWidth="1"/>
    <col min="10" max="10" width="18.21875" customWidth="1"/>
  </cols>
  <sheetData>
    <row r="1" spans="1:32" ht="28.8" x14ac:dyDescent="0.3">
      <c r="A1" s="3" t="s">
        <v>238</v>
      </c>
      <c r="B1" s="3" t="s">
        <v>41</v>
      </c>
      <c r="C1" s="3" t="s">
        <v>293</v>
      </c>
      <c r="D1" s="3" t="s">
        <v>294</v>
      </c>
      <c r="E1" s="3" t="s">
        <v>45</v>
      </c>
      <c r="F1" s="18" t="s">
        <v>235</v>
      </c>
      <c r="G1" s="21" t="s">
        <v>236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  <c r="N1" s="3" t="s">
        <v>301</v>
      </c>
      <c r="O1" s="3" t="s">
        <v>302</v>
      </c>
      <c r="P1" s="3" t="s">
        <v>303</v>
      </c>
      <c r="Q1" s="3" t="s">
        <v>304</v>
      </c>
      <c r="R1" s="3" t="s">
        <v>305</v>
      </c>
      <c r="S1" s="3" t="s">
        <v>306</v>
      </c>
      <c r="T1" s="3" t="s">
        <v>307</v>
      </c>
      <c r="U1" s="3" t="s">
        <v>308</v>
      </c>
      <c r="V1" s="3" t="s">
        <v>317</v>
      </c>
      <c r="W1" s="3" t="s">
        <v>309</v>
      </c>
      <c r="X1" s="3" t="s">
        <v>318</v>
      </c>
      <c r="Y1" s="3" t="s">
        <v>310</v>
      </c>
      <c r="Z1" s="3" t="s">
        <v>311</v>
      </c>
      <c r="AA1" s="15" t="s">
        <v>312</v>
      </c>
      <c r="AB1" s="3" t="s">
        <v>313</v>
      </c>
      <c r="AC1" s="3" t="s">
        <v>314</v>
      </c>
      <c r="AD1" s="3" t="s">
        <v>315</v>
      </c>
      <c r="AE1" s="3" t="s">
        <v>316</v>
      </c>
      <c r="AF1" s="3" t="s">
        <v>319</v>
      </c>
    </row>
    <row r="2" spans="1:32" x14ac:dyDescent="0.3">
      <c r="A2" s="26">
        <v>1</v>
      </c>
      <c r="B2" s="26">
        <v>21</v>
      </c>
      <c r="C2" s="26">
        <v>1</v>
      </c>
      <c r="D2" s="26">
        <v>2</v>
      </c>
      <c r="E2" s="22" t="s">
        <v>74</v>
      </c>
      <c r="F2" s="23">
        <v>21.149701150678499</v>
      </c>
      <c r="G2" s="21">
        <v>-101.71488055635599</v>
      </c>
      <c r="H2" s="26">
        <v>1</v>
      </c>
      <c r="I2" s="26">
        <v>3</v>
      </c>
      <c r="J2" s="26">
        <v>2</v>
      </c>
      <c r="K2" s="26">
        <v>3</v>
      </c>
      <c r="L2" s="26">
        <v>1</v>
      </c>
      <c r="M2" s="26">
        <v>1</v>
      </c>
      <c r="N2" s="26">
        <v>1</v>
      </c>
      <c r="O2" s="26">
        <v>4</v>
      </c>
      <c r="P2" s="26">
        <v>2</v>
      </c>
      <c r="Q2" s="26">
        <v>2</v>
      </c>
      <c r="R2" s="26">
        <v>2</v>
      </c>
      <c r="S2" s="26">
        <v>1</v>
      </c>
      <c r="T2" s="26">
        <v>2</v>
      </c>
      <c r="U2" s="26">
        <v>2</v>
      </c>
      <c r="V2" s="26">
        <v>2</v>
      </c>
      <c r="W2" s="26">
        <v>1</v>
      </c>
      <c r="X2" s="26">
        <v>1</v>
      </c>
      <c r="Y2" s="26">
        <v>1</v>
      </c>
      <c r="Z2" s="26">
        <v>1</v>
      </c>
      <c r="AA2" s="26">
        <v>2</v>
      </c>
      <c r="AB2" s="26">
        <v>2</v>
      </c>
      <c r="AC2" s="26">
        <v>1</v>
      </c>
      <c r="AD2" s="26">
        <v>2</v>
      </c>
      <c r="AE2" s="26">
        <v>1</v>
      </c>
      <c r="AF2" s="26">
        <v>3</v>
      </c>
    </row>
    <row r="3" spans="1:32" x14ac:dyDescent="0.3">
      <c r="A3" s="26">
        <v>2</v>
      </c>
      <c r="B3" s="26">
        <v>22</v>
      </c>
      <c r="C3" s="26">
        <v>2</v>
      </c>
      <c r="D3" s="26">
        <v>2</v>
      </c>
      <c r="E3" s="22" t="s">
        <v>90</v>
      </c>
      <c r="F3" s="23">
        <v>21.1327955030212</v>
      </c>
      <c r="G3" s="21">
        <v>-101.694272935396</v>
      </c>
      <c r="H3" s="26">
        <v>1</v>
      </c>
      <c r="I3" s="26">
        <v>2</v>
      </c>
      <c r="J3" s="26">
        <v>1</v>
      </c>
      <c r="K3" s="26">
        <v>4</v>
      </c>
      <c r="L3" s="26">
        <v>2</v>
      </c>
      <c r="M3" s="26">
        <v>1</v>
      </c>
      <c r="N3" s="26">
        <v>4</v>
      </c>
      <c r="O3" s="26">
        <v>3</v>
      </c>
      <c r="P3" s="26">
        <v>2</v>
      </c>
      <c r="Q3" s="26">
        <v>2</v>
      </c>
      <c r="R3" s="26">
        <v>1</v>
      </c>
      <c r="S3" s="26">
        <v>1</v>
      </c>
      <c r="T3" s="26">
        <v>2</v>
      </c>
      <c r="U3" s="26">
        <v>2</v>
      </c>
      <c r="V3" s="26">
        <v>2</v>
      </c>
      <c r="W3" s="26">
        <v>2</v>
      </c>
      <c r="X3" s="26">
        <v>2</v>
      </c>
      <c r="Y3" s="26">
        <v>1</v>
      </c>
      <c r="Z3" s="26">
        <v>1</v>
      </c>
      <c r="AA3" s="26">
        <v>4</v>
      </c>
      <c r="AB3" s="26">
        <v>2</v>
      </c>
      <c r="AC3" s="26">
        <v>1</v>
      </c>
      <c r="AD3" s="26">
        <v>2</v>
      </c>
      <c r="AE3" s="26">
        <v>1</v>
      </c>
      <c r="AF3" s="26">
        <v>5</v>
      </c>
    </row>
    <row r="4" spans="1:32" x14ac:dyDescent="0.3">
      <c r="A4" s="26">
        <v>3</v>
      </c>
      <c r="B4" s="26">
        <v>22</v>
      </c>
      <c r="C4" s="26">
        <v>1</v>
      </c>
      <c r="D4" s="26">
        <v>2</v>
      </c>
      <c r="E4" s="22" t="s">
        <v>100</v>
      </c>
      <c r="F4" s="23">
        <v>21.152736261920602</v>
      </c>
      <c r="G4" s="21">
        <v>-101.700076052681</v>
      </c>
      <c r="H4" s="26">
        <v>1</v>
      </c>
      <c r="I4" s="26">
        <v>3</v>
      </c>
      <c r="J4" s="26">
        <v>2</v>
      </c>
      <c r="K4" s="26">
        <v>4</v>
      </c>
      <c r="L4" s="26">
        <v>2</v>
      </c>
      <c r="M4" s="26">
        <v>1</v>
      </c>
      <c r="N4" s="26">
        <v>1</v>
      </c>
      <c r="O4" s="26">
        <v>4</v>
      </c>
      <c r="P4" s="26">
        <v>2</v>
      </c>
      <c r="Q4" s="26">
        <v>1</v>
      </c>
      <c r="R4" s="26">
        <v>2</v>
      </c>
      <c r="S4" s="26">
        <v>1</v>
      </c>
      <c r="T4" s="26">
        <v>2</v>
      </c>
      <c r="U4" s="26">
        <v>2</v>
      </c>
      <c r="V4" s="26">
        <v>2</v>
      </c>
      <c r="W4" s="26">
        <v>3</v>
      </c>
      <c r="X4" s="26">
        <v>1</v>
      </c>
      <c r="Y4" s="26">
        <v>2</v>
      </c>
      <c r="Z4" s="26">
        <v>1</v>
      </c>
      <c r="AA4" s="26">
        <v>4</v>
      </c>
      <c r="AB4" s="26">
        <v>2</v>
      </c>
      <c r="AC4" s="26">
        <v>1</v>
      </c>
      <c r="AD4" s="26">
        <v>2</v>
      </c>
      <c r="AE4" s="26">
        <v>1</v>
      </c>
      <c r="AF4" s="26">
        <v>4</v>
      </c>
    </row>
    <row r="5" spans="1:32" x14ac:dyDescent="0.3">
      <c r="A5" s="26">
        <v>4</v>
      </c>
      <c r="B5" s="26">
        <v>25</v>
      </c>
      <c r="C5" s="26">
        <v>2</v>
      </c>
      <c r="D5" s="26">
        <v>1</v>
      </c>
      <c r="E5" s="22" t="s">
        <v>108</v>
      </c>
      <c r="F5" s="23">
        <v>21.1489917372318</v>
      </c>
      <c r="G5" s="21">
        <v>-101.733835078044</v>
      </c>
      <c r="H5" s="26">
        <v>1</v>
      </c>
      <c r="I5" s="26">
        <v>3</v>
      </c>
      <c r="J5" s="26">
        <v>1</v>
      </c>
      <c r="K5" s="26">
        <v>7</v>
      </c>
      <c r="L5" s="26">
        <v>1</v>
      </c>
      <c r="M5" s="26">
        <v>1</v>
      </c>
      <c r="N5" s="26">
        <v>1</v>
      </c>
      <c r="O5" s="26">
        <v>4</v>
      </c>
      <c r="P5" s="26">
        <v>2</v>
      </c>
      <c r="Q5" s="26">
        <v>2</v>
      </c>
      <c r="R5" s="26">
        <v>1</v>
      </c>
      <c r="S5" s="26">
        <v>1</v>
      </c>
      <c r="T5" s="26">
        <v>1</v>
      </c>
      <c r="U5" s="26">
        <v>2</v>
      </c>
      <c r="V5" s="26">
        <v>1</v>
      </c>
      <c r="W5" s="26">
        <v>2</v>
      </c>
      <c r="X5" s="26">
        <v>2</v>
      </c>
      <c r="Y5" s="26">
        <v>1</v>
      </c>
      <c r="Z5" s="26">
        <v>2</v>
      </c>
      <c r="AA5" s="26">
        <v>1</v>
      </c>
      <c r="AB5" s="26">
        <v>2</v>
      </c>
      <c r="AC5" s="26">
        <v>2</v>
      </c>
      <c r="AD5" s="26">
        <v>2</v>
      </c>
      <c r="AE5" s="26">
        <v>1</v>
      </c>
      <c r="AF5" s="26">
        <v>4</v>
      </c>
    </row>
    <row r="6" spans="1:32" x14ac:dyDescent="0.3">
      <c r="A6" s="26">
        <v>5</v>
      </c>
      <c r="B6" s="26">
        <v>24</v>
      </c>
      <c r="C6" s="26">
        <v>1</v>
      </c>
      <c r="D6" s="26">
        <v>2</v>
      </c>
      <c r="E6" s="22" t="s">
        <v>113</v>
      </c>
      <c r="F6" s="23">
        <v>21.0519795891162</v>
      </c>
      <c r="G6" s="21">
        <v>-101.579393050763</v>
      </c>
      <c r="H6" s="26">
        <v>1</v>
      </c>
      <c r="I6" s="26">
        <v>2</v>
      </c>
      <c r="J6" s="26">
        <v>2</v>
      </c>
      <c r="K6" s="26">
        <v>7</v>
      </c>
      <c r="L6" s="26">
        <v>2</v>
      </c>
      <c r="M6" s="26">
        <v>1</v>
      </c>
      <c r="N6" s="26">
        <v>1</v>
      </c>
      <c r="O6" s="26">
        <v>4</v>
      </c>
      <c r="P6" s="26">
        <v>2</v>
      </c>
      <c r="Q6" s="26">
        <v>2</v>
      </c>
      <c r="R6" s="26">
        <v>1</v>
      </c>
      <c r="S6" s="26">
        <v>1</v>
      </c>
      <c r="T6" s="26">
        <v>1</v>
      </c>
      <c r="U6" s="26">
        <v>1</v>
      </c>
      <c r="V6" s="26">
        <v>1</v>
      </c>
      <c r="W6" s="26">
        <v>1</v>
      </c>
      <c r="X6" s="26">
        <v>2</v>
      </c>
      <c r="Y6" s="26">
        <v>1</v>
      </c>
      <c r="Z6" s="26">
        <v>1</v>
      </c>
      <c r="AA6" s="26">
        <v>4</v>
      </c>
      <c r="AB6" s="26">
        <v>2</v>
      </c>
      <c r="AC6" s="26">
        <v>2</v>
      </c>
      <c r="AD6" s="26">
        <v>1</v>
      </c>
      <c r="AE6" s="26">
        <v>1</v>
      </c>
      <c r="AF6" s="26">
        <v>3</v>
      </c>
    </row>
    <row r="7" spans="1:32" x14ac:dyDescent="0.3">
      <c r="A7" s="26">
        <v>6</v>
      </c>
      <c r="B7" s="26">
        <v>22</v>
      </c>
      <c r="C7" s="26">
        <v>2</v>
      </c>
      <c r="D7" s="26">
        <v>2</v>
      </c>
      <c r="E7" s="22" t="s">
        <v>116</v>
      </c>
      <c r="F7" s="23">
        <v>21.149440990519398</v>
      </c>
      <c r="G7" s="21">
        <v>-101.71464452197201</v>
      </c>
      <c r="H7" s="26">
        <v>1</v>
      </c>
      <c r="I7" s="26">
        <v>2</v>
      </c>
      <c r="J7" s="26">
        <v>2</v>
      </c>
      <c r="K7" s="26">
        <v>3</v>
      </c>
      <c r="L7" s="26">
        <v>2</v>
      </c>
      <c r="M7" s="26">
        <v>1</v>
      </c>
      <c r="N7" s="26">
        <v>4</v>
      </c>
      <c r="O7" s="26">
        <v>3</v>
      </c>
      <c r="P7" s="26">
        <v>2</v>
      </c>
      <c r="Q7" s="26">
        <v>2</v>
      </c>
      <c r="R7" s="26">
        <v>1</v>
      </c>
      <c r="S7" s="26">
        <v>1</v>
      </c>
      <c r="T7" s="26">
        <v>1</v>
      </c>
      <c r="U7" s="26">
        <v>2</v>
      </c>
      <c r="V7" s="26">
        <v>2</v>
      </c>
      <c r="W7" s="26">
        <v>3</v>
      </c>
      <c r="X7" s="26">
        <v>1</v>
      </c>
      <c r="Y7" s="26">
        <v>3</v>
      </c>
      <c r="Z7" s="26">
        <v>1</v>
      </c>
      <c r="AA7" s="26">
        <v>4</v>
      </c>
      <c r="AB7" s="26">
        <v>2</v>
      </c>
      <c r="AC7" s="26">
        <v>2</v>
      </c>
      <c r="AD7" s="26">
        <v>1</v>
      </c>
      <c r="AE7" s="26">
        <v>1</v>
      </c>
      <c r="AF7" s="26">
        <v>5</v>
      </c>
    </row>
    <row r="8" spans="1:32" x14ac:dyDescent="0.3">
      <c r="A8" s="26">
        <v>7</v>
      </c>
      <c r="B8" s="26">
        <v>23</v>
      </c>
      <c r="C8" s="26">
        <v>1</v>
      </c>
      <c r="D8" s="26">
        <v>2</v>
      </c>
      <c r="E8" s="22" t="s">
        <v>129</v>
      </c>
      <c r="F8" s="23">
        <v>21.1581892048969</v>
      </c>
      <c r="G8" s="21">
        <v>-101.682566843328</v>
      </c>
      <c r="H8" s="26">
        <v>1</v>
      </c>
      <c r="I8" s="26">
        <v>2</v>
      </c>
      <c r="J8" s="26">
        <v>1</v>
      </c>
      <c r="K8" s="26">
        <v>3</v>
      </c>
      <c r="L8" s="26">
        <v>2</v>
      </c>
      <c r="M8" s="26">
        <v>1</v>
      </c>
      <c r="N8" s="26">
        <v>4</v>
      </c>
      <c r="O8" s="26">
        <v>3</v>
      </c>
      <c r="P8" s="26">
        <v>2</v>
      </c>
      <c r="Q8" s="26">
        <v>2</v>
      </c>
      <c r="R8" s="26">
        <v>1</v>
      </c>
      <c r="S8" s="26">
        <v>1</v>
      </c>
      <c r="T8" s="26">
        <v>1</v>
      </c>
      <c r="U8" s="26">
        <v>2</v>
      </c>
      <c r="V8" s="26">
        <v>1</v>
      </c>
      <c r="W8" s="26">
        <v>1</v>
      </c>
      <c r="X8" s="26">
        <v>2</v>
      </c>
      <c r="Y8" s="26">
        <v>1</v>
      </c>
      <c r="Z8" s="26">
        <v>1</v>
      </c>
      <c r="AA8" s="26">
        <v>4</v>
      </c>
      <c r="AB8" s="26">
        <v>2</v>
      </c>
      <c r="AC8" s="26">
        <v>2</v>
      </c>
      <c r="AD8" s="26">
        <v>1</v>
      </c>
      <c r="AE8" s="26">
        <v>1</v>
      </c>
      <c r="AF8" s="26">
        <v>5</v>
      </c>
    </row>
    <row r="9" spans="1:32" x14ac:dyDescent="0.3">
      <c r="A9" s="26">
        <v>8</v>
      </c>
      <c r="B9" s="26">
        <v>21</v>
      </c>
      <c r="C9" s="26">
        <v>2</v>
      </c>
      <c r="D9" s="26">
        <v>1</v>
      </c>
      <c r="E9" s="22" t="s">
        <v>237</v>
      </c>
      <c r="F9" s="23">
        <v>21.124690305611999</v>
      </c>
      <c r="G9" s="21">
        <v>-101.688062442803</v>
      </c>
      <c r="H9" s="26">
        <v>1</v>
      </c>
      <c r="I9" s="26">
        <v>1</v>
      </c>
      <c r="J9" s="26">
        <v>2</v>
      </c>
      <c r="K9" s="26">
        <v>3</v>
      </c>
      <c r="L9" s="26">
        <v>1</v>
      </c>
      <c r="M9" s="26">
        <v>1</v>
      </c>
      <c r="N9" s="26">
        <v>1</v>
      </c>
      <c r="O9" s="26">
        <v>3</v>
      </c>
      <c r="P9" s="26">
        <v>2</v>
      </c>
      <c r="Q9" s="26">
        <v>2</v>
      </c>
      <c r="R9" s="26">
        <v>2</v>
      </c>
      <c r="S9" s="26">
        <v>1</v>
      </c>
      <c r="T9" s="26">
        <v>2</v>
      </c>
      <c r="U9" s="26">
        <v>2</v>
      </c>
      <c r="V9" s="26">
        <v>2</v>
      </c>
      <c r="W9" s="26">
        <v>1</v>
      </c>
      <c r="X9" s="26">
        <v>1</v>
      </c>
      <c r="Y9" s="26">
        <v>3</v>
      </c>
      <c r="Z9" s="26">
        <v>1</v>
      </c>
      <c r="AA9" s="26">
        <v>4</v>
      </c>
      <c r="AB9" s="26">
        <v>2</v>
      </c>
      <c r="AC9" s="26">
        <v>2</v>
      </c>
      <c r="AD9" s="26">
        <v>2</v>
      </c>
      <c r="AE9" s="26">
        <v>1</v>
      </c>
      <c r="AF9" s="26">
        <v>5</v>
      </c>
    </row>
    <row r="10" spans="1:32" x14ac:dyDescent="0.3">
      <c r="A10" s="26">
        <v>9</v>
      </c>
      <c r="B10" s="26">
        <v>21</v>
      </c>
      <c r="C10" s="26">
        <v>2</v>
      </c>
      <c r="D10" s="26">
        <v>2</v>
      </c>
      <c r="E10" s="22" t="s">
        <v>136</v>
      </c>
      <c r="F10" s="23">
        <v>21.1474006252345</v>
      </c>
      <c r="G10" s="21">
        <v>-101.711030133742</v>
      </c>
      <c r="H10" s="26">
        <v>1</v>
      </c>
      <c r="I10" s="26">
        <v>2</v>
      </c>
      <c r="J10" s="26">
        <v>2</v>
      </c>
      <c r="K10" s="26">
        <v>6</v>
      </c>
      <c r="L10" s="26">
        <v>1</v>
      </c>
      <c r="M10" s="26">
        <v>1</v>
      </c>
      <c r="N10" s="26">
        <v>4</v>
      </c>
      <c r="O10" s="26">
        <v>3</v>
      </c>
      <c r="P10" s="26">
        <v>2</v>
      </c>
      <c r="Q10" s="26">
        <v>1</v>
      </c>
      <c r="R10" s="26">
        <v>1</v>
      </c>
      <c r="S10" s="26">
        <v>1</v>
      </c>
      <c r="T10" s="26">
        <v>2</v>
      </c>
      <c r="U10" s="26">
        <v>1</v>
      </c>
      <c r="V10" s="26">
        <v>1</v>
      </c>
      <c r="W10" s="26">
        <v>3</v>
      </c>
      <c r="X10" s="26">
        <v>1</v>
      </c>
      <c r="Y10" s="26">
        <v>3</v>
      </c>
      <c r="Z10" s="26">
        <v>1</v>
      </c>
      <c r="AA10" s="26">
        <v>3</v>
      </c>
      <c r="AB10" s="26">
        <v>2</v>
      </c>
      <c r="AC10" s="26">
        <v>1</v>
      </c>
      <c r="AD10" s="26">
        <v>2</v>
      </c>
      <c r="AE10" s="26">
        <v>1</v>
      </c>
      <c r="AF10" s="26">
        <v>5</v>
      </c>
    </row>
    <row r="11" spans="1:32" x14ac:dyDescent="0.3">
      <c r="A11" s="26">
        <v>10</v>
      </c>
      <c r="B11" s="26">
        <v>21</v>
      </c>
      <c r="C11" s="26">
        <v>1</v>
      </c>
      <c r="D11" s="26">
        <v>2</v>
      </c>
      <c r="E11" s="22" t="s">
        <v>140</v>
      </c>
      <c r="F11" s="23">
        <v>21.152736261920602</v>
      </c>
      <c r="G11" s="21">
        <v>-101.700076052681</v>
      </c>
      <c r="H11" s="26">
        <v>1</v>
      </c>
      <c r="I11" s="26">
        <v>2</v>
      </c>
      <c r="J11" s="26">
        <v>2</v>
      </c>
      <c r="K11" s="26">
        <v>4</v>
      </c>
      <c r="L11" s="26">
        <v>1</v>
      </c>
      <c r="M11" s="26">
        <v>1</v>
      </c>
      <c r="N11" s="26">
        <v>4</v>
      </c>
      <c r="O11" s="26">
        <v>3</v>
      </c>
      <c r="P11" s="26">
        <v>2</v>
      </c>
      <c r="Q11" s="26">
        <v>2</v>
      </c>
      <c r="R11" s="26">
        <v>2</v>
      </c>
      <c r="S11" s="26">
        <v>1</v>
      </c>
      <c r="T11" s="26">
        <v>1</v>
      </c>
      <c r="U11" s="26">
        <v>2</v>
      </c>
      <c r="V11" s="26">
        <v>2</v>
      </c>
      <c r="W11" s="26">
        <v>2</v>
      </c>
      <c r="X11" s="26">
        <v>1</v>
      </c>
      <c r="Y11" s="26">
        <v>3</v>
      </c>
      <c r="Z11" s="26">
        <v>1</v>
      </c>
      <c r="AA11" s="26">
        <v>2</v>
      </c>
      <c r="AB11" s="26">
        <v>2</v>
      </c>
      <c r="AC11" s="26">
        <v>2</v>
      </c>
      <c r="AD11" s="26">
        <v>2</v>
      </c>
      <c r="AE11" s="26">
        <v>1</v>
      </c>
      <c r="AF11" s="26">
        <v>4</v>
      </c>
    </row>
    <row r="12" spans="1:32" x14ac:dyDescent="0.3">
      <c r="A12" s="26">
        <v>11</v>
      </c>
      <c r="B12" s="26">
        <v>24</v>
      </c>
      <c r="C12" s="26">
        <v>1</v>
      </c>
      <c r="D12" s="26">
        <v>2</v>
      </c>
      <c r="E12" s="22" t="s">
        <v>143</v>
      </c>
      <c r="F12" s="23">
        <v>21.157612556039201</v>
      </c>
      <c r="G12" s="21">
        <v>-101.640752235389</v>
      </c>
      <c r="H12" s="26">
        <v>1</v>
      </c>
      <c r="I12" s="26">
        <v>3</v>
      </c>
      <c r="J12" s="26">
        <v>2</v>
      </c>
      <c r="K12" s="26">
        <v>4</v>
      </c>
      <c r="L12" s="26">
        <v>2</v>
      </c>
      <c r="M12" s="26">
        <v>2</v>
      </c>
      <c r="N12" s="26">
        <v>2</v>
      </c>
      <c r="O12" s="26">
        <v>5</v>
      </c>
      <c r="P12" s="26">
        <v>2</v>
      </c>
      <c r="Q12" s="26">
        <v>2</v>
      </c>
      <c r="R12" s="26">
        <v>2</v>
      </c>
      <c r="S12" s="26">
        <v>1</v>
      </c>
      <c r="T12" s="26">
        <v>1</v>
      </c>
      <c r="U12" s="26">
        <v>2</v>
      </c>
      <c r="V12" s="26">
        <v>2</v>
      </c>
      <c r="W12" s="26">
        <v>1</v>
      </c>
      <c r="X12" s="26">
        <v>2</v>
      </c>
      <c r="Y12" s="26">
        <v>2</v>
      </c>
      <c r="Z12" s="26">
        <v>1</v>
      </c>
      <c r="AA12" s="26">
        <v>4</v>
      </c>
      <c r="AB12" s="26">
        <v>2</v>
      </c>
      <c r="AC12" s="26">
        <v>2</v>
      </c>
      <c r="AD12" s="26">
        <v>2</v>
      </c>
      <c r="AE12" s="26">
        <v>1</v>
      </c>
      <c r="AF12" s="26">
        <v>4</v>
      </c>
    </row>
    <row r="13" spans="1:32" x14ac:dyDescent="0.3">
      <c r="A13" s="26">
        <v>12</v>
      </c>
      <c r="B13" s="26">
        <v>20</v>
      </c>
      <c r="C13" s="26">
        <v>1</v>
      </c>
      <c r="D13" s="26">
        <v>2</v>
      </c>
      <c r="E13" s="22" t="s">
        <v>148</v>
      </c>
      <c r="F13" s="23">
        <v>21.117984842073</v>
      </c>
      <c r="G13" s="21">
        <v>-101.69654192799599</v>
      </c>
      <c r="H13" s="26">
        <v>1</v>
      </c>
      <c r="I13" s="26">
        <v>2</v>
      </c>
      <c r="J13" s="26">
        <v>2</v>
      </c>
      <c r="K13" s="26">
        <v>1</v>
      </c>
      <c r="L13" s="26">
        <v>2</v>
      </c>
      <c r="M13" s="26">
        <v>1</v>
      </c>
      <c r="N13" s="26">
        <v>4</v>
      </c>
      <c r="O13" s="26">
        <v>1</v>
      </c>
      <c r="P13" s="26">
        <v>2</v>
      </c>
      <c r="Q13" s="26">
        <v>2</v>
      </c>
      <c r="R13" s="26">
        <v>2</v>
      </c>
      <c r="S13" s="26">
        <v>1</v>
      </c>
      <c r="T13" s="26">
        <v>2</v>
      </c>
      <c r="U13" s="26">
        <v>1</v>
      </c>
      <c r="V13" s="26">
        <v>2</v>
      </c>
      <c r="W13" s="26">
        <v>1</v>
      </c>
      <c r="X13" s="26">
        <v>2</v>
      </c>
      <c r="Y13" s="26">
        <v>5</v>
      </c>
      <c r="Z13" s="26">
        <v>1</v>
      </c>
      <c r="AA13" s="26">
        <v>4</v>
      </c>
      <c r="AB13" s="26">
        <v>2</v>
      </c>
      <c r="AC13" s="26">
        <v>2</v>
      </c>
      <c r="AD13" s="26">
        <v>2</v>
      </c>
      <c r="AE13" s="26">
        <v>1</v>
      </c>
      <c r="AF13" s="26">
        <v>4</v>
      </c>
    </row>
    <row r="14" spans="1:32" x14ac:dyDescent="0.3">
      <c r="A14" s="26">
        <v>13</v>
      </c>
      <c r="B14" s="26">
        <v>20</v>
      </c>
      <c r="C14" s="26">
        <v>1</v>
      </c>
      <c r="D14" s="26">
        <v>2</v>
      </c>
      <c r="E14" s="22" t="s">
        <v>150</v>
      </c>
      <c r="F14" s="23">
        <v>21.177089730845001</v>
      </c>
      <c r="G14" s="21">
        <v>-101.76683477810801</v>
      </c>
      <c r="H14" s="26">
        <v>1</v>
      </c>
      <c r="I14" s="26">
        <v>2</v>
      </c>
      <c r="J14" s="26">
        <v>1</v>
      </c>
      <c r="K14" s="26">
        <v>5</v>
      </c>
      <c r="L14" s="26">
        <v>2</v>
      </c>
      <c r="M14" s="26">
        <v>1</v>
      </c>
      <c r="N14" s="26">
        <v>3</v>
      </c>
      <c r="O14" s="26">
        <v>3</v>
      </c>
      <c r="P14" s="26">
        <v>2</v>
      </c>
      <c r="Q14" s="26">
        <v>2</v>
      </c>
      <c r="R14" s="26">
        <v>1</v>
      </c>
      <c r="S14" s="26">
        <v>1</v>
      </c>
      <c r="T14" s="26">
        <v>1</v>
      </c>
      <c r="U14" s="26">
        <v>2</v>
      </c>
      <c r="V14" s="26">
        <v>1</v>
      </c>
      <c r="W14" s="26">
        <v>2</v>
      </c>
      <c r="X14" s="26">
        <v>2</v>
      </c>
      <c r="Y14" s="26">
        <v>3</v>
      </c>
      <c r="Z14" s="26">
        <v>1</v>
      </c>
      <c r="AA14" s="26">
        <v>4</v>
      </c>
      <c r="AB14" s="26">
        <v>2</v>
      </c>
      <c r="AC14" s="26">
        <v>1</v>
      </c>
      <c r="AD14" s="26">
        <v>1</v>
      </c>
      <c r="AE14" s="26">
        <v>1</v>
      </c>
      <c r="AF14" s="26">
        <v>4</v>
      </c>
    </row>
    <row r="15" spans="1:32" x14ac:dyDescent="0.3">
      <c r="A15" s="26">
        <v>14</v>
      </c>
      <c r="B15" s="26">
        <v>24</v>
      </c>
      <c r="C15" s="26">
        <v>1</v>
      </c>
      <c r="D15" s="26">
        <v>2</v>
      </c>
      <c r="E15" s="22" t="s">
        <v>158</v>
      </c>
      <c r="F15" s="23">
        <v>21.114300371382601</v>
      </c>
      <c r="G15" s="21">
        <v>-101.663845927463</v>
      </c>
      <c r="H15" s="26">
        <v>1</v>
      </c>
      <c r="I15" s="26">
        <v>3</v>
      </c>
      <c r="J15" s="26">
        <v>2</v>
      </c>
      <c r="K15" s="26">
        <v>4</v>
      </c>
      <c r="L15" s="26">
        <v>2</v>
      </c>
      <c r="M15" s="26">
        <v>2</v>
      </c>
      <c r="N15" s="26">
        <v>4</v>
      </c>
      <c r="O15" s="26">
        <v>3</v>
      </c>
      <c r="P15" s="26">
        <v>2</v>
      </c>
      <c r="Q15" s="26">
        <v>2</v>
      </c>
      <c r="R15" s="26">
        <v>2</v>
      </c>
      <c r="S15" s="26">
        <v>1</v>
      </c>
      <c r="T15" s="26">
        <v>2</v>
      </c>
      <c r="U15" s="26">
        <v>1</v>
      </c>
      <c r="V15" s="26">
        <v>2</v>
      </c>
      <c r="W15" s="26">
        <v>1</v>
      </c>
      <c r="X15" s="26">
        <v>1</v>
      </c>
      <c r="Y15" s="26">
        <v>3</v>
      </c>
      <c r="Z15" s="26">
        <v>1</v>
      </c>
      <c r="AA15" s="26">
        <v>2</v>
      </c>
      <c r="AB15" s="26">
        <v>2</v>
      </c>
      <c r="AC15" s="26">
        <v>1</v>
      </c>
      <c r="AD15" s="26">
        <v>2</v>
      </c>
      <c r="AE15" s="26">
        <v>1</v>
      </c>
      <c r="AF15" s="26">
        <v>4</v>
      </c>
    </row>
    <row r="16" spans="1:32" x14ac:dyDescent="0.3">
      <c r="A16" s="26">
        <v>15</v>
      </c>
      <c r="B16" s="26">
        <v>21</v>
      </c>
      <c r="C16" s="26">
        <v>1</v>
      </c>
      <c r="D16" s="26">
        <v>2</v>
      </c>
      <c r="E16" s="22" t="s">
        <v>162</v>
      </c>
      <c r="F16" s="23">
        <v>21.152736261920602</v>
      </c>
      <c r="G16" s="21">
        <v>-101.700076052681</v>
      </c>
      <c r="H16" s="26">
        <v>1</v>
      </c>
      <c r="I16" s="26">
        <v>2</v>
      </c>
      <c r="J16" s="26">
        <v>2</v>
      </c>
      <c r="K16" s="26">
        <v>1</v>
      </c>
      <c r="L16" s="26">
        <v>2</v>
      </c>
      <c r="M16" s="26">
        <v>1</v>
      </c>
      <c r="N16" s="26">
        <v>3</v>
      </c>
      <c r="O16" s="26">
        <v>4</v>
      </c>
      <c r="P16" s="26">
        <v>2</v>
      </c>
      <c r="Q16" s="26">
        <v>2</v>
      </c>
      <c r="R16" s="26">
        <v>2</v>
      </c>
      <c r="S16" s="26">
        <v>1</v>
      </c>
      <c r="T16" s="26">
        <v>2</v>
      </c>
      <c r="U16" s="26">
        <v>3</v>
      </c>
      <c r="V16" s="26">
        <v>2</v>
      </c>
      <c r="W16" s="26">
        <v>2</v>
      </c>
      <c r="X16" s="26">
        <v>1</v>
      </c>
      <c r="Y16" s="26">
        <v>3</v>
      </c>
      <c r="Z16" s="26">
        <v>1</v>
      </c>
      <c r="AA16" s="26">
        <v>2</v>
      </c>
      <c r="AB16" s="26">
        <v>2</v>
      </c>
      <c r="AC16" s="26">
        <v>2</v>
      </c>
      <c r="AD16" s="26">
        <v>2</v>
      </c>
      <c r="AE16" s="26">
        <v>1</v>
      </c>
      <c r="AF16" s="26">
        <v>4</v>
      </c>
    </row>
    <row r="17" spans="1:32" x14ac:dyDescent="0.3">
      <c r="A17" s="26">
        <v>16</v>
      </c>
      <c r="B17" s="26">
        <v>20</v>
      </c>
      <c r="C17" s="26">
        <v>2</v>
      </c>
      <c r="D17" s="26">
        <v>2</v>
      </c>
      <c r="E17" s="22" t="s">
        <v>165</v>
      </c>
      <c r="F17" s="23">
        <v>21.150453545094798</v>
      </c>
      <c r="G17" s="21">
        <v>-101.710463951268</v>
      </c>
      <c r="H17" s="26">
        <v>1</v>
      </c>
      <c r="I17" s="26">
        <v>2</v>
      </c>
      <c r="J17" s="26">
        <v>2</v>
      </c>
      <c r="K17" s="26">
        <v>5</v>
      </c>
      <c r="L17" s="26">
        <v>1</v>
      </c>
      <c r="M17" s="26">
        <v>1</v>
      </c>
      <c r="N17" s="26">
        <v>1</v>
      </c>
      <c r="O17" s="26">
        <v>5</v>
      </c>
      <c r="P17" s="26">
        <v>2</v>
      </c>
      <c r="Q17" s="26">
        <v>2</v>
      </c>
      <c r="R17" s="26">
        <v>2</v>
      </c>
      <c r="S17" s="26">
        <v>1</v>
      </c>
      <c r="T17" s="26">
        <v>2</v>
      </c>
      <c r="U17" s="26">
        <v>3</v>
      </c>
      <c r="V17" s="26">
        <v>2</v>
      </c>
      <c r="W17" s="26">
        <v>2</v>
      </c>
      <c r="X17" s="26">
        <v>1</v>
      </c>
      <c r="Y17" s="26">
        <v>3</v>
      </c>
      <c r="Z17" s="26">
        <v>1</v>
      </c>
      <c r="AA17" s="26">
        <v>4</v>
      </c>
      <c r="AB17" s="26">
        <v>2</v>
      </c>
      <c r="AC17" s="26">
        <v>1</v>
      </c>
      <c r="AD17" s="26">
        <v>2</v>
      </c>
      <c r="AE17" s="26">
        <v>1</v>
      </c>
      <c r="AF17" s="26">
        <v>4</v>
      </c>
    </row>
    <row r="18" spans="1:32" x14ac:dyDescent="0.3">
      <c r="A18" s="26">
        <v>17</v>
      </c>
      <c r="B18" s="26">
        <v>19</v>
      </c>
      <c r="C18" s="26">
        <v>1</v>
      </c>
      <c r="D18" s="26">
        <v>2</v>
      </c>
      <c r="E18" s="22" t="s">
        <v>169</v>
      </c>
      <c r="F18" s="23">
        <v>21.1511263747817</v>
      </c>
      <c r="G18" s="21">
        <v>-101.712287208525</v>
      </c>
      <c r="H18" s="26">
        <v>2</v>
      </c>
      <c r="I18" s="26">
        <v>3</v>
      </c>
      <c r="J18" s="26">
        <v>2</v>
      </c>
      <c r="K18" s="26">
        <v>1</v>
      </c>
      <c r="L18" s="26">
        <v>2</v>
      </c>
      <c r="M18" s="26">
        <v>1</v>
      </c>
      <c r="N18" s="26">
        <v>4</v>
      </c>
      <c r="O18" s="26">
        <v>4</v>
      </c>
      <c r="P18" s="26">
        <v>2</v>
      </c>
      <c r="Q18" s="26">
        <v>2</v>
      </c>
      <c r="R18" s="26">
        <v>1</v>
      </c>
      <c r="S18" s="26">
        <v>1</v>
      </c>
      <c r="T18" s="26">
        <v>1</v>
      </c>
      <c r="U18" s="26">
        <v>2</v>
      </c>
      <c r="V18" s="26">
        <v>2</v>
      </c>
      <c r="W18" s="26">
        <v>2</v>
      </c>
      <c r="X18" s="26">
        <v>1</v>
      </c>
      <c r="Y18" s="26">
        <v>2</v>
      </c>
      <c r="Z18" s="26">
        <v>1</v>
      </c>
      <c r="AA18" s="26">
        <v>4</v>
      </c>
      <c r="AB18" s="26">
        <v>2</v>
      </c>
      <c r="AC18" s="26">
        <v>2</v>
      </c>
      <c r="AD18" s="26">
        <v>1</v>
      </c>
      <c r="AE18" s="26">
        <v>1</v>
      </c>
      <c r="AF18" s="26">
        <v>5</v>
      </c>
    </row>
    <row r="19" spans="1:32" x14ac:dyDescent="0.3">
      <c r="A19" s="26">
        <v>18</v>
      </c>
      <c r="B19" s="26">
        <v>22</v>
      </c>
      <c r="C19" s="26">
        <v>1</v>
      </c>
      <c r="D19" s="26">
        <v>2</v>
      </c>
      <c r="E19" s="22" t="s">
        <v>169</v>
      </c>
      <c r="F19" s="23">
        <v>21.1511263747817</v>
      </c>
      <c r="G19" s="21">
        <v>-101.712287208525</v>
      </c>
      <c r="H19" s="26">
        <v>1</v>
      </c>
      <c r="I19" s="26">
        <v>2</v>
      </c>
      <c r="J19" s="26">
        <v>1</v>
      </c>
      <c r="K19" s="26">
        <v>3</v>
      </c>
      <c r="L19" s="26">
        <v>2</v>
      </c>
      <c r="M19" s="26">
        <v>1</v>
      </c>
      <c r="N19" s="26">
        <v>4</v>
      </c>
      <c r="O19" s="26">
        <v>3</v>
      </c>
      <c r="P19" s="26">
        <v>2</v>
      </c>
      <c r="Q19" s="26">
        <v>2</v>
      </c>
      <c r="R19" s="26">
        <v>1</v>
      </c>
      <c r="S19" s="26">
        <v>1</v>
      </c>
      <c r="T19" s="26">
        <v>1</v>
      </c>
      <c r="U19" s="26">
        <v>2</v>
      </c>
      <c r="V19" s="26">
        <v>1</v>
      </c>
      <c r="W19" s="26">
        <v>2</v>
      </c>
      <c r="X19" s="26">
        <v>2</v>
      </c>
      <c r="Y19" s="26">
        <v>4</v>
      </c>
      <c r="Z19" s="26">
        <v>1</v>
      </c>
      <c r="AA19" s="26">
        <v>4</v>
      </c>
      <c r="AB19" s="26">
        <v>2</v>
      </c>
      <c r="AC19" s="26">
        <v>2</v>
      </c>
      <c r="AD19" s="26">
        <v>1</v>
      </c>
      <c r="AE19" s="26">
        <v>1</v>
      </c>
      <c r="AF19" s="26">
        <v>5</v>
      </c>
    </row>
    <row r="20" spans="1:32" x14ac:dyDescent="0.3">
      <c r="A20" s="26">
        <v>19</v>
      </c>
      <c r="B20" s="26">
        <v>25</v>
      </c>
      <c r="C20" s="26">
        <v>2</v>
      </c>
      <c r="D20" s="26">
        <v>2</v>
      </c>
      <c r="E20" s="22" t="s">
        <v>179</v>
      </c>
      <c r="F20" s="23">
        <v>21.150707389248801</v>
      </c>
      <c r="G20" s="21">
        <v>-101.71091958386</v>
      </c>
      <c r="H20" s="26">
        <v>2</v>
      </c>
      <c r="I20" s="26">
        <v>1</v>
      </c>
      <c r="J20" s="26">
        <v>2</v>
      </c>
      <c r="K20" s="26">
        <v>3</v>
      </c>
      <c r="L20" s="26">
        <v>2</v>
      </c>
      <c r="M20" s="26">
        <v>1</v>
      </c>
      <c r="N20" s="26">
        <v>3</v>
      </c>
      <c r="O20" s="26">
        <v>3</v>
      </c>
      <c r="P20" s="26">
        <v>2</v>
      </c>
      <c r="Q20" s="26">
        <v>2</v>
      </c>
      <c r="R20" s="26">
        <v>2</v>
      </c>
      <c r="S20" s="26">
        <v>1</v>
      </c>
      <c r="T20" s="26">
        <v>2</v>
      </c>
      <c r="U20" s="26">
        <v>1</v>
      </c>
      <c r="V20" s="26">
        <v>2</v>
      </c>
      <c r="W20" s="26">
        <v>1</v>
      </c>
      <c r="X20" s="26">
        <v>2</v>
      </c>
      <c r="Y20" s="26">
        <v>2</v>
      </c>
      <c r="Z20" s="26">
        <v>1</v>
      </c>
      <c r="AA20" s="26">
        <v>3</v>
      </c>
      <c r="AB20" s="26">
        <v>2</v>
      </c>
      <c r="AC20" s="26">
        <v>2</v>
      </c>
      <c r="AD20" s="26">
        <v>2</v>
      </c>
      <c r="AE20" s="26">
        <v>1</v>
      </c>
      <c r="AF20" s="26">
        <v>3</v>
      </c>
    </row>
    <row r="21" spans="1:32" x14ac:dyDescent="0.3">
      <c r="A21" s="26">
        <v>20</v>
      </c>
      <c r="B21" s="26">
        <v>20</v>
      </c>
      <c r="C21" s="26">
        <v>1</v>
      </c>
      <c r="D21" s="26">
        <v>2</v>
      </c>
      <c r="E21" s="22" t="s">
        <v>182</v>
      </c>
      <c r="F21" s="23">
        <v>21.150453545094798</v>
      </c>
      <c r="G21" s="21">
        <v>-101.710463951268</v>
      </c>
      <c r="H21" s="26">
        <v>1</v>
      </c>
      <c r="I21" s="26">
        <v>2</v>
      </c>
      <c r="J21" s="26">
        <v>2</v>
      </c>
      <c r="K21" s="26">
        <v>4</v>
      </c>
      <c r="L21" s="26">
        <v>1</v>
      </c>
      <c r="M21" s="26">
        <v>1</v>
      </c>
      <c r="N21" s="26">
        <v>4</v>
      </c>
      <c r="O21" s="26">
        <v>4</v>
      </c>
      <c r="P21" s="26">
        <v>2</v>
      </c>
      <c r="Q21" s="26">
        <v>2</v>
      </c>
      <c r="R21" s="26">
        <v>1</v>
      </c>
      <c r="S21" s="26">
        <v>2</v>
      </c>
      <c r="T21" s="26">
        <v>1</v>
      </c>
      <c r="U21" s="26">
        <v>3</v>
      </c>
      <c r="V21" s="26">
        <v>1</v>
      </c>
      <c r="W21" s="26">
        <v>2</v>
      </c>
      <c r="X21" s="26">
        <v>1</v>
      </c>
      <c r="Y21" s="26">
        <v>4</v>
      </c>
      <c r="Z21" s="26">
        <v>1</v>
      </c>
      <c r="AA21" s="26">
        <v>3</v>
      </c>
      <c r="AB21" s="26">
        <v>2</v>
      </c>
      <c r="AC21" s="26">
        <v>2</v>
      </c>
      <c r="AD21" s="26">
        <v>1</v>
      </c>
      <c r="AE21" s="26">
        <v>1</v>
      </c>
      <c r="AF21" s="26">
        <v>5</v>
      </c>
    </row>
    <row r="22" spans="1:32" x14ac:dyDescent="0.3">
      <c r="A22" s="26">
        <v>21</v>
      </c>
      <c r="B22" s="26">
        <v>21</v>
      </c>
      <c r="C22" s="26">
        <v>1</v>
      </c>
      <c r="D22" s="26">
        <v>2</v>
      </c>
      <c r="E22" s="22" t="s">
        <v>185</v>
      </c>
      <c r="F22" s="23">
        <v>21.1508247132669</v>
      </c>
      <c r="G22" s="21">
        <v>-101.69268169729899</v>
      </c>
      <c r="H22" s="26">
        <v>1</v>
      </c>
      <c r="I22" s="26">
        <v>2</v>
      </c>
      <c r="J22" s="26">
        <v>2</v>
      </c>
      <c r="K22" s="26">
        <v>5</v>
      </c>
      <c r="L22" s="26">
        <v>1</v>
      </c>
      <c r="M22" s="26">
        <v>1</v>
      </c>
      <c r="N22" s="26">
        <v>1</v>
      </c>
      <c r="O22" s="26">
        <v>3</v>
      </c>
      <c r="P22" s="26">
        <v>2</v>
      </c>
      <c r="Q22" s="26">
        <v>1</v>
      </c>
      <c r="R22" s="26">
        <v>2</v>
      </c>
      <c r="S22" s="26">
        <v>2</v>
      </c>
      <c r="T22" s="26">
        <v>2</v>
      </c>
      <c r="U22" s="26">
        <v>3</v>
      </c>
      <c r="V22" s="26">
        <v>1</v>
      </c>
      <c r="W22" s="26">
        <v>2</v>
      </c>
      <c r="X22" s="26">
        <v>2</v>
      </c>
      <c r="Y22" s="26">
        <v>3</v>
      </c>
      <c r="Z22" s="26">
        <v>2</v>
      </c>
      <c r="AA22" s="26">
        <v>1</v>
      </c>
      <c r="AB22" s="26">
        <v>2</v>
      </c>
      <c r="AC22" s="26">
        <v>2</v>
      </c>
      <c r="AD22" s="26">
        <v>2</v>
      </c>
      <c r="AE22" s="26">
        <v>1</v>
      </c>
      <c r="AF22" s="26">
        <v>2</v>
      </c>
    </row>
    <row r="23" spans="1:32" x14ac:dyDescent="0.3">
      <c r="A23" s="26">
        <v>22</v>
      </c>
      <c r="B23" s="26">
        <v>19</v>
      </c>
      <c r="C23" s="26">
        <v>1</v>
      </c>
      <c r="D23" s="26">
        <v>2</v>
      </c>
      <c r="E23" s="22" t="s">
        <v>190</v>
      </c>
      <c r="F23" s="23">
        <v>21.079918872952</v>
      </c>
      <c r="G23" s="21">
        <v>-101.64920780472499</v>
      </c>
      <c r="H23" s="26">
        <v>1</v>
      </c>
      <c r="I23" s="26">
        <v>2</v>
      </c>
      <c r="J23" s="26">
        <v>1</v>
      </c>
      <c r="K23" s="26">
        <v>4</v>
      </c>
      <c r="L23" s="26">
        <v>2</v>
      </c>
      <c r="M23" s="26">
        <v>2</v>
      </c>
      <c r="N23" s="26">
        <v>1</v>
      </c>
      <c r="O23" s="26">
        <v>3</v>
      </c>
      <c r="P23" s="26">
        <v>2</v>
      </c>
      <c r="Q23" s="26">
        <v>2</v>
      </c>
      <c r="R23" s="26">
        <v>2</v>
      </c>
      <c r="S23" s="26">
        <v>2</v>
      </c>
      <c r="T23" s="26">
        <v>2</v>
      </c>
      <c r="U23" s="26">
        <v>2</v>
      </c>
      <c r="V23" s="26">
        <v>1</v>
      </c>
      <c r="W23" s="26">
        <v>1</v>
      </c>
      <c r="X23" s="26">
        <v>2</v>
      </c>
      <c r="Y23" s="26">
        <v>1</v>
      </c>
      <c r="Z23" s="26">
        <v>1</v>
      </c>
      <c r="AA23" s="26">
        <v>4</v>
      </c>
      <c r="AB23" s="26">
        <v>2</v>
      </c>
      <c r="AC23" s="26">
        <v>2</v>
      </c>
      <c r="AD23" s="26">
        <v>2</v>
      </c>
      <c r="AE23" s="26">
        <v>1</v>
      </c>
      <c r="AF23" s="26">
        <v>5</v>
      </c>
    </row>
    <row r="24" spans="1:32" x14ac:dyDescent="0.3">
      <c r="A24" s="26">
        <v>23</v>
      </c>
      <c r="B24" s="26">
        <v>21</v>
      </c>
      <c r="C24" s="26">
        <v>2</v>
      </c>
      <c r="D24" s="26">
        <v>1</v>
      </c>
      <c r="E24" s="22" t="s">
        <v>140</v>
      </c>
      <c r="F24" s="23">
        <v>21.1511263747817</v>
      </c>
      <c r="G24" s="21">
        <v>-101.712287208525</v>
      </c>
      <c r="H24" s="26">
        <v>1</v>
      </c>
      <c r="I24" s="26">
        <v>2</v>
      </c>
      <c r="J24" s="26">
        <v>2</v>
      </c>
      <c r="K24" s="27">
        <v>1</v>
      </c>
      <c r="L24" s="26">
        <v>2</v>
      </c>
      <c r="M24" s="26">
        <v>1</v>
      </c>
      <c r="N24" s="26">
        <v>1</v>
      </c>
      <c r="O24" s="26">
        <v>3</v>
      </c>
      <c r="P24" s="26">
        <v>1</v>
      </c>
      <c r="Q24" s="26">
        <v>2</v>
      </c>
      <c r="R24" s="26">
        <v>2</v>
      </c>
      <c r="S24" s="26">
        <v>1</v>
      </c>
      <c r="T24" s="26">
        <v>2</v>
      </c>
      <c r="U24" s="26">
        <v>2</v>
      </c>
      <c r="V24" s="26">
        <v>2</v>
      </c>
      <c r="W24" s="26">
        <v>2</v>
      </c>
      <c r="X24" s="26">
        <v>1</v>
      </c>
      <c r="Y24" s="26">
        <v>3</v>
      </c>
      <c r="Z24" s="26">
        <v>1</v>
      </c>
      <c r="AA24" s="26">
        <v>2</v>
      </c>
      <c r="AB24" s="26">
        <v>2</v>
      </c>
      <c r="AC24" s="26">
        <v>2</v>
      </c>
      <c r="AD24" s="26">
        <v>2</v>
      </c>
      <c r="AE24" s="26">
        <v>1</v>
      </c>
      <c r="AF24" s="26">
        <v>4</v>
      </c>
    </row>
    <row r="25" spans="1:32" x14ac:dyDescent="0.3">
      <c r="A25" s="26">
        <v>24</v>
      </c>
      <c r="B25" s="26">
        <v>22</v>
      </c>
      <c r="C25" s="26">
        <v>2</v>
      </c>
      <c r="D25" s="26">
        <v>2</v>
      </c>
      <c r="E25" s="22" t="s">
        <v>199</v>
      </c>
      <c r="F25" s="23">
        <v>21.160014126401801</v>
      </c>
      <c r="G25" s="21">
        <v>-101.632791166068</v>
      </c>
      <c r="H25" s="26">
        <v>1</v>
      </c>
      <c r="I25" s="26">
        <v>2</v>
      </c>
      <c r="J25" s="26">
        <v>2</v>
      </c>
      <c r="K25" s="26">
        <v>7</v>
      </c>
      <c r="L25" s="26">
        <v>1</v>
      </c>
      <c r="M25" s="26">
        <v>1</v>
      </c>
      <c r="N25" s="26">
        <v>1</v>
      </c>
      <c r="O25" s="26">
        <v>4</v>
      </c>
      <c r="P25" s="26">
        <v>2</v>
      </c>
      <c r="Q25" s="26">
        <v>1</v>
      </c>
      <c r="R25" s="26">
        <v>2</v>
      </c>
      <c r="S25" s="26">
        <v>1</v>
      </c>
      <c r="T25" s="26">
        <v>2</v>
      </c>
      <c r="U25" s="26">
        <v>1</v>
      </c>
      <c r="V25" s="26">
        <v>2</v>
      </c>
      <c r="W25" s="26">
        <v>2</v>
      </c>
      <c r="X25" s="26">
        <v>1</v>
      </c>
      <c r="Y25" s="26">
        <v>3</v>
      </c>
      <c r="Z25" s="26">
        <v>2</v>
      </c>
      <c r="AA25" s="26">
        <v>1</v>
      </c>
      <c r="AB25" s="26">
        <v>2</v>
      </c>
      <c r="AC25" s="26">
        <v>2</v>
      </c>
      <c r="AD25" s="26">
        <v>2</v>
      </c>
      <c r="AE25" s="26">
        <v>1</v>
      </c>
      <c r="AF25" s="26">
        <v>4</v>
      </c>
    </row>
    <row r="26" spans="1:32" x14ac:dyDescent="0.3">
      <c r="A26" s="26">
        <v>25</v>
      </c>
      <c r="B26" s="26">
        <v>19</v>
      </c>
      <c r="C26" s="26">
        <v>2</v>
      </c>
      <c r="D26" s="26">
        <v>1</v>
      </c>
      <c r="E26" s="22" t="s">
        <v>203</v>
      </c>
      <c r="F26" s="23">
        <v>21.063561381613901</v>
      </c>
      <c r="G26" s="21">
        <v>-101.60390324942</v>
      </c>
      <c r="H26" s="26">
        <v>1</v>
      </c>
      <c r="I26" s="26">
        <v>2</v>
      </c>
      <c r="J26" s="26">
        <v>2</v>
      </c>
      <c r="K26" s="26">
        <v>6</v>
      </c>
      <c r="L26" s="26">
        <v>1</v>
      </c>
      <c r="M26" s="26">
        <v>1</v>
      </c>
      <c r="N26" s="26">
        <v>1</v>
      </c>
      <c r="O26" s="26">
        <v>3</v>
      </c>
      <c r="P26" s="26">
        <v>2</v>
      </c>
      <c r="Q26" s="26">
        <v>2</v>
      </c>
      <c r="R26" s="26">
        <v>1</v>
      </c>
      <c r="S26" s="26">
        <v>2</v>
      </c>
      <c r="T26" s="26">
        <v>1</v>
      </c>
      <c r="U26" s="26">
        <v>3</v>
      </c>
      <c r="V26" s="26">
        <v>1</v>
      </c>
      <c r="W26" s="26">
        <v>3</v>
      </c>
      <c r="X26" s="26">
        <v>2</v>
      </c>
      <c r="Y26" s="26">
        <v>3</v>
      </c>
      <c r="Z26" s="26">
        <v>1</v>
      </c>
      <c r="AA26" s="26">
        <v>4</v>
      </c>
      <c r="AB26" s="26">
        <v>2</v>
      </c>
      <c r="AC26" s="26">
        <v>1</v>
      </c>
      <c r="AD26" s="26">
        <v>1</v>
      </c>
      <c r="AE26" s="26">
        <v>1</v>
      </c>
      <c r="AF26" s="26">
        <v>5</v>
      </c>
    </row>
    <row r="27" spans="1:32" x14ac:dyDescent="0.3">
      <c r="A27" s="26">
        <v>26</v>
      </c>
      <c r="B27" s="26">
        <v>20</v>
      </c>
      <c r="C27" s="26">
        <v>2</v>
      </c>
      <c r="D27" s="26">
        <v>2</v>
      </c>
      <c r="E27" s="22" t="s">
        <v>162</v>
      </c>
      <c r="F27" s="23">
        <v>21.151462936414699</v>
      </c>
      <c r="G27" s="21">
        <v>-101.70590714332999</v>
      </c>
      <c r="H27" s="26">
        <v>1</v>
      </c>
      <c r="I27" s="26">
        <v>2</v>
      </c>
      <c r="J27" s="26">
        <v>1</v>
      </c>
      <c r="K27" s="26">
        <v>3</v>
      </c>
      <c r="L27" s="26">
        <v>2</v>
      </c>
      <c r="M27" s="26">
        <v>1</v>
      </c>
      <c r="N27" s="26">
        <v>1</v>
      </c>
      <c r="O27" s="26">
        <v>3</v>
      </c>
      <c r="P27" s="26">
        <v>2</v>
      </c>
      <c r="Q27" s="26">
        <v>1</v>
      </c>
      <c r="R27" s="26">
        <v>2</v>
      </c>
      <c r="S27" s="26">
        <v>1</v>
      </c>
      <c r="T27" s="26">
        <v>1</v>
      </c>
      <c r="U27" s="26">
        <v>2</v>
      </c>
      <c r="V27" s="26">
        <v>2</v>
      </c>
      <c r="W27" s="26">
        <v>3</v>
      </c>
      <c r="X27" s="26">
        <v>1</v>
      </c>
      <c r="Y27" s="26">
        <v>3</v>
      </c>
      <c r="Z27" s="26">
        <v>1</v>
      </c>
      <c r="AA27" s="26">
        <v>3</v>
      </c>
      <c r="AB27" s="26">
        <v>2</v>
      </c>
      <c r="AC27" s="26">
        <v>1</v>
      </c>
      <c r="AD27" s="26">
        <v>1</v>
      </c>
      <c r="AE27" s="26">
        <v>1</v>
      </c>
      <c r="AF27" s="26">
        <v>4</v>
      </c>
    </row>
    <row r="28" spans="1:32" x14ac:dyDescent="0.3">
      <c r="A28" s="26">
        <v>27</v>
      </c>
      <c r="B28" s="26">
        <v>24</v>
      </c>
      <c r="C28" s="26">
        <v>1</v>
      </c>
      <c r="D28" s="26">
        <v>2</v>
      </c>
      <c r="E28" s="22" t="s">
        <v>210</v>
      </c>
      <c r="F28" s="23">
        <v>21.0297924846674</v>
      </c>
      <c r="G28" s="21">
        <v>-101.538639186381</v>
      </c>
      <c r="H28" s="26">
        <v>1</v>
      </c>
      <c r="I28" s="26">
        <v>2</v>
      </c>
      <c r="J28" s="26">
        <v>2</v>
      </c>
      <c r="K28" s="26">
        <v>7</v>
      </c>
      <c r="L28" s="26">
        <v>2</v>
      </c>
      <c r="M28" s="26">
        <v>1</v>
      </c>
      <c r="N28" s="26">
        <v>1</v>
      </c>
      <c r="O28" s="26">
        <v>4</v>
      </c>
      <c r="P28" s="26">
        <v>2</v>
      </c>
      <c r="Q28" s="26">
        <v>2</v>
      </c>
      <c r="R28" s="26">
        <v>1</v>
      </c>
      <c r="S28" s="26">
        <v>1</v>
      </c>
      <c r="T28" s="26">
        <v>1</v>
      </c>
      <c r="U28" s="26">
        <v>1</v>
      </c>
      <c r="V28" s="26">
        <v>1</v>
      </c>
      <c r="W28" s="26">
        <v>1</v>
      </c>
      <c r="X28" s="26">
        <v>2</v>
      </c>
      <c r="Y28" s="26">
        <v>4</v>
      </c>
      <c r="Z28" s="26">
        <v>1</v>
      </c>
      <c r="AA28" s="26">
        <v>4</v>
      </c>
      <c r="AB28" s="26">
        <v>2</v>
      </c>
      <c r="AC28" s="26">
        <v>2</v>
      </c>
      <c r="AD28" s="26">
        <v>1</v>
      </c>
      <c r="AE28" s="26">
        <v>1</v>
      </c>
      <c r="AF28" s="26">
        <v>3</v>
      </c>
    </row>
    <row r="29" spans="1:32" x14ac:dyDescent="0.3">
      <c r="A29" s="26">
        <v>28</v>
      </c>
      <c r="B29" s="26">
        <v>21</v>
      </c>
      <c r="C29" s="26">
        <v>1</v>
      </c>
      <c r="D29" s="26">
        <v>2</v>
      </c>
      <c r="E29" s="22" t="s">
        <v>212</v>
      </c>
      <c r="F29" s="23">
        <v>21.149956068912399</v>
      </c>
      <c r="G29" s="21">
        <v>-101.71515274332999</v>
      </c>
      <c r="H29" s="26">
        <v>1</v>
      </c>
      <c r="I29" s="26">
        <v>3</v>
      </c>
      <c r="J29" s="26">
        <v>2</v>
      </c>
      <c r="K29" s="26">
        <v>4</v>
      </c>
      <c r="L29" s="26">
        <v>1</v>
      </c>
      <c r="M29" s="26">
        <v>1</v>
      </c>
      <c r="N29" s="26">
        <v>2</v>
      </c>
      <c r="O29" s="26">
        <v>4</v>
      </c>
      <c r="P29" s="26">
        <v>2</v>
      </c>
      <c r="Q29" s="26">
        <v>2</v>
      </c>
      <c r="R29" s="26">
        <v>2</v>
      </c>
      <c r="S29" s="26">
        <v>1</v>
      </c>
      <c r="T29" s="26">
        <v>1</v>
      </c>
      <c r="U29" s="26">
        <v>2</v>
      </c>
      <c r="V29" s="26">
        <v>2</v>
      </c>
      <c r="W29" s="26">
        <v>2</v>
      </c>
      <c r="X29" s="26">
        <v>1</v>
      </c>
      <c r="Y29" s="26">
        <v>1</v>
      </c>
      <c r="Z29" s="26">
        <v>1</v>
      </c>
      <c r="AA29" s="26">
        <v>2</v>
      </c>
      <c r="AB29" s="26">
        <v>2</v>
      </c>
      <c r="AC29" s="26">
        <v>1</v>
      </c>
      <c r="AD29" s="26">
        <v>2</v>
      </c>
      <c r="AE29" s="26">
        <v>1</v>
      </c>
      <c r="AF29" s="26">
        <v>3</v>
      </c>
    </row>
    <row r="30" spans="1:32" x14ac:dyDescent="0.3">
      <c r="A30" s="26">
        <v>29</v>
      </c>
      <c r="B30" s="26">
        <v>21</v>
      </c>
      <c r="C30" s="26">
        <v>1</v>
      </c>
      <c r="D30" s="26">
        <v>2</v>
      </c>
      <c r="E30" s="22" t="s">
        <v>215</v>
      </c>
      <c r="F30" s="23">
        <v>21.125520989428299</v>
      </c>
      <c r="G30" s="21">
        <v>-101.679366781963</v>
      </c>
      <c r="H30" s="26">
        <v>2</v>
      </c>
      <c r="I30" s="26">
        <v>2</v>
      </c>
      <c r="J30" s="26">
        <v>2</v>
      </c>
      <c r="K30" s="26">
        <v>1</v>
      </c>
      <c r="L30" s="26">
        <v>2</v>
      </c>
      <c r="M30" s="26">
        <v>1</v>
      </c>
      <c r="N30" s="26">
        <v>4</v>
      </c>
      <c r="O30" s="26">
        <v>3</v>
      </c>
      <c r="P30" s="26">
        <v>2</v>
      </c>
      <c r="Q30" s="26">
        <v>2</v>
      </c>
      <c r="R30" s="26">
        <v>2</v>
      </c>
      <c r="S30" s="26">
        <v>1</v>
      </c>
      <c r="T30" s="26">
        <v>2</v>
      </c>
      <c r="U30" s="26">
        <v>2</v>
      </c>
      <c r="V30" s="26">
        <v>2</v>
      </c>
      <c r="W30" s="26">
        <v>1</v>
      </c>
      <c r="X30" s="26">
        <v>1</v>
      </c>
      <c r="Y30" s="26">
        <v>1</v>
      </c>
      <c r="Z30" s="26">
        <v>1</v>
      </c>
      <c r="AA30" s="26">
        <v>4</v>
      </c>
      <c r="AB30" s="26">
        <v>2</v>
      </c>
      <c r="AC30" s="26">
        <v>1</v>
      </c>
      <c r="AD30" s="26">
        <v>2</v>
      </c>
      <c r="AE30" s="26">
        <v>1</v>
      </c>
      <c r="AF30" s="26">
        <v>3</v>
      </c>
    </row>
    <row r="31" spans="1:32" x14ac:dyDescent="0.3">
      <c r="A31" s="26">
        <v>30</v>
      </c>
      <c r="B31" s="26">
        <v>24</v>
      </c>
      <c r="C31" s="26">
        <v>1</v>
      </c>
      <c r="D31" s="26">
        <v>2</v>
      </c>
      <c r="E31" s="22" t="s">
        <v>218</v>
      </c>
      <c r="F31" s="23">
        <v>21.1031942088097</v>
      </c>
      <c r="G31" s="21">
        <v>-101.612652428</v>
      </c>
      <c r="H31" s="26">
        <v>1</v>
      </c>
      <c r="I31" s="26">
        <v>2</v>
      </c>
      <c r="J31" s="26">
        <v>2</v>
      </c>
      <c r="K31" s="26">
        <v>6</v>
      </c>
      <c r="L31" s="26">
        <v>1</v>
      </c>
      <c r="M31" s="26">
        <v>1</v>
      </c>
      <c r="N31" s="26">
        <v>1</v>
      </c>
      <c r="O31" s="26">
        <v>3</v>
      </c>
      <c r="P31" s="26">
        <v>2</v>
      </c>
      <c r="Q31" s="26">
        <v>2</v>
      </c>
      <c r="R31" s="26">
        <v>1</v>
      </c>
      <c r="S31" s="26">
        <v>1</v>
      </c>
      <c r="T31" s="26">
        <v>1</v>
      </c>
      <c r="U31" s="26">
        <v>2</v>
      </c>
      <c r="V31" s="26">
        <v>2</v>
      </c>
      <c r="W31" s="26">
        <v>3</v>
      </c>
      <c r="X31" s="26">
        <v>2</v>
      </c>
      <c r="Y31" s="26">
        <v>4</v>
      </c>
      <c r="Z31" s="26">
        <v>1</v>
      </c>
      <c r="AA31" s="26">
        <v>3</v>
      </c>
      <c r="AB31" s="26">
        <v>2</v>
      </c>
      <c r="AC31" s="26">
        <v>1</v>
      </c>
      <c r="AD31" s="26">
        <v>2</v>
      </c>
      <c r="AE31" s="26">
        <v>1</v>
      </c>
      <c r="AF31" s="26">
        <v>2</v>
      </c>
    </row>
    <row r="32" spans="1:32" x14ac:dyDescent="0.3">
      <c r="A32" s="26">
        <v>31</v>
      </c>
      <c r="B32" s="26">
        <v>20</v>
      </c>
      <c r="C32" s="26">
        <v>1</v>
      </c>
      <c r="D32" s="26">
        <v>2</v>
      </c>
      <c r="E32" s="22" t="s">
        <v>220</v>
      </c>
      <c r="F32" s="23">
        <v>21.1483850573618</v>
      </c>
      <c r="G32" s="21">
        <v>-101.708752347036</v>
      </c>
      <c r="H32" s="26">
        <v>1</v>
      </c>
      <c r="I32" s="26">
        <v>3</v>
      </c>
      <c r="J32" s="26">
        <v>1</v>
      </c>
      <c r="K32" s="26">
        <v>1</v>
      </c>
      <c r="L32" s="26">
        <v>2</v>
      </c>
      <c r="M32" s="26">
        <v>1</v>
      </c>
      <c r="N32" s="26">
        <v>3</v>
      </c>
      <c r="O32" s="26">
        <v>5</v>
      </c>
      <c r="P32" s="26">
        <v>1</v>
      </c>
      <c r="Q32" s="26">
        <v>1</v>
      </c>
      <c r="R32" s="26">
        <v>1</v>
      </c>
      <c r="S32" s="26">
        <v>1</v>
      </c>
      <c r="T32" s="26">
        <v>2</v>
      </c>
      <c r="U32" s="26">
        <v>2</v>
      </c>
      <c r="V32" s="26">
        <v>1</v>
      </c>
      <c r="W32" s="26">
        <v>1</v>
      </c>
      <c r="X32" s="26">
        <v>2</v>
      </c>
      <c r="Y32" s="26">
        <v>1</v>
      </c>
      <c r="Z32" s="26">
        <v>1</v>
      </c>
      <c r="AA32" s="26">
        <v>2</v>
      </c>
      <c r="AB32" s="26">
        <v>1</v>
      </c>
      <c r="AC32" s="26">
        <v>1</v>
      </c>
      <c r="AD32" s="26">
        <v>1</v>
      </c>
      <c r="AE32" s="26">
        <v>1</v>
      </c>
      <c r="AF32" s="26">
        <v>5</v>
      </c>
    </row>
    <row r="33" spans="1:32" x14ac:dyDescent="0.3">
      <c r="A33" s="26">
        <v>32</v>
      </c>
      <c r="B33" s="26">
        <v>24</v>
      </c>
      <c r="C33" s="26">
        <v>2</v>
      </c>
      <c r="D33" s="26">
        <v>2</v>
      </c>
      <c r="E33" s="22" t="s">
        <v>223</v>
      </c>
      <c r="F33" s="23">
        <v>21.152616483870201</v>
      </c>
      <c r="G33" s="21">
        <v>-101.695960348684</v>
      </c>
      <c r="H33" s="26">
        <v>1</v>
      </c>
      <c r="I33" s="26">
        <v>2</v>
      </c>
      <c r="J33" s="26">
        <v>2</v>
      </c>
      <c r="K33" s="26">
        <v>7</v>
      </c>
      <c r="L33" s="26">
        <v>1</v>
      </c>
      <c r="M33" s="26">
        <v>1</v>
      </c>
      <c r="N33" s="26">
        <v>1</v>
      </c>
      <c r="O33" s="26">
        <v>4</v>
      </c>
      <c r="P33" s="26">
        <v>2</v>
      </c>
      <c r="Q33" s="26">
        <v>1</v>
      </c>
      <c r="R33" s="26">
        <v>1</v>
      </c>
      <c r="S33" s="26">
        <v>1</v>
      </c>
      <c r="T33" s="26">
        <v>1</v>
      </c>
      <c r="U33" s="26">
        <v>3</v>
      </c>
      <c r="V33" s="26">
        <v>1</v>
      </c>
      <c r="W33" s="26">
        <v>3</v>
      </c>
      <c r="X33" s="26">
        <v>1</v>
      </c>
      <c r="Y33" s="26">
        <v>1</v>
      </c>
      <c r="Z33" s="26">
        <v>2</v>
      </c>
      <c r="AA33" s="26">
        <v>1</v>
      </c>
      <c r="AB33" s="26">
        <v>1</v>
      </c>
      <c r="AC33" s="26">
        <v>2</v>
      </c>
      <c r="AD33" s="26">
        <v>1</v>
      </c>
      <c r="AE33" s="26">
        <v>1</v>
      </c>
      <c r="AF33" s="26">
        <v>5</v>
      </c>
    </row>
    <row r="34" spans="1:32" x14ac:dyDescent="0.3">
      <c r="A34" s="26">
        <v>33</v>
      </c>
      <c r="B34" s="26">
        <v>21</v>
      </c>
      <c r="C34" s="26">
        <v>1</v>
      </c>
      <c r="D34" s="26">
        <v>2</v>
      </c>
      <c r="E34" s="22" t="s">
        <v>226</v>
      </c>
      <c r="F34" s="23">
        <v>21.075067173643699</v>
      </c>
      <c r="G34" s="21">
        <v>-101.62018591266499</v>
      </c>
      <c r="H34" s="26">
        <v>2</v>
      </c>
      <c r="I34" s="26">
        <v>3</v>
      </c>
      <c r="J34" s="26">
        <v>1</v>
      </c>
      <c r="K34" s="26">
        <v>3</v>
      </c>
      <c r="L34" s="26">
        <v>2</v>
      </c>
      <c r="M34" s="26">
        <v>1</v>
      </c>
      <c r="N34" s="26">
        <v>4</v>
      </c>
      <c r="O34" s="26">
        <v>3</v>
      </c>
      <c r="P34" s="26">
        <v>2</v>
      </c>
      <c r="Q34" s="26">
        <v>2</v>
      </c>
      <c r="R34" s="26">
        <v>2</v>
      </c>
      <c r="S34" s="26">
        <v>1</v>
      </c>
      <c r="T34" s="26">
        <v>2</v>
      </c>
      <c r="U34" s="26">
        <v>1</v>
      </c>
      <c r="V34" s="26">
        <v>1</v>
      </c>
      <c r="W34" s="26">
        <v>2</v>
      </c>
      <c r="X34" s="26">
        <v>2</v>
      </c>
      <c r="Y34" s="26">
        <v>3</v>
      </c>
      <c r="Z34" s="26">
        <v>1</v>
      </c>
      <c r="AA34" s="26">
        <v>4</v>
      </c>
      <c r="AB34" s="26">
        <v>2</v>
      </c>
      <c r="AC34" s="26">
        <v>1</v>
      </c>
      <c r="AD34" s="26">
        <v>2</v>
      </c>
      <c r="AE34" s="26">
        <v>1</v>
      </c>
      <c r="AF34" s="26">
        <v>3</v>
      </c>
    </row>
    <row r="35" spans="1:32" x14ac:dyDescent="0.3">
      <c r="A35" s="26">
        <v>34</v>
      </c>
      <c r="B35" s="26">
        <v>22</v>
      </c>
      <c r="C35" s="26">
        <v>2</v>
      </c>
      <c r="D35" s="26">
        <v>2</v>
      </c>
      <c r="E35" s="22" t="s">
        <v>229</v>
      </c>
      <c r="F35" s="23">
        <v>21.081210408075499</v>
      </c>
      <c r="G35" s="21">
        <v>-101.650469783879</v>
      </c>
      <c r="H35" s="26">
        <v>1</v>
      </c>
      <c r="I35" s="26">
        <v>2</v>
      </c>
      <c r="J35" s="26">
        <v>2</v>
      </c>
      <c r="K35" s="26">
        <v>7</v>
      </c>
      <c r="L35" s="26">
        <v>1</v>
      </c>
      <c r="M35" s="26">
        <v>1</v>
      </c>
      <c r="N35" s="26">
        <v>4</v>
      </c>
      <c r="O35" s="26">
        <v>4</v>
      </c>
      <c r="P35" s="26">
        <v>2</v>
      </c>
      <c r="Q35" s="26">
        <v>2</v>
      </c>
      <c r="R35" s="26">
        <v>1</v>
      </c>
      <c r="S35" s="26">
        <v>2</v>
      </c>
      <c r="T35" s="26">
        <v>1</v>
      </c>
      <c r="U35" s="26">
        <v>2</v>
      </c>
      <c r="V35" s="26">
        <v>1</v>
      </c>
      <c r="W35" s="26">
        <v>2</v>
      </c>
      <c r="X35" s="26">
        <v>2</v>
      </c>
      <c r="Y35" s="26">
        <v>3</v>
      </c>
      <c r="Z35" s="26">
        <v>2</v>
      </c>
      <c r="AA35" s="26">
        <v>1</v>
      </c>
      <c r="AB35" s="26">
        <v>1</v>
      </c>
      <c r="AC35" s="26">
        <v>1</v>
      </c>
      <c r="AD35" s="26">
        <v>1</v>
      </c>
      <c r="AE35" s="26">
        <v>1</v>
      </c>
      <c r="AF35" s="26">
        <v>5</v>
      </c>
    </row>
    <row r="36" spans="1:32" x14ac:dyDescent="0.3">
      <c r="A36" s="26">
        <v>35</v>
      </c>
      <c r="B36" s="26">
        <v>18</v>
      </c>
      <c r="C36" s="26">
        <v>2</v>
      </c>
      <c r="D36" s="26">
        <v>1</v>
      </c>
      <c r="E36" s="22" t="s">
        <v>233</v>
      </c>
      <c r="F36" s="23">
        <v>21.080489640177099</v>
      </c>
      <c r="G36" s="21">
        <v>-101.646124874037</v>
      </c>
      <c r="H36" s="26">
        <v>1</v>
      </c>
      <c r="I36" s="26">
        <v>2</v>
      </c>
      <c r="J36" s="26">
        <v>2</v>
      </c>
      <c r="K36" s="26">
        <v>1</v>
      </c>
      <c r="L36" s="26">
        <v>2</v>
      </c>
      <c r="M36" s="26">
        <v>1</v>
      </c>
      <c r="N36" s="26">
        <v>1</v>
      </c>
      <c r="O36" s="26">
        <v>3</v>
      </c>
      <c r="P36" s="26">
        <v>2</v>
      </c>
      <c r="Q36" s="26">
        <v>2</v>
      </c>
      <c r="R36" s="26">
        <v>2</v>
      </c>
      <c r="S36" s="26">
        <v>1</v>
      </c>
      <c r="T36" s="26">
        <v>1</v>
      </c>
      <c r="U36" s="26">
        <v>1</v>
      </c>
      <c r="V36" s="26">
        <v>2</v>
      </c>
      <c r="W36" s="26">
        <v>1</v>
      </c>
      <c r="X36" s="26">
        <v>2</v>
      </c>
      <c r="Y36" s="26">
        <v>3</v>
      </c>
      <c r="Z36" s="26">
        <v>1</v>
      </c>
      <c r="AA36" s="26">
        <v>3</v>
      </c>
      <c r="AB36" s="26">
        <v>2</v>
      </c>
      <c r="AC36" s="26">
        <v>1</v>
      </c>
      <c r="AD36" s="26">
        <v>2</v>
      </c>
      <c r="AE36" s="26">
        <v>1</v>
      </c>
      <c r="AF36" s="26">
        <v>4</v>
      </c>
    </row>
    <row r="37" spans="1:32" x14ac:dyDescent="0.3">
      <c r="A37" s="3"/>
      <c r="B37" s="3"/>
      <c r="C37" s="3"/>
      <c r="D37" s="24"/>
      <c r="E37" s="22"/>
      <c r="F37" s="25"/>
      <c r="G37" s="21"/>
      <c r="H37" s="24"/>
      <c r="I37" s="24"/>
      <c r="N37" s="3"/>
    </row>
    <row r="38" spans="1:32" x14ac:dyDescent="0.3">
      <c r="A38" s="3"/>
      <c r="B38" s="3"/>
      <c r="C38" s="3"/>
      <c r="D38" s="3"/>
      <c r="E38" s="3"/>
      <c r="F38" s="3"/>
      <c r="G38" s="2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32" x14ac:dyDescent="0.3">
      <c r="A39" s="3"/>
      <c r="B39" s="3"/>
      <c r="C39" s="3"/>
      <c r="D39" s="3"/>
      <c r="E39" s="3"/>
      <c r="F39" s="3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32" x14ac:dyDescent="0.3">
      <c r="A40" s="3"/>
      <c r="B40" s="3"/>
      <c r="C40" s="3"/>
      <c r="D40" s="3"/>
      <c r="E40" s="3"/>
      <c r="F40" s="3"/>
      <c r="G40" s="2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32" x14ac:dyDescent="0.3">
      <c r="A41" s="3"/>
      <c r="B41" s="3"/>
      <c r="C41" s="3"/>
      <c r="D41" s="3"/>
      <c r="E41" s="3"/>
      <c r="F41" s="3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32" x14ac:dyDescent="0.3">
      <c r="A42" s="3"/>
      <c r="B42" s="3"/>
      <c r="C42" s="3"/>
      <c r="D42" s="3"/>
      <c r="E42" s="3"/>
      <c r="F42" s="3"/>
      <c r="G42" s="28"/>
      <c r="H42" s="3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32" x14ac:dyDescent="0.3">
      <c r="A43" s="3"/>
      <c r="B43" s="3"/>
      <c r="C43" s="3"/>
      <c r="D43" s="3"/>
      <c r="E43" s="3"/>
      <c r="F43" s="3"/>
      <c r="G43" s="2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32" x14ac:dyDescent="0.3">
      <c r="A44" s="3"/>
      <c r="B44" s="3"/>
      <c r="C44" s="3"/>
      <c r="D44" s="3"/>
      <c r="E44" s="3"/>
      <c r="F44" s="3"/>
      <c r="G44" s="2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32" x14ac:dyDescent="0.3">
      <c r="A45" s="3"/>
      <c r="B45" s="3"/>
      <c r="C45" s="3"/>
      <c r="D45" s="3"/>
      <c r="E45" s="3"/>
      <c r="F45" s="3"/>
      <c r="G45" s="28"/>
      <c r="H45" s="2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32" x14ac:dyDescent="0.3">
      <c r="A46" s="3"/>
      <c r="B46" s="3"/>
      <c r="C46" s="3"/>
      <c r="D46" s="3"/>
      <c r="E46" s="3"/>
      <c r="F46" s="3"/>
      <c r="G46" s="2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32" x14ac:dyDescent="0.3">
      <c r="A47" s="3"/>
      <c r="B47" s="3"/>
      <c r="C47" s="3"/>
      <c r="D47" s="3"/>
      <c r="E47" s="3"/>
      <c r="F47" s="3"/>
      <c r="G47" s="2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32" x14ac:dyDescent="0.3">
      <c r="A48" s="3"/>
      <c r="B48" s="3"/>
      <c r="C48" s="3"/>
      <c r="D48" s="3"/>
      <c r="E48" s="3"/>
      <c r="F48" s="3"/>
      <c r="G48" s="2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/>
      <c r="B49" s="3"/>
      <c r="C49" s="3"/>
      <c r="D49" s="3"/>
      <c r="E49" s="3"/>
      <c r="F49" s="3"/>
      <c r="G49" s="2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/>
      <c r="B50" s="3"/>
      <c r="C50" s="3"/>
      <c r="D50" s="3"/>
      <c r="E50" s="3"/>
      <c r="F50" s="3"/>
      <c r="G50" s="2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/>
      <c r="B51" s="3"/>
      <c r="C51" s="3"/>
      <c r="D51" s="3"/>
      <c r="E51" s="3"/>
      <c r="F51" s="3"/>
      <c r="G51" s="2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/>
      <c r="B52" s="3"/>
      <c r="C52" s="3"/>
      <c r="D52" s="3"/>
      <c r="E52" s="3"/>
      <c r="F52" s="3"/>
      <c r="G52" s="2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3"/>
      <c r="B53" s="3"/>
      <c r="C53" s="3"/>
      <c r="D53" s="3"/>
      <c r="E53" s="3"/>
      <c r="F53" s="3"/>
      <c r="G53" s="2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3"/>
      <c r="B54" s="3"/>
      <c r="C54" s="3"/>
      <c r="D54" s="3"/>
      <c r="E54" s="3"/>
      <c r="F54" s="3"/>
      <c r="G54" s="2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3"/>
      <c r="B55" s="3"/>
      <c r="C55" s="3"/>
      <c r="D55" s="3"/>
      <c r="E55" s="3"/>
      <c r="F55" s="3"/>
      <c r="G55" s="2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3"/>
      <c r="B56" s="3"/>
      <c r="C56" s="3"/>
      <c r="D56" s="3"/>
      <c r="E56" s="3"/>
      <c r="F56" s="3"/>
      <c r="G56" s="2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3"/>
      <c r="B57" s="3"/>
      <c r="C57" s="3"/>
      <c r="D57" s="3"/>
      <c r="E57" s="3"/>
      <c r="F57" s="3"/>
      <c r="G57" s="2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3"/>
      <c r="B58" s="3"/>
      <c r="C58" s="3"/>
      <c r="D58" s="3"/>
      <c r="E58" s="3"/>
      <c r="F58" s="3"/>
      <c r="G58" s="2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3"/>
      <c r="B59" s="3"/>
      <c r="C59" s="3"/>
      <c r="D59" s="3"/>
      <c r="E59" s="3"/>
      <c r="F59" s="3"/>
      <c r="G59" s="2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3"/>
      <c r="B60" s="3"/>
      <c r="C60" s="3"/>
      <c r="D60" s="3"/>
      <c r="E60" s="3"/>
      <c r="F60" s="3"/>
      <c r="G60" s="2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3"/>
      <c r="B61" s="3"/>
      <c r="C61" s="3"/>
      <c r="D61" s="3"/>
      <c r="E61" s="3"/>
      <c r="F61" s="3"/>
      <c r="G61" s="2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3"/>
      <c r="B62" s="3"/>
      <c r="C62" s="3"/>
      <c r="D62" s="3"/>
      <c r="E62" s="3"/>
      <c r="F62" s="3"/>
      <c r="G62" s="2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3"/>
      <c r="B63" s="3"/>
      <c r="C63" s="3"/>
      <c r="D63" s="3"/>
      <c r="E63" s="3"/>
      <c r="F63" s="3"/>
      <c r="G63" s="2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3"/>
      <c r="B64" s="3"/>
      <c r="C64" s="3"/>
      <c r="D64" s="3"/>
      <c r="E64" s="3"/>
      <c r="F64" s="3"/>
      <c r="G64" s="2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3"/>
      <c r="B65" s="3"/>
      <c r="C65" s="3"/>
      <c r="D65" s="3"/>
      <c r="E65" s="3"/>
      <c r="F65" s="3"/>
      <c r="G65" s="2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3"/>
      <c r="B66" s="3"/>
      <c r="C66" s="3"/>
      <c r="D66" s="3"/>
      <c r="E66" s="3"/>
      <c r="F66" s="3"/>
      <c r="G66" s="2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3"/>
      <c r="B67" s="3"/>
      <c r="C67" s="3"/>
      <c r="D67" s="3"/>
      <c r="E67" s="3"/>
      <c r="F67" s="3"/>
      <c r="G67" s="2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3"/>
      <c r="B68" s="3"/>
      <c r="C68" s="3"/>
      <c r="D68" s="3"/>
      <c r="E68" s="3"/>
      <c r="F68" s="3"/>
      <c r="G68" s="2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3"/>
      <c r="B69" s="3"/>
      <c r="C69" s="3"/>
      <c r="D69" s="3"/>
      <c r="E69" s="3"/>
      <c r="F69" s="3"/>
      <c r="G69" s="2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3"/>
      <c r="B70" s="3"/>
      <c r="C70" s="3"/>
      <c r="D70" s="3"/>
      <c r="E70" s="3"/>
      <c r="F70" s="3"/>
      <c r="G70" s="2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3"/>
      <c r="B71" s="3"/>
      <c r="C71" s="3"/>
      <c r="D71" s="3"/>
      <c r="E71" s="3"/>
      <c r="F71" s="3"/>
      <c r="G71" s="2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3"/>
      <c r="B72" s="3"/>
      <c r="C72" s="3"/>
      <c r="D72" s="3"/>
      <c r="E72" s="3"/>
      <c r="F72" s="3"/>
      <c r="G72" s="2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03E0B-156F-483E-A74C-BF912A1E4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Encuesta general de trabajo</vt:lpstr>
      <vt:lpstr>DatosGenerales</vt:lpstr>
      <vt:lpstr>DatosSeccionados</vt:lpstr>
      <vt:lpstr>DatosLimpios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Vera</dc:creator>
  <cp:lastModifiedBy>Jorge Vera</cp:lastModifiedBy>
  <dcterms:created xsi:type="dcterms:W3CDTF">2022-11-24T01:44:54Z</dcterms:created>
  <dcterms:modified xsi:type="dcterms:W3CDTF">2022-11-26T22:19:43Z</dcterms:modified>
</cp:coreProperties>
</file>