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sam\Desktop\"/>
    </mc:Choice>
  </mc:AlternateContent>
  <bookViews>
    <workbookView xWindow="0" yWindow="0" windowWidth="3204" windowHeight="3288" activeTab="1"/>
  </bookViews>
  <sheets>
    <sheet name="HFU_RT" sheetId="1" r:id="rId1"/>
    <sheet name="Depth sorted" sheetId="5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5" l="1"/>
  <c r="E31" i="5"/>
  <c r="F21" i="5"/>
  <c r="E21" i="5"/>
  <c r="F27" i="5"/>
  <c r="E27" i="5"/>
  <c r="F12" i="5"/>
  <c r="E12" i="5"/>
  <c r="F24" i="5"/>
  <c r="E24" i="5"/>
  <c r="F25" i="5"/>
  <c r="E25" i="5"/>
  <c r="G25" i="5" s="1"/>
  <c r="H25" i="5" s="1"/>
  <c r="J25" i="5" s="1"/>
  <c r="F26" i="5"/>
  <c r="E26" i="5"/>
  <c r="F22" i="5"/>
  <c r="E22" i="5"/>
  <c r="G22" i="5" s="1"/>
  <c r="H22" i="5" s="1"/>
  <c r="J22" i="5" s="1"/>
  <c r="F23" i="5"/>
  <c r="E23" i="5"/>
  <c r="F3" i="5"/>
  <c r="E3" i="5"/>
  <c r="G3" i="5" s="1"/>
  <c r="H3" i="5" s="1"/>
  <c r="J3" i="5" s="1"/>
  <c r="F4" i="5"/>
  <c r="E4" i="5"/>
  <c r="F30" i="5"/>
  <c r="E30" i="5"/>
  <c r="F16" i="5"/>
  <c r="E16" i="5"/>
  <c r="F8" i="5"/>
  <c r="E8" i="5"/>
  <c r="F18" i="5"/>
  <c r="E18" i="5"/>
  <c r="F10" i="5"/>
  <c r="E10" i="5"/>
  <c r="G10" i="5" s="1"/>
  <c r="H10" i="5" s="1"/>
  <c r="J10" i="5" s="1"/>
  <c r="F6" i="5"/>
  <c r="E6" i="5"/>
  <c r="F20" i="5"/>
  <c r="E20" i="5"/>
  <c r="F7" i="5"/>
  <c r="E7" i="5"/>
  <c r="F11" i="5"/>
  <c r="E11" i="5"/>
  <c r="F9" i="5"/>
  <c r="E9" i="5"/>
  <c r="F40" i="5"/>
  <c r="E40" i="5"/>
  <c r="G40" i="5" s="1"/>
  <c r="H40" i="5" s="1"/>
  <c r="J40" i="5" s="1"/>
  <c r="F28" i="5"/>
  <c r="E28" i="5"/>
  <c r="F15" i="5"/>
  <c r="E15" i="5"/>
  <c r="G15" i="5" s="1"/>
  <c r="H15" i="5" s="1"/>
  <c r="J15" i="5" s="1"/>
  <c r="F2" i="5"/>
  <c r="G2" i="5" s="1"/>
  <c r="H2" i="5" s="1"/>
  <c r="J2" i="5" s="1"/>
  <c r="E2" i="5"/>
  <c r="F29" i="5"/>
  <c r="E29" i="5"/>
  <c r="G29" i="5" s="1"/>
  <c r="H29" i="5" s="1"/>
  <c r="J29" i="5" s="1"/>
  <c r="F17" i="5"/>
  <c r="E17" i="5"/>
  <c r="F13" i="5"/>
  <c r="E13" i="5"/>
  <c r="G13" i="5" s="1"/>
  <c r="H13" i="5" s="1"/>
  <c r="J13" i="5" s="1"/>
  <c r="F45" i="5"/>
  <c r="E45" i="5"/>
  <c r="F33" i="5"/>
  <c r="E33" i="5"/>
  <c r="G33" i="5" s="1"/>
  <c r="H33" i="5" s="1"/>
  <c r="J33" i="5" s="1"/>
  <c r="F35" i="5"/>
  <c r="E35" i="5"/>
  <c r="F38" i="5"/>
  <c r="E38" i="5"/>
  <c r="F39" i="5"/>
  <c r="E39" i="5"/>
  <c r="F32" i="5"/>
  <c r="E32" i="5"/>
  <c r="G32" i="5" s="1"/>
  <c r="H32" i="5" s="1"/>
  <c r="J32" i="5" s="1"/>
  <c r="F5" i="5"/>
  <c r="E5" i="5"/>
  <c r="F37" i="5"/>
  <c r="E37" i="5"/>
  <c r="G37" i="5" s="1"/>
  <c r="H37" i="5" s="1"/>
  <c r="J37" i="5" s="1"/>
  <c r="F14" i="5"/>
  <c r="E14" i="5"/>
  <c r="F34" i="5"/>
  <c r="E34" i="5"/>
  <c r="F36" i="5"/>
  <c r="E36" i="5"/>
  <c r="F19" i="5"/>
  <c r="E19" i="5"/>
  <c r="F42" i="5"/>
  <c r="E42" i="5"/>
  <c r="F44" i="5"/>
  <c r="E44" i="5"/>
  <c r="F41" i="5"/>
  <c r="E41" i="5"/>
  <c r="F43" i="5"/>
  <c r="E43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G34" i="5" l="1"/>
  <c r="H34" i="5" s="1"/>
  <c r="J34" i="5" s="1"/>
  <c r="G41" i="5"/>
  <c r="H41" i="5" s="1"/>
  <c r="J41" i="5" s="1"/>
  <c r="G14" i="5"/>
  <c r="H14" i="5" s="1"/>
  <c r="J14" i="5" s="1"/>
  <c r="G5" i="5"/>
  <c r="H5" i="5" s="1"/>
  <c r="J5" i="5" s="1"/>
  <c r="G7" i="5"/>
  <c r="H7" i="5" s="1"/>
  <c r="J7" i="5" s="1"/>
  <c r="G18" i="5"/>
  <c r="H18" i="5" s="1"/>
  <c r="J18" i="5" s="1"/>
  <c r="G4" i="5"/>
  <c r="H4" i="5" s="1"/>
  <c r="J4" i="5" s="1"/>
  <c r="G26" i="5"/>
  <c r="H26" i="5" s="1"/>
  <c r="J26" i="5" s="1"/>
  <c r="G42" i="5"/>
  <c r="H42" i="5" s="1"/>
  <c r="J42" i="5" s="1"/>
  <c r="G21" i="5"/>
  <c r="H21" i="5" s="1"/>
  <c r="J21" i="5" s="1"/>
  <c r="G43" i="5"/>
  <c r="H43" i="5" s="1"/>
  <c r="J43" i="5" s="1"/>
  <c r="G44" i="5"/>
  <c r="H44" i="5" s="1"/>
  <c r="J44" i="5" s="1"/>
  <c r="G39" i="5"/>
  <c r="H39" i="5" s="1"/>
  <c r="J39" i="5" s="1"/>
  <c r="G45" i="5"/>
  <c r="H45" i="5" s="1"/>
  <c r="J45" i="5" s="1"/>
  <c r="G17" i="5"/>
  <c r="H17" i="5" s="1"/>
  <c r="J17" i="5" s="1"/>
  <c r="G28" i="5"/>
  <c r="H28" i="5" s="1"/>
  <c r="J28" i="5" s="1"/>
  <c r="G20" i="5"/>
  <c r="H20" i="5" s="1"/>
  <c r="J20" i="5" s="1"/>
  <c r="G8" i="5"/>
  <c r="H8" i="5" s="1"/>
  <c r="J8" i="5" s="1"/>
  <c r="G30" i="5"/>
  <c r="H30" i="5" s="1"/>
  <c r="J30" i="5" s="1"/>
  <c r="G23" i="5"/>
  <c r="H23" i="5" s="1"/>
  <c r="J23" i="5" s="1"/>
  <c r="G27" i="5"/>
  <c r="H27" i="5" s="1"/>
  <c r="J27" i="5" s="1"/>
  <c r="G16" i="5"/>
  <c r="H16" i="5" s="1"/>
  <c r="J16" i="5" s="1"/>
  <c r="G9" i="5"/>
  <c r="H9" i="5" s="1"/>
  <c r="J9" i="5" s="1"/>
  <c r="G24" i="5"/>
  <c r="H24" i="5" s="1"/>
  <c r="J24" i="5" s="1"/>
  <c r="G36" i="5"/>
  <c r="H36" i="5" s="1"/>
  <c r="J36" i="5" s="1"/>
  <c r="G35" i="5"/>
  <c r="H35" i="5" s="1"/>
  <c r="J35" i="5" s="1"/>
  <c r="G11" i="5"/>
  <c r="H11" i="5" s="1"/>
  <c r="J11" i="5" s="1"/>
  <c r="G6" i="5"/>
  <c r="H6" i="5" s="1"/>
  <c r="J6" i="5" s="1"/>
  <c r="G12" i="5"/>
  <c r="H12" i="5" s="1"/>
  <c r="J12" i="5" s="1"/>
  <c r="G31" i="5"/>
  <c r="H31" i="5" s="1"/>
  <c r="J31" i="5" s="1"/>
  <c r="G19" i="5"/>
  <c r="H19" i="5" s="1"/>
  <c r="J19" i="5" s="1"/>
  <c r="G38" i="5"/>
  <c r="H38" i="5" s="1"/>
  <c r="J38" i="5" s="1"/>
  <c r="F17" i="1" l="1"/>
  <c r="E17" i="1"/>
  <c r="F4" i="1"/>
  <c r="E4" i="1"/>
  <c r="F2" i="1"/>
  <c r="E2" i="1"/>
  <c r="F5" i="1"/>
  <c r="E5" i="1"/>
  <c r="F3" i="1"/>
  <c r="E3" i="1"/>
  <c r="F24" i="1"/>
  <c r="E24" i="1"/>
  <c r="F13" i="1"/>
  <c r="E13" i="1"/>
  <c r="F14" i="1"/>
  <c r="E14" i="1"/>
  <c r="F10" i="1"/>
  <c r="E10" i="1"/>
  <c r="F7" i="1"/>
  <c r="E7" i="1"/>
  <c r="F15" i="1"/>
  <c r="E15" i="1"/>
  <c r="F8" i="1"/>
  <c r="E8" i="1"/>
  <c r="F16" i="1"/>
  <c r="E16" i="1"/>
  <c r="F12" i="1"/>
  <c r="E12" i="1"/>
  <c r="F45" i="1"/>
  <c r="E45" i="1"/>
  <c r="F34" i="1"/>
  <c r="E34" i="1"/>
  <c r="F20" i="1"/>
  <c r="E20" i="1"/>
  <c r="F23" i="1"/>
  <c r="E23" i="1"/>
  <c r="F43" i="1"/>
  <c r="E43" i="1"/>
  <c r="F39" i="1"/>
  <c r="E39" i="1"/>
  <c r="F40" i="1"/>
  <c r="E40" i="1"/>
  <c r="F41" i="1"/>
  <c r="E41" i="1"/>
  <c r="F37" i="1"/>
  <c r="E37" i="1"/>
  <c r="F38" i="1"/>
  <c r="E38" i="1"/>
  <c r="F44" i="1"/>
  <c r="E44" i="1"/>
  <c r="F28" i="1"/>
  <c r="E28" i="1"/>
  <c r="F6" i="1"/>
  <c r="E6" i="1"/>
  <c r="F31" i="1"/>
  <c r="E31" i="1"/>
  <c r="F19" i="1"/>
  <c r="E19" i="1"/>
  <c r="F33" i="1"/>
  <c r="E33" i="1"/>
  <c r="F22" i="1"/>
  <c r="E22" i="1"/>
  <c r="F9" i="1"/>
  <c r="E9" i="1"/>
  <c r="F18" i="1"/>
  <c r="E18" i="1"/>
  <c r="F42" i="1"/>
  <c r="E42" i="1"/>
  <c r="F26" i="1"/>
  <c r="E26" i="1"/>
  <c r="F30" i="1"/>
  <c r="E30" i="1"/>
  <c r="F25" i="1"/>
  <c r="E25" i="1"/>
  <c r="F32" i="1"/>
  <c r="E32" i="1"/>
  <c r="F27" i="1"/>
  <c r="E27" i="1"/>
  <c r="F29" i="1"/>
  <c r="E29" i="1"/>
  <c r="F11" i="1"/>
  <c r="E11" i="1"/>
  <c r="F35" i="1"/>
  <c r="E35" i="1"/>
  <c r="F36" i="1"/>
  <c r="E36" i="1"/>
  <c r="F21" i="1"/>
  <c r="E21" i="1"/>
  <c r="G21" i="1" l="1"/>
  <c r="H21" i="1" s="1"/>
  <c r="G29" i="1"/>
  <c r="H29" i="1" s="1"/>
  <c r="G30" i="1"/>
  <c r="H30" i="1" s="1"/>
  <c r="G42" i="1"/>
  <c r="H42" i="1" s="1"/>
  <c r="G9" i="1"/>
  <c r="H9" i="1" s="1"/>
  <c r="G33" i="1"/>
  <c r="H33" i="1" s="1"/>
  <c r="G31" i="1"/>
  <c r="H31" i="1" s="1"/>
  <c r="G28" i="1"/>
  <c r="H28" i="1" s="1"/>
  <c r="G5" i="1"/>
  <c r="H5" i="1" s="1"/>
  <c r="G4" i="1"/>
  <c r="H4" i="1" s="1"/>
  <c r="G44" i="1"/>
  <c r="H44" i="1" s="1"/>
  <c r="G40" i="1"/>
  <c r="H40" i="1" s="1"/>
  <c r="G16" i="1"/>
  <c r="H16" i="1" s="1"/>
  <c r="G10" i="1"/>
  <c r="H10" i="1" s="1"/>
  <c r="G3" i="1"/>
  <c r="H3" i="1" s="1"/>
  <c r="G11" i="1"/>
  <c r="H11" i="1" s="1"/>
  <c r="G27" i="1"/>
  <c r="H27" i="1" s="1"/>
  <c r="G25" i="1"/>
  <c r="H25" i="1" s="1"/>
  <c r="G19" i="1"/>
  <c r="H19" i="1" s="1"/>
  <c r="G35" i="1"/>
  <c r="H35" i="1" s="1"/>
  <c r="G36" i="1"/>
  <c r="H36" i="1" s="1"/>
  <c r="G39" i="1"/>
  <c r="H39" i="1" s="1"/>
  <c r="G23" i="1"/>
  <c r="H23" i="1" s="1"/>
  <c r="G34" i="1"/>
  <c r="H34" i="1" s="1"/>
  <c r="G12" i="1"/>
  <c r="H12" i="1" s="1"/>
  <c r="G8" i="1"/>
  <c r="H8" i="1" s="1"/>
  <c r="G7" i="1"/>
  <c r="H7" i="1" s="1"/>
  <c r="G32" i="1"/>
  <c r="H32" i="1" s="1"/>
  <c r="G18" i="1"/>
  <c r="H18" i="1" s="1"/>
  <c r="G38" i="1"/>
  <c r="H38" i="1" s="1"/>
  <c r="G41" i="1"/>
  <c r="H41" i="1" s="1"/>
  <c r="G20" i="1"/>
  <c r="H20" i="1" s="1"/>
  <c r="G14" i="1"/>
  <c r="H14" i="1" s="1"/>
  <c r="G24" i="1"/>
  <c r="H24" i="1" s="1"/>
  <c r="G17" i="1"/>
  <c r="H17" i="1" s="1"/>
  <c r="G26" i="1"/>
  <c r="H26" i="1" s="1"/>
  <c r="G22" i="1"/>
  <c r="H22" i="1" s="1"/>
  <c r="G6" i="1"/>
  <c r="H6" i="1" s="1"/>
  <c r="G37" i="1"/>
  <c r="H37" i="1" s="1"/>
  <c r="G43" i="1"/>
  <c r="H43" i="1" s="1"/>
  <c r="G45" i="1"/>
  <c r="H45" i="1" s="1"/>
  <c r="G15" i="1"/>
  <c r="H15" i="1" s="1"/>
  <c r="G13" i="1"/>
  <c r="H13" i="1" s="1"/>
  <c r="G2" i="1"/>
  <c r="H2" i="1" s="1"/>
</calcChain>
</file>

<file path=xl/sharedStrings.xml><?xml version="1.0" encoding="utf-8"?>
<sst xmlns="http://schemas.openxmlformats.org/spreadsheetml/2006/main" count="44" uniqueCount="19">
  <si>
    <t>DEPTH</t>
  </si>
  <si>
    <t>PoroRCA</t>
  </si>
  <si>
    <t>PermRCA</t>
  </si>
  <si>
    <t>RQI</t>
  </si>
  <si>
    <t>PHIz</t>
  </si>
  <si>
    <t>FZI</t>
  </si>
  <si>
    <t>Log FZI</t>
  </si>
  <si>
    <t>Percentile</t>
  </si>
  <si>
    <t>Log FZI &lt;</t>
  </si>
  <si>
    <t>&lt; Log FZI &lt;</t>
  </si>
  <si>
    <t xml:space="preserve"> Log FZI &gt;</t>
  </si>
  <si>
    <t>PHIE</t>
  </si>
  <si>
    <t>HFU 1</t>
  </si>
  <si>
    <t>HFU 2</t>
  </si>
  <si>
    <t>HFU 3</t>
  </si>
  <si>
    <t>HFU 4</t>
  </si>
  <si>
    <t>HFU 5</t>
  </si>
  <si>
    <t>HFU 6</t>
  </si>
  <si>
    <t>HFU_RT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</si>
</sst>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66FF9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FF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/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8643109119865"/>
          <c:y val="5.128205128205128E-2"/>
          <c:w val="0.82221444909178421"/>
          <c:h val="0.70499568672797008"/>
        </c:manualLayout>
      </c:layout>
      <c:scatterChart>
        <c:scatterStyle val="lineMarker"/>
        <c:varyColors val="0"/>
        <c:ser>
          <c:idx val="0"/>
          <c:order val="0"/>
          <c:tx>
            <c:v>HFU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7"/>
            <c:dispRSqr val="0"/>
            <c:dispEq val="0"/>
          </c:trendline>
          <c:xVal>
            <c:numRef>
              <c:f>HFU_RT!$H$2:$H$9</c:f>
              <c:numCache>
                <c:formatCode>General</c:formatCode>
                <c:ptCount val="8"/>
                <c:pt idx="0">
                  <c:v>-1.3411049766293472</c:v>
                </c:pt>
                <c:pt idx="1">
                  <c:v>-1.3205497456783013</c:v>
                </c:pt>
                <c:pt idx="2">
                  <c:v>-1.2610871012578324</c:v>
                </c:pt>
                <c:pt idx="3">
                  <c:v>-1.2550161442216061</c:v>
                </c:pt>
                <c:pt idx="4">
                  <c:v>-1.0914686452711662</c:v>
                </c:pt>
                <c:pt idx="5">
                  <c:v>-1.063735451455504</c:v>
                </c:pt>
                <c:pt idx="6">
                  <c:v>-0.98463837127483989</c:v>
                </c:pt>
                <c:pt idx="7">
                  <c:v>-0.96413416010827546</c:v>
                </c:pt>
              </c:numCache>
            </c:numRef>
          </c:xVal>
          <c:yVal>
            <c:numRef>
              <c:f>HFU_RT!$I$2:$I$9</c:f>
              <c:numCache>
                <c:formatCode>General</c:formatCode>
                <c:ptCount val="8"/>
                <c:pt idx="0">
                  <c:v>1.1363636363636365</c:v>
                </c:pt>
                <c:pt idx="1">
                  <c:v>3.4090909090909092</c:v>
                </c:pt>
                <c:pt idx="2">
                  <c:v>5.6818181818181825</c:v>
                </c:pt>
                <c:pt idx="3">
                  <c:v>7.954545454545455</c:v>
                </c:pt>
                <c:pt idx="4">
                  <c:v>10.227272727272728</c:v>
                </c:pt>
                <c:pt idx="5">
                  <c:v>12.500000000000002</c:v>
                </c:pt>
                <c:pt idx="6">
                  <c:v>14.772727272727273</c:v>
                </c:pt>
                <c:pt idx="7">
                  <c:v>17.045454545454547</c:v>
                </c:pt>
              </c:numCache>
            </c:numRef>
          </c:yVal>
          <c:smooth val="0"/>
        </c:ser>
        <c:ser>
          <c:idx val="1"/>
          <c:order val="1"/>
          <c:tx>
            <c:v>HFU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.000000000000001E-2"/>
            <c:backward val="5.000000000000001E-2"/>
            <c:dispRSqr val="0"/>
            <c:dispEq val="0"/>
          </c:trendline>
          <c:xVal>
            <c:numRef>
              <c:f>HFU_RT!$H$10:$H$13</c:f>
              <c:numCache>
                <c:formatCode>General</c:formatCode>
                <c:ptCount val="4"/>
                <c:pt idx="0">
                  <c:v>-0.83855903220367722</c:v>
                </c:pt>
                <c:pt idx="1">
                  <c:v>-0.83132731003540516</c:v>
                </c:pt>
                <c:pt idx="2">
                  <c:v>-0.82302458237251708</c:v>
                </c:pt>
                <c:pt idx="3">
                  <c:v>-0.77554066653168818</c:v>
                </c:pt>
              </c:numCache>
            </c:numRef>
          </c:xVal>
          <c:yVal>
            <c:numRef>
              <c:f>HFU_RT!$I$10:$I$13</c:f>
              <c:numCache>
                <c:formatCode>General</c:formatCode>
                <c:ptCount val="4"/>
                <c:pt idx="0">
                  <c:v>19.31818181818182</c:v>
                </c:pt>
                <c:pt idx="1">
                  <c:v>21.590909090909093</c:v>
                </c:pt>
                <c:pt idx="2">
                  <c:v>23.863636363636367</c:v>
                </c:pt>
                <c:pt idx="3">
                  <c:v>26.13636363636364</c:v>
                </c:pt>
              </c:numCache>
            </c:numRef>
          </c:yVal>
          <c:smooth val="0"/>
        </c:ser>
        <c:ser>
          <c:idx val="2"/>
          <c:order val="2"/>
          <c:tx>
            <c:v>HFU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"/>
            <c:backward val="0.1"/>
            <c:dispRSqr val="0"/>
            <c:dispEq val="0"/>
          </c:trendline>
          <c:xVal>
            <c:numRef>
              <c:f>HFU_RT!$H$14:$H$19</c:f>
              <c:numCache>
                <c:formatCode>General</c:formatCode>
                <c:ptCount val="6"/>
                <c:pt idx="0">
                  <c:v>-0.62276928417877675</c:v>
                </c:pt>
                <c:pt idx="1">
                  <c:v>-0.58180859875911195</c:v>
                </c:pt>
                <c:pt idx="2">
                  <c:v>-0.49827969170096209</c:v>
                </c:pt>
                <c:pt idx="3">
                  <c:v>-0.42359735745934129</c:v>
                </c:pt>
                <c:pt idx="4">
                  <c:v>-0.35726495990421597</c:v>
                </c:pt>
                <c:pt idx="5">
                  <c:v>-0.34586502861824137</c:v>
                </c:pt>
              </c:numCache>
            </c:numRef>
          </c:xVal>
          <c:yVal>
            <c:numRef>
              <c:f>HFU_RT!$I$14:$I$19</c:f>
              <c:numCache>
                <c:formatCode>General</c:formatCode>
                <c:ptCount val="6"/>
                <c:pt idx="0">
                  <c:v>28.40909090909091</c:v>
                </c:pt>
                <c:pt idx="1">
                  <c:v>30.681818181818183</c:v>
                </c:pt>
                <c:pt idx="2">
                  <c:v>32.954545454545453</c:v>
                </c:pt>
                <c:pt idx="3">
                  <c:v>35.227272727272727</c:v>
                </c:pt>
                <c:pt idx="4">
                  <c:v>37.5</c:v>
                </c:pt>
                <c:pt idx="5">
                  <c:v>39.772727272727273</c:v>
                </c:pt>
              </c:numCache>
            </c:numRef>
          </c:yVal>
          <c:smooth val="0"/>
        </c:ser>
        <c:ser>
          <c:idx val="3"/>
          <c:order val="3"/>
          <c:tx>
            <c:v>HFU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.000000000000001E-2"/>
            <c:backward val="0.1"/>
            <c:dispRSqr val="0"/>
            <c:dispEq val="0"/>
          </c:trendline>
          <c:xVal>
            <c:numRef>
              <c:f>HFU_RT!$H$20:$H$23</c:f>
              <c:numCache>
                <c:formatCode>General</c:formatCode>
                <c:ptCount val="4"/>
                <c:pt idx="0">
                  <c:v>-0.29470607711278962</c:v>
                </c:pt>
                <c:pt idx="1">
                  <c:v>-0.29036730912337122</c:v>
                </c:pt>
                <c:pt idx="2">
                  <c:v>-0.24162851580128392</c:v>
                </c:pt>
                <c:pt idx="3">
                  <c:v>-0.17679278971578352</c:v>
                </c:pt>
              </c:numCache>
            </c:numRef>
          </c:xVal>
          <c:yVal>
            <c:numRef>
              <c:f>HFU_RT!$I$20:$I$23</c:f>
              <c:numCache>
                <c:formatCode>General</c:formatCode>
                <c:ptCount val="4"/>
                <c:pt idx="0">
                  <c:v>42.045454545454547</c:v>
                </c:pt>
                <c:pt idx="1">
                  <c:v>44.31818181818182</c:v>
                </c:pt>
                <c:pt idx="2">
                  <c:v>46.590909090909093</c:v>
                </c:pt>
                <c:pt idx="3">
                  <c:v>48.863636363636367</c:v>
                </c:pt>
              </c:numCache>
            </c:numRef>
          </c:yVal>
          <c:smooth val="0"/>
        </c:ser>
        <c:ser>
          <c:idx val="4"/>
          <c:order val="4"/>
          <c:tx>
            <c:v>HFU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99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.000000000000001E-2"/>
            <c:backward val="0.1"/>
            <c:dispRSqr val="0"/>
            <c:dispEq val="0"/>
          </c:trendline>
          <c:xVal>
            <c:numRef>
              <c:f>HFU_RT!$H$24:$H$41</c:f>
              <c:numCache>
                <c:formatCode>General</c:formatCode>
                <c:ptCount val="18"/>
                <c:pt idx="0">
                  <c:v>-0.13736576168726219</c:v>
                </c:pt>
                <c:pt idx="1">
                  <c:v>-0.13573735735615142</c:v>
                </c:pt>
                <c:pt idx="2">
                  <c:v>-0.12521429659390731</c:v>
                </c:pt>
                <c:pt idx="3">
                  <c:v>-0.12473075690897127</c:v>
                </c:pt>
                <c:pt idx="4">
                  <c:v>-0.10262374298989219</c:v>
                </c:pt>
                <c:pt idx="5">
                  <c:v>-9.4931380394932957E-2</c:v>
                </c:pt>
                <c:pt idx="6">
                  <c:v>-9.1088285490579193E-2</c:v>
                </c:pt>
                <c:pt idx="7">
                  <c:v>-8.0515099237632615E-2</c:v>
                </c:pt>
                <c:pt idx="8">
                  <c:v>-4.1798395434377175E-2</c:v>
                </c:pt>
                <c:pt idx="9">
                  <c:v>-2.7151867734347853E-2</c:v>
                </c:pt>
                <c:pt idx="10">
                  <c:v>-7.7869826363556752E-3</c:v>
                </c:pt>
                <c:pt idx="11">
                  <c:v>-9.589690821839227E-4</c:v>
                </c:pt>
                <c:pt idx="12">
                  <c:v>1.3887197838775156E-2</c:v>
                </c:pt>
                <c:pt idx="13">
                  <c:v>5.7354895249800079E-2</c:v>
                </c:pt>
                <c:pt idx="14">
                  <c:v>9.4459329443539644E-2</c:v>
                </c:pt>
                <c:pt idx="15">
                  <c:v>0.10956338536853392</c:v>
                </c:pt>
                <c:pt idx="16">
                  <c:v>0.13110259396176269</c:v>
                </c:pt>
                <c:pt idx="17">
                  <c:v>0.14624846867809613</c:v>
                </c:pt>
              </c:numCache>
            </c:numRef>
          </c:xVal>
          <c:yVal>
            <c:numRef>
              <c:f>HFU_RT!$I$24:$I$41</c:f>
              <c:numCache>
                <c:formatCode>General</c:formatCode>
                <c:ptCount val="18"/>
                <c:pt idx="0">
                  <c:v>51.13636363636364</c:v>
                </c:pt>
                <c:pt idx="1">
                  <c:v>53.409090909090914</c:v>
                </c:pt>
                <c:pt idx="2">
                  <c:v>55.68181818181818</c:v>
                </c:pt>
                <c:pt idx="3">
                  <c:v>57.954545454545453</c:v>
                </c:pt>
                <c:pt idx="4">
                  <c:v>60.227272727272727</c:v>
                </c:pt>
                <c:pt idx="5">
                  <c:v>62.5</c:v>
                </c:pt>
                <c:pt idx="6">
                  <c:v>64.77272727272728</c:v>
                </c:pt>
                <c:pt idx="7">
                  <c:v>67.045454545454561</c:v>
                </c:pt>
                <c:pt idx="8">
                  <c:v>69.318181818181827</c:v>
                </c:pt>
                <c:pt idx="9">
                  <c:v>71.590909090909108</c:v>
                </c:pt>
                <c:pt idx="10">
                  <c:v>73.863636363636374</c:v>
                </c:pt>
                <c:pt idx="11">
                  <c:v>76.13636363636364</c:v>
                </c:pt>
                <c:pt idx="12">
                  <c:v>78.409090909090921</c:v>
                </c:pt>
                <c:pt idx="13">
                  <c:v>80.681818181818187</c:v>
                </c:pt>
                <c:pt idx="14">
                  <c:v>82.954545454545467</c:v>
                </c:pt>
                <c:pt idx="15">
                  <c:v>85.227272727272734</c:v>
                </c:pt>
                <c:pt idx="16">
                  <c:v>87.500000000000014</c:v>
                </c:pt>
                <c:pt idx="17">
                  <c:v>89.77272727272728</c:v>
                </c:pt>
              </c:numCache>
            </c:numRef>
          </c:yVal>
          <c:smooth val="0"/>
        </c:ser>
        <c:ser>
          <c:idx val="5"/>
          <c:order val="5"/>
          <c:tx>
            <c:v>HFU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.000000000000001E-2"/>
            <c:dispRSqr val="0"/>
            <c:dispEq val="0"/>
          </c:trendline>
          <c:xVal>
            <c:numRef>
              <c:f>HFU_RT!$H$42:$H$45</c:f>
              <c:numCache>
                <c:formatCode>General</c:formatCode>
                <c:ptCount val="4"/>
                <c:pt idx="0">
                  <c:v>0.16143943666142208</c:v>
                </c:pt>
                <c:pt idx="1">
                  <c:v>0.16338341476478649</c:v>
                </c:pt>
                <c:pt idx="2">
                  <c:v>0.19427898829949644</c:v>
                </c:pt>
                <c:pt idx="3">
                  <c:v>0.30112504593984701</c:v>
                </c:pt>
              </c:numCache>
            </c:numRef>
          </c:xVal>
          <c:yVal>
            <c:numRef>
              <c:f>HFU_RT!$I$42:$I$45</c:f>
              <c:numCache>
                <c:formatCode>General</c:formatCode>
                <c:ptCount val="4"/>
                <c:pt idx="0">
                  <c:v>92.045454545454561</c:v>
                </c:pt>
                <c:pt idx="1">
                  <c:v>94.318181818181827</c:v>
                </c:pt>
                <c:pt idx="2">
                  <c:v>96.590909090909108</c:v>
                </c:pt>
                <c:pt idx="3">
                  <c:v>98.863636363636374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15440"/>
        <c:axId val="368816000"/>
      </c:scatterChart>
      <c:valAx>
        <c:axId val="36881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FZI</a:t>
                </a:r>
              </a:p>
            </c:rich>
          </c:tx>
          <c:layout>
            <c:manualLayout>
              <c:xMode val="edge"/>
              <c:yMode val="edge"/>
              <c:x val="0.4439181042823333"/>
              <c:y val="0.83179413762090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16000"/>
        <c:crosses val="autoZero"/>
        <c:crossBetween val="midCat"/>
      </c:valAx>
      <c:valAx>
        <c:axId val="36881600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</a:t>
                </a:r>
              </a:p>
            </c:rich>
          </c:tx>
          <c:layout>
            <c:manualLayout>
              <c:xMode val="edge"/>
              <c:yMode val="edge"/>
              <c:x val="9.4517958412098299E-3"/>
              <c:y val="0.30708991795605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154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6527453299106"/>
          <c:y val="5.128205128205128E-2"/>
          <c:w val="0.8311357714901022"/>
          <c:h val="0.74478894481174263"/>
        </c:manualLayout>
      </c:layout>
      <c:scatterChart>
        <c:scatterStyle val="lineMarker"/>
        <c:varyColors val="0"/>
        <c:ser>
          <c:idx val="0"/>
          <c:order val="0"/>
          <c:tx>
            <c:v>RT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HFU_RT!$F$2:$F$9</c:f>
              <c:numCache>
                <c:formatCode>General</c:formatCode>
                <c:ptCount val="8"/>
                <c:pt idx="0">
                  <c:v>0.10147473735245945</c:v>
                </c:pt>
                <c:pt idx="1">
                  <c:v>9.8226089320821053E-2</c:v>
                </c:pt>
                <c:pt idx="2">
                  <c:v>8.9416815084592052E-2</c:v>
                </c:pt>
                <c:pt idx="3">
                  <c:v>8.8564272481773079E-2</c:v>
                </c:pt>
                <c:pt idx="4">
                  <c:v>0.19264616601895751</c:v>
                </c:pt>
                <c:pt idx="5">
                  <c:v>6.5561093782227881E-2</c:v>
                </c:pt>
                <c:pt idx="6">
                  <c:v>5.7926032920599634E-2</c:v>
                </c:pt>
                <c:pt idx="7">
                  <c:v>0.16267856773658945</c:v>
                </c:pt>
              </c:numCache>
            </c:numRef>
          </c:xVal>
          <c:yVal>
            <c:numRef>
              <c:f>HFU_RT!$E$2:$E$9</c:f>
              <c:numCache>
                <c:formatCode>General</c:formatCode>
                <c:ptCount val="8"/>
                <c:pt idx="0">
                  <c:v>4.6265041841612609E-3</c:v>
                </c:pt>
                <c:pt idx="1">
                  <c:v>4.6954487874998046E-3</c:v>
                </c:pt>
                <c:pt idx="2">
                  <c:v>4.9015348578501632E-3</c:v>
                </c:pt>
                <c:pt idx="3">
                  <c:v>4.9231425979000612E-3</c:v>
                </c:pt>
                <c:pt idx="4">
                  <c:v>1.5606004398249331E-2</c:v>
                </c:pt>
                <c:pt idx="5">
                  <c:v>5.6612292126074293E-3</c:v>
                </c:pt>
                <c:pt idx="6">
                  <c:v>6.0011628963506404E-3</c:v>
                </c:pt>
                <c:pt idx="7">
                  <c:v>1.7668357575280427E-2</c:v>
                </c:pt>
              </c:numCache>
            </c:numRef>
          </c:yVal>
          <c:smooth val="0"/>
        </c:ser>
        <c:ser>
          <c:idx val="1"/>
          <c:order val="1"/>
          <c:tx>
            <c:v>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HFU_RT!$F$10:$F$13</c:f>
              <c:numCache>
                <c:formatCode>General</c:formatCode>
                <c:ptCount val="4"/>
                <c:pt idx="0">
                  <c:v>8.3843085519144142E-2</c:v>
                </c:pt>
                <c:pt idx="1">
                  <c:v>0.2098702492557265</c:v>
                </c:pt>
                <c:pt idx="2">
                  <c:v>4.501462279399792E-2</c:v>
                </c:pt>
                <c:pt idx="3">
                  <c:v>0.11601879445959054</c:v>
                </c:pt>
              </c:numCache>
            </c:numRef>
          </c:xVal>
          <c:yVal>
            <c:numRef>
              <c:f>HFU_RT!$E$10:$E$13</c:f>
              <c:numCache>
                <c:formatCode>General</c:formatCode>
                <c:ptCount val="4"/>
                <c:pt idx="0">
                  <c:v>1.2159290103877703E-2</c:v>
                </c:pt>
                <c:pt idx="1">
                  <c:v>3.0947357244639342E-2</c:v>
                </c:pt>
                <c:pt idx="2">
                  <c:v>6.7659538767803609E-3</c:v>
                </c:pt>
                <c:pt idx="3">
                  <c:v>1.945304905281478E-2</c:v>
                </c:pt>
              </c:numCache>
            </c:numRef>
          </c:yVal>
          <c:smooth val="0"/>
        </c:ser>
        <c:ser>
          <c:idx val="2"/>
          <c:order val="2"/>
          <c:tx>
            <c:v>RT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HFU_RT!$F$14:$F$19</c:f>
              <c:numCache>
                <c:formatCode>General</c:formatCode>
                <c:ptCount val="6"/>
                <c:pt idx="0">
                  <c:v>9.4404603133701401E-2</c:v>
                </c:pt>
                <c:pt idx="1">
                  <c:v>3.0944293386351344E-2</c:v>
                </c:pt>
                <c:pt idx="2">
                  <c:v>2.7187302098916517E-2</c:v>
                </c:pt>
                <c:pt idx="3">
                  <c:v>2.4219154292987408E-2</c:v>
                </c:pt>
                <c:pt idx="4">
                  <c:v>0.14471031006090732</c:v>
                </c:pt>
                <c:pt idx="5">
                  <c:v>0.2074094923969996</c:v>
                </c:pt>
              </c:numCache>
            </c:numRef>
          </c:xVal>
          <c:yVal>
            <c:numRef>
              <c:f>HFU_RT!$E$14:$E$19</c:f>
              <c:numCache>
                <c:formatCode>General</c:formatCode>
                <c:ptCount val="6"/>
                <c:pt idx="0">
                  <c:v>2.2502143331415998E-2</c:v>
                </c:pt>
                <c:pt idx="1">
                  <c:v>8.1053536998915519E-3</c:v>
                </c:pt>
                <c:pt idx="2">
                  <c:v>8.6315029103293285E-3</c:v>
                </c:pt>
                <c:pt idx="3">
                  <c:v>9.1319098714133223E-3</c:v>
                </c:pt>
                <c:pt idx="4">
                  <c:v>6.356740960776848E-2</c:v>
                </c:pt>
                <c:pt idx="5">
                  <c:v>9.3532727726808623E-2</c:v>
                </c:pt>
              </c:numCache>
            </c:numRef>
          </c:yVal>
          <c:smooth val="0"/>
        </c:ser>
        <c:ser>
          <c:idx val="3"/>
          <c:order val="3"/>
          <c:tx>
            <c:v>RT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HFU_RT!$F$20:$F$23</c:f>
              <c:numCache>
                <c:formatCode>General</c:formatCode>
                <c:ptCount val="4"/>
                <c:pt idx="0">
                  <c:v>0.24025778209806972</c:v>
                </c:pt>
                <c:pt idx="1">
                  <c:v>0.10036641295949994</c:v>
                </c:pt>
                <c:pt idx="2">
                  <c:v>0.20749024407351685</c:v>
                </c:pt>
                <c:pt idx="3">
                  <c:v>0.26185724014177536</c:v>
                </c:pt>
              </c:numCache>
            </c:numRef>
          </c:xVal>
          <c:yVal>
            <c:numRef>
              <c:f>HFU_RT!$E$20:$E$23</c:f>
              <c:numCache>
                <c:formatCode>General</c:formatCode>
                <c:ptCount val="4"/>
                <c:pt idx="0">
                  <c:v>0.12189092884808574</c:v>
                </c:pt>
                <c:pt idx="1">
                  <c:v>5.1430541136255663E-2</c:v>
                </c:pt>
                <c:pt idx="2">
                  <c:v>0.11895129261014634</c:v>
                </c:pt>
                <c:pt idx="3">
                  <c:v>0.17428972978453192</c:v>
                </c:pt>
              </c:numCache>
            </c:numRef>
          </c:yVal>
          <c:smooth val="0"/>
        </c:ser>
        <c:ser>
          <c:idx val="4"/>
          <c:order val="4"/>
          <c:tx>
            <c:v>RT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99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HFU_RT!$F$24:$F$41</c:f>
              <c:numCache>
                <c:formatCode>General</c:formatCode>
                <c:ptCount val="18"/>
                <c:pt idx="0">
                  <c:v>0.12037536002012975</c:v>
                </c:pt>
                <c:pt idx="1">
                  <c:v>0.2352387346866015</c:v>
                </c:pt>
                <c:pt idx="2">
                  <c:v>0.18890108478152673</c:v>
                </c:pt>
                <c:pt idx="3">
                  <c:v>0.23407844972409408</c:v>
                </c:pt>
                <c:pt idx="4">
                  <c:v>0.21150106763307458</c:v>
                </c:pt>
                <c:pt idx="5">
                  <c:v>0.22082242760653997</c:v>
                </c:pt>
                <c:pt idx="6">
                  <c:v>0.2172092321375039</c:v>
                </c:pt>
                <c:pt idx="7">
                  <c:v>0.20002116482128479</c:v>
                </c:pt>
                <c:pt idx="8">
                  <c:v>0.24767412488620352</c:v>
                </c:pt>
                <c:pt idx="9">
                  <c:v>0.21986515774984056</c:v>
                </c:pt>
                <c:pt idx="10">
                  <c:v>0.21393172949559403</c:v>
                </c:pt>
                <c:pt idx="11">
                  <c:v>0.1800447900821438</c:v>
                </c:pt>
                <c:pt idx="12">
                  <c:v>0.14388581741013209</c:v>
                </c:pt>
                <c:pt idx="13">
                  <c:v>0.25846574927670618</c:v>
                </c:pt>
                <c:pt idx="14">
                  <c:v>0.26790881130043426</c:v>
                </c:pt>
                <c:pt idx="15">
                  <c:v>0.28446867152279348</c:v>
                </c:pt>
                <c:pt idx="16">
                  <c:v>0.27079677750056952</c:v>
                </c:pt>
                <c:pt idx="17">
                  <c:v>0.25516561006317268</c:v>
                </c:pt>
              </c:numCache>
            </c:numRef>
          </c:xVal>
          <c:yVal>
            <c:numRef>
              <c:f>HFU_RT!$E$24:$E$41</c:f>
              <c:numCache>
                <c:formatCode>General</c:formatCode>
                <c:ptCount val="18"/>
                <c:pt idx="0">
                  <c:v>8.7734789280373107E-2</c:v>
                </c:pt>
                <c:pt idx="1">
                  <c:v>0.17209627784941212</c:v>
                </c:pt>
                <c:pt idx="2">
                  <c:v>0.14158594875043287</c:v>
                </c:pt>
                <c:pt idx="3">
                  <c:v>0.17564293096661932</c:v>
                </c:pt>
                <c:pt idx="4">
                  <c:v>0.16698936797811051</c:v>
                </c:pt>
                <c:pt idx="5">
                  <c:v>0.17746462658229253</c:v>
                </c:pt>
                <c:pt idx="6">
                  <c:v>0.1761124240422014</c:v>
                </c:pt>
                <c:pt idx="7">
                  <c:v>0.16617315012731926</c:v>
                </c:pt>
                <c:pt idx="8">
                  <c:v>0.22494805464359832</c:v>
                </c:pt>
                <c:pt idx="9">
                  <c:v>0.20654017658894772</c:v>
                </c:pt>
                <c:pt idx="10">
                  <c:v>0.2101300769352745</c:v>
                </c:pt>
                <c:pt idx="11">
                  <c:v>0.17964767035937435</c:v>
                </c:pt>
                <c:pt idx="12">
                  <c:v>0.14856112728762161</c:v>
                </c:pt>
                <c:pt idx="13">
                  <c:v>0.29495644873068616</c:v>
                </c:pt>
                <c:pt idx="14">
                  <c:v>0.33300160511692672</c:v>
                </c:pt>
                <c:pt idx="15">
                  <c:v>0.36609839926567239</c:v>
                </c:pt>
                <c:pt idx="16">
                  <c:v>0.36622339628103456</c:v>
                </c:pt>
                <c:pt idx="17">
                  <c:v>0.35733093080113976</c:v>
                </c:pt>
              </c:numCache>
            </c:numRef>
          </c:yVal>
          <c:smooth val="0"/>
        </c:ser>
        <c:ser>
          <c:idx val="5"/>
          <c:order val="5"/>
          <c:tx>
            <c:v>RT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HFU_RT!$F$42:$F$45</c:f>
              <c:numCache>
                <c:formatCode>General</c:formatCode>
                <c:ptCount val="4"/>
                <c:pt idx="0">
                  <c:v>0.15693962966631325</c:v>
                </c:pt>
                <c:pt idx="1">
                  <c:v>0.27729505937762183</c:v>
                </c:pt>
                <c:pt idx="2">
                  <c:v>0.24991265266657187</c:v>
                </c:pt>
                <c:pt idx="3">
                  <c:v>0.19415409410285819</c:v>
                </c:pt>
              </c:numCache>
            </c:numRef>
          </c:xVal>
          <c:yVal>
            <c:numRef>
              <c:f>HFU_RT!$E$42:$E$45</c:f>
              <c:numCache>
                <c:formatCode>General</c:formatCode>
                <c:ptCount val="4"/>
                <c:pt idx="0">
                  <c:v>0.22759989644366699</c:v>
                </c:pt>
                <c:pt idx="1">
                  <c:v>0.40394807838676949</c:v>
                </c:pt>
                <c:pt idx="2">
                  <c:v>0.39090140607738727</c:v>
                </c:pt>
                <c:pt idx="3">
                  <c:v>0.38839318316005639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62816"/>
        <c:axId val="462463376"/>
      </c:scatterChart>
      <c:valAx>
        <c:axId val="462462816"/>
        <c:scaling>
          <c:logBase val="2"/>
          <c:orientation val="minMax"/>
          <c:max val="0.4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Porosity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63376"/>
        <c:crosses val="autoZero"/>
        <c:crossBetween val="midCat"/>
      </c:valAx>
      <c:valAx>
        <c:axId val="46246337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RQI</a:t>
                </a:r>
              </a:p>
            </c:rich>
          </c:tx>
          <c:layout>
            <c:manualLayout>
              <c:xMode val="edge"/>
              <c:yMode val="edge"/>
              <c:x val="2.7472527472527472E-2"/>
              <c:y val="0.37473417159158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628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8643109119865"/>
          <c:y val="5.128205128205128E-2"/>
          <c:w val="0.82221444909178421"/>
          <c:h val="0.70499568672797008"/>
        </c:manualLayout>
      </c:layout>
      <c:scatterChart>
        <c:scatterStyle val="lineMarker"/>
        <c:varyColors val="0"/>
        <c:ser>
          <c:idx val="0"/>
          <c:order val="0"/>
          <c:tx>
            <c:v>HFU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7"/>
            <c:dispRSqr val="0"/>
            <c:dispEq val="0"/>
          </c:trendline>
          <c:xVal>
            <c:numRef>
              <c:f>HFU_RT!$H$2:$H$9</c:f>
              <c:numCache>
                <c:formatCode>General</c:formatCode>
                <c:ptCount val="8"/>
                <c:pt idx="0">
                  <c:v>-1.3411049766293472</c:v>
                </c:pt>
                <c:pt idx="1">
                  <c:v>-1.3205497456783013</c:v>
                </c:pt>
                <c:pt idx="2">
                  <c:v>-1.2610871012578324</c:v>
                </c:pt>
                <c:pt idx="3">
                  <c:v>-1.2550161442216061</c:v>
                </c:pt>
                <c:pt idx="4">
                  <c:v>-1.0914686452711662</c:v>
                </c:pt>
                <c:pt idx="5">
                  <c:v>-1.063735451455504</c:v>
                </c:pt>
                <c:pt idx="6">
                  <c:v>-0.98463837127483989</c:v>
                </c:pt>
                <c:pt idx="7">
                  <c:v>-0.96413416010827546</c:v>
                </c:pt>
              </c:numCache>
            </c:numRef>
          </c:xVal>
          <c:yVal>
            <c:numRef>
              <c:f>HFU_RT!$I$2:$I$9</c:f>
              <c:numCache>
                <c:formatCode>General</c:formatCode>
                <c:ptCount val="8"/>
                <c:pt idx="0">
                  <c:v>1.1363636363636365</c:v>
                </c:pt>
                <c:pt idx="1">
                  <c:v>3.4090909090909092</c:v>
                </c:pt>
                <c:pt idx="2">
                  <c:v>5.6818181818181825</c:v>
                </c:pt>
                <c:pt idx="3">
                  <c:v>7.954545454545455</c:v>
                </c:pt>
                <c:pt idx="4">
                  <c:v>10.227272727272728</c:v>
                </c:pt>
                <c:pt idx="5">
                  <c:v>12.500000000000002</c:v>
                </c:pt>
                <c:pt idx="6">
                  <c:v>14.772727272727273</c:v>
                </c:pt>
                <c:pt idx="7">
                  <c:v>17.045454545454547</c:v>
                </c:pt>
              </c:numCache>
            </c:numRef>
          </c:yVal>
          <c:smooth val="0"/>
        </c:ser>
        <c:ser>
          <c:idx val="1"/>
          <c:order val="1"/>
          <c:tx>
            <c:v>HFU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.000000000000001E-2"/>
            <c:backward val="5.000000000000001E-2"/>
            <c:dispRSqr val="0"/>
            <c:dispEq val="0"/>
          </c:trendline>
          <c:xVal>
            <c:numRef>
              <c:f>HFU_RT!$H$10:$H$13</c:f>
              <c:numCache>
                <c:formatCode>General</c:formatCode>
                <c:ptCount val="4"/>
                <c:pt idx="0">
                  <c:v>-0.83855903220367722</c:v>
                </c:pt>
                <c:pt idx="1">
                  <c:v>-0.83132731003540516</c:v>
                </c:pt>
                <c:pt idx="2">
                  <c:v>-0.82302458237251708</c:v>
                </c:pt>
                <c:pt idx="3">
                  <c:v>-0.77554066653168818</c:v>
                </c:pt>
              </c:numCache>
            </c:numRef>
          </c:xVal>
          <c:yVal>
            <c:numRef>
              <c:f>HFU_RT!$I$10:$I$13</c:f>
              <c:numCache>
                <c:formatCode>General</c:formatCode>
                <c:ptCount val="4"/>
                <c:pt idx="0">
                  <c:v>19.31818181818182</c:v>
                </c:pt>
                <c:pt idx="1">
                  <c:v>21.590909090909093</c:v>
                </c:pt>
                <c:pt idx="2">
                  <c:v>23.863636363636367</c:v>
                </c:pt>
                <c:pt idx="3">
                  <c:v>26.13636363636364</c:v>
                </c:pt>
              </c:numCache>
            </c:numRef>
          </c:yVal>
          <c:smooth val="0"/>
        </c:ser>
        <c:ser>
          <c:idx val="2"/>
          <c:order val="2"/>
          <c:tx>
            <c:v>HFU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"/>
            <c:backward val="0.1"/>
            <c:dispRSqr val="0"/>
            <c:dispEq val="0"/>
          </c:trendline>
          <c:xVal>
            <c:numRef>
              <c:f>HFU_RT!$H$14:$H$19</c:f>
              <c:numCache>
                <c:formatCode>General</c:formatCode>
                <c:ptCount val="6"/>
                <c:pt idx="0">
                  <c:v>-0.62276928417877675</c:v>
                </c:pt>
                <c:pt idx="1">
                  <c:v>-0.58180859875911195</c:v>
                </c:pt>
                <c:pt idx="2">
                  <c:v>-0.49827969170096209</c:v>
                </c:pt>
                <c:pt idx="3">
                  <c:v>-0.42359735745934129</c:v>
                </c:pt>
                <c:pt idx="4">
                  <c:v>-0.35726495990421597</c:v>
                </c:pt>
                <c:pt idx="5">
                  <c:v>-0.34586502861824137</c:v>
                </c:pt>
              </c:numCache>
            </c:numRef>
          </c:xVal>
          <c:yVal>
            <c:numRef>
              <c:f>HFU_RT!$I$14:$I$19</c:f>
              <c:numCache>
                <c:formatCode>General</c:formatCode>
                <c:ptCount val="6"/>
                <c:pt idx="0">
                  <c:v>28.40909090909091</c:v>
                </c:pt>
                <c:pt idx="1">
                  <c:v>30.681818181818183</c:v>
                </c:pt>
                <c:pt idx="2">
                  <c:v>32.954545454545453</c:v>
                </c:pt>
                <c:pt idx="3">
                  <c:v>35.227272727272727</c:v>
                </c:pt>
                <c:pt idx="4">
                  <c:v>37.5</c:v>
                </c:pt>
                <c:pt idx="5">
                  <c:v>39.772727272727273</c:v>
                </c:pt>
              </c:numCache>
            </c:numRef>
          </c:yVal>
          <c:smooth val="0"/>
        </c:ser>
        <c:ser>
          <c:idx val="3"/>
          <c:order val="3"/>
          <c:tx>
            <c:v>HFU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.000000000000001E-2"/>
            <c:backward val="0.1"/>
            <c:dispRSqr val="0"/>
            <c:dispEq val="0"/>
          </c:trendline>
          <c:xVal>
            <c:numRef>
              <c:f>HFU_RT!$H$20:$H$23</c:f>
              <c:numCache>
                <c:formatCode>General</c:formatCode>
                <c:ptCount val="4"/>
                <c:pt idx="0">
                  <c:v>-0.29470607711278962</c:v>
                </c:pt>
                <c:pt idx="1">
                  <c:v>-0.29036730912337122</c:v>
                </c:pt>
                <c:pt idx="2">
                  <c:v>-0.24162851580128392</c:v>
                </c:pt>
                <c:pt idx="3">
                  <c:v>-0.17679278971578352</c:v>
                </c:pt>
              </c:numCache>
            </c:numRef>
          </c:xVal>
          <c:yVal>
            <c:numRef>
              <c:f>HFU_RT!$I$20:$I$23</c:f>
              <c:numCache>
                <c:formatCode>General</c:formatCode>
                <c:ptCount val="4"/>
                <c:pt idx="0">
                  <c:v>42.045454545454547</c:v>
                </c:pt>
                <c:pt idx="1">
                  <c:v>44.31818181818182</c:v>
                </c:pt>
                <c:pt idx="2">
                  <c:v>46.590909090909093</c:v>
                </c:pt>
                <c:pt idx="3">
                  <c:v>48.863636363636367</c:v>
                </c:pt>
              </c:numCache>
            </c:numRef>
          </c:yVal>
          <c:smooth val="0"/>
        </c:ser>
        <c:ser>
          <c:idx val="4"/>
          <c:order val="4"/>
          <c:tx>
            <c:v>HFU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99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.000000000000001E-2"/>
            <c:backward val="0.1"/>
            <c:dispRSqr val="0"/>
            <c:dispEq val="0"/>
          </c:trendline>
          <c:xVal>
            <c:numRef>
              <c:f>HFU_RT!$H$24:$H$41</c:f>
              <c:numCache>
                <c:formatCode>General</c:formatCode>
                <c:ptCount val="18"/>
                <c:pt idx="0">
                  <c:v>-0.13736576168726219</c:v>
                </c:pt>
                <c:pt idx="1">
                  <c:v>-0.13573735735615142</c:v>
                </c:pt>
                <c:pt idx="2">
                  <c:v>-0.12521429659390731</c:v>
                </c:pt>
                <c:pt idx="3">
                  <c:v>-0.12473075690897127</c:v>
                </c:pt>
                <c:pt idx="4">
                  <c:v>-0.10262374298989219</c:v>
                </c:pt>
                <c:pt idx="5">
                  <c:v>-9.4931380394932957E-2</c:v>
                </c:pt>
                <c:pt idx="6">
                  <c:v>-9.1088285490579193E-2</c:v>
                </c:pt>
                <c:pt idx="7">
                  <c:v>-8.0515099237632615E-2</c:v>
                </c:pt>
                <c:pt idx="8">
                  <c:v>-4.1798395434377175E-2</c:v>
                </c:pt>
                <c:pt idx="9">
                  <c:v>-2.7151867734347853E-2</c:v>
                </c:pt>
                <c:pt idx="10">
                  <c:v>-7.7869826363556752E-3</c:v>
                </c:pt>
                <c:pt idx="11">
                  <c:v>-9.589690821839227E-4</c:v>
                </c:pt>
                <c:pt idx="12">
                  <c:v>1.3887197838775156E-2</c:v>
                </c:pt>
                <c:pt idx="13">
                  <c:v>5.7354895249800079E-2</c:v>
                </c:pt>
                <c:pt idx="14">
                  <c:v>9.4459329443539644E-2</c:v>
                </c:pt>
                <c:pt idx="15">
                  <c:v>0.10956338536853392</c:v>
                </c:pt>
                <c:pt idx="16">
                  <c:v>0.13110259396176269</c:v>
                </c:pt>
                <c:pt idx="17">
                  <c:v>0.14624846867809613</c:v>
                </c:pt>
              </c:numCache>
            </c:numRef>
          </c:xVal>
          <c:yVal>
            <c:numRef>
              <c:f>HFU_RT!$I$24:$I$41</c:f>
              <c:numCache>
                <c:formatCode>General</c:formatCode>
                <c:ptCount val="18"/>
                <c:pt idx="0">
                  <c:v>51.13636363636364</c:v>
                </c:pt>
                <c:pt idx="1">
                  <c:v>53.409090909090914</c:v>
                </c:pt>
                <c:pt idx="2">
                  <c:v>55.68181818181818</c:v>
                </c:pt>
                <c:pt idx="3">
                  <c:v>57.954545454545453</c:v>
                </c:pt>
                <c:pt idx="4">
                  <c:v>60.227272727272727</c:v>
                </c:pt>
                <c:pt idx="5">
                  <c:v>62.5</c:v>
                </c:pt>
                <c:pt idx="6">
                  <c:v>64.77272727272728</c:v>
                </c:pt>
                <c:pt idx="7">
                  <c:v>67.045454545454561</c:v>
                </c:pt>
                <c:pt idx="8">
                  <c:v>69.318181818181827</c:v>
                </c:pt>
                <c:pt idx="9">
                  <c:v>71.590909090909108</c:v>
                </c:pt>
                <c:pt idx="10">
                  <c:v>73.863636363636374</c:v>
                </c:pt>
                <c:pt idx="11">
                  <c:v>76.13636363636364</c:v>
                </c:pt>
                <c:pt idx="12">
                  <c:v>78.409090909090921</c:v>
                </c:pt>
                <c:pt idx="13">
                  <c:v>80.681818181818187</c:v>
                </c:pt>
                <c:pt idx="14">
                  <c:v>82.954545454545467</c:v>
                </c:pt>
                <c:pt idx="15">
                  <c:v>85.227272727272734</c:v>
                </c:pt>
                <c:pt idx="16">
                  <c:v>87.500000000000014</c:v>
                </c:pt>
                <c:pt idx="17">
                  <c:v>89.77272727272728</c:v>
                </c:pt>
              </c:numCache>
            </c:numRef>
          </c:yVal>
          <c:smooth val="0"/>
        </c:ser>
        <c:ser>
          <c:idx val="5"/>
          <c:order val="5"/>
          <c:tx>
            <c:v>HFU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.000000000000001E-2"/>
            <c:dispRSqr val="0"/>
            <c:dispEq val="0"/>
          </c:trendline>
          <c:xVal>
            <c:numRef>
              <c:f>HFU_RT!$H$42:$H$45</c:f>
              <c:numCache>
                <c:formatCode>General</c:formatCode>
                <c:ptCount val="4"/>
                <c:pt idx="0">
                  <c:v>0.16143943666142208</c:v>
                </c:pt>
                <c:pt idx="1">
                  <c:v>0.16338341476478649</c:v>
                </c:pt>
                <c:pt idx="2">
                  <c:v>0.19427898829949644</c:v>
                </c:pt>
                <c:pt idx="3">
                  <c:v>0.30112504593984701</c:v>
                </c:pt>
              </c:numCache>
            </c:numRef>
          </c:xVal>
          <c:yVal>
            <c:numRef>
              <c:f>HFU_RT!$I$42:$I$45</c:f>
              <c:numCache>
                <c:formatCode>General</c:formatCode>
                <c:ptCount val="4"/>
                <c:pt idx="0">
                  <c:v>92.045454545454561</c:v>
                </c:pt>
                <c:pt idx="1">
                  <c:v>94.318181818181827</c:v>
                </c:pt>
                <c:pt idx="2">
                  <c:v>96.590909090909108</c:v>
                </c:pt>
                <c:pt idx="3">
                  <c:v>98.863636363636374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85296"/>
        <c:axId val="453789776"/>
      </c:scatterChart>
      <c:valAx>
        <c:axId val="4537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FZI</a:t>
                </a:r>
              </a:p>
            </c:rich>
          </c:tx>
          <c:layout>
            <c:manualLayout>
              <c:xMode val="edge"/>
              <c:yMode val="edge"/>
              <c:x val="0.4439181042823333"/>
              <c:y val="0.83179413762090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89776"/>
        <c:crosses val="autoZero"/>
        <c:crossBetween val="midCat"/>
      </c:valAx>
      <c:valAx>
        <c:axId val="4537897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</a:t>
                </a:r>
              </a:p>
            </c:rich>
          </c:tx>
          <c:layout>
            <c:manualLayout>
              <c:xMode val="edge"/>
              <c:yMode val="edge"/>
              <c:x val="9.4517958412098299E-3"/>
              <c:y val="0.30708991795605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852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6527453299106"/>
          <c:y val="5.128205128205128E-2"/>
          <c:w val="0.8311357714901022"/>
          <c:h val="0.74478894481174263"/>
        </c:manualLayout>
      </c:layout>
      <c:scatterChart>
        <c:scatterStyle val="lineMarker"/>
        <c:varyColors val="0"/>
        <c:ser>
          <c:idx val="0"/>
          <c:order val="0"/>
          <c:tx>
            <c:v>RT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HFU_RT!$F$2:$F$9</c:f>
              <c:numCache>
                <c:formatCode>General</c:formatCode>
                <c:ptCount val="8"/>
                <c:pt idx="0">
                  <c:v>0.10147473735245945</c:v>
                </c:pt>
                <c:pt idx="1">
                  <c:v>9.8226089320821053E-2</c:v>
                </c:pt>
                <c:pt idx="2">
                  <c:v>8.9416815084592052E-2</c:v>
                </c:pt>
                <c:pt idx="3">
                  <c:v>8.8564272481773079E-2</c:v>
                </c:pt>
                <c:pt idx="4">
                  <c:v>0.19264616601895751</c:v>
                </c:pt>
                <c:pt idx="5">
                  <c:v>6.5561093782227881E-2</c:v>
                </c:pt>
                <c:pt idx="6">
                  <c:v>5.7926032920599634E-2</c:v>
                </c:pt>
                <c:pt idx="7">
                  <c:v>0.16267856773658945</c:v>
                </c:pt>
              </c:numCache>
            </c:numRef>
          </c:xVal>
          <c:yVal>
            <c:numRef>
              <c:f>HFU_RT!$E$2:$E$9</c:f>
              <c:numCache>
                <c:formatCode>General</c:formatCode>
                <c:ptCount val="8"/>
                <c:pt idx="0">
                  <c:v>4.6265041841612609E-3</c:v>
                </c:pt>
                <c:pt idx="1">
                  <c:v>4.6954487874998046E-3</c:v>
                </c:pt>
                <c:pt idx="2">
                  <c:v>4.9015348578501632E-3</c:v>
                </c:pt>
                <c:pt idx="3">
                  <c:v>4.9231425979000612E-3</c:v>
                </c:pt>
                <c:pt idx="4">
                  <c:v>1.5606004398249331E-2</c:v>
                </c:pt>
                <c:pt idx="5">
                  <c:v>5.6612292126074293E-3</c:v>
                </c:pt>
                <c:pt idx="6">
                  <c:v>6.0011628963506404E-3</c:v>
                </c:pt>
                <c:pt idx="7">
                  <c:v>1.7668357575280427E-2</c:v>
                </c:pt>
              </c:numCache>
            </c:numRef>
          </c:yVal>
          <c:smooth val="0"/>
        </c:ser>
        <c:ser>
          <c:idx val="1"/>
          <c:order val="1"/>
          <c:tx>
            <c:v>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HFU_RT!$F$10:$F$13</c:f>
              <c:numCache>
                <c:formatCode>General</c:formatCode>
                <c:ptCount val="4"/>
                <c:pt idx="0">
                  <c:v>8.3843085519144142E-2</c:v>
                </c:pt>
                <c:pt idx="1">
                  <c:v>0.2098702492557265</c:v>
                </c:pt>
                <c:pt idx="2">
                  <c:v>4.501462279399792E-2</c:v>
                </c:pt>
                <c:pt idx="3">
                  <c:v>0.11601879445959054</c:v>
                </c:pt>
              </c:numCache>
            </c:numRef>
          </c:xVal>
          <c:yVal>
            <c:numRef>
              <c:f>HFU_RT!$E$10:$E$13</c:f>
              <c:numCache>
                <c:formatCode>General</c:formatCode>
                <c:ptCount val="4"/>
                <c:pt idx="0">
                  <c:v>1.2159290103877703E-2</c:v>
                </c:pt>
                <c:pt idx="1">
                  <c:v>3.0947357244639342E-2</c:v>
                </c:pt>
                <c:pt idx="2">
                  <c:v>6.7659538767803609E-3</c:v>
                </c:pt>
                <c:pt idx="3">
                  <c:v>1.945304905281478E-2</c:v>
                </c:pt>
              </c:numCache>
            </c:numRef>
          </c:yVal>
          <c:smooth val="0"/>
        </c:ser>
        <c:ser>
          <c:idx val="2"/>
          <c:order val="2"/>
          <c:tx>
            <c:v>RT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HFU_RT!$F$14:$F$19</c:f>
              <c:numCache>
                <c:formatCode>General</c:formatCode>
                <c:ptCount val="6"/>
                <c:pt idx="0">
                  <c:v>9.4404603133701401E-2</c:v>
                </c:pt>
                <c:pt idx="1">
                  <c:v>3.0944293386351344E-2</c:v>
                </c:pt>
                <c:pt idx="2">
                  <c:v>2.7187302098916517E-2</c:v>
                </c:pt>
                <c:pt idx="3">
                  <c:v>2.4219154292987408E-2</c:v>
                </c:pt>
                <c:pt idx="4">
                  <c:v>0.14471031006090732</c:v>
                </c:pt>
                <c:pt idx="5">
                  <c:v>0.2074094923969996</c:v>
                </c:pt>
              </c:numCache>
            </c:numRef>
          </c:xVal>
          <c:yVal>
            <c:numRef>
              <c:f>HFU_RT!$E$14:$E$19</c:f>
              <c:numCache>
                <c:formatCode>General</c:formatCode>
                <c:ptCount val="6"/>
                <c:pt idx="0">
                  <c:v>2.2502143331415998E-2</c:v>
                </c:pt>
                <c:pt idx="1">
                  <c:v>8.1053536998915519E-3</c:v>
                </c:pt>
                <c:pt idx="2">
                  <c:v>8.6315029103293285E-3</c:v>
                </c:pt>
                <c:pt idx="3">
                  <c:v>9.1319098714133223E-3</c:v>
                </c:pt>
                <c:pt idx="4">
                  <c:v>6.356740960776848E-2</c:v>
                </c:pt>
                <c:pt idx="5">
                  <c:v>9.3532727726808623E-2</c:v>
                </c:pt>
              </c:numCache>
            </c:numRef>
          </c:yVal>
          <c:smooth val="0"/>
        </c:ser>
        <c:ser>
          <c:idx val="3"/>
          <c:order val="3"/>
          <c:tx>
            <c:v>RT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HFU_RT!$F$20:$F$23</c:f>
              <c:numCache>
                <c:formatCode>General</c:formatCode>
                <c:ptCount val="4"/>
                <c:pt idx="0">
                  <c:v>0.24025778209806972</c:v>
                </c:pt>
                <c:pt idx="1">
                  <c:v>0.10036641295949994</c:v>
                </c:pt>
                <c:pt idx="2">
                  <c:v>0.20749024407351685</c:v>
                </c:pt>
                <c:pt idx="3">
                  <c:v>0.26185724014177536</c:v>
                </c:pt>
              </c:numCache>
            </c:numRef>
          </c:xVal>
          <c:yVal>
            <c:numRef>
              <c:f>HFU_RT!$E$20:$E$23</c:f>
              <c:numCache>
                <c:formatCode>General</c:formatCode>
                <c:ptCount val="4"/>
                <c:pt idx="0">
                  <c:v>0.12189092884808574</c:v>
                </c:pt>
                <c:pt idx="1">
                  <c:v>5.1430541136255663E-2</c:v>
                </c:pt>
                <c:pt idx="2">
                  <c:v>0.11895129261014634</c:v>
                </c:pt>
                <c:pt idx="3">
                  <c:v>0.17428972978453192</c:v>
                </c:pt>
              </c:numCache>
            </c:numRef>
          </c:yVal>
          <c:smooth val="0"/>
        </c:ser>
        <c:ser>
          <c:idx val="4"/>
          <c:order val="4"/>
          <c:tx>
            <c:v>RT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99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HFU_RT!$F$24:$F$41</c:f>
              <c:numCache>
                <c:formatCode>General</c:formatCode>
                <c:ptCount val="18"/>
                <c:pt idx="0">
                  <c:v>0.12037536002012975</c:v>
                </c:pt>
                <c:pt idx="1">
                  <c:v>0.2352387346866015</c:v>
                </c:pt>
                <c:pt idx="2">
                  <c:v>0.18890108478152673</c:v>
                </c:pt>
                <c:pt idx="3">
                  <c:v>0.23407844972409408</c:v>
                </c:pt>
                <c:pt idx="4">
                  <c:v>0.21150106763307458</c:v>
                </c:pt>
                <c:pt idx="5">
                  <c:v>0.22082242760653997</c:v>
                </c:pt>
                <c:pt idx="6">
                  <c:v>0.2172092321375039</c:v>
                </c:pt>
                <c:pt idx="7">
                  <c:v>0.20002116482128479</c:v>
                </c:pt>
                <c:pt idx="8">
                  <c:v>0.24767412488620352</c:v>
                </c:pt>
                <c:pt idx="9">
                  <c:v>0.21986515774984056</c:v>
                </c:pt>
                <c:pt idx="10">
                  <c:v>0.21393172949559403</c:v>
                </c:pt>
                <c:pt idx="11">
                  <c:v>0.1800447900821438</c:v>
                </c:pt>
                <c:pt idx="12">
                  <c:v>0.14388581741013209</c:v>
                </c:pt>
                <c:pt idx="13">
                  <c:v>0.25846574927670618</c:v>
                </c:pt>
                <c:pt idx="14">
                  <c:v>0.26790881130043426</c:v>
                </c:pt>
                <c:pt idx="15">
                  <c:v>0.28446867152279348</c:v>
                </c:pt>
                <c:pt idx="16">
                  <c:v>0.27079677750056952</c:v>
                </c:pt>
                <c:pt idx="17">
                  <c:v>0.25516561006317268</c:v>
                </c:pt>
              </c:numCache>
            </c:numRef>
          </c:xVal>
          <c:yVal>
            <c:numRef>
              <c:f>HFU_RT!$E$24:$E$41</c:f>
              <c:numCache>
                <c:formatCode>General</c:formatCode>
                <c:ptCount val="18"/>
                <c:pt idx="0">
                  <c:v>8.7734789280373107E-2</c:v>
                </c:pt>
                <c:pt idx="1">
                  <c:v>0.17209627784941212</c:v>
                </c:pt>
                <c:pt idx="2">
                  <c:v>0.14158594875043287</c:v>
                </c:pt>
                <c:pt idx="3">
                  <c:v>0.17564293096661932</c:v>
                </c:pt>
                <c:pt idx="4">
                  <c:v>0.16698936797811051</c:v>
                </c:pt>
                <c:pt idx="5">
                  <c:v>0.17746462658229253</c:v>
                </c:pt>
                <c:pt idx="6">
                  <c:v>0.1761124240422014</c:v>
                </c:pt>
                <c:pt idx="7">
                  <c:v>0.16617315012731926</c:v>
                </c:pt>
                <c:pt idx="8">
                  <c:v>0.22494805464359832</c:v>
                </c:pt>
                <c:pt idx="9">
                  <c:v>0.20654017658894772</c:v>
                </c:pt>
                <c:pt idx="10">
                  <c:v>0.2101300769352745</c:v>
                </c:pt>
                <c:pt idx="11">
                  <c:v>0.17964767035937435</c:v>
                </c:pt>
                <c:pt idx="12">
                  <c:v>0.14856112728762161</c:v>
                </c:pt>
                <c:pt idx="13">
                  <c:v>0.29495644873068616</c:v>
                </c:pt>
                <c:pt idx="14">
                  <c:v>0.33300160511692672</c:v>
                </c:pt>
                <c:pt idx="15">
                  <c:v>0.36609839926567239</c:v>
                </c:pt>
                <c:pt idx="16">
                  <c:v>0.36622339628103456</c:v>
                </c:pt>
                <c:pt idx="17">
                  <c:v>0.35733093080113976</c:v>
                </c:pt>
              </c:numCache>
            </c:numRef>
          </c:yVal>
          <c:smooth val="0"/>
        </c:ser>
        <c:ser>
          <c:idx val="5"/>
          <c:order val="5"/>
          <c:tx>
            <c:v>RT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HFU_RT!$F$42:$F$45</c:f>
              <c:numCache>
                <c:formatCode>General</c:formatCode>
                <c:ptCount val="4"/>
                <c:pt idx="0">
                  <c:v>0.15693962966631325</c:v>
                </c:pt>
                <c:pt idx="1">
                  <c:v>0.27729505937762183</c:v>
                </c:pt>
                <c:pt idx="2">
                  <c:v>0.24991265266657187</c:v>
                </c:pt>
                <c:pt idx="3">
                  <c:v>0.19415409410285819</c:v>
                </c:pt>
              </c:numCache>
            </c:numRef>
          </c:xVal>
          <c:yVal>
            <c:numRef>
              <c:f>HFU_RT!$E$42:$E$45</c:f>
              <c:numCache>
                <c:formatCode>General</c:formatCode>
                <c:ptCount val="4"/>
                <c:pt idx="0">
                  <c:v>0.22759989644366699</c:v>
                </c:pt>
                <c:pt idx="1">
                  <c:v>0.40394807838676949</c:v>
                </c:pt>
                <c:pt idx="2">
                  <c:v>0.39090140607738727</c:v>
                </c:pt>
                <c:pt idx="3">
                  <c:v>0.38839318316005639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19760"/>
        <c:axId val="464521440"/>
      </c:scatterChart>
      <c:valAx>
        <c:axId val="464519760"/>
        <c:scaling>
          <c:logBase val="2"/>
          <c:orientation val="minMax"/>
          <c:max val="0.4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Porosity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21440"/>
        <c:crosses val="autoZero"/>
        <c:crossBetween val="midCat"/>
      </c:valAx>
      <c:valAx>
        <c:axId val="4645214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RQI</a:t>
                </a:r>
              </a:p>
            </c:rich>
          </c:tx>
          <c:layout>
            <c:manualLayout>
              <c:xMode val="edge"/>
              <c:yMode val="edge"/>
              <c:x val="2.7472527472527472E-2"/>
              <c:y val="0.37473417159158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97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807720</xdr:colOff>
      <xdr:row>7</xdr:row>
      <xdr:rowOff>83820</xdr:rowOff>
    </xdr:from>
    <xdr:to>
      <xdr:col>16</xdr:col>
      <xdr:colOff>441960</xdr:colOff>
      <xdr:row>22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22</xdr:row>
      <xdr:rowOff>121920</xdr:rowOff>
    </xdr:from>
    <xdr:to>
      <xdr:col>16</xdr:col>
      <xdr:colOff>563880</xdr:colOff>
      <xdr:row>41</xdr:row>
      <xdr:rowOff>68580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807720</xdr:colOff>
      <xdr:row>7</xdr:row>
      <xdr:rowOff>83820</xdr:rowOff>
    </xdr:from>
    <xdr:to>
      <xdr:col>16</xdr:col>
      <xdr:colOff>441960</xdr:colOff>
      <xdr:row>22</xdr:row>
      <xdr:rowOff>64770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22</xdr:row>
      <xdr:rowOff>121920</xdr:rowOff>
    </xdr:from>
    <xdr:to>
      <xdr:col>16</xdr:col>
      <xdr:colOff>563880</xdr:colOff>
      <xdr:row>41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ne_RT-HF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U_RT"/>
      <sheetName val="depth sorted"/>
    </sheetNames>
    <sheetDataSet>
      <sheetData sheetId="0">
        <row r="2">
          <cell r="E2">
            <v>2.5854155528756105E-3</v>
          </cell>
          <cell r="F2">
            <v>0.17302359436995007</v>
          </cell>
          <cell r="I2">
            <v>0.5494505494505495</v>
          </cell>
        </row>
        <row r="3">
          <cell r="E3">
            <v>2.7011051750796028E-3</v>
          </cell>
          <cell r="F3">
            <v>0.15625333877184799</v>
          </cell>
          <cell r="I3">
            <v>1.6483516483516485</v>
          </cell>
        </row>
        <row r="4">
          <cell r="E4">
            <v>2.7465927457228359E-3</v>
          </cell>
          <cell r="F4">
            <v>0.15034893398473387</v>
          </cell>
          <cell r="I4">
            <v>2.7472527472527473</v>
          </cell>
        </row>
        <row r="5">
          <cell r="E5">
            <v>3.7600005358059603E-3</v>
          </cell>
          <cell r="F5">
            <v>0.1620887169052232</v>
          </cell>
          <cell r="I5">
            <v>3.8461538461538467</v>
          </cell>
        </row>
        <row r="6">
          <cell r="E6">
            <v>3.0943926044817056E-3</v>
          </cell>
          <cell r="F6">
            <v>0.11478925619678272</v>
          </cell>
          <cell r="I6">
            <v>4.9450549450549453</v>
          </cell>
        </row>
        <row r="7">
          <cell r="E7">
            <v>3.0964003779664273E-3</v>
          </cell>
          <cell r="F7">
            <v>0.11462338301936932</v>
          </cell>
          <cell r="I7">
            <v>6.0439560439560438</v>
          </cell>
        </row>
        <row r="8">
          <cell r="E8">
            <v>3.1792732740207638E-3</v>
          </cell>
          <cell r="F8">
            <v>0.10808809608501013</v>
          </cell>
          <cell r="I8">
            <v>7.1428571428571432</v>
          </cell>
        </row>
        <row r="9">
          <cell r="E9">
            <v>4.6567889413757406E-3</v>
          </cell>
          <cell r="F9">
            <v>0.15794057430978245</v>
          </cell>
          <cell r="I9">
            <v>8.2417582417582427</v>
          </cell>
        </row>
        <row r="10">
          <cell r="E10">
            <v>4.7491481060690519E-3</v>
          </cell>
          <cell r="F10">
            <v>0.15093898471420361</v>
          </cell>
          <cell r="I10">
            <v>9.3406593406593412</v>
          </cell>
        </row>
        <row r="11">
          <cell r="E11">
            <v>6.7798492034318271E-3</v>
          </cell>
          <cell r="F11">
            <v>0.17667438062424282</v>
          </cell>
          <cell r="I11">
            <v>10.43956043956044</v>
          </cell>
        </row>
        <row r="12">
          <cell r="E12">
            <v>4.6457036185612536E-3</v>
          </cell>
          <cell r="F12">
            <v>0.1005535717442161</v>
          </cell>
          <cell r="I12">
            <v>11.538461538461538</v>
          </cell>
        </row>
        <row r="13">
          <cell r="E13">
            <v>1.3721581594470461E-2</v>
          </cell>
          <cell r="F13">
            <v>0.2566415595589282</v>
          </cell>
          <cell r="I13">
            <v>12.637362637362639</v>
          </cell>
        </row>
        <row r="14">
          <cell r="E14">
            <v>1.2651058466099983E-2</v>
          </cell>
          <cell r="F14">
            <v>0.2360495240422896</v>
          </cell>
          <cell r="I14">
            <v>13.736263736263737</v>
          </cell>
        </row>
        <row r="15">
          <cell r="E15">
            <v>9.3816285648227055E-3</v>
          </cell>
          <cell r="F15">
            <v>0.17045094169195843</v>
          </cell>
          <cell r="I15">
            <v>14.835164835164836</v>
          </cell>
        </row>
        <row r="16">
          <cell r="E16">
            <v>9.4703618379826798E-3</v>
          </cell>
          <cell r="F16">
            <v>0.16674170375366545</v>
          </cell>
          <cell r="I16">
            <v>15.934065934065936</v>
          </cell>
        </row>
        <row r="17">
          <cell r="E17">
            <v>1.405186904128497E-2</v>
          </cell>
          <cell r="F17">
            <v>0.24183532191852969</v>
          </cell>
          <cell r="I17">
            <v>17.032967032967036</v>
          </cell>
        </row>
        <row r="18">
          <cell r="E18">
            <v>1.2625946177016277E-2</v>
          </cell>
          <cell r="F18">
            <v>0.20944826665479788</v>
          </cell>
          <cell r="I18">
            <v>18.131868131868135</v>
          </cell>
        </row>
        <row r="19">
          <cell r="E19">
            <v>1.2750494945846801E-2</v>
          </cell>
          <cell r="F19">
            <v>0.20454353401850631</v>
          </cell>
          <cell r="I19">
            <v>19.230769230769234</v>
          </cell>
        </row>
        <row r="20">
          <cell r="E20">
            <v>1.4596476097839848E-2</v>
          </cell>
          <cell r="F20">
            <v>0.22022572464417314</v>
          </cell>
          <cell r="I20">
            <v>20.329670329670332</v>
          </cell>
        </row>
        <row r="21">
          <cell r="E21">
            <v>7.2543707863442185E-3</v>
          </cell>
          <cell r="F21">
            <v>0.10335856297959345</v>
          </cell>
          <cell r="I21">
            <v>21.428571428571431</v>
          </cell>
        </row>
        <row r="22">
          <cell r="E22">
            <v>1.6507768588035227E-2</v>
          </cell>
          <cell r="F22">
            <v>0.22627756861756038</v>
          </cell>
          <cell r="I22">
            <v>22.527472527472529</v>
          </cell>
        </row>
        <row r="23">
          <cell r="E23">
            <v>1.8774823823411089E-2</v>
          </cell>
          <cell r="F23">
            <v>0.20572419476153056</v>
          </cell>
          <cell r="I23">
            <v>23.626373626373631</v>
          </cell>
        </row>
        <row r="24">
          <cell r="E24">
            <v>2.7150427848050038E-2</v>
          </cell>
          <cell r="F24">
            <v>0.22435379619789442</v>
          </cell>
          <cell r="I24">
            <v>24.72527472527473</v>
          </cell>
        </row>
        <row r="25">
          <cell r="E25">
            <v>2.1247276251296954E-2</v>
          </cell>
          <cell r="F25">
            <v>0.1684209149583874</v>
          </cell>
          <cell r="I25">
            <v>25.824175824175828</v>
          </cell>
        </row>
        <row r="26">
          <cell r="E26">
            <v>2.4967853019362777E-2</v>
          </cell>
          <cell r="F26">
            <v>0.18787430792530344</v>
          </cell>
          <cell r="I26">
            <v>26.923076923076927</v>
          </cell>
        </row>
        <row r="27">
          <cell r="E27">
            <v>2.2570455510484602E-2</v>
          </cell>
          <cell r="F27">
            <v>0.16980633928230235</v>
          </cell>
          <cell r="I27">
            <v>28.021978021978025</v>
          </cell>
        </row>
        <row r="28">
          <cell r="E28">
            <v>3.7657299477555535E-2</v>
          </cell>
          <cell r="F28">
            <v>0.27362918195506675</v>
          </cell>
          <cell r="I28">
            <v>29.120879120879124</v>
          </cell>
        </row>
        <row r="29">
          <cell r="E29">
            <v>2.4517972375790863E-2</v>
          </cell>
          <cell r="F29">
            <v>0.17771217702682413</v>
          </cell>
          <cell r="I29">
            <v>30.219780219780223</v>
          </cell>
        </row>
        <row r="30">
          <cell r="E30">
            <v>1.5862197938070751E-2</v>
          </cell>
          <cell r="F30">
            <v>9.9055858888994971E-2</v>
          </cell>
          <cell r="I30">
            <v>31.318681318681325</v>
          </cell>
        </row>
        <row r="31">
          <cell r="E31">
            <v>3.5297687282237998E-2</v>
          </cell>
          <cell r="F31">
            <v>0.21545327118825286</v>
          </cell>
          <cell r="I31">
            <v>32.417582417582423</v>
          </cell>
        </row>
        <row r="32">
          <cell r="E32">
            <v>2.695650099477935E-2</v>
          </cell>
          <cell r="F32">
            <v>0.15156240292616832</v>
          </cell>
          <cell r="I32">
            <v>33.516483516483518</v>
          </cell>
        </row>
        <row r="33">
          <cell r="E33">
            <v>3.9562165624034473E-2</v>
          </cell>
          <cell r="F33">
            <v>0.21975443091440378</v>
          </cell>
          <cell r="I33">
            <v>34.615384615384613</v>
          </cell>
        </row>
        <row r="34">
          <cell r="E34">
            <v>4.1880937210776854E-2</v>
          </cell>
          <cell r="F34">
            <v>0.22268195589517123</v>
          </cell>
          <cell r="I34">
            <v>35.714285714285715</v>
          </cell>
        </row>
        <row r="35">
          <cell r="E35">
            <v>3.2822667169590078E-2</v>
          </cell>
          <cell r="F35">
            <v>0.1665477124354573</v>
          </cell>
          <cell r="I35">
            <v>36.813186813186817</v>
          </cell>
        </row>
        <row r="36">
          <cell r="E36">
            <v>5.9135321999929061E-2</v>
          </cell>
          <cell r="F36">
            <v>0.24153040759222907</v>
          </cell>
          <cell r="I36">
            <v>37.912087912087912</v>
          </cell>
        </row>
        <row r="37">
          <cell r="E37">
            <v>6.3956616315560905E-2</v>
          </cell>
          <cell r="F37">
            <v>0.22139157133474102</v>
          </cell>
          <cell r="I37">
            <v>39.010989010989015</v>
          </cell>
        </row>
        <row r="38">
          <cell r="E38">
            <v>7.2415413559081251E-2</v>
          </cell>
          <cell r="F38">
            <v>0.23041334798112206</v>
          </cell>
          <cell r="I38">
            <v>40.109890109890109</v>
          </cell>
        </row>
        <row r="39">
          <cell r="E39">
            <v>7.3888331511123825E-2</v>
          </cell>
          <cell r="F39">
            <v>0.21584337217767896</v>
          </cell>
          <cell r="I39">
            <v>41.208791208791212</v>
          </cell>
        </row>
        <row r="40">
          <cell r="E40">
            <v>8.8395890588158346E-2</v>
          </cell>
          <cell r="F40">
            <v>0.24118643303758006</v>
          </cell>
          <cell r="I40">
            <v>42.307692307692307</v>
          </cell>
        </row>
        <row r="41">
          <cell r="E41">
            <v>9.098070155876338E-2</v>
          </cell>
          <cell r="F41">
            <v>0.24627548421716491</v>
          </cell>
          <cell r="I41">
            <v>43.406593406593409</v>
          </cell>
        </row>
        <row r="42">
          <cell r="E42">
            <v>9.2353250611227997E-2</v>
          </cell>
          <cell r="F42">
            <v>0.23888028428510558</v>
          </cell>
          <cell r="I42">
            <v>44.505494505494504</v>
          </cell>
        </row>
        <row r="43">
          <cell r="E43">
            <v>4.2262177484868803E-2</v>
          </cell>
          <cell r="F43">
            <v>0.10558273041176992</v>
          </cell>
          <cell r="I43">
            <v>45.604395604395606</v>
          </cell>
        </row>
        <row r="44">
          <cell r="E44">
            <v>0.10101489096910278</v>
          </cell>
          <cell r="F44">
            <v>0.24986979606386486</v>
          </cell>
          <cell r="I44">
            <v>46.703296703296708</v>
          </cell>
        </row>
        <row r="45">
          <cell r="E45">
            <v>0.10970257242025026</v>
          </cell>
          <cell r="F45">
            <v>0.26342956007389789</v>
          </cell>
          <cell r="I45">
            <v>47.802197802197803</v>
          </cell>
        </row>
        <row r="46">
          <cell r="E46">
            <v>9.4124731106177112E-2</v>
          </cell>
          <cell r="F46">
            <v>0.22559807274016727</v>
          </cell>
          <cell r="I46">
            <v>48.901098901098905</v>
          </cell>
        </row>
        <row r="47">
          <cell r="E47">
            <v>7.9061850596571157E-2</v>
          </cell>
          <cell r="F47">
            <v>0.17844572760403113</v>
          </cell>
          <cell r="I47">
            <v>50</v>
          </cell>
        </row>
        <row r="48">
          <cell r="E48">
            <v>8.770727905318286E-2</v>
          </cell>
          <cell r="F48">
            <v>0.19735706297867361</v>
          </cell>
          <cell r="I48">
            <v>51.098901098901102</v>
          </cell>
        </row>
        <row r="49">
          <cell r="E49">
            <v>9.6154876833505307E-2</v>
          </cell>
          <cell r="F49">
            <v>0.21148724539795044</v>
          </cell>
          <cell r="I49">
            <v>52.197802197802197</v>
          </cell>
        </row>
        <row r="50">
          <cell r="E50">
            <v>0.11673414604552954</v>
          </cell>
          <cell r="F50">
            <v>0.23977597495591829</v>
          </cell>
          <cell r="I50">
            <v>53.296703296703299</v>
          </cell>
        </row>
        <row r="51">
          <cell r="E51">
            <v>0.12505303892824643</v>
          </cell>
          <cell r="F51">
            <v>0.25661645223888768</v>
          </cell>
          <cell r="I51">
            <v>54.395604395604401</v>
          </cell>
        </row>
        <row r="52">
          <cell r="E52">
            <v>0.11669144558348313</v>
          </cell>
          <cell r="F52">
            <v>0.23345963014293611</v>
          </cell>
          <cell r="I52">
            <v>55.494505494505496</v>
          </cell>
        </row>
        <row r="53">
          <cell r="E53">
            <v>0.12195280963731341</v>
          </cell>
          <cell r="F53">
            <v>0.24157827600359197</v>
          </cell>
          <cell r="I53">
            <v>56.593406593406598</v>
          </cell>
        </row>
        <row r="54">
          <cell r="E54">
            <v>0.12572505539586995</v>
          </cell>
          <cell r="F54">
            <v>0.24501281931246691</v>
          </cell>
          <cell r="I54">
            <v>57.692307692307693</v>
          </cell>
        </row>
        <row r="55">
          <cell r="E55">
            <v>0.1166752309972714</v>
          </cell>
          <cell r="F55">
            <v>0.2252204553868023</v>
          </cell>
          <cell r="I55">
            <v>58.791208791208796</v>
          </cell>
        </row>
        <row r="56">
          <cell r="E56">
            <v>0.12352547415743681</v>
          </cell>
          <cell r="F56">
            <v>0.23610557704755772</v>
          </cell>
          <cell r="I56">
            <v>59.890109890109891</v>
          </cell>
        </row>
        <row r="57">
          <cell r="E57">
            <v>0.13270826730433866</v>
          </cell>
          <cell r="F57">
            <v>0.24412719291708107</v>
          </cell>
          <cell r="I57">
            <v>60.989010989010993</v>
          </cell>
        </row>
        <row r="58">
          <cell r="E58">
            <v>0.1315315200918756</v>
          </cell>
          <cell r="F58">
            <v>0.23910910177928141</v>
          </cell>
          <cell r="I58">
            <v>62.087912087912095</v>
          </cell>
        </row>
        <row r="59">
          <cell r="E59">
            <v>0.13034456884163798</v>
          </cell>
          <cell r="F59">
            <v>0.23350640212254015</v>
          </cell>
          <cell r="I59">
            <v>63.18681318681319</v>
          </cell>
        </row>
        <row r="60">
          <cell r="E60">
            <v>0.13836808555253721</v>
          </cell>
          <cell r="F60">
            <v>0.23413725193539489</v>
          </cell>
          <cell r="I60">
            <v>64.285714285714292</v>
          </cell>
        </row>
        <row r="61">
          <cell r="E61">
            <v>0.15788694525842914</v>
          </cell>
          <cell r="F61">
            <v>0.24454517514313931</v>
          </cell>
          <cell r="I61">
            <v>65.384615384615401</v>
          </cell>
        </row>
        <row r="62">
          <cell r="E62">
            <v>0.17986366405022511</v>
          </cell>
          <cell r="F62">
            <v>0.2748011335122213</v>
          </cell>
          <cell r="I62">
            <v>66.483516483516496</v>
          </cell>
        </row>
        <row r="63">
          <cell r="E63">
            <v>0.11732055538318181</v>
          </cell>
          <cell r="F63">
            <v>0.17627065585130164</v>
          </cell>
          <cell r="I63">
            <v>67.582417582417591</v>
          </cell>
        </row>
        <row r="64">
          <cell r="E64">
            <v>0.17963262109800801</v>
          </cell>
          <cell r="F64">
            <v>0.25838827672887449</v>
          </cell>
          <cell r="I64">
            <v>68.681318681318686</v>
          </cell>
        </row>
        <row r="65">
          <cell r="E65">
            <v>0.180578728384372</v>
          </cell>
          <cell r="F65">
            <v>0.25461834406404826</v>
          </cell>
          <cell r="I65">
            <v>69.780219780219795</v>
          </cell>
        </row>
        <row r="66">
          <cell r="E66">
            <v>9.292072513392266E-2</v>
          </cell>
          <cell r="F66">
            <v>0.13095340933235516</v>
          </cell>
          <cell r="I66">
            <v>70.87912087912089</v>
          </cell>
        </row>
        <row r="67">
          <cell r="E67">
            <v>0.1367514558658193</v>
          </cell>
          <cell r="F67">
            <v>0.19214014790423126</v>
          </cell>
          <cell r="I67">
            <v>71.978021978021985</v>
          </cell>
        </row>
        <row r="68">
          <cell r="E68">
            <v>0.1314177763083004</v>
          </cell>
          <cell r="F68">
            <v>0.18454696237272811</v>
          </cell>
          <cell r="I68">
            <v>73.076923076923094</v>
          </cell>
        </row>
        <row r="69">
          <cell r="E69">
            <v>0.1588553261418606</v>
          </cell>
          <cell r="F69">
            <v>0.21835204375532608</v>
          </cell>
          <cell r="I69">
            <v>74.175824175824189</v>
          </cell>
        </row>
        <row r="70">
          <cell r="E70">
            <v>0.18619523013302858</v>
          </cell>
          <cell r="F70">
            <v>0.24754001716491561</v>
          </cell>
          <cell r="I70">
            <v>75.274725274725284</v>
          </cell>
        </row>
        <row r="71">
          <cell r="E71">
            <v>0.14500929491987258</v>
          </cell>
          <cell r="F71">
            <v>0.19138459016509313</v>
          </cell>
          <cell r="I71">
            <v>76.373626373626379</v>
          </cell>
        </row>
        <row r="72">
          <cell r="E72">
            <v>0.19476617964502568</v>
          </cell>
          <cell r="F72">
            <v>0.25147154829525098</v>
          </cell>
          <cell r="I72">
            <v>77.472527472527489</v>
          </cell>
        </row>
        <row r="73">
          <cell r="E73">
            <v>0.17916221900354345</v>
          </cell>
          <cell r="F73">
            <v>0.22469087216411898</v>
          </cell>
          <cell r="I73">
            <v>78.571428571428584</v>
          </cell>
        </row>
        <row r="74">
          <cell r="E74">
            <v>8.1561108185438005E-2</v>
          </cell>
          <cell r="F74">
            <v>0.10047396534408672</v>
          </cell>
          <cell r="I74">
            <v>79.670329670329679</v>
          </cell>
        </row>
        <row r="75">
          <cell r="E75">
            <v>0.16018821691236368</v>
          </cell>
          <cell r="F75">
            <v>0.19698597003204549</v>
          </cell>
          <cell r="I75">
            <v>80.769230769230788</v>
          </cell>
        </row>
        <row r="76">
          <cell r="E76">
            <v>0.11147265117021388</v>
          </cell>
          <cell r="F76">
            <v>0.12556823518827875</v>
          </cell>
          <cell r="I76">
            <v>81.868131868131883</v>
          </cell>
        </row>
        <row r="77">
          <cell r="E77">
            <v>0.18446106253056496</v>
          </cell>
          <cell r="F77">
            <v>0.2040723057566288</v>
          </cell>
          <cell r="I77">
            <v>82.967032967032978</v>
          </cell>
        </row>
        <row r="78">
          <cell r="E78">
            <v>0.10848445287763901</v>
          </cell>
          <cell r="F78">
            <v>0.1116650959481774</v>
          </cell>
          <cell r="I78">
            <v>84.065934065934073</v>
          </cell>
        </row>
        <row r="79">
          <cell r="E79">
            <v>0.17399850096756589</v>
          </cell>
          <cell r="F79">
            <v>0.17611056266612277</v>
          </cell>
          <cell r="I79">
            <v>85.164835164835182</v>
          </cell>
        </row>
        <row r="80">
          <cell r="E80">
            <v>0.25451425284905649</v>
          </cell>
          <cell r="F80">
            <v>0.25621447337141728</v>
          </cell>
          <cell r="I80">
            <v>86.263736263736277</v>
          </cell>
        </row>
        <row r="81">
          <cell r="E81">
            <v>0.28107619936898459</v>
          </cell>
          <cell r="F81">
            <v>0.27942398980907063</v>
          </cell>
          <cell r="I81">
            <v>87.362637362637372</v>
          </cell>
        </row>
        <row r="82">
          <cell r="E82">
            <v>0.20360622697099395</v>
          </cell>
          <cell r="F82">
            <v>0.19925944515611052</v>
          </cell>
          <cell r="I82">
            <v>88.461538461538467</v>
          </cell>
        </row>
        <row r="83">
          <cell r="F83">
            <v>0.16850333097199413</v>
          </cell>
          <cell r="I83">
            <v>89.560439560439576</v>
          </cell>
        </row>
        <row r="84">
          <cell r="E84">
            <v>0.30020201320790035</v>
          </cell>
          <cell r="F84">
            <v>0.22191158526584803</v>
          </cell>
          <cell r="I84">
            <v>90.659340659340671</v>
          </cell>
        </row>
        <row r="85">
          <cell r="E85">
            <v>0.26004394293209254</v>
          </cell>
          <cell r="F85">
            <v>0.18280339372215978</v>
          </cell>
          <cell r="I85">
            <v>91.758241758241766</v>
          </cell>
        </row>
        <row r="86">
          <cell r="E86">
            <v>0.21481419112877456</v>
          </cell>
          <cell r="F86">
            <v>0.14919128849779412</v>
          </cell>
          <cell r="I86">
            <v>92.857142857142875</v>
          </cell>
        </row>
        <row r="87">
          <cell r="E87">
            <v>0.14516624982229673</v>
          </cell>
          <cell r="F87">
            <v>0.10022484324723133</v>
          </cell>
          <cell r="I87">
            <v>93.95604395604397</v>
          </cell>
        </row>
        <row r="88">
          <cell r="E88">
            <v>0.22497304948277289</v>
          </cell>
          <cell r="F88">
            <v>9.8735894541618338E-2</v>
          </cell>
          <cell r="I88">
            <v>95.054945054945065</v>
          </cell>
        </row>
        <row r="89">
          <cell r="E89">
            <v>0.20306362533450567</v>
          </cell>
          <cell r="F89">
            <v>8.4370423806016268E-2</v>
          </cell>
          <cell r="I89">
            <v>96.15384615384616</v>
          </cell>
        </row>
        <row r="90">
          <cell r="E90">
            <v>0.249016705342019</v>
          </cell>
          <cell r="F90">
            <v>9.3773382191748425E-2</v>
          </cell>
          <cell r="I90">
            <v>97.25274725274727</v>
          </cell>
        </row>
        <row r="91">
          <cell r="E91">
            <v>0.20872240015102245</v>
          </cell>
          <cell r="F91">
            <v>7.6343311288339114E-2</v>
          </cell>
          <cell r="I91">
            <v>98.351648351648365</v>
          </cell>
        </row>
        <row r="92">
          <cell r="E92">
            <v>0.36304138164580574</v>
          </cell>
          <cell r="F92">
            <v>0.11698266240410161</v>
          </cell>
          <cell r="I92">
            <v>99.45054945054946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workbookViewId="0">
      <selection sqref="A1:XFD1"/>
    </sheetView>
  </sheetViews>
  <sheetFormatPr defaultRowHeight="14.4" x14ac:dyDescent="0.3"/>
  <cols>
    <col min="1" max="4" width="9" style="2" customWidth="1"/>
    <col min="5" max="7" width="9" customWidth="1"/>
    <col min="8" max="9" width="9" style="15" customWidth="1"/>
    <col min="10" max="10" width="12" style="28" customWidth="1"/>
    <col min="11" max="11" width="10.77734375" style="16" customWidth="1"/>
  </cols>
  <sheetData>
    <row r="1" spans="1:22" s="1" customFormat="1" ht="20.399999999999999" customHeight="1" thickBot="1" x14ac:dyDescent="0.35">
      <c r="A1" s="27" t="s">
        <v>0</v>
      </c>
      <c r="B1" s="27" t="s">
        <v>1</v>
      </c>
      <c r="C1" s="27" t="s">
        <v>2</v>
      </c>
      <c r="D1" s="27" t="s">
        <v>11</v>
      </c>
      <c r="E1" s="27" t="s">
        <v>3</v>
      </c>
      <c r="F1" s="27" t="s">
        <v>4</v>
      </c>
      <c r="G1" s="27" t="s">
        <v>5</v>
      </c>
      <c r="H1" s="35" t="s">
        <v>6</v>
      </c>
      <c r="I1" s="36" t="s">
        <v>7</v>
      </c>
      <c r="J1" s="27" t="s">
        <v>18</v>
      </c>
    </row>
    <row r="2" spans="1:22" x14ac:dyDescent="0.3">
      <c r="A2">
        <v>2465.2048</v>
      </c>
      <c r="B2">
        <v>0.1024999991</v>
      </c>
      <c r="C2">
        <v>2.0000001000000001E-3</v>
      </c>
      <c r="D2">
        <v>9.2126250300000004E-2</v>
      </c>
      <c r="E2">
        <f>0.0314*SQRT(C2/D2)</f>
        <v>4.6265041841612609E-3</v>
      </c>
      <c r="F2">
        <f>D2/(1-D2)</f>
        <v>0.10147473735245945</v>
      </c>
      <c r="G2">
        <f>E2/F2</f>
        <v>4.5592669711395202E-2</v>
      </c>
      <c r="H2" s="15">
        <f>LOG(G2)</f>
        <v>-1.3411049766293472</v>
      </c>
      <c r="I2" s="3">
        <v>1.1363636363636365</v>
      </c>
      <c r="J2" s="29" t="str">
        <f>IF(H2&lt;=$N$3,$M$2,IF(H2&lt;=$N$4,$M$3,IF(H2&lt;=$N$5,$M$4,IF(H2&lt;=$N$6,$M$5,IF(H2&lt;=$O$7,$M$6,IF(H2&gt;=$O$7,$M$7))))))</f>
        <v>HFU 1</v>
      </c>
      <c r="K2" s="4"/>
      <c r="M2" s="24" t="s">
        <v>12</v>
      </c>
      <c r="N2" s="22" t="s">
        <v>8</v>
      </c>
      <c r="O2" s="22">
        <v>-0.9</v>
      </c>
      <c r="P2" s="23"/>
      <c r="U2" s="2"/>
    </row>
    <row r="3" spans="1:22" x14ac:dyDescent="0.3">
      <c r="A3">
        <v>2464.6048000000001</v>
      </c>
      <c r="B3">
        <v>9.6299998499999998E-2</v>
      </c>
      <c r="C3">
        <v>2.0000001000000001E-3</v>
      </c>
      <c r="D3">
        <v>8.9440680999999994E-2</v>
      </c>
      <c r="E3">
        <f>0.0314*SQRT(C3/D3)</f>
        <v>4.6954487874998046E-3</v>
      </c>
      <c r="F3">
        <f>D3/(1-D3)</f>
        <v>9.8226089320821053E-2</v>
      </c>
      <c r="G3">
        <f>E3/F3</f>
        <v>4.7802460832618195E-2</v>
      </c>
      <c r="H3" s="15">
        <f>LOG(G3)</f>
        <v>-1.3205497456783013</v>
      </c>
      <c r="I3" s="3">
        <v>3.4090909090909092</v>
      </c>
      <c r="J3" s="29" t="str">
        <f t="shared" ref="J3:J45" si="0">IF(H3&lt;=$N$3,$M$2,IF(H3&lt;=$N$4,$M$3,IF(H3&lt;=$N$5,$M$4,IF(H3&lt;=$N$6,$M$5,IF(H3&lt;=$O$7,$M$6,IF(H3&gt;=$O$7,$M$7))))))</f>
        <v>HFU 1</v>
      </c>
      <c r="K3" s="4"/>
      <c r="M3" s="21" t="s">
        <v>13</v>
      </c>
      <c r="N3" s="8">
        <v>-0.9</v>
      </c>
      <c r="O3" s="8" t="s">
        <v>9</v>
      </c>
      <c r="P3" s="9">
        <v>-0.7</v>
      </c>
      <c r="U3" s="2"/>
    </row>
    <row r="4" spans="1:22" x14ac:dyDescent="0.3">
      <c r="A4">
        <v>2465.8047999999999</v>
      </c>
      <c r="B4">
        <v>9.2500001200000001E-2</v>
      </c>
      <c r="C4">
        <v>2.0000001000000001E-3</v>
      </c>
      <c r="D4">
        <v>8.2077689499999995E-2</v>
      </c>
      <c r="E4">
        <f>0.0314*SQRT(C4/D4)</f>
        <v>4.9015348578501632E-3</v>
      </c>
      <c r="F4">
        <f>D4/(1-D4)</f>
        <v>8.9416815084592052E-2</v>
      </c>
      <c r="G4">
        <f>E4/F4</f>
        <v>5.4816701458367825E-2</v>
      </c>
      <c r="H4" s="15">
        <f>LOG(G4)</f>
        <v>-1.2610871012578324</v>
      </c>
      <c r="I4" s="3">
        <v>5.6818181818181825</v>
      </c>
      <c r="J4" s="29" t="str">
        <f t="shared" si="0"/>
        <v>HFU 1</v>
      </c>
      <c r="K4" s="7"/>
      <c r="M4" s="25" t="s">
        <v>14</v>
      </c>
      <c r="N4" s="5">
        <v>-0.7</v>
      </c>
      <c r="O4" s="5" t="s">
        <v>9</v>
      </c>
      <c r="P4" s="6">
        <v>-0.3</v>
      </c>
      <c r="U4" s="2"/>
    </row>
    <row r="5" spans="1:22" x14ac:dyDescent="0.3">
      <c r="A5">
        <v>2464.9047999999998</v>
      </c>
      <c r="B5">
        <v>5.9000000400000002E-2</v>
      </c>
      <c r="C5">
        <v>2.0000001000000001E-3</v>
      </c>
      <c r="D5">
        <v>8.1358790400000006E-2</v>
      </c>
      <c r="E5">
        <f>0.0314*SQRT(C5/D5)</f>
        <v>4.9231425979000612E-3</v>
      </c>
      <c r="F5">
        <f>D5/(1-D5)</f>
        <v>8.8564272481773079E-2</v>
      </c>
      <c r="G5">
        <f>E5/F5</f>
        <v>5.5588359277870945E-2</v>
      </c>
      <c r="H5" s="15">
        <f>LOG(G5)</f>
        <v>-1.2550161442216061</v>
      </c>
      <c r="I5" s="3">
        <v>7.954545454545455</v>
      </c>
      <c r="J5" s="29" t="str">
        <f t="shared" si="0"/>
        <v>HFU 1</v>
      </c>
      <c r="K5" s="7"/>
      <c r="M5" s="20" t="s">
        <v>15</v>
      </c>
      <c r="N5" s="8">
        <v>-0.3</v>
      </c>
      <c r="O5" s="8" t="s">
        <v>9</v>
      </c>
      <c r="P5" s="9">
        <v>-0.15</v>
      </c>
    </row>
    <row r="6" spans="1:22" x14ac:dyDescent="0.3">
      <c r="A6">
        <v>2281.1812</v>
      </c>
      <c r="B6">
        <v>6.7299999299999996E-2</v>
      </c>
      <c r="C6">
        <v>3.9900001099999999E-2</v>
      </c>
      <c r="D6">
        <v>0.16152834890000001</v>
      </c>
      <c r="E6">
        <f>0.0314*SQRT(C6/D6)</f>
        <v>1.5606004398249331E-2</v>
      </c>
      <c r="F6">
        <f>D6/(1-D6)</f>
        <v>0.19264616601895751</v>
      </c>
      <c r="G6">
        <f>E6/F6</f>
        <v>8.100864253230769E-2</v>
      </c>
      <c r="H6" s="15">
        <f>LOG(G6)</f>
        <v>-1.0914686452711662</v>
      </c>
      <c r="I6" s="3">
        <v>10.227272727272728</v>
      </c>
      <c r="J6" s="29" t="str">
        <f t="shared" si="0"/>
        <v>HFU 1</v>
      </c>
      <c r="K6" s="7"/>
      <c r="M6" s="26" t="s">
        <v>16</v>
      </c>
      <c r="N6" s="5">
        <v>-0.15</v>
      </c>
      <c r="O6" s="5" t="s">
        <v>9</v>
      </c>
      <c r="P6" s="6">
        <v>0.15</v>
      </c>
    </row>
    <row r="7" spans="1:22" ht="15" thickBot="1" x14ac:dyDescent="0.35">
      <c r="A7">
        <v>2402.4807999999998</v>
      </c>
      <c r="B7">
        <v>8.0200001600000001E-2</v>
      </c>
      <c r="C7">
        <v>2.0000001000000001E-3</v>
      </c>
      <c r="D7">
        <v>6.15272969E-2</v>
      </c>
      <c r="E7">
        <f>0.0314*SQRT(C7/D7)</f>
        <v>5.6612292126074293E-3</v>
      </c>
      <c r="F7">
        <f>D7/(1-D7)</f>
        <v>6.5561093782227881E-2</v>
      </c>
      <c r="G7">
        <f>E7/F7</f>
        <v>8.6350438743626634E-2</v>
      </c>
      <c r="H7" s="15">
        <f>LOG(G7)</f>
        <v>-1.063735451455504</v>
      </c>
      <c r="I7" s="3">
        <v>12.500000000000002</v>
      </c>
      <c r="J7" s="29" t="str">
        <f t="shared" si="0"/>
        <v>HFU 1</v>
      </c>
      <c r="K7" s="7"/>
      <c r="M7" s="19" t="s">
        <v>17</v>
      </c>
      <c r="N7" s="17" t="s">
        <v>10</v>
      </c>
      <c r="O7" s="17">
        <v>0.15</v>
      </c>
      <c r="P7" s="18"/>
    </row>
    <row r="8" spans="1:22" x14ac:dyDescent="0.3">
      <c r="A8">
        <v>2400.6808000000001</v>
      </c>
      <c r="B8">
        <v>6.6699996600000006E-2</v>
      </c>
      <c r="C8">
        <v>2.0000001000000001E-3</v>
      </c>
      <c r="D8">
        <v>5.4754331699999999E-2</v>
      </c>
      <c r="E8">
        <f>0.0314*SQRT(C8/D8)</f>
        <v>6.0011628963506404E-3</v>
      </c>
      <c r="F8">
        <f>D8/(1-D8)</f>
        <v>5.7926032920599634E-2</v>
      </c>
      <c r="G8">
        <f>E8/F8</f>
        <v>0.10360044687639068</v>
      </c>
      <c r="H8" s="15">
        <f>LOG(G8)</f>
        <v>-0.98463837127483989</v>
      </c>
      <c r="I8" s="3">
        <v>14.772727272727273</v>
      </c>
      <c r="J8" s="29" t="str">
        <f t="shared" si="0"/>
        <v>HFU 1</v>
      </c>
      <c r="K8" s="7"/>
    </row>
    <row r="9" spans="1:22" x14ac:dyDescent="0.3">
      <c r="A9">
        <v>2279.6812</v>
      </c>
      <c r="B9">
        <v>7.3600001600000006E-2</v>
      </c>
      <c r="C9">
        <v>4.43000011E-2</v>
      </c>
      <c r="D9">
        <v>0.13991706070000001</v>
      </c>
      <c r="E9">
        <f>0.0314*SQRT(C9/D9)</f>
        <v>1.7668357575280427E-2</v>
      </c>
      <c r="F9">
        <f>D9/(1-D9)</f>
        <v>0.16267856773658945</v>
      </c>
      <c r="G9">
        <f>E9/F9</f>
        <v>0.10860900622071608</v>
      </c>
      <c r="H9" s="15">
        <f>LOG(G9)</f>
        <v>-0.96413416010827546</v>
      </c>
      <c r="I9" s="3">
        <v>17.045454545454547</v>
      </c>
      <c r="J9" s="29" t="str">
        <f t="shared" si="0"/>
        <v>HFU 1</v>
      </c>
      <c r="K9" s="7"/>
    </row>
    <row r="10" spans="1:22" x14ac:dyDescent="0.3">
      <c r="A10">
        <v>2463.4047999999998</v>
      </c>
      <c r="B10">
        <v>9.6600003500000003E-2</v>
      </c>
      <c r="C10">
        <v>1.15999999E-2</v>
      </c>
      <c r="D10">
        <v>7.7357217699999994E-2</v>
      </c>
      <c r="E10">
        <f>0.0314*SQRT(C10/D10)</f>
        <v>1.2159290103877703E-2</v>
      </c>
      <c r="F10">
        <f>D10/(1-D10)</f>
        <v>8.3843085519144142E-2</v>
      </c>
      <c r="G10">
        <f>E10/F10</f>
        <v>0.14502436341159386</v>
      </c>
      <c r="H10" s="15">
        <f>LOG(G10)</f>
        <v>-0.83855903220367722</v>
      </c>
      <c r="I10" s="3">
        <v>19.31818181818182</v>
      </c>
      <c r="J10" s="30" t="str">
        <f t="shared" si="0"/>
        <v>HFU 2</v>
      </c>
      <c r="K10" s="10"/>
    </row>
    <row r="11" spans="1:22" x14ac:dyDescent="0.3">
      <c r="A11">
        <v>2276.9812000000002</v>
      </c>
      <c r="B11">
        <v>0.1171000004</v>
      </c>
      <c r="C11">
        <v>0.1685000062</v>
      </c>
      <c r="D11">
        <v>0.17346508799999999</v>
      </c>
      <c r="E11">
        <f>0.0314*SQRT(C11/D11)</f>
        <v>3.0947357244639342E-2</v>
      </c>
      <c r="F11">
        <f>D11/(1-D11)</f>
        <v>0.2098702492557265</v>
      </c>
      <c r="G11">
        <f>E11/F11</f>
        <v>0.14745947724553396</v>
      </c>
      <c r="H11" s="15">
        <f>LOG(G11)</f>
        <v>-0.83132731003540516</v>
      </c>
      <c r="I11" s="3">
        <v>21.590909090909093</v>
      </c>
      <c r="J11" s="30" t="str">
        <f t="shared" si="0"/>
        <v>HFU 2</v>
      </c>
      <c r="K11" s="7"/>
      <c r="S11" s="11"/>
      <c r="T11" s="2"/>
      <c r="U11" s="2"/>
      <c r="V11" s="2"/>
    </row>
    <row r="12" spans="1:22" x14ac:dyDescent="0.3">
      <c r="A12">
        <v>2398.8807999999999</v>
      </c>
      <c r="B12">
        <v>4.3699998400000002E-2</v>
      </c>
      <c r="C12">
        <v>2.0000001000000001E-3</v>
      </c>
      <c r="D12">
        <v>4.30755913E-2</v>
      </c>
      <c r="E12">
        <f>0.0314*SQRT(C12/D12)</f>
        <v>6.7659538767803609E-3</v>
      </c>
      <c r="F12">
        <f>D12/(1-D12)</f>
        <v>4.501462279399792E-2</v>
      </c>
      <c r="G12">
        <f>E12/F12</f>
        <v>0.15030568861464519</v>
      </c>
      <c r="H12" s="15">
        <f>LOG(G12)</f>
        <v>-0.82302458237251708</v>
      </c>
      <c r="I12" s="3">
        <v>23.863636363636367</v>
      </c>
      <c r="J12" s="30" t="str">
        <f t="shared" si="0"/>
        <v>HFU 2</v>
      </c>
      <c r="K12" s="12"/>
      <c r="S12" s="11"/>
      <c r="T12" s="2"/>
      <c r="U12" s="2"/>
    </row>
    <row r="13" spans="1:22" x14ac:dyDescent="0.3">
      <c r="A13">
        <v>2464.0048000000002</v>
      </c>
      <c r="B13">
        <v>8.6199998900000005E-2</v>
      </c>
      <c r="C13">
        <v>3.9900001099999999E-2</v>
      </c>
      <c r="D13">
        <v>0.10395774250000001</v>
      </c>
      <c r="E13">
        <f>0.0314*SQRT(C13/D13)</f>
        <v>1.945304905281478E-2</v>
      </c>
      <c r="F13">
        <f>D13/(1-D13)</f>
        <v>0.11601879445959054</v>
      </c>
      <c r="G13">
        <f>E13/F13</f>
        <v>0.1676715323877141</v>
      </c>
      <c r="H13" s="15">
        <f>LOG(G13)</f>
        <v>-0.77554066653168818</v>
      </c>
      <c r="I13" s="3">
        <v>26.13636363636364</v>
      </c>
      <c r="J13" s="30" t="str">
        <f t="shared" si="0"/>
        <v>HFU 2</v>
      </c>
      <c r="K13" s="7"/>
      <c r="T13" s="2"/>
      <c r="U13" s="2"/>
    </row>
    <row r="14" spans="1:22" x14ac:dyDescent="0.3">
      <c r="A14">
        <v>2463.7048</v>
      </c>
      <c r="B14">
        <v>0.1067999974</v>
      </c>
      <c r="C14">
        <v>4.43000011E-2</v>
      </c>
      <c r="D14">
        <v>8.6261153199999996E-2</v>
      </c>
      <c r="E14">
        <f>0.0314*SQRT(C14/D14)</f>
        <v>2.2502143331415998E-2</v>
      </c>
      <c r="F14">
        <f>D14/(1-D14)</f>
        <v>9.4404603133701401E-2</v>
      </c>
      <c r="G14">
        <f>E14/F14</f>
        <v>0.23835853956768535</v>
      </c>
      <c r="H14" s="15">
        <f>LOG(G14)</f>
        <v>-0.62276928417877675</v>
      </c>
      <c r="I14" s="3">
        <v>28.40909090909091</v>
      </c>
      <c r="J14" s="31" t="str">
        <f t="shared" si="0"/>
        <v>HFU 3</v>
      </c>
      <c r="K14" s="7"/>
      <c r="T14" s="2"/>
      <c r="U14" s="2"/>
    </row>
    <row r="15" spans="1:22" x14ac:dyDescent="0.3">
      <c r="A15">
        <v>2401.5808000000002</v>
      </c>
      <c r="B15">
        <v>4.8099998400000003E-2</v>
      </c>
      <c r="C15">
        <v>2.0000001000000001E-3</v>
      </c>
      <c r="D15">
        <v>3.00154854E-2</v>
      </c>
      <c r="E15">
        <f>0.0314*SQRT(C15/D15)</f>
        <v>8.1053536998915519E-3</v>
      </c>
      <c r="F15">
        <f>D15/(1-D15)</f>
        <v>3.0944293386351344E-2</v>
      </c>
      <c r="G15">
        <f>E15/F15</f>
        <v>0.2619337141970931</v>
      </c>
      <c r="H15" s="15">
        <f>LOG(G15)</f>
        <v>-0.58180859875911195</v>
      </c>
      <c r="I15" s="3">
        <v>30.681818181818183</v>
      </c>
      <c r="J15" s="31" t="str">
        <f t="shared" si="0"/>
        <v>HFU 3</v>
      </c>
      <c r="K15" s="7"/>
      <c r="T15" s="2"/>
      <c r="U15" s="2"/>
    </row>
    <row r="16" spans="1:22" x14ac:dyDescent="0.3">
      <c r="A16">
        <v>2399.7808</v>
      </c>
      <c r="B16">
        <v>5.4000001399999997E-2</v>
      </c>
      <c r="C16">
        <v>2.0000001000000001E-3</v>
      </c>
      <c r="D16">
        <v>2.6467716299999999E-2</v>
      </c>
      <c r="E16">
        <f>0.0314*SQRT(C16/D16)</f>
        <v>8.6315029103293285E-3</v>
      </c>
      <c r="F16">
        <f>D16/(1-D16)</f>
        <v>2.7187302098916517E-2</v>
      </c>
      <c r="G16">
        <f>E16/F16</f>
        <v>0.31748287781277551</v>
      </c>
      <c r="H16" s="15">
        <f>LOG(G16)</f>
        <v>-0.49827969170096209</v>
      </c>
      <c r="I16" s="3">
        <v>32.954545454545453</v>
      </c>
      <c r="J16" s="31" t="str">
        <f t="shared" si="0"/>
        <v>HFU 3</v>
      </c>
      <c r="K16" s="4"/>
      <c r="T16" s="2"/>
      <c r="U16" s="2"/>
    </row>
    <row r="17" spans="1:21" x14ac:dyDescent="0.3">
      <c r="A17">
        <v>2466.7048</v>
      </c>
      <c r="B17">
        <v>4.06000018E-2</v>
      </c>
      <c r="C17">
        <v>2.0000001000000001E-3</v>
      </c>
      <c r="D17">
        <v>2.3646457100000001E-2</v>
      </c>
      <c r="E17">
        <f>0.0314*SQRT(C17/D17)</f>
        <v>9.1319098714133223E-3</v>
      </c>
      <c r="F17">
        <f>D17/(1-D17)</f>
        <v>2.4219154292987408E-2</v>
      </c>
      <c r="G17">
        <f>E17/F17</f>
        <v>0.37705321007255166</v>
      </c>
      <c r="H17" s="15">
        <f>LOG(G17)</f>
        <v>-0.42359735745934129</v>
      </c>
      <c r="I17" s="3">
        <v>35.227272727272727</v>
      </c>
      <c r="J17" s="31" t="str">
        <f t="shared" si="0"/>
        <v>HFU 3</v>
      </c>
      <c r="K17" s="13"/>
      <c r="T17" s="2"/>
      <c r="U17" s="2"/>
    </row>
    <row r="18" spans="1:21" x14ac:dyDescent="0.3">
      <c r="A18">
        <v>2279.3811999999998</v>
      </c>
      <c r="B18">
        <v>0.1442999989</v>
      </c>
      <c r="C18">
        <v>0.51810002330000005</v>
      </c>
      <c r="D18">
        <v>0.12641653420000001</v>
      </c>
      <c r="E18">
        <f>0.0314*SQRT(C18/D18)</f>
        <v>6.356740960776848E-2</v>
      </c>
      <c r="F18">
        <f>D18/(1-D18)</f>
        <v>0.14471031006090732</v>
      </c>
      <c r="G18">
        <f>E18/F18</f>
        <v>0.43927353608055647</v>
      </c>
      <c r="H18" s="15">
        <f>LOG(G18)</f>
        <v>-0.35726495990421597</v>
      </c>
      <c r="I18" s="3">
        <v>37.5</v>
      </c>
      <c r="J18" s="31" t="str">
        <f t="shared" si="0"/>
        <v>HFU 3</v>
      </c>
      <c r="K18" s="14"/>
      <c r="T18" s="2"/>
      <c r="U18" s="2"/>
    </row>
    <row r="19" spans="1:21" x14ac:dyDescent="0.3">
      <c r="A19">
        <v>2280.5812000000001</v>
      </c>
      <c r="B19">
        <v>0.18140000100000001</v>
      </c>
      <c r="C19">
        <v>1.5241999626</v>
      </c>
      <c r="D19">
        <v>0.17178057129999999</v>
      </c>
      <c r="E19">
        <f>0.0314*SQRT(C19/D19)</f>
        <v>9.3532727726808623E-2</v>
      </c>
      <c r="F19">
        <f>D19/(1-D19)</f>
        <v>0.2074094923969996</v>
      </c>
      <c r="G19">
        <f>E19/F19</f>
        <v>0.45095683252422669</v>
      </c>
      <c r="H19" s="15">
        <f>LOG(G19)</f>
        <v>-0.34586502861824137</v>
      </c>
      <c r="I19" s="3">
        <v>39.772727272727273</v>
      </c>
      <c r="J19" s="31" t="str">
        <f t="shared" si="0"/>
        <v>HFU 3</v>
      </c>
      <c r="K19" s="7"/>
      <c r="T19" s="2"/>
      <c r="U19" s="2"/>
    </row>
    <row r="20" spans="1:21" x14ac:dyDescent="0.3">
      <c r="A20">
        <v>2284.1812</v>
      </c>
      <c r="B20">
        <v>0.16680000719999999</v>
      </c>
      <c r="C20">
        <v>2.9191000462000001</v>
      </c>
      <c r="D20">
        <v>0.19371600450000001</v>
      </c>
      <c r="E20">
        <f>0.0314*SQRT(C20/D20)</f>
        <v>0.12189092884808574</v>
      </c>
      <c r="F20">
        <f>D20/(1-D20)</f>
        <v>0.24025778209806972</v>
      </c>
      <c r="G20">
        <f>E20/F20</f>
        <v>0.50733394682854283</v>
      </c>
      <c r="H20" s="15">
        <f>LOG(G20)</f>
        <v>-0.29470607711278962</v>
      </c>
      <c r="I20" s="3">
        <v>42.045454545454547</v>
      </c>
      <c r="J20" s="33" t="str">
        <f t="shared" si="0"/>
        <v>HFU 4</v>
      </c>
      <c r="K20" s="7"/>
      <c r="T20" s="2"/>
      <c r="U20" s="2"/>
    </row>
    <row r="21" spans="1:21" x14ac:dyDescent="0.3">
      <c r="A21">
        <v>2276.0812000000001</v>
      </c>
      <c r="B21">
        <v>0.1421000063</v>
      </c>
      <c r="C21">
        <v>0.2446999997</v>
      </c>
      <c r="D21">
        <v>9.1211810700000007E-2</v>
      </c>
      <c r="E21">
        <f>0.0314*SQRT(C21/D21)</f>
        <v>5.1430541136255663E-2</v>
      </c>
      <c r="F21">
        <f>D21/(1-D21)</f>
        <v>0.10036641295949994</v>
      </c>
      <c r="G21">
        <f>E21/F21</f>
        <v>0.51242780946061128</v>
      </c>
      <c r="H21" s="15">
        <f>LOG(G21)</f>
        <v>-0.29036730912337122</v>
      </c>
      <c r="I21" s="3">
        <v>44.31818181818182</v>
      </c>
      <c r="J21" s="33" t="str">
        <f t="shared" si="0"/>
        <v>HFU 4</v>
      </c>
      <c r="K21" s="7"/>
      <c r="T21" s="2"/>
      <c r="U21" s="2"/>
    </row>
    <row r="22" spans="1:21" x14ac:dyDescent="0.3">
      <c r="A22">
        <v>2279.9812000000002</v>
      </c>
      <c r="B22">
        <v>0.1639000028</v>
      </c>
      <c r="C22">
        <v>2.4660000801000002</v>
      </c>
      <c r="D22">
        <v>0.17183595900000001</v>
      </c>
      <c r="E22">
        <f>0.0314*SQRT(C22/D22)</f>
        <v>0.11895129261014634</v>
      </c>
      <c r="F22">
        <f>D22/(1-D22)</f>
        <v>0.20749024407351685</v>
      </c>
      <c r="G22">
        <f>E22/F22</f>
        <v>0.57328619541263892</v>
      </c>
      <c r="H22" s="15">
        <f>LOG(G22)</f>
        <v>-0.24162851580128392</v>
      </c>
      <c r="I22" s="3">
        <v>46.590909090909093</v>
      </c>
      <c r="J22" s="33" t="str">
        <f t="shared" si="0"/>
        <v>HFU 4</v>
      </c>
      <c r="K22" s="7"/>
    </row>
    <row r="23" spans="1:21" x14ac:dyDescent="0.3">
      <c r="A23">
        <v>2283.8811999999998</v>
      </c>
      <c r="B23">
        <v>0.16069999339999999</v>
      </c>
      <c r="C23">
        <v>6.3934998511999996</v>
      </c>
      <c r="D23">
        <v>0.20751732589999999</v>
      </c>
      <c r="E23">
        <f>0.0314*SQRT(C23/D23)</f>
        <v>0.17428972978453192</v>
      </c>
      <c r="F23">
        <f>D23/(1-D23)</f>
        <v>0.26185724014177536</v>
      </c>
      <c r="G23">
        <f>E23/F23</f>
        <v>0.6655906466064011</v>
      </c>
      <c r="H23" s="15">
        <f>LOG(G23)</f>
        <v>-0.17679278971578352</v>
      </c>
      <c r="I23" s="3">
        <v>48.863636363636367</v>
      </c>
      <c r="J23" s="33" t="str">
        <f t="shared" si="0"/>
        <v>HFU 4</v>
      </c>
      <c r="K23" s="14"/>
    </row>
    <row r="24" spans="1:21" x14ac:dyDescent="0.3">
      <c r="A24">
        <v>2464.3047999999999</v>
      </c>
      <c r="B24">
        <v>0.1369999945</v>
      </c>
      <c r="C24">
        <v>0.83880001309999996</v>
      </c>
      <c r="D24">
        <v>0.10744199159999999</v>
      </c>
      <c r="E24">
        <f>0.0314*SQRT(C24/D24)</f>
        <v>8.7734789280373107E-2</v>
      </c>
      <c r="F24">
        <f>D24/(1-D24)</f>
        <v>0.12037536002012975</v>
      </c>
      <c r="G24">
        <f>E24/F24</f>
        <v>0.72884342165790139</v>
      </c>
      <c r="H24" s="15">
        <f>LOG(G24)</f>
        <v>-0.13736576168726219</v>
      </c>
      <c r="I24" s="3">
        <v>51.13636363636364</v>
      </c>
      <c r="J24" s="34" t="str">
        <f t="shared" si="0"/>
        <v>HFU 5</v>
      </c>
      <c r="K24" s="7"/>
    </row>
    <row r="25" spans="1:21" x14ac:dyDescent="0.3">
      <c r="A25">
        <v>2278.1812</v>
      </c>
      <c r="B25">
        <v>0.18039999900000001</v>
      </c>
      <c r="C25">
        <v>5.7206001282000001</v>
      </c>
      <c r="D25">
        <v>0.19043989480000001</v>
      </c>
      <c r="E25">
        <f>0.0314*SQRT(C25/D25)</f>
        <v>0.17209627784941212</v>
      </c>
      <c r="F25">
        <f>D25/(1-D25)</f>
        <v>0.2352387346866015</v>
      </c>
      <c r="G25">
        <f>E25/F25</f>
        <v>0.73158137871591866</v>
      </c>
      <c r="H25" s="15">
        <f>LOG(G25)</f>
        <v>-0.13573735735615142</v>
      </c>
      <c r="I25" s="3">
        <v>53.409090909090914</v>
      </c>
      <c r="J25" s="34" t="str">
        <f t="shared" si="0"/>
        <v>HFU 5</v>
      </c>
      <c r="K25" s="7"/>
    </row>
    <row r="26" spans="1:21" x14ac:dyDescent="0.3">
      <c r="A26">
        <v>2278.7811999999999</v>
      </c>
      <c r="B26">
        <v>0.18029999729999999</v>
      </c>
      <c r="C26">
        <v>3.2304999828000001</v>
      </c>
      <c r="D26">
        <v>0.15888713300000001</v>
      </c>
      <c r="E26">
        <f>0.0314*SQRT(C26/D26)</f>
        <v>0.14158594875043287</v>
      </c>
      <c r="F26">
        <f>D26/(1-D26)</f>
        <v>0.18890108478152673</v>
      </c>
      <c r="G26">
        <f>E26/F26</f>
        <v>0.74952427570325442</v>
      </c>
      <c r="H26" s="15">
        <f>LOG(G26)</f>
        <v>-0.12521429659390731</v>
      </c>
      <c r="I26" s="3">
        <v>55.68181818181818</v>
      </c>
      <c r="J26" s="34" t="str">
        <f t="shared" si="0"/>
        <v>HFU 5</v>
      </c>
      <c r="K26" s="7"/>
    </row>
    <row r="27" spans="1:21" x14ac:dyDescent="0.3">
      <c r="A27">
        <v>2277.5812000000001</v>
      </c>
      <c r="B27">
        <v>0.19740000369999999</v>
      </c>
      <c r="C27">
        <v>5.9349999428000002</v>
      </c>
      <c r="D27">
        <v>0.1896787435</v>
      </c>
      <c r="E27">
        <f>0.0314*SQRT(C27/D27)</f>
        <v>0.17564293096661932</v>
      </c>
      <c r="F27">
        <f>D27/(1-D27)</f>
        <v>0.23407844972409408</v>
      </c>
      <c r="G27">
        <f>E27/F27</f>
        <v>0.75035925423142491</v>
      </c>
      <c r="H27" s="15">
        <f>LOG(G27)</f>
        <v>-0.12473075690897127</v>
      </c>
      <c r="I27" s="3">
        <v>57.954545454545453</v>
      </c>
      <c r="J27" s="34" t="str">
        <f t="shared" si="0"/>
        <v>HFU 5</v>
      </c>
      <c r="K27" s="7"/>
    </row>
    <row r="28" spans="1:21" x14ac:dyDescent="0.3">
      <c r="A28">
        <v>2281.4812000000002</v>
      </c>
      <c r="B28">
        <v>0.19169999660000001</v>
      </c>
      <c r="C28">
        <v>4.9375</v>
      </c>
      <c r="D28">
        <v>0.17457769810000001</v>
      </c>
      <c r="E28">
        <f>0.0314*SQRT(C28/D28)</f>
        <v>0.16698936797811051</v>
      </c>
      <c r="F28">
        <f>D28/(1-D28)</f>
        <v>0.21150106763307458</v>
      </c>
      <c r="G28">
        <f>E28/F28</f>
        <v>0.78954385359327939</v>
      </c>
      <c r="H28" s="15">
        <f>LOG(G28)</f>
        <v>-0.10262374298989219</v>
      </c>
      <c r="I28" s="3">
        <v>60.227272727272727</v>
      </c>
      <c r="J28" s="34" t="str">
        <f t="shared" si="0"/>
        <v>HFU 5</v>
      </c>
      <c r="K28" s="7"/>
    </row>
    <row r="29" spans="1:21" x14ac:dyDescent="0.3">
      <c r="A29">
        <v>2277.2811999999999</v>
      </c>
      <c r="B29">
        <v>0.2047999948</v>
      </c>
      <c r="C29">
        <v>5.7776999474000004</v>
      </c>
      <c r="D29">
        <v>0.1808800548</v>
      </c>
      <c r="E29">
        <f>0.0314*SQRT(C29/D29)</f>
        <v>0.17746462658229253</v>
      </c>
      <c r="F29">
        <f>D29/(1-D29)</f>
        <v>0.22082242760653997</v>
      </c>
      <c r="G29">
        <f>E29/F29</f>
        <v>0.80365309133589413</v>
      </c>
      <c r="H29" s="15">
        <f>LOG(G29)</f>
        <v>-9.4931380394932957E-2</v>
      </c>
      <c r="I29" s="3">
        <v>62.5</v>
      </c>
      <c r="J29" s="34" t="str">
        <f t="shared" si="0"/>
        <v>HFU 5</v>
      </c>
      <c r="K29" s="7"/>
    </row>
    <row r="30" spans="1:21" x14ac:dyDescent="0.3">
      <c r="A30">
        <v>2278.4812000000002</v>
      </c>
      <c r="B30">
        <v>0.1965000033</v>
      </c>
      <c r="C30">
        <v>5.6135001183000002</v>
      </c>
      <c r="D30">
        <v>0.1784485579</v>
      </c>
      <c r="E30">
        <f>0.0314*SQRT(C30/D30)</f>
        <v>0.1761124240422014</v>
      </c>
      <c r="F30">
        <f>D30/(1-D30)</f>
        <v>0.2172092321375039</v>
      </c>
      <c r="G30">
        <f>E30/F30</f>
        <v>0.8107962185084</v>
      </c>
      <c r="H30" s="15">
        <f>LOG(G30)</f>
        <v>-9.1088285490579193E-2</v>
      </c>
      <c r="I30" s="3">
        <v>64.77272727272728</v>
      </c>
      <c r="J30" s="34" t="str">
        <f t="shared" si="0"/>
        <v>HFU 5</v>
      </c>
      <c r="K30" s="7"/>
    </row>
    <row r="31" spans="1:21" x14ac:dyDescent="0.3">
      <c r="A31">
        <v>2280.8811999999998</v>
      </c>
      <c r="B31">
        <v>0.17990000549999999</v>
      </c>
      <c r="C31">
        <v>4.6682000160000001</v>
      </c>
      <c r="D31">
        <v>0.16668136419999999</v>
      </c>
      <c r="E31">
        <f>0.0314*SQRT(C31/D31)</f>
        <v>0.16617315012731926</v>
      </c>
      <c r="F31">
        <f>D31/(1-D31)</f>
        <v>0.20002116482128479</v>
      </c>
      <c r="G31">
        <f>E31/F31</f>
        <v>0.83077783431464314</v>
      </c>
      <c r="H31" s="15">
        <f>LOG(G31)</f>
        <v>-8.0515099237632615E-2</v>
      </c>
      <c r="I31" s="3">
        <v>67.045454545454561</v>
      </c>
      <c r="J31" s="34" t="str">
        <f t="shared" si="0"/>
        <v>HFU 5</v>
      </c>
      <c r="K31" s="10"/>
    </row>
    <row r="32" spans="1:21" x14ac:dyDescent="0.3">
      <c r="A32">
        <v>2277.8811999999998</v>
      </c>
      <c r="B32">
        <v>0.20800000430000001</v>
      </c>
      <c r="C32">
        <v>10.187899590000001</v>
      </c>
      <c r="D32">
        <v>0.198508665</v>
      </c>
      <c r="E32">
        <f>0.0314*SQRT(C32/D32)</f>
        <v>0.22494805464359832</v>
      </c>
      <c r="F32">
        <f>D32/(1-D32)</f>
        <v>0.24767412488620352</v>
      </c>
      <c r="G32">
        <f>E32/F32</f>
        <v>0.90824204888965721</v>
      </c>
      <c r="H32" s="15">
        <f>LOG(G32)</f>
        <v>-4.1798395434377175E-2</v>
      </c>
      <c r="I32" s="3">
        <v>69.318181818181827</v>
      </c>
      <c r="J32" s="34" t="str">
        <f t="shared" si="0"/>
        <v>HFU 5</v>
      </c>
      <c r="K32" s="7"/>
    </row>
    <row r="33" spans="1:11" x14ac:dyDescent="0.3">
      <c r="A33">
        <v>2280.2811999999999</v>
      </c>
      <c r="B33">
        <v>0.1826000065</v>
      </c>
      <c r="C33">
        <v>7.7982001304999997</v>
      </c>
      <c r="D33">
        <v>0.18023726339999999</v>
      </c>
      <c r="E33">
        <f>0.0314*SQRT(C33/D33)</f>
        <v>0.20654017658894772</v>
      </c>
      <c r="F33">
        <f>D33/(1-D33)</f>
        <v>0.21986515774984056</v>
      </c>
      <c r="G33">
        <f>E33/F33</f>
        <v>0.9393947576902848</v>
      </c>
      <c r="H33" s="15">
        <f>LOG(G33)</f>
        <v>-2.7151867734347853E-2</v>
      </c>
      <c r="I33" s="3">
        <v>71.590909090909108</v>
      </c>
      <c r="J33" s="34" t="str">
        <f t="shared" si="0"/>
        <v>HFU 5</v>
      </c>
      <c r="K33" s="7"/>
    </row>
    <row r="34" spans="1:11" x14ac:dyDescent="0.3">
      <c r="A34">
        <v>2284.4812000000002</v>
      </c>
      <c r="B34">
        <v>0.19020000100000001</v>
      </c>
      <c r="C34">
        <v>7.8921999931000002</v>
      </c>
      <c r="D34">
        <v>0.1762304455</v>
      </c>
      <c r="E34">
        <f>0.0314*SQRT(C34/D34)</f>
        <v>0.2101300769352745</v>
      </c>
      <c r="F34">
        <f>D34/(1-D34)</f>
        <v>0.21393172949559403</v>
      </c>
      <c r="G34">
        <f>E34/F34</f>
        <v>0.98222959927784892</v>
      </c>
      <c r="H34" s="15">
        <f>LOG(G34)</f>
        <v>-7.7869826363556752E-3</v>
      </c>
      <c r="I34" s="3">
        <v>73.863636363636374</v>
      </c>
      <c r="J34" s="34" t="str">
        <f t="shared" si="0"/>
        <v>HFU 5</v>
      </c>
      <c r="K34" s="7"/>
    </row>
    <row r="35" spans="1:11" x14ac:dyDescent="0.3">
      <c r="A35">
        <v>2276.6812</v>
      </c>
      <c r="B35">
        <v>0.170599997</v>
      </c>
      <c r="C35">
        <v>4.9942002295999997</v>
      </c>
      <c r="D35">
        <v>0.1525745392</v>
      </c>
      <c r="E35">
        <f>0.0314*SQRT(C35/D35)</f>
        <v>0.17964767035937435</v>
      </c>
      <c r="F35">
        <f>D35/(1-D35)</f>
        <v>0.1800447900821438</v>
      </c>
      <c r="G35">
        <f>E35/F35</f>
        <v>0.99779432816362934</v>
      </c>
      <c r="H35" s="15">
        <f>LOG(G35)</f>
        <v>-9.589690821839227E-4</v>
      </c>
      <c r="I35" s="3">
        <v>76.13636363636364</v>
      </c>
      <c r="J35" s="34" t="str">
        <f t="shared" si="0"/>
        <v>HFU 5</v>
      </c>
      <c r="K35" s="13"/>
    </row>
    <row r="36" spans="1:11" x14ac:dyDescent="0.3">
      <c r="A36">
        <v>2276.3811999999998</v>
      </c>
      <c r="B36">
        <v>0.14589999619999999</v>
      </c>
      <c r="C36">
        <v>2.8157000542000001</v>
      </c>
      <c r="D36">
        <v>0.1257868707</v>
      </c>
      <c r="E36">
        <f>0.0314*SQRT(C36/D36)</f>
        <v>0.14856112728762161</v>
      </c>
      <c r="F36">
        <f>D36/(1-D36)</f>
        <v>0.14388581741013209</v>
      </c>
      <c r="G36">
        <f>E36/F36</f>
        <v>1.0324931946848035</v>
      </c>
      <c r="H36" s="15">
        <f>LOG(G36)</f>
        <v>1.3887197838775156E-2</v>
      </c>
      <c r="I36" s="3">
        <v>78.409090909090921</v>
      </c>
      <c r="J36" s="34" t="str">
        <f t="shared" si="0"/>
        <v>HFU 5</v>
      </c>
      <c r="K36" s="7"/>
    </row>
    <row r="37" spans="1:11" x14ac:dyDescent="0.3">
      <c r="A37">
        <v>2282.3811999999998</v>
      </c>
      <c r="B37">
        <v>0.19709999859999999</v>
      </c>
      <c r="C37">
        <v>18.122499466000001</v>
      </c>
      <c r="D37">
        <v>0.2053816319</v>
      </c>
      <c r="E37">
        <f>0.0314*SQRT(C37/D37)</f>
        <v>0.29495644873068616</v>
      </c>
      <c r="F37">
        <f>D37/(1-D37)</f>
        <v>0.25846574927670618</v>
      </c>
      <c r="G37">
        <f>E37/F37</f>
        <v>1.1411819537253816</v>
      </c>
      <c r="H37" s="15">
        <f>LOG(G37)</f>
        <v>5.7354895249800079E-2</v>
      </c>
      <c r="I37" s="3">
        <v>80.681818181818187</v>
      </c>
      <c r="J37" s="34" t="str">
        <f t="shared" si="0"/>
        <v>HFU 5</v>
      </c>
      <c r="K37" s="7"/>
    </row>
    <row r="38" spans="1:11" x14ac:dyDescent="0.3">
      <c r="A38">
        <v>2282.0812000000001</v>
      </c>
      <c r="B38">
        <v>0.21040000019999999</v>
      </c>
      <c r="C38">
        <v>23.764699936</v>
      </c>
      <c r="D38">
        <v>0.2112997472</v>
      </c>
      <c r="E38">
        <f>0.0314*SQRT(C38/D38)</f>
        <v>0.33300160511692672</v>
      </c>
      <c r="F38">
        <f>D38/(1-D38)</f>
        <v>0.26790881130043426</v>
      </c>
      <c r="G38">
        <f>E38/F38</f>
        <v>1.2429662298172683</v>
      </c>
      <c r="H38" s="15">
        <f>LOG(G38)</f>
        <v>9.4459329443539644E-2</v>
      </c>
      <c r="I38" s="3">
        <v>82.954545454545467</v>
      </c>
      <c r="J38" s="34" t="str">
        <f t="shared" si="0"/>
        <v>HFU 5</v>
      </c>
      <c r="K38" s="7"/>
    </row>
    <row r="39" spans="1:11" x14ac:dyDescent="0.3">
      <c r="A39">
        <v>2283.2811999999999</v>
      </c>
      <c r="B39">
        <v>0.208100006</v>
      </c>
      <c r="C39">
        <v>30.105600357</v>
      </c>
      <c r="D39">
        <v>0.2214679718</v>
      </c>
      <c r="E39">
        <f>0.0314*SQRT(C39/D39)</f>
        <v>0.36609839926567239</v>
      </c>
      <c r="F39">
        <f>D39/(1-D39)</f>
        <v>0.28446867152279348</v>
      </c>
      <c r="G39">
        <f>E39/F39</f>
        <v>1.286955070679332</v>
      </c>
      <c r="H39" s="15">
        <f>LOG(G39)</f>
        <v>0.10956338536853392</v>
      </c>
      <c r="I39" s="3">
        <v>85.227272727272734</v>
      </c>
      <c r="J39" s="34" t="str">
        <f t="shared" si="0"/>
        <v>HFU 5</v>
      </c>
      <c r="K39" s="7"/>
    </row>
    <row r="40" spans="1:11" x14ac:dyDescent="0.3">
      <c r="A40">
        <v>2282.9812000000002</v>
      </c>
      <c r="B40">
        <v>0.21999999880000001</v>
      </c>
      <c r="C40">
        <v>28.98679924</v>
      </c>
      <c r="D40">
        <v>0.21309211850000001</v>
      </c>
      <c r="E40">
        <f>0.0314*SQRT(C40/D40)</f>
        <v>0.36622339628103456</v>
      </c>
      <c r="F40">
        <f>D40/(1-D40)</f>
        <v>0.27079677750056952</v>
      </c>
      <c r="G40">
        <f>E40/F40</f>
        <v>1.3523920028193996</v>
      </c>
      <c r="H40" s="15">
        <f>LOG(G40)</f>
        <v>0.13110259396176269</v>
      </c>
      <c r="I40" s="3">
        <v>87.500000000000014</v>
      </c>
      <c r="J40" s="34" t="str">
        <f t="shared" si="0"/>
        <v>HFU 5</v>
      </c>
      <c r="K40" s="7"/>
    </row>
    <row r="41" spans="1:11" x14ac:dyDescent="0.3">
      <c r="A41">
        <v>2282.6812</v>
      </c>
      <c r="B41">
        <v>0.2050999999</v>
      </c>
      <c r="C41">
        <v>26.327100754</v>
      </c>
      <c r="D41">
        <v>0.2032923847</v>
      </c>
      <c r="E41">
        <f>0.0314*SQRT(C41/D41)</f>
        <v>0.35733093080113976</v>
      </c>
      <c r="F41">
        <f>D41/(1-D41)</f>
        <v>0.25516561006317268</v>
      </c>
      <c r="G41">
        <f>E41/F41</f>
        <v>1.400388283956735</v>
      </c>
      <c r="H41" s="15">
        <f>LOG(G41)</f>
        <v>0.14624846867809613</v>
      </c>
      <c r="I41" s="3">
        <v>89.77272727272728</v>
      </c>
      <c r="J41" s="34" t="str">
        <f t="shared" si="0"/>
        <v>HFU 5</v>
      </c>
      <c r="K41" s="13"/>
    </row>
    <row r="42" spans="1:11" x14ac:dyDescent="0.3">
      <c r="A42">
        <v>2279.0812000000001</v>
      </c>
      <c r="B42">
        <v>0.17640000580000001</v>
      </c>
      <c r="C42">
        <v>7.1269998550000002</v>
      </c>
      <c r="D42">
        <v>0.1356506646</v>
      </c>
      <c r="E42">
        <f>0.0314*SQRT(C42/D42)</f>
        <v>0.22759989644366699</v>
      </c>
      <c r="F42">
        <f>D42/(1-D42)</f>
        <v>0.15693962966631325</v>
      </c>
      <c r="G42">
        <f>E42/F42</f>
        <v>1.4502385211918263</v>
      </c>
      <c r="H42" s="15">
        <f>LOG(G42)</f>
        <v>0.16143943666142208</v>
      </c>
      <c r="I42" s="3">
        <v>92.045454545454561</v>
      </c>
      <c r="J42" s="32" t="str">
        <f t="shared" si="0"/>
        <v>HFU 6</v>
      </c>
      <c r="K42" s="13"/>
    </row>
    <row r="43" spans="1:11" x14ac:dyDescent="0.3">
      <c r="A43">
        <v>2283.5812000000001</v>
      </c>
      <c r="B43">
        <v>0.2102999985</v>
      </c>
      <c r="C43">
        <v>35.928798676</v>
      </c>
      <c r="D43">
        <v>0.217095539</v>
      </c>
      <c r="E43">
        <f>0.0314*SQRT(C43/D43)</f>
        <v>0.40394807838676949</v>
      </c>
      <c r="F43">
        <f>D43/(1-D43)</f>
        <v>0.27729505937762183</v>
      </c>
      <c r="G43">
        <f>E43/F43</f>
        <v>1.4567445929019274</v>
      </c>
      <c r="H43" s="15">
        <f>LOG(G43)</f>
        <v>0.16338341476478649</v>
      </c>
      <c r="I43" s="3">
        <v>94.318181818181827</v>
      </c>
      <c r="J43" s="32" t="str">
        <f t="shared" si="0"/>
        <v>HFU 6</v>
      </c>
      <c r="K43" s="7"/>
    </row>
    <row r="44" spans="1:11" x14ac:dyDescent="0.3">
      <c r="A44">
        <v>2281.7811999999999</v>
      </c>
      <c r="B44">
        <v>0.2082999945</v>
      </c>
      <c r="C44">
        <v>30.987300872999999</v>
      </c>
      <c r="D44">
        <v>0.1999440938</v>
      </c>
      <c r="E44">
        <f>0.0314*SQRT(C44/D44)</f>
        <v>0.39090140607738727</v>
      </c>
      <c r="F44">
        <f>D44/(1-D44)</f>
        <v>0.24991265266657187</v>
      </c>
      <c r="G44">
        <f>E44/F44</f>
        <v>1.5641521223774115</v>
      </c>
      <c r="H44" s="15">
        <f>LOG(G44)</f>
        <v>0.19427898829949644</v>
      </c>
      <c r="I44" s="3">
        <v>96.590909090909108</v>
      </c>
      <c r="J44" s="32" t="str">
        <f t="shared" si="0"/>
        <v>HFU 6</v>
      </c>
      <c r="K44" s="7"/>
    </row>
    <row r="45" spans="1:11" x14ac:dyDescent="0.3">
      <c r="A45">
        <v>2284.7811999999999</v>
      </c>
      <c r="B45">
        <v>0.2113000005</v>
      </c>
      <c r="C45">
        <v>24.875400543000001</v>
      </c>
      <c r="D45">
        <v>0.16258713599999999</v>
      </c>
      <c r="E45">
        <f>0.0314*SQRT(C45/D45)</f>
        <v>0.38839318316005639</v>
      </c>
      <c r="F45">
        <f>D45/(1-D45)</f>
        <v>0.19415409410285819</v>
      </c>
      <c r="G45">
        <f>E45/F45</f>
        <v>2.0004377706003718</v>
      </c>
      <c r="H45" s="15">
        <f>LOG(G45)</f>
        <v>0.30112504593984701</v>
      </c>
      <c r="I45">
        <v>98.863636363636374</v>
      </c>
      <c r="J45" s="32" t="str">
        <f t="shared" si="0"/>
        <v>HFU 6</v>
      </c>
      <c r="K45" s="14"/>
    </row>
    <row r="46" spans="1:11" x14ac:dyDescent="0.3">
      <c r="I46"/>
      <c r="K46" s="7"/>
    </row>
    <row r="47" spans="1:11" x14ac:dyDescent="0.3">
      <c r="I47" s="3"/>
      <c r="K47" s="12"/>
    </row>
    <row r="48" spans="1:11" x14ac:dyDescent="0.3">
      <c r="I48" s="3"/>
      <c r="K48" s="12"/>
    </row>
    <row r="49" spans="9:11" x14ac:dyDescent="0.3">
      <c r="I49" s="3"/>
      <c r="K49" s="7"/>
    </row>
    <row r="50" spans="9:11" x14ac:dyDescent="0.3">
      <c r="I50" s="3"/>
      <c r="K50" s="4"/>
    </row>
    <row r="51" spans="9:11" x14ac:dyDescent="0.3">
      <c r="I51" s="3"/>
      <c r="K51" s="7"/>
    </row>
    <row r="52" spans="9:11" x14ac:dyDescent="0.3">
      <c r="I52" s="3"/>
      <c r="K52" s="12"/>
    </row>
    <row r="53" spans="9:11" x14ac:dyDescent="0.3">
      <c r="I53" s="3"/>
      <c r="K53" s="7"/>
    </row>
    <row r="54" spans="9:11" x14ac:dyDescent="0.3">
      <c r="I54" s="3"/>
      <c r="K54" s="7"/>
    </row>
    <row r="55" spans="9:11" x14ac:dyDescent="0.3">
      <c r="I55" s="3"/>
      <c r="K55" s="12"/>
    </row>
    <row r="56" spans="9:11" x14ac:dyDescent="0.3">
      <c r="I56" s="3"/>
      <c r="K56" s="12"/>
    </row>
    <row r="57" spans="9:11" x14ac:dyDescent="0.3">
      <c r="I57" s="3"/>
      <c r="K57" s="7"/>
    </row>
    <row r="58" spans="9:11" x14ac:dyDescent="0.3">
      <c r="I58" s="3"/>
      <c r="K58" s="14"/>
    </row>
    <row r="59" spans="9:11" x14ac:dyDescent="0.3">
      <c r="I59" s="3"/>
      <c r="K59" s="12"/>
    </row>
    <row r="60" spans="9:11" x14ac:dyDescent="0.3">
      <c r="I60" s="3"/>
      <c r="K60" s="12"/>
    </row>
    <row r="61" spans="9:11" x14ac:dyDescent="0.3">
      <c r="I61" s="3"/>
      <c r="K61" s="12"/>
    </row>
    <row r="62" spans="9:11" x14ac:dyDescent="0.3">
      <c r="I62" s="3"/>
      <c r="K62" s="10"/>
    </row>
    <row r="63" spans="9:11" x14ac:dyDescent="0.3">
      <c r="I63" s="3"/>
      <c r="K63" s="10"/>
    </row>
    <row r="64" spans="9:11" x14ac:dyDescent="0.3">
      <c r="I64" s="3"/>
      <c r="K64" s="10"/>
    </row>
    <row r="65" spans="9:11" x14ac:dyDescent="0.3">
      <c r="I65" s="3"/>
      <c r="K65" s="10"/>
    </row>
    <row r="66" spans="9:11" x14ac:dyDescent="0.3">
      <c r="I66" s="3"/>
      <c r="K66" s="7"/>
    </row>
    <row r="67" spans="9:11" x14ac:dyDescent="0.3">
      <c r="I67" s="3"/>
      <c r="K67" s="7"/>
    </row>
    <row r="68" spans="9:11" x14ac:dyDescent="0.3">
      <c r="I68" s="3"/>
      <c r="K68" s="4"/>
    </row>
    <row r="69" spans="9:11" x14ac:dyDescent="0.3">
      <c r="I69" s="3"/>
      <c r="K69" s="4"/>
    </row>
    <row r="70" spans="9:11" x14ac:dyDescent="0.3">
      <c r="I70" s="3"/>
      <c r="K70" s="4"/>
    </row>
    <row r="71" spans="9:11" x14ac:dyDescent="0.3">
      <c r="I71" s="3"/>
      <c r="K71" s="4"/>
    </row>
    <row r="72" spans="9:11" x14ac:dyDescent="0.3">
      <c r="I72" s="3"/>
      <c r="K72" s="4"/>
    </row>
    <row r="73" spans="9:11" x14ac:dyDescent="0.3">
      <c r="I73" s="3"/>
      <c r="K73" s="7"/>
    </row>
    <row r="74" spans="9:11" x14ac:dyDescent="0.3">
      <c r="I74" s="3"/>
      <c r="K74" s="7"/>
    </row>
    <row r="75" spans="9:11" x14ac:dyDescent="0.3">
      <c r="I75" s="3"/>
      <c r="K75" s="7"/>
    </row>
    <row r="76" spans="9:11" x14ac:dyDescent="0.3">
      <c r="I76" s="3"/>
      <c r="K76" s="7"/>
    </row>
    <row r="77" spans="9:11" x14ac:dyDescent="0.3">
      <c r="I77" s="3"/>
      <c r="K77" s="7"/>
    </row>
    <row r="78" spans="9:11" x14ac:dyDescent="0.3">
      <c r="I78" s="3"/>
      <c r="K78" s="14"/>
    </row>
    <row r="79" spans="9:11" x14ac:dyDescent="0.3">
      <c r="I79" s="3"/>
      <c r="K79" s="12"/>
    </row>
    <row r="80" spans="9:11" x14ac:dyDescent="0.3">
      <c r="I80" s="3"/>
      <c r="K80" s="12"/>
    </row>
    <row r="81" spans="9:11" x14ac:dyDescent="0.3">
      <c r="I81" s="3"/>
      <c r="K81" s="10"/>
    </row>
    <row r="82" spans="9:11" x14ac:dyDescent="0.3">
      <c r="I82" s="3"/>
      <c r="K82" s="14"/>
    </row>
    <row r="83" spans="9:11" x14ac:dyDescent="0.3">
      <c r="I83" s="3"/>
      <c r="K83" s="14"/>
    </row>
    <row r="84" spans="9:11" x14ac:dyDescent="0.3">
      <c r="I84" s="3"/>
      <c r="K84" s="10"/>
    </row>
    <row r="85" spans="9:11" x14ac:dyDescent="0.3">
      <c r="I85" s="3"/>
      <c r="K85" s="10"/>
    </row>
    <row r="86" spans="9:11" x14ac:dyDescent="0.3">
      <c r="I86" s="3"/>
      <c r="K86" s="10"/>
    </row>
    <row r="87" spans="9:11" x14ac:dyDescent="0.3">
      <c r="I87" s="3"/>
      <c r="K87" s="14"/>
    </row>
    <row r="88" spans="9:11" x14ac:dyDescent="0.3">
      <c r="I88" s="3"/>
      <c r="K88" s="14"/>
    </row>
    <row r="89" spans="9:11" x14ac:dyDescent="0.3">
      <c r="I89" s="3"/>
      <c r="K89" s="14"/>
    </row>
    <row r="90" spans="9:11" x14ac:dyDescent="0.3">
      <c r="I90" s="3"/>
      <c r="K90" s="14"/>
    </row>
    <row r="91" spans="9:11" x14ac:dyDescent="0.3">
      <c r="I91" s="3"/>
      <c r="K91" s="14"/>
    </row>
    <row r="92" spans="9:11" x14ac:dyDescent="0.3">
      <c r="I92" s="3"/>
      <c r="K92" s="12"/>
    </row>
  </sheetData>
  <sortState ref="A2:I92">
    <sortCondition ref="H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workbookViewId="0">
      <selection activeCell="K2" sqref="K2"/>
    </sheetView>
  </sheetViews>
  <sheetFormatPr defaultRowHeight="14.4" x14ac:dyDescent="0.3"/>
  <cols>
    <col min="1" max="4" width="9" style="2" customWidth="1"/>
    <col min="5" max="7" width="9" customWidth="1"/>
    <col min="8" max="9" width="9" style="15" customWidth="1"/>
    <col min="10" max="10" width="12" style="28" customWidth="1"/>
    <col min="11" max="11" width="10.77734375" style="16" customWidth="1"/>
  </cols>
  <sheetData>
    <row r="1" spans="1:22" s="1" customFormat="1" ht="20.399999999999999" customHeight="1" thickBot="1" x14ac:dyDescent="0.35">
      <c r="A1" s="27" t="s">
        <v>0</v>
      </c>
      <c r="B1" s="27" t="s">
        <v>1</v>
      </c>
      <c r="C1" s="27" t="s">
        <v>2</v>
      </c>
      <c r="D1" s="27" t="s">
        <v>11</v>
      </c>
      <c r="E1" s="27" t="s">
        <v>3</v>
      </c>
      <c r="F1" s="27" t="s">
        <v>4</v>
      </c>
      <c r="G1" s="27" t="s">
        <v>5</v>
      </c>
      <c r="H1" s="35" t="s">
        <v>6</v>
      </c>
      <c r="I1" s="36" t="s">
        <v>7</v>
      </c>
      <c r="J1" s="27" t="s">
        <v>18</v>
      </c>
    </row>
    <row r="2" spans="1:22" x14ac:dyDescent="0.3">
      <c r="A2">
        <v>2276.0812000000001</v>
      </c>
      <c r="B2">
        <v>0.1421000063</v>
      </c>
      <c r="C2">
        <v>0.2446999997</v>
      </c>
      <c r="D2">
        <v>9.1211810700000007E-2</v>
      </c>
      <c r="E2">
        <f>0.0314*SQRT(C2/D2)</f>
        <v>5.1430541136255663E-2</v>
      </c>
      <c r="F2">
        <f>D2/(1-D2)</f>
        <v>0.10036641295949994</v>
      </c>
      <c r="G2">
        <f>E2/F2</f>
        <v>0.51242780946061128</v>
      </c>
      <c r="H2" s="15">
        <f>LOG(G2)</f>
        <v>-0.29036730912337122</v>
      </c>
      <c r="I2" s="3">
        <v>44.31818181818182</v>
      </c>
      <c r="J2" s="33" t="str">
        <f>IF(H2&lt;=$N$3,$M$2,IF(H2&lt;=$N$4,$M$3,IF(H2&lt;=$N$5,$M$4,IF(H2&lt;=$N$6,$M$5,IF(H2&lt;=$O$7,$M$6,IF(H2&gt;=$O$7,$M$7))))))</f>
        <v>HFU 4</v>
      </c>
      <c r="K2" s="4"/>
      <c r="M2" s="24" t="s">
        <v>12</v>
      </c>
      <c r="N2" s="22" t="s">
        <v>8</v>
      </c>
      <c r="O2" s="22">
        <v>-0.9</v>
      </c>
      <c r="P2" s="23"/>
      <c r="U2" s="2"/>
    </row>
    <row r="3" spans="1:22" x14ac:dyDescent="0.3">
      <c r="A3">
        <v>2276.3811999999998</v>
      </c>
      <c r="B3">
        <v>0.14589999619999999</v>
      </c>
      <c r="C3">
        <v>2.8157000542000001</v>
      </c>
      <c r="D3">
        <v>0.1257868707</v>
      </c>
      <c r="E3">
        <f>0.0314*SQRT(C3/D3)</f>
        <v>0.14856112728762161</v>
      </c>
      <c r="F3">
        <f>D3/(1-D3)</f>
        <v>0.14388581741013209</v>
      </c>
      <c r="G3">
        <f>E3/F3</f>
        <v>1.0324931946848035</v>
      </c>
      <c r="H3" s="15">
        <f>LOG(G3)</f>
        <v>1.3887197838775156E-2</v>
      </c>
      <c r="I3" s="3">
        <v>78.409090909090921</v>
      </c>
      <c r="J3" s="34" t="str">
        <f>IF(H3&lt;=$N$3,$M$2,IF(H3&lt;=$N$4,$M$3,IF(H3&lt;=$N$5,$M$4,IF(H3&lt;=$N$6,$M$5,IF(H3&lt;=$O$7,$M$6,IF(H3&gt;=$O$7,$M$7))))))</f>
        <v>HFU 5</v>
      </c>
      <c r="K3" s="4"/>
      <c r="M3" s="21" t="s">
        <v>13</v>
      </c>
      <c r="N3" s="8">
        <v>-0.9</v>
      </c>
      <c r="O3" s="8" t="s">
        <v>9</v>
      </c>
      <c r="P3" s="9">
        <v>-0.7</v>
      </c>
      <c r="U3" s="2"/>
    </row>
    <row r="4" spans="1:22" x14ac:dyDescent="0.3">
      <c r="A4">
        <v>2276.6812</v>
      </c>
      <c r="B4">
        <v>0.170599997</v>
      </c>
      <c r="C4">
        <v>4.9942002295999997</v>
      </c>
      <c r="D4">
        <v>0.1525745392</v>
      </c>
      <c r="E4">
        <f>0.0314*SQRT(C4/D4)</f>
        <v>0.17964767035937435</v>
      </c>
      <c r="F4">
        <f>D4/(1-D4)</f>
        <v>0.1800447900821438</v>
      </c>
      <c r="G4">
        <f>E4/F4</f>
        <v>0.99779432816362934</v>
      </c>
      <c r="H4" s="15">
        <f>LOG(G4)</f>
        <v>-9.589690821839227E-4</v>
      </c>
      <c r="I4" s="3">
        <v>76.13636363636364</v>
      </c>
      <c r="J4" s="34" t="str">
        <f>IF(H4&lt;=$N$3,$M$2,IF(H4&lt;=$N$4,$M$3,IF(H4&lt;=$N$5,$M$4,IF(H4&lt;=$N$6,$M$5,IF(H4&lt;=$O$7,$M$6,IF(H4&gt;=$O$7,$M$7))))))</f>
        <v>HFU 5</v>
      </c>
      <c r="K4" s="7"/>
      <c r="M4" s="25" t="s">
        <v>14</v>
      </c>
      <c r="N4" s="5">
        <v>-0.7</v>
      </c>
      <c r="O4" s="5" t="s">
        <v>9</v>
      </c>
      <c r="P4" s="6">
        <v>-0.3</v>
      </c>
      <c r="U4" s="2"/>
    </row>
    <row r="5" spans="1:22" x14ac:dyDescent="0.3">
      <c r="A5">
        <v>2276.9812000000002</v>
      </c>
      <c r="B5">
        <v>0.1171000004</v>
      </c>
      <c r="C5">
        <v>0.1685000062</v>
      </c>
      <c r="D5">
        <v>0.17346508799999999</v>
      </c>
      <c r="E5">
        <f>0.0314*SQRT(C5/D5)</f>
        <v>3.0947357244639342E-2</v>
      </c>
      <c r="F5">
        <f>D5/(1-D5)</f>
        <v>0.2098702492557265</v>
      </c>
      <c r="G5">
        <f>E5/F5</f>
        <v>0.14745947724553396</v>
      </c>
      <c r="H5" s="15">
        <f>LOG(G5)</f>
        <v>-0.83132731003540516</v>
      </c>
      <c r="I5" s="3">
        <v>21.590909090909093</v>
      </c>
      <c r="J5" s="30" t="str">
        <f>IF(H5&lt;=$N$3,$M$2,IF(H5&lt;=$N$4,$M$3,IF(H5&lt;=$N$5,$M$4,IF(H5&lt;=$N$6,$M$5,IF(H5&lt;=$O$7,$M$6,IF(H5&gt;=$O$7,$M$7))))))</f>
        <v>HFU 2</v>
      </c>
      <c r="K5" s="7"/>
      <c r="M5" s="20" t="s">
        <v>15</v>
      </c>
      <c r="N5" s="8">
        <v>-0.3</v>
      </c>
      <c r="O5" s="8" t="s">
        <v>9</v>
      </c>
      <c r="P5" s="9">
        <v>-0.15</v>
      </c>
    </row>
    <row r="6" spans="1:22" x14ac:dyDescent="0.3">
      <c r="A6">
        <v>2277.2811999999999</v>
      </c>
      <c r="B6">
        <v>0.2047999948</v>
      </c>
      <c r="C6">
        <v>5.7776999474000004</v>
      </c>
      <c r="D6">
        <v>0.1808800548</v>
      </c>
      <c r="E6">
        <f>0.0314*SQRT(C6/D6)</f>
        <v>0.17746462658229253</v>
      </c>
      <c r="F6">
        <f>D6/(1-D6)</f>
        <v>0.22082242760653997</v>
      </c>
      <c r="G6">
        <f>E6/F6</f>
        <v>0.80365309133589413</v>
      </c>
      <c r="H6" s="15">
        <f>LOG(G6)</f>
        <v>-9.4931380394932957E-2</v>
      </c>
      <c r="I6" s="3">
        <v>62.5</v>
      </c>
      <c r="J6" s="34" t="str">
        <f>IF(H6&lt;=$N$3,$M$2,IF(H6&lt;=$N$4,$M$3,IF(H6&lt;=$N$5,$M$4,IF(H6&lt;=$N$6,$M$5,IF(H6&lt;=$O$7,$M$6,IF(H6&gt;=$O$7,$M$7))))))</f>
        <v>HFU 5</v>
      </c>
      <c r="K6" s="7"/>
      <c r="M6" s="26" t="s">
        <v>16</v>
      </c>
      <c r="N6" s="5">
        <v>-0.15</v>
      </c>
      <c r="O6" s="5" t="s">
        <v>9</v>
      </c>
      <c r="P6" s="6">
        <v>0.15</v>
      </c>
    </row>
    <row r="7" spans="1:22" ht="15" thickBot="1" x14ac:dyDescent="0.35">
      <c r="A7">
        <v>2277.5812000000001</v>
      </c>
      <c r="B7">
        <v>0.19740000369999999</v>
      </c>
      <c r="C7">
        <v>5.9349999428000002</v>
      </c>
      <c r="D7">
        <v>0.1896787435</v>
      </c>
      <c r="E7">
        <f>0.0314*SQRT(C7/D7)</f>
        <v>0.17564293096661932</v>
      </c>
      <c r="F7">
        <f>D7/(1-D7)</f>
        <v>0.23407844972409408</v>
      </c>
      <c r="G7">
        <f>E7/F7</f>
        <v>0.75035925423142491</v>
      </c>
      <c r="H7" s="15">
        <f>LOG(G7)</f>
        <v>-0.12473075690897127</v>
      </c>
      <c r="I7" s="3">
        <v>57.954545454545453</v>
      </c>
      <c r="J7" s="34" t="str">
        <f>IF(H7&lt;=$N$3,$M$2,IF(H7&lt;=$N$4,$M$3,IF(H7&lt;=$N$5,$M$4,IF(H7&lt;=$N$6,$M$5,IF(H7&lt;=$O$7,$M$6,IF(H7&gt;=$O$7,$M$7))))))</f>
        <v>HFU 5</v>
      </c>
      <c r="K7" s="7"/>
      <c r="M7" s="19" t="s">
        <v>17</v>
      </c>
      <c r="N7" s="17" t="s">
        <v>10</v>
      </c>
      <c r="O7" s="17">
        <v>0.15</v>
      </c>
      <c r="P7" s="18"/>
    </row>
    <row r="8" spans="1:22" x14ac:dyDescent="0.3">
      <c r="A8">
        <v>2277.8811999999998</v>
      </c>
      <c r="B8">
        <v>0.20800000430000001</v>
      </c>
      <c r="C8">
        <v>10.187899590000001</v>
      </c>
      <c r="D8">
        <v>0.198508665</v>
      </c>
      <c r="E8">
        <f>0.0314*SQRT(C8/D8)</f>
        <v>0.22494805464359832</v>
      </c>
      <c r="F8">
        <f>D8/(1-D8)</f>
        <v>0.24767412488620352</v>
      </c>
      <c r="G8">
        <f>E8/F8</f>
        <v>0.90824204888965721</v>
      </c>
      <c r="H8" s="15">
        <f>LOG(G8)</f>
        <v>-4.1798395434377175E-2</v>
      </c>
      <c r="I8" s="3">
        <v>69.318181818181827</v>
      </c>
      <c r="J8" s="34" t="str">
        <f>IF(H8&lt;=$N$3,$M$2,IF(H8&lt;=$N$4,$M$3,IF(H8&lt;=$N$5,$M$4,IF(H8&lt;=$N$6,$M$5,IF(H8&lt;=$O$7,$M$6,IF(H8&gt;=$O$7,$M$7))))))</f>
        <v>HFU 5</v>
      </c>
      <c r="K8" s="7"/>
    </row>
    <row r="9" spans="1:22" x14ac:dyDescent="0.3">
      <c r="A9">
        <v>2278.1812</v>
      </c>
      <c r="B9">
        <v>0.18039999900000001</v>
      </c>
      <c r="C9">
        <v>5.7206001282000001</v>
      </c>
      <c r="D9">
        <v>0.19043989480000001</v>
      </c>
      <c r="E9">
        <f>0.0314*SQRT(C9/D9)</f>
        <v>0.17209627784941212</v>
      </c>
      <c r="F9">
        <f>D9/(1-D9)</f>
        <v>0.2352387346866015</v>
      </c>
      <c r="G9">
        <f>E9/F9</f>
        <v>0.73158137871591866</v>
      </c>
      <c r="H9" s="15">
        <f>LOG(G9)</f>
        <v>-0.13573735735615142</v>
      </c>
      <c r="I9" s="3">
        <v>53.409090909090914</v>
      </c>
      <c r="J9" s="34" t="str">
        <f>IF(H9&lt;=$N$3,$M$2,IF(H9&lt;=$N$4,$M$3,IF(H9&lt;=$N$5,$M$4,IF(H9&lt;=$N$6,$M$5,IF(H9&lt;=$O$7,$M$6,IF(H9&gt;=$O$7,$M$7))))))</f>
        <v>HFU 5</v>
      </c>
      <c r="K9" s="7"/>
    </row>
    <row r="10" spans="1:22" x14ac:dyDescent="0.3">
      <c r="A10">
        <v>2278.4812000000002</v>
      </c>
      <c r="B10">
        <v>0.1965000033</v>
      </c>
      <c r="C10">
        <v>5.6135001183000002</v>
      </c>
      <c r="D10">
        <v>0.1784485579</v>
      </c>
      <c r="E10">
        <f>0.0314*SQRT(C10/D10)</f>
        <v>0.1761124240422014</v>
      </c>
      <c r="F10">
        <f>D10/(1-D10)</f>
        <v>0.2172092321375039</v>
      </c>
      <c r="G10">
        <f>E10/F10</f>
        <v>0.8107962185084</v>
      </c>
      <c r="H10" s="15">
        <f>LOG(G10)</f>
        <v>-9.1088285490579193E-2</v>
      </c>
      <c r="I10" s="3">
        <v>64.77272727272728</v>
      </c>
      <c r="J10" s="34" t="str">
        <f>IF(H10&lt;=$N$3,$M$2,IF(H10&lt;=$N$4,$M$3,IF(H10&lt;=$N$5,$M$4,IF(H10&lt;=$N$6,$M$5,IF(H10&lt;=$O$7,$M$6,IF(H10&gt;=$O$7,$M$7))))))</f>
        <v>HFU 5</v>
      </c>
      <c r="K10" s="10"/>
    </row>
    <row r="11" spans="1:22" x14ac:dyDescent="0.3">
      <c r="A11">
        <v>2278.7811999999999</v>
      </c>
      <c r="B11">
        <v>0.18029999729999999</v>
      </c>
      <c r="C11">
        <v>3.2304999828000001</v>
      </c>
      <c r="D11">
        <v>0.15888713300000001</v>
      </c>
      <c r="E11">
        <f>0.0314*SQRT(C11/D11)</f>
        <v>0.14158594875043287</v>
      </c>
      <c r="F11">
        <f>D11/(1-D11)</f>
        <v>0.18890108478152673</v>
      </c>
      <c r="G11">
        <f>E11/F11</f>
        <v>0.74952427570325442</v>
      </c>
      <c r="H11" s="15">
        <f>LOG(G11)</f>
        <v>-0.12521429659390731</v>
      </c>
      <c r="I11" s="3">
        <v>55.68181818181818</v>
      </c>
      <c r="J11" s="34" t="str">
        <f>IF(H11&lt;=$N$3,$M$2,IF(H11&lt;=$N$4,$M$3,IF(H11&lt;=$N$5,$M$4,IF(H11&lt;=$N$6,$M$5,IF(H11&lt;=$O$7,$M$6,IF(H11&gt;=$O$7,$M$7))))))</f>
        <v>HFU 5</v>
      </c>
      <c r="K11" s="7"/>
      <c r="S11" s="11"/>
      <c r="T11" s="2"/>
      <c r="U11" s="2"/>
      <c r="V11" s="2"/>
    </row>
    <row r="12" spans="1:22" x14ac:dyDescent="0.3">
      <c r="A12">
        <v>2279.0812000000001</v>
      </c>
      <c r="B12">
        <v>0.17640000580000001</v>
      </c>
      <c r="C12">
        <v>7.1269998550000002</v>
      </c>
      <c r="D12">
        <v>0.1356506646</v>
      </c>
      <c r="E12">
        <f>0.0314*SQRT(C12/D12)</f>
        <v>0.22759989644366699</v>
      </c>
      <c r="F12">
        <f>D12/(1-D12)</f>
        <v>0.15693962966631325</v>
      </c>
      <c r="G12">
        <f>E12/F12</f>
        <v>1.4502385211918263</v>
      </c>
      <c r="H12" s="15">
        <f>LOG(G12)</f>
        <v>0.16143943666142208</v>
      </c>
      <c r="I12" s="3">
        <v>92.045454545454561</v>
      </c>
      <c r="J12" s="32" t="str">
        <f>IF(H12&lt;=$N$3,$M$2,IF(H12&lt;=$N$4,$M$3,IF(H12&lt;=$N$5,$M$4,IF(H12&lt;=$N$6,$M$5,IF(H12&lt;=$O$7,$M$6,IF(H12&gt;=$O$7,$M$7))))))</f>
        <v>HFU 6</v>
      </c>
      <c r="K12" s="12"/>
      <c r="S12" s="11"/>
      <c r="T12" s="2"/>
      <c r="U12" s="2"/>
    </row>
    <row r="13" spans="1:22" x14ac:dyDescent="0.3">
      <c r="A13">
        <v>2279.3811999999998</v>
      </c>
      <c r="B13">
        <v>0.1442999989</v>
      </c>
      <c r="C13">
        <v>0.51810002330000005</v>
      </c>
      <c r="D13">
        <v>0.12641653420000001</v>
      </c>
      <c r="E13">
        <f>0.0314*SQRT(C13/D13)</f>
        <v>6.356740960776848E-2</v>
      </c>
      <c r="F13">
        <f>D13/(1-D13)</f>
        <v>0.14471031006090732</v>
      </c>
      <c r="G13">
        <f>E13/F13</f>
        <v>0.43927353608055647</v>
      </c>
      <c r="H13" s="15">
        <f>LOG(G13)</f>
        <v>-0.35726495990421597</v>
      </c>
      <c r="I13" s="3">
        <v>37.5</v>
      </c>
      <c r="J13" s="31" t="str">
        <f>IF(H13&lt;=$N$3,$M$2,IF(H13&lt;=$N$4,$M$3,IF(H13&lt;=$N$5,$M$4,IF(H13&lt;=$N$6,$M$5,IF(H13&lt;=$O$7,$M$6,IF(H13&gt;=$O$7,$M$7))))))</f>
        <v>HFU 3</v>
      </c>
      <c r="K13" s="7"/>
      <c r="T13" s="2"/>
      <c r="U13" s="2"/>
    </row>
    <row r="14" spans="1:22" x14ac:dyDescent="0.3">
      <c r="A14">
        <v>2279.6812</v>
      </c>
      <c r="B14">
        <v>7.3600001600000006E-2</v>
      </c>
      <c r="C14">
        <v>4.43000011E-2</v>
      </c>
      <c r="D14">
        <v>0.13991706070000001</v>
      </c>
      <c r="E14">
        <f>0.0314*SQRT(C14/D14)</f>
        <v>1.7668357575280427E-2</v>
      </c>
      <c r="F14">
        <f>D14/(1-D14)</f>
        <v>0.16267856773658945</v>
      </c>
      <c r="G14">
        <f>E14/F14</f>
        <v>0.10860900622071608</v>
      </c>
      <c r="H14" s="15">
        <f>LOG(G14)</f>
        <v>-0.96413416010827546</v>
      </c>
      <c r="I14" s="3">
        <v>17.045454545454547</v>
      </c>
      <c r="J14" s="29" t="str">
        <f>IF(H14&lt;=$N$3,$M$2,IF(H14&lt;=$N$4,$M$3,IF(H14&lt;=$N$5,$M$4,IF(H14&lt;=$N$6,$M$5,IF(H14&lt;=$O$7,$M$6,IF(H14&gt;=$O$7,$M$7))))))</f>
        <v>HFU 1</v>
      </c>
      <c r="K14" s="7"/>
      <c r="T14" s="2"/>
      <c r="U14" s="2"/>
    </row>
    <row r="15" spans="1:22" x14ac:dyDescent="0.3">
      <c r="A15">
        <v>2279.9812000000002</v>
      </c>
      <c r="B15">
        <v>0.1639000028</v>
      </c>
      <c r="C15">
        <v>2.4660000801000002</v>
      </c>
      <c r="D15">
        <v>0.17183595900000001</v>
      </c>
      <c r="E15">
        <f>0.0314*SQRT(C15/D15)</f>
        <v>0.11895129261014634</v>
      </c>
      <c r="F15">
        <f>D15/(1-D15)</f>
        <v>0.20749024407351685</v>
      </c>
      <c r="G15">
        <f>E15/F15</f>
        <v>0.57328619541263892</v>
      </c>
      <c r="H15" s="15">
        <f>LOG(G15)</f>
        <v>-0.24162851580128392</v>
      </c>
      <c r="I15" s="3">
        <v>46.590909090909093</v>
      </c>
      <c r="J15" s="33" t="str">
        <f>IF(H15&lt;=$N$3,$M$2,IF(H15&lt;=$N$4,$M$3,IF(H15&lt;=$N$5,$M$4,IF(H15&lt;=$N$6,$M$5,IF(H15&lt;=$O$7,$M$6,IF(H15&gt;=$O$7,$M$7))))))</f>
        <v>HFU 4</v>
      </c>
      <c r="K15" s="7"/>
      <c r="T15" s="2"/>
      <c r="U15" s="2"/>
    </row>
    <row r="16" spans="1:22" x14ac:dyDescent="0.3">
      <c r="A16">
        <v>2280.2811999999999</v>
      </c>
      <c r="B16">
        <v>0.1826000065</v>
      </c>
      <c r="C16">
        <v>7.7982001304999997</v>
      </c>
      <c r="D16">
        <v>0.18023726339999999</v>
      </c>
      <c r="E16">
        <f>0.0314*SQRT(C16/D16)</f>
        <v>0.20654017658894772</v>
      </c>
      <c r="F16">
        <f>D16/(1-D16)</f>
        <v>0.21986515774984056</v>
      </c>
      <c r="G16">
        <f>E16/F16</f>
        <v>0.9393947576902848</v>
      </c>
      <c r="H16" s="15">
        <f>LOG(G16)</f>
        <v>-2.7151867734347853E-2</v>
      </c>
      <c r="I16" s="3">
        <v>71.590909090909108</v>
      </c>
      <c r="J16" s="34" t="str">
        <f>IF(H16&lt;=$N$3,$M$2,IF(H16&lt;=$N$4,$M$3,IF(H16&lt;=$N$5,$M$4,IF(H16&lt;=$N$6,$M$5,IF(H16&lt;=$O$7,$M$6,IF(H16&gt;=$O$7,$M$7))))))</f>
        <v>HFU 5</v>
      </c>
      <c r="K16" s="4"/>
      <c r="T16" s="2"/>
      <c r="U16" s="2"/>
    </row>
    <row r="17" spans="1:21" x14ac:dyDescent="0.3">
      <c r="A17">
        <v>2280.5812000000001</v>
      </c>
      <c r="B17">
        <v>0.18140000100000001</v>
      </c>
      <c r="C17">
        <v>1.5241999626</v>
      </c>
      <c r="D17">
        <v>0.17178057129999999</v>
      </c>
      <c r="E17">
        <f>0.0314*SQRT(C17/D17)</f>
        <v>9.3532727726808623E-2</v>
      </c>
      <c r="F17">
        <f>D17/(1-D17)</f>
        <v>0.2074094923969996</v>
      </c>
      <c r="G17">
        <f>E17/F17</f>
        <v>0.45095683252422669</v>
      </c>
      <c r="H17" s="15">
        <f>LOG(G17)</f>
        <v>-0.34586502861824137</v>
      </c>
      <c r="I17" s="3">
        <v>39.772727272727273</v>
      </c>
      <c r="J17" s="31" t="str">
        <f>IF(H17&lt;=$N$3,$M$2,IF(H17&lt;=$N$4,$M$3,IF(H17&lt;=$N$5,$M$4,IF(H17&lt;=$N$6,$M$5,IF(H17&lt;=$O$7,$M$6,IF(H17&gt;=$O$7,$M$7))))))</f>
        <v>HFU 3</v>
      </c>
      <c r="K17" s="13"/>
      <c r="T17" s="2"/>
      <c r="U17" s="2"/>
    </row>
    <row r="18" spans="1:21" x14ac:dyDescent="0.3">
      <c r="A18">
        <v>2280.8811999999998</v>
      </c>
      <c r="B18">
        <v>0.17990000549999999</v>
      </c>
      <c r="C18">
        <v>4.6682000160000001</v>
      </c>
      <c r="D18">
        <v>0.16668136419999999</v>
      </c>
      <c r="E18">
        <f>0.0314*SQRT(C18/D18)</f>
        <v>0.16617315012731926</v>
      </c>
      <c r="F18">
        <f>D18/(1-D18)</f>
        <v>0.20002116482128479</v>
      </c>
      <c r="G18">
        <f>E18/F18</f>
        <v>0.83077783431464314</v>
      </c>
      <c r="H18" s="15">
        <f>LOG(G18)</f>
        <v>-8.0515099237632615E-2</v>
      </c>
      <c r="I18" s="3">
        <v>67.045454545454561</v>
      </c>
      <c r="J18" s="34" t="str">
        <f>IF(H18&lt;=$N$3,$M$2,IF(H18&lt;=$N$4,$M$3,IF(H18&lt;=$N$5,$M$4,IF(H18&lt;=$N$6,$M$5,IF(H18&lt;=$O$7,$M$6,IF(H18&gt;=$O$7,$M$7))))))</f>
        <v>HFU 5</v>
      </c>
      <c r="K18" s="14"/>
      <c r="T18" s="2"/>
      <c r="U18" s="2"/>
    </row>
    <row r="19" spans="1:21" x14ac:dyDescent="0.3">
      <c r="A19">
        <v>2281.1812</v>
      </c>
      <c r="B19">
        <v>6.7299999299999996E-2</v>
      </c>
      <c r="C19">
        <v>3.9900001099999999E-2</v>
      </c>
      <c r="D19">
        <v>0.16152834890000001</v>
      </c>
      <c r="E19">
        <f>0.0314*SQRT(C19/D19)</f>
        <v>1.5606004398249331E-2</v>
      </c>
      <c r="F19">
        <f>D19/(1-D19)</f>
        <v>0.19264616601895751</v>
      </c>
      <c r="G19">
        <f>E19/F19</f>
        <v>8.100864253230769E-2</v>
      </c>
      <c r="H19" s="15">
        <f>LOG(G19)</f>
        <v>-1.0914686452711662</v>
      </c>
      <c r="I19" s="3">
        <v>10.227272727272728</v>
      </c>
      <c r="J19" s="29" t="str">
        <f>IF(H19&lt;=$N$3,$M$2,IF(H19&lt;=$N$4,$M$3,IF(H19&lt;=$N$5,$M$4,IF(H19&lt;=$N$6,$M$5,IF(H19&lt;=$O$7,$M$6,IF(H19&gt;=$O$7,$M$7))))))</f>
        <v>HFU 1</v>
      </c>
      <c r="K19" s="7"/>
      <c r="T19" s="2"/>
      <c r="U19" s="2"/>
    </row>
    <row r="20" spans="1:21" x14ac:dyDescent="0.3">
      <c r="A20">
        <v>2281.4812000000002</v>
      </c>
      <c r="B20">
        <v>0.19169999660000001</v>
      </c>
      <c r="C20">
        <v>4.9375</v>
      </c>
      <c r="D20">
        <v>0.17457769810000001</v>
      </c>
      <c r="E20">
        <f>0.0314*SQRT(C20/D20)</f>
        <v>0.16698936797811051</v>
      </c>
      <c r="F20">
        <f>D20/(1-D20)</f>
        <v>0.21150106763307458</v>
      </c>
      <c r="G20">
        <f>E20/F20</f>
        <v>0.78954385359327939</v>
      </c>
      <c r="H20" s="15">
        <f>LOG(G20)</f>
        <v>-0.10262374298989219</v>
      </c>
      <c r="I20" s="3">
        <v>60.227272727272727</v>
      </c>
      <c r="J20" s="34" t="str">
        <f>IF(H20&lt;=$N$3,$M$2,IF(H20&lt;=$N$4,$M$3,IF(H20&lt;=$N$5,$M$4,IF(H20&lt;=$N$6,$M$5,IF(H20&lt;=$O$7,$M$6,IF(H20&gt;=$O$7,$M$7))))))</f>
        <v>HFU 5</v>
      </c>
      <c r="K20" s="7"/>
      <c r="T20" s="2"/>
      <c r="U20" s="2"/>
    </row>
    <row r="21" spans="1:21" x14ac:dyDescent="0.3">
      <c r="A21">
        <v>2281.7811999999999</v>
      </c>
      <c r="B21">
        <v>0.2082999945</v>
      </c>
      <c r="C21">
        <v>30.987300872999999</v>
      </c>
      <c r="D21">
        <v>0.1999440938</v>
      </c>
      <c r="E21">
        <f>0.0314*SQRT(C21/D21)</f>
        <v>0.39090140607738727</v>
      </c>
      <c r="F21">
        <f>D21/(1-D21)</f>
        <v>0.24991265266657187</v>
      </c>
      <c r="G21">
        <f>E21/F21</f>
        <v>1.5641521223774115</v>
      </c>
      <c r="H21" s="15">
        <f>LOG(G21)</f>
        <v>0.19427898829949644</v>
      </c>
      <c r="I21" s="3">
        <v>96.590909090909108</v>
      </c>
      <c r="J21" s="32" t="str">
        <f>IF(H21&lt;=$N$3,$M$2,IF(H21&lt;=$N$4,$M$3,IF(H21&lt;=$N$5,$M$4,IF(H21&lt;=$N$6,$M$5,IF(H21&lt;=$O$7,$M$6,IF(H21&gt;=$O$7,$M$7))))))</f>
        <v>HFU 6</v>
      </c>
      <c r="K21" s="7"/>
      <c r="T21" s="2"/>
      <c r="U21" s="2"/>
    </row>
    <row r="22" spans="1:21" x14ac:dyDescent="0.3">
      <c r="A22">
        <v>2282.0812000000001</v>
      </c>
      <c r="B22">
        <v>0.21040000019999999</v>
      </c>
      <c r="C22">
        <v>23.764699936</v>
      </c>
      <c r="D22">
        <v>0.2112997472</v>
      </c>
      <c r="E22">
        <f>0.0314*SQRT(C22/D22)</f>
        <v>0.33300160511692672</v>
      </c>
      <c r="F22">
        <f>D22/(1-D22)</f>
        <v>0.26790881130043426</v>
      </c>
      <c r="G22">
        <f>E22/F22</f>
        <v>1.2429662298172683</v>
      </c>
      <c r="H22" s="15">
        <f>LOG(G22)</f>
        <v>9.4459329443539644E-2</v>
      </c>
      <c r="I22" s="3">
        <v>82.954545454545467</v>
      </c>
      <c r="J22" s="34" t="str">
        <f>IF(H22&lt;=$N$3,$M$2,IF(H22&lt;=$N$4,$M$3,IF(H22&lt;=$N$5,$M$4,IF(H22&lt;=$N$6,$M$5,IF(H22&lt;=$O$7,$M$6,IF(H22&gt;=$O$7,$M$7))))))</f>
        <v>HFU 5</v>
      </c>
      <c r="K22" s="7"/>
    </row>
    <row r="23" spans="1:21" x14ac:dyDescent="0.3">
      <c r="A23">
        <v>2282.3811999999998</v>
      </c>
      <c r="B23">
        <v>0.19709999859999999</v>
      </c>
      <c r="C23">
        <v>18.122499466000001</v>
      </c>
      <c r="D23">
        <v>0.2053816319</v>
      </c>
      <c r="E23">
        <f>0.0314*SQRT(C23/D23)</f>
        <v>0.29495644873068616</v>
      </c>
      <c r="F23">
        <f>D23/(1-D23)</f>
        <v>0.25846574927670618</v>
      </c>
      <c r="G23">
        <f>E23/F23</f>
        <v>1.1411819537253816</v>
      </c>
      <c r="H23" s="15">
        <f>LOG(G23)</f>
        <v>5.7354895249800079E-2</v>
      </c>
      <c r="I23" s="3">
        <v>80.681818181818187</v>
      </c>
      <c r="J23" s="34" t="str">
        <f>IF(H23&lt;=$N$3,$M$2,IF(H23&lt;=$N$4,$M$3,IF(H23&lt;=$N$5,$M$4,IF(H23&lt;=$N$6,$M$5,IF(H23&lt;=$O$7,$M$6,IF(H23&gt;=$O$7,$M$7))))))</f>
        <v>HFU 5</v>
      </c>
      <c r="K23" s="14"/>
    </row>
    <row r="24" spans="1:21" x14ac:dyDescent="0.3">
      <c r="A24">
        <v>2282.6812</v>
      </c>
      <c r="B24">
        <v>0.2050999999</v>
      </c>
      <c r="C24">
        <v>26.327100754</v>
      </c>
      <c r="D24">
        <v>0.2032923847</v>
      </c>
      <c r="E24">
        <f>0.0314*SQRT(C24/D24)</f>
        <v>0.35733093080113976</v>
      </c>
      <c r="F24">
        <f>D24/(1-D24)</f>
        <v>0.25516561006317268</v>
      </c>
      <c r="G24">
        <f>E24/F24</f>
        <v>1.400388283956735</v>
      </c>
      <c r="H24" s="15">
        <f>LOG(G24)</f>
        <v>0.14624846867809613</v>
      </c>
      <c r="I24" s="3">
        <v>89.77272727272728</v>
      </c>
      <c r="J24" s="34" t="str">
        <f>IF(H24&lt;=$N$3,$M$2,IF(H24&lt;=$N$4,$M$3,IF(H24&lt;=$N$5,$M$4,IF(H24&lt;=$N$6,$M$5,IF(H24&lt;=$O$7,$M$6,IF(H24&gt;=$O$7,$M$7))))))</f>
        <v>HFU 5</v>
      </c>
      <c r="K24" s="7"/>
    </row>
    <row r="25" spans="1:21" x14ac:dyDescent="0.3">
      <c r="A25">
        <v>2282.9812000000002</v>
      </c>
      <c r="B25">
        <v>0.21999999880000001</v>
      </c>
      <c r="C25">
        <v>28.98679924</v>
      </c>
      <c r="D25">
        <v>0.21309211850000001</v>
      </c>
      <c r="E25">
        <f>0.0314*SQRT(C25/D25)</f>
        <v>0.36622339628103456</v>
      </c>
      <c r="F25">
        <f>D25/(1-D25)</f>
        <v>0.27079677750056952</v>
      </c>
      <c r="G25">
        <f>E25/F25</f>
        <v>1.3523920028193996</v>
      </c>
      <c r="H25" s="15">
        <f>LOG(G25)</f>
        <v>0.13110259396176269</v>
      </c>
      <c r="I25" s="3">
        <v>87.500000000000014</v>
      </c>
      <c r="J25" s="34" t="str">
        <f>IF(H25&lt;=$N$3,$M$2,IF(H25&lt;=$N$4,$M$3,IF(H25&lt;=$N$5,$M$4,IF(H25&lt;=$N$6,$M$5,IF(H25&lt;=$O$7,$M$6,IF(H25&gt;=$O$7,$M$7))))))</f>
        <v>HFU 5</v>
      </c>
      <c r="K25" s="7"/>
    </row>
    <row r="26" spans="1:21" x14ac:dyDescent="0.3">
      <c r="A26">
        <v>2283.2811999999999</v>
      </c>
      <c r="B26">
        <v>0.208100006</v>
      </c>
      <c r="C26">
        <v>30.105600357</v>
      </c>
      <c r="D26">
        <v>0.2214679718</v>
      </c>
      <c r="E26">
        <f>0.0314*SQRT(C26/D26)</f>
        <v>0.36609839926567239</v>
      </c>
      <c r="F26">
        <f>D26/(1-D26)</f>
        <v>0.28446867152279348</v>
      </c>
      <c r="G26">
        <f>E26/F26</f>
        <v>1.286955070679332</v>
      </c>
      <c r="H26" s="15">
        <f>LOG(G26)</f>
        <v>0.10956338536853392</v>
      </c>
      <c r="I26" s="3">
        <v>85.227272727272734</v>
      </c>
      <c r="J26" s="34" t="str">
        <f>IF(H26&lt;=$N$3,$M$2,IF(H26&lt;=$N$4,$M$3,IF(H26&lt;=$N$5,$M$4,IF(H26&lt;=$N$6,$M$5,IF(H26&lt;=$O$7,$M$6,IF(H26&gt;=$O$7,$M$7))))))</f>
        <v>HFU 5</v>
      </c>
      <c r="K26" s="7"/>
    </row>
    <row r="27" spans="1:21" x14ac:dyDescent="0.3">
      <c r="A27">
        <v>2283.5812000000001</v>
      </c>
      <c r="B27">
        <v>0.2102999985</v>
      </c>
      <c r="C27">
        <v>35.928798676</v>
      </c>
      <c r="D27">
        <v>0.217095539</v>
      </c>
      <c r="E27">
        <f>0.0314*SQRT(C27/D27)</f>
        <v>0.40394807838676949</v>
      </c>
      <c r="F27">
        <f>D27/(1-D27)</f>
        <v>0.27729505937762183</v>
      </c>
      <c r="G27">
        <f>E27/F27</f>
        <v>1.4567445929019274</v>
      </c>
      <c r="H27" s="15">
        <f>LOG(G27)</f>
        <v>0.16338341476478649</v>
      </c>
      <c r="I27" s="3">
        <v>94.318181818181827</v>
      </c>
      <c r="J27" s="32" t="str">
        <f>IF(H27&lt;=$N$3,$M$2,IF(H27&lt;=$N$4,$M$3,IF(H27&lt;=$N$5,$M$4,IF(H27&lt;=$N$6,$M$5,IF(H27&lt;=$O$7,$M$6,IF(H27&gt;=$O$7,$M$7))))))</f>
        <v>HFU 6</v>
      </c>
      <c r="K27" s="7"/>
    </row>
    <row r="28" spans="1:21" x14ac:dyDescent="0.3">
      <c r="A28">
        <v>2283.8811999999998</v>
      </c>
      <c r="B28">
        <v>0.16069999339999999</v>
      </c>
      <c r="C28">
        <v>6.3934998511999996</v>
      </c>
      <c r="D28">
        <v>0.20751732589999999</v>
      </c>
      <c r="E28">
        <f>0.0314*SQRT(C28/D28)</f>
        <v>0.17428972978453192</v>
      </c>
      <c r="F28">
        <f>D28/(1-D28)</f>
        <v>0.26185724014177536</v>
      </c>
      <c r="G28">
        <f>E28/F28</f>
        <v>0.6655906466064011</v>
      </c>
      <c r="H28" s="15">
        <f>LOG(G28)</f>
        <v>-0.17679278971578352</v>
      </c>
      <c r="I28" s="3">
        <v>48.863636363636367</v>
      </c>
      <c r="J28" s="33" t="str">
        <f>IF(H28&lt;=$N$3,$M$2,IF(H28&lt;=$N$4,$M$3,IF(H28&lt;=$N$5,$M$4,IF(H28&lt;=$N$6,$M$5,IF(H28&lt;=$O$7,$M$6,IF(H28&gt;=$O$7,$M$7))))))</f>
        <v>HFU 4</v>
      </c>
      <c r="K28" s="7"/>
    </row>
    <row r="29" spans="1:21" x14ac:dyDescent="0.3">
      <c r="A29">
        <v>2284.1812</v>
      </c>
      <c r="B29">
        <v>0.16680000719999999</v>
      </c>
      <c r="C29">
        <v>2.9191000462000001</v>
      </c>
      <c r="D29">
        <v>0.19371600450000001</v>
      </c>
      <c r="E29">
        <f>0.0314*SQRT(C29/D29)</f>
        <v>0.12189092884808574</v>
      </c>
      <c r="F29">
        <f>D29/(1-D29)</f>
        <v>0.24025778209806972</v>
      </c>
      <c r="G29">
        <f>E29/F29</f>
        <v>0.50733394682854283</v>
      </c>
      <c r="H29" s="15">
        <f>LOG(G29)</f>
        <v>-0.29470607711278962</v>
      </c>
      <c r="I29" s="3">
        <v>42.045454545454547</v>
      </c>
      <c r="J29" s="33" t="str">
        <f>IF(H29&lt;=$N$3,$M$2,IF(H29&lt;=$N$4,$M$3,IF(H29&lt;=$N$5,$M$4,IF(H29&lt;=$N$6,$M$5,IF(H29&lt;=$O$7,$M$6,IF(H29&gt;=$O$7,$M$7))))))</f>
        <v>HFU 4</v>
      </c>
      <c r="K29" s="7"/>
    </row>
    <row r="30" spans="1:21" x14ac:dyDescent="0.3">
      <c r="A30">
        <v>2284.4812000000002</v>
      </c>
      <c r="B30">
        <v>0.19020000100000001</v>
      </c>
      <c r="C30">
        <v>7.8921999931000002</v>
      </c>
      <c r="D30">
        <v>0.1762304455</v>
      </c>
      <c r="E30">
        <f>0.0314*SQRT(C30/D30)</f>
        <v>0.2101300769352745</v>
      </c>
      <c r="F30">
        <f>D30/(1-D30)</f>
        <v>0.21393172949559403</v>
      </c>
      <c r="G30">
        <f>E30/F30</f>
        <v>0.98222959927784892</v>
      </c>
      <c r="H30" s="15">
        <f>LOG(G30)</f>
        <v>-7.7869826363556752E-3</v>
      </c>
      <c r="I30" s="3">
        <v>73.863636363636374</v>
      </c>
      <c r="J30" s="34" t="str">
        <f>IF(H30&lt;=$N$3,$M$2,IF(H30&lt;=$N$4,$M$3,IF(H30&lt;=$N$5,$M$4,IF(H30&lt;=$N$6,$M$5,IF(H30&lt;=$O$7,$M$6,IF(H30&gt;=$O$7,$M$7))))))</f>
        <v>HFU 5</v>
      </c>
      <c r="K30" s="7"/>
    </row>
    <row r="31" spans="1:21" x14ac:dyDescent="0.3">
      <c r="A31">
        <v>2284.7811999999999</v>
      </c>
      <c r="B31">
        <v>0.2113000005</v>
      </c>
      <c r="C31">
        <v>24.875400543000001</v>
      </c>
      <c r="D31">
        <v>0.16258713599999999</v>
      </c>
      <c r="E31">
        <f>0.0314*SQRT(C31/D31)</f>
        <v>0.38839318316005639</v>
      </c>
      <c r="F31">
        <f>D31/(1-D31)</f>
        <v>0.19415409410285819</v>
      </c>
      <c r="G31">
        <f>E31/F31</f>
        <v>2.0004377706003718</v>
      </c>
      <c r="H31" s="15">
        <f>LOG(G31)</f>
        <v>0.30112504593984701</v>
      </c>
      <c r="I31" s="3">
        <v>98.863636363636374</v>
      </c>
      <c r="J31" s="32" t="str">
        <f>IF(H31&lt;=$N$3,$M$2,IF(H31&lt;=$N$4,$M$3,IF(H31&lt;=$N$5,$M$4,IF(H31&lt;=$N$6,$M$5,IF(H31&lt;=$O$7,$M$6,IF(H31&gt;=$O$7,$M$7))))))</f>
        <v>HFU 6</v>
      </c>
      <c r="K31" s="10"/>
    </row>
    <row r="32" spans="1:21" x14ac:dyDescent="0.3">
      <c r="A32">
        <v>2398.8807999999999</v>
      </c>
      <c r="B32">
        <v>4.3699998400000002E-2</v>
      </c>
      <c r="C32">
        <v>2.0000001000000001E-3</v>
      </c>
      <c r="D32">
        <v>4.30755913E-2</v>
      </c>
      <c r="E32">
        <f>0.0314*SQRT(C32/D32)</f>
        <v>6.7659538767803609E-3</v>
      </c>
      <c r="F32">
        <f>D32/(1-D32)</f>
        <v>4.501462279399792E-2</v>
      </c>
      <c r="G32">
        <f>E32/F32</f>
        <v>0.15030568861464519</v>
      </c>
      <c r="H32" s="15">
        <f>LOG(G32)</f>
        <v>-0.82302458237251708</v>
      </c>
      <c r="I32" s="3">
        <v>23.863636363636367</v>
      </c>
      <c r="J32" s="30" t="str">
        <f>IF(H32&lt;=$N$3,$M$2,IF(H32&lt;=$N$4,$M$3,IF(H32&lt;=$N$5,$M$4,IF(H32&lt;=$N$6,$M$5,IF(H32&lt;=$O$7,$M$6,IF(H32&gt;=$O$7,$M$7))))))</f>
        <v>HFU 2</v>
      </c>
      <c r="K32" s="7"/>
    </row>
    <row r="33" spans="1:11" x14ac:dyDescent="0.3">
      <c r="A33">
        <v>2399.7808</v>
      </c>
      <c r="B33">
        <v>5.4000001399999997E-2</v>
      </c>
      <c r="C33">
        <v>2.0000001000000001E-3</v>
      </c>
      <c r="D33">
        <v>2.6467716299999999E-2</v>
      </c>
      <c r="E33">
        <f>0.0314*SQRT(C33/D33)</f>
        <v>8.6315029103293285E-3</v>
      </c>
      <c r="F33">
        <f>D33/(1-D33)</f>
        <v>2.7187302098916517E-2</v>
      </c>
      <c r="G33">
        <f>E33/F33</f>
        <v>0.31748287781277551</v>
      </c>
      <c r="H33" s="15">
        <f>LOG(G33)</f>
        <v>-0.49827969170096209</v>
      </c>
      <c r="I33" s="3">
        <v>32.954545454545453</v>
      </c>
      <c r="J33" s="31" t="str">
        <f>IF(H33&lt;=$N$3,$M$2,IF(H33&lt;=$N$4,$M$3,IF(H33&lt;=$N$5,$M$4,IF(H33&lt;=$N$6,$M$5,IF(H33&lt;=$O$7,$M$6,IF(H33&gt;=$O$7,$M$7))))))</f>
        <v>HFU 3</v>
      </c>
      <c r="K33" s="7"/>
    </row>
    <row r="34" spans="1:11" x14ac:dyDescent="0.3">
      <c r="A34">
        <v>2400.6808000000001</v>
      </c>
      <c r="B34">
        <v>6.6699996600000006E-2</v>
      </c>
      <c r="C34">
        <v>2.0000001000000001E-3</v>
      </c>
      <c r="D34">
        <v>5.4754331699999999E-2</v>
      </c>
      <c r="E34">
        <f>0.0314*SQRT(C34/D34)</f>
        <v>6.0011628963506404E-3</v>
      </c>
      <c r="F34">
        <f>D34/(1-D34)</f>
        <v>5.7926032920599634E-2</v>
      </c>
      <c r="G34">
        <f>E34/F34</f>
        <v>0.10360044687639068</v>
      </c>
      <c r="H34" s="15">
        <f>LOG(G34)</f>
        <v>-0.98463837127483989</v>
      </c>
      <c r="I34" s="3">
        <v>14.772727272727273</v>
      </c>
      <c r="J34" s="29" t="str">
        <f>IF(H34&lt;=$N$3,$M$2,IF(H34&lt;=$N$4,$M$3,IF(H34&lt;=$N$5,$M$4,IF(H34&lt;=$N$6,$M$5,IF(H34&lt;=$O$7,$M$6,IF(H34&gt;=$O$7,$M$7))))))</f>
        <v>HFU 1</v>
      </c>
      <c r="K34" s="7"/>
    </row>
    <row r="35" spans="1:11" x14ac:dyDescent="0.3">
      <c r="A35">
        <v>2401.5808000000002</v>
      </c>
      <c r="B35">
        <v>4.8099998400000003E-2</v>
      </c>
      <c r="C35">
        <v>2.0000001000000001E-3</v>
      </c>
      <c r="D35">
        <v>3.00154854E-2</v>
      </c>
      <c r="E35">
        <f>0.0314*SQRT(C35/D35)</f>
        <v>8.1053536998915519E-3</v>
      </c>
      <c r="F35">
        <f>D35/(1-D35)</f>
        <v>3.0944293386351344E-2</v>
      </c>
      <c r="G35">
        <f>E35/F35</f>
        <v>0.2619337141970931</v>
      </c>
      <c r="H35" s="15">
        <f>LOG(G35)</f>
        <v>-0.58180859875911195</v>
      </c>
      <c r="I35" s="3">
        <v>30.681818181818183</v>
      </c>
      <c r="J35" s="31" t="str">
        <f>IF(H35&lt;=$N$3,$M$2,IF(H35&lt;=$N$4,$M$3,IF(H35&lt;=$N$5,$M$4,IF(H35&lt;=$N$6,$M$5,IF(H35&lt;=$O$7,$M$6,IF(H35&gt;=$O$7,$M$7))))))</f>
        <v>HFU 3</v>
      </c>
      <c r="K35" s="13"/>
    </row>
    <row r="36" spans="1:11" x14ac:dyDescent="0.3">
      <c r="A36">
        <v>2402.4807999999998</v>
      </c>
      <c r="B36">
        <v>8.0200001600000001E-2</v>
      </c>
      <c r="C36">
        <v>2.0000001000000001E-3</v>
      </c>
      <c r="D36">
        <v>6.15272969E-2</v>
      </c>
      <c r="E36">
        <f>0.0314*SQRT(C36/D36)</f>
        <v>5.6612292126074293E-3</v>
      </c>
      <c r="F36">
        <f>D36/(1-D36)</f>
        <v>6.5561093782227881E-2</v>
      </c>
      <c r="G36">
        <f>E36/F36</f>
        <v>8.6350438743626634E-2</v>
      </c>
      <c r="H36" s="15">
        <f>LOG(G36)</f>
        <v>-1.063735451455504</v>
      </c>
      <c r="I36" s="3">
        <v>12.500000000000002</v>
      </c>
      <c r="J36" s="29" t="str">
        <f>IF(H36&lt;=$N$3,$M$2,IF(H36&lt;=$N$4,$M$3,IF(H36&lt;=$N$5,$M$4,IF(H36&lt;=$N$6,$M$5,IF(H36&lt;=$O$7,$M$6,IF(H36&gt;=$O$7,$M$7))))))</f>
        <v>HFU 1</v>
      </c>
      <c r="K36" s="7"/>
    </row>
    <row r="37" spans="1:11" x14ac:dyDescent="0.3">
      <c r="A37">
        <v>2463.4047999999998</v>
      </c>
      <c r="B37">
        <v>9.6600003500000003E-2</v>
      </c>
      <c r="C37">
        <v>1.15999999E-2</v>
      </c>
      <c r="D37">
        <v>7.7357217699999994E-2</v>
      </c>
      <c r="E37">
        <f>0.0314*SQRT(C37/D37)</f>
        <v>1.2159290103877703E-2</v>
      </c>
      <c r="F37">
        <f>D37/(1-D37)</f>
        <v>8.3843085519144142E-2</v>
      </c>
      <c r="G37">
        <f>E37/F37</f>
        <v>0.14502436341159386</v>
      </c>
      <c r="H37" s="15">
        <f>LOG(G37)</f>
        <v>-0.83855903220367722</v>
      </c>
      <c r="I37" s="3">
        <v>19.31818181818182</v>
      </c>
      <c r="J37" s="30" t="str">
        <f>IF(H37&lt;=$N$3,$M$2,IF(H37&lt;=$N$4,$M$3,IF(H37&lt;=$N$5,$M$4,IF(H37&lt;=$N$6,$M$5,IF(H37&lt;=$O$7,$M$6,IF(H37&gt;=$O$7,$M$7))))))</f>
        <v>HFU 2</v>
      </c>
      <c r="K37" s="7"/>
    </row>
    <row r="38" spans="1:11" x14ac:dyDescent="0.3">
      <c r="A38">
        <v>2463.7048</v>
      </c>
      <c r="B38">
        <v>0.1067999974</v>
      </c>
      <c r="C38">
        <v>4.43000011E-2</v>
      </c>
      <c r="D38">
        <v>8.6261153199999996E-2</v>
      </c>
      <c r="E38">
        <f>0.0314*SQRT(C38/D38)</f>
        <v>2.2502143331415998E-2</v>
      </c>
      <c r="F38">
        <f>D38/(1-D38)</f>
        <v>9.4404603133701401E-2</v>
      </c>
      <c r="G38">
        <f>E38/F38</f>
        <v>0.23835853956768535</v>
      </c>
      <c r="H38" s="15">
        <f>LOG(G38)</f>
        <v>-0.62276928417877675</v>
      </c>
      <c r="I38" s="3">
        <v>28.40909090909091</v>
      </c>
      <c r="J38" s="31" t="str">
        <f>IF(H38&lt;=$N$3,$M$2,IF(H38&lt;=$N$4,$M$3,IF(H38&lt;=$N$5,$M$4,IF(H38&lt;=$N$6,$M$5,IF(H38&lt;=$O$7,$M$6,IF(H38&gt;=$O$7,$M$7))))))</f>
        <v>HFU 3</v>
      </c>
      <c r="K38" s="7"/>
    </row>
    <row r="39" spans="1:11" x14ac:dyDescent="0.3">
      <c r="A39">
        <v>2464.0048000000002</v>
      </c>
      <c r="B39">
        <v>8.6199998900000005E-2</v>
      </c>
      <c r="C39">
        <v>3.9900001099999999E-2</v>
      </c>
      <c r="D39">
        <v>0.10395774250000001</v>
      </c>
      <c r="E39">
        <f>0.0314*SQRT(C39/D39)</f>
        <v>1.945304905281478E-2</v>
      </c>
      <c r="F39">
        <f>D39/(1-D39)</f>
        <v>0.11601879445959054</v>
      </c>
      <c r="G39">
        <f>E39/F39</f>
        <v>0.1676715323877141</v>
      </c>
      <c r="H39" s="15">
        <f>LOG(G39)</f>
        <v>-0.77554066653168818</v>
      </c>
      <c r="I39" s="3">
        <v>26.13636363636364</v>
      </c>
      <c r="J39" s="30" t="str">
        <f>IF(H39&lt;=$N$3,$M$2,IF(H39&lt;=$N$4,$M$3,IF(H39&lt;=$N$5,$M$4,IF(H39&lt;=$N$6,$M$5,IF(H39&lt;=$O$7,$M$6,IF(H39&gt;=$O$7,$M$7))))))</f>
        <v>HFU 2</v>
      </c>
      <c r="K39" s="7"/>
    </row>
    <row r="40" spans="1:11" x14ac:dyDescent="0.3">
      <c r="A40">
        <v>2464.3047999999999</v>
      </c>
      <c r="B40">
        <v>0.1369999945</v>
      </c>
      <c r="C40">
        <v>0.83880001309999996</v>
      </c>
      <c r="D40">
        <v>0.10744199159999999</v>
      </c>
      <c r="E40">
        <f>0.0314*SQRT(C40/D40)</f>
        <v>8.7734789280373107E-2</v>
      </c>
      <c r="F40">
        <f>D40/(1-D40)</f>
        <v>0.12037536002012975</v>
      </c>
      <c r="G40">
        <f>E40/F40</f>
        <v>0.72884342165790139</v>
      </c>
      <c r="H40" s="15">
        <f>LOG(G40)</f>
        <v>-0.13736576168726219</v>
      </c>
      <c r="I40" s="3">
        <v>51.13636363636364</v>
      </c>
      <c r="J40" s="34" t="str">
        <f>IF(H40&lt;=$N$3,$M$2,IF(H40&lt;=$N$4,$M$3,IF(H40&lt;=$N$5,$M$4,IF(H40&lt;=$N$6,$M$5,IF(H40&lt;=$O$7,$M$6,IF(H40&gt;=$O$7,$M$7))))))</f>
        <v>HFU 5</v>
      </c>
      <c r="K40" s="7"/>
    </row>
    <row r="41" spans="1:11" x14ac:dyDescent="0.3">
      <c r="A41">
        <v>2464.6048000000001</v>
      </c>
      <c r="B41">
        <v>9.6299998499999998E-2</v>
      </c>
      <c r="C41">
        <v>2.0000001000000001E-3</v>
      </c>
      <c r="D41">
        <v>8.9440680999999994E-2</v>
      </c>
      <c r="E41">
        <f>0.0314*SQRT(C41/D41)</f>
        <v>4.6954487874998046E-3</v>
      </c>
      <c r="F41">
        <f>D41/(1-D41)</f>
        <v>9.8226089320821053E-2</v>
      </c>
      <c r="G41">
        <f>E41/F41</f>
        <v>4.7802460832618195E-2</v>
      </c>
      <c r="H41" s="15">
        <f>LOG(G41)</f>
        <v>-1.3205497456783013</v>
      </c>
      <c r="I41" s="3">
        <v>3.4090909090909092</v>
      </c>
      <c r="J41" s="29" t="str">
        <f>IF(H41&lt;=$N$3,$M$2,IF(H41&lt;=$N$4,$M$3,IF(H41&lt;=$N$5,$M$4,IF(H41&lt;=$N$6,$M$5,IF(H41&lt;=$O$7,$M$6,IF(H41&gt;=$O$7,$M$7))))))</f>
        <v>HFU 1</v>
      </c>
      <c r="K41" s="13"/>
    </row>
    <row r="42" spans="1:11" x14ac:dyDescent="0.3">
      <c r="A42">
        <v>2464.9047999999998</v>
      </c>
      <c r="B42">
        <v>5.9000000400000002E-2</v>
      </c>
      <c r="C42">
        <v>2.0000001000000001E-3</v>
      </c>
      <c r="D42">
        <v>8.1358790400000006E-2</v>
      </c>
      <c r="E42">
        <f>0.0314*SQRT(C42/D42)</f>
        <v>4.9231425979000612E-3</v>
      </c>
      <c r="F42">
        <f>D42/(1-D42)</f>
        <v>8.8564272481773079E-2</v>
      </c>
      <c r="G42">
        <f>E42/F42</f>
        <v>5.5588359277870945E-2</v>
      </c>
      <c r="H42" s="15">
        <f>LOG(G42)</f>
        <v>-1.2550161442216061</v>
      </c>
      <c r="I42" s="3">
        <v>7.954545454545455</v>
      </c>
      <c r="J42" s="29" t="str">
        <f>IF(H42&lt;=$N$3,$M$2,IF(H42&lt;=$N$4,$M$3,IF(H42&lt;=$N$5,$M$4,IF(H42&lt;=$N$6,$M$5,IF(H42&lt;=$O$7,$M$6,IF(H42&gt;=$O$7,$M$7))))))</f>
        <v>HFU 1</v>
      </c>
      <c r="K42" s="13"/>
    </row>
    <row r="43" spans="1:11" x14ac:dyDescent="0.3">
      <c r="A43">
        <v>2465.2048</v>
      </c>
      <c r="B43">
        <v>0.1024999991</v>
      </c>
      <c r="C43">
        <v>2.0000001000000001E-3</v>
      </c>
      <c r="D43">
        <v>9.2126250300000004E-2</v>
      </c>
      <c r="E43">
        <f>0.0314*SQRT(C43/D43)</f>
        <v>4.6265041841612609E-3</v>
      </c>
      <c r="F43">
        <f>D43/(1-D43)</f>
        <v>0.10147473735245945</v>
      </c>
      <c r="G43">
        <f>E43/F43</f>
        <v>4.5592669711395202E-2</v>
      </c>
      <c r="H43" s="15">
        <f>LOG(G43)</f>
        <v>-1.3411049766293472</v>
      </c>
      <c r="I43" s="3">
        <v>1.1363636363636365</v>
      </c>
      <c r="J43" s="29" t="str">
        <f>IF(H43&lt;=$N$3,$M$2,IF(H43&lt;=$N$4,$M$3,IF(H43&lt;=$N$5,$M$4,IF(H43&lt;=$N$6,$M$5,IF(H43&lt;=$O$7,$M$6,IF(H43&gt;=$O$7,$M$7))))))</f>
        <v>HFU 1</v>
      </c>
      <c r="K43" s="7"/>
    </row>
    <row r="44" spans="1:11" x14ac:dyDescent="0.3">
      <c r="A44">
        <v>2465.8047999999999</v>
      </c>
      <c r="B44">
        <v>9.2500001200000001E-2</v>
      </c>
      <c r="C44">
        <v>2.0000001000000001E-3</v>
      </c>
      <c r="D44">
        <v>8.2077689499999995E-2</v>
      </c>
      <c r="E44">
        <f>0.0314*SQRT(C44/D44)</f>
        <v>4.9015348578501632E-3</v>
      </c>
      <c r="F44">
        <f>D44/(1-D44)</f>
        <v>8.9416815084592052E-2</v>
      </c>
      <c r="G44">
        <f>E44/F44</f>
        <v>5.4816701458367825E-2</v>
      </c>
      <c r="H44" s="15">
        <f>LOG(G44)</f>
        <v>-1.2610871012578324</v>
      </c>
      <c r="I44" s="3">
        <v>5.6818181818181825</v>
      </c>
      <c r="J44" s="29" t="str">
        <f>IF(H44&lt;=$N$3,$M$2,IF(H44&lt;=$N$4,$M$3,IF(H44&lt;=$N$5,$M$4,IF(H44&lt;=$N$6,$M$5,IF(H44&lt;=$O$7,$M$6,IF(H44&gt;=$O$7,$M$7))))))</f>
        <v>HFU 1</v>
      </c>
      <c r="K44" s="7"/>
    </row>
    <row r="45" spans="1:11" x14ac:dyDescent="0.3">
      <c r="A45">
        <v>2466.7048</v>
      </c>
      <c r="B45">
        <v>4.06000018E-2</v>
      </c>
      <c r="C45">
        <v>2.0000001000000001E-3</v>
      </c>
      <c r="D45">
        <v>2.3646457100000001E-2</v>
      </c>
      <c r="E45">
        <f>0.0314*SQRT(C45/D45)</f>
        <v>9.1319098714133223E-3</v>
      </c>
      <c r="F45">
        <f>D45/(1-D45)</f>
        <v>2.4219154292987408E-2</v>
      </c>
      <c r="G45">
        <f>E45/F45</f>
        <v>0.37705321007255166</v>
      </c>
      <c r="H45" s="15">
        <f>LOG(G45)</f>
        <v>-0.42359735745934129</v>
      </c>
      <c r="I45" s="15">
        <v>35.227272727272727</v>
      </c>
      <c r="J45" s="31" t="str">
        <f>IF(H45&lt;=$N$3,$M$2,IF(H45&lt;=$N$4,$M$3,IF(H45&lt;=$N$5,$M$4,IF(H45&lt;=$N$6,$M$5,IF(H45&lt;=$O$7,$M$6,IF(H45&gt;=$O$7,$M$7))))))</f>
        <v>HFU 3</v>
      </c>
      <c r="K45" s="14"/>
    </row>
    <row r="46" spans="1:11" x14ac:dyDescent="0.3">
      <c r="I46" s="3"/>
      <c r="K46" s="7"/>
    </row>
    <row r="47" spans="1:11" x14ac:dyDescent="0.3">
      <c r="I47" s="3"/>
      <c r="K47" s="12"/>
    </row>
    <row r="48" spans="1:11" x14ac:dyDescent="0.3">
      <c r="I48" s="3"/>
      <c r="K48" s="12"/>
    </row>
    <row r="49" spans="9:11" x14ac:dyDescent="0.3">
      <c r="I49" s="3"/>
      <c r="K49" s="7"/>
    </row>
    <row r="50" spans="9:11" x14ac:dyDescent="0.3">
      <c r="I50" s="3"/>
      <c r="K50" s="4"/>
    </row>
    <row r="51" spans="9:11" x14ac:dyDescent="0.3">
      <c r="I51" s="3"/>
      <c r="K51" s="7"/>
    </row>
    <row r="52" spans="9:11" x14ac:dyDescent="0.3">
      <c r="I52" s="3"/>
      <c r="K52" s="12"/>
    </row>
    <row r="53" spans="9:11" x14ac:dyDescent="0.3">
      <c r="I53" s="3"/>
      <c r="K53" s="7"/>
    </row>
    <row r="54" spans="9:11" x14ac:dyDescent="0.3">
      <c r="I54" s="3"/>
      <c r="K54" s="7"/>
    </row>
    <row r="55" spans="9:11" x14ac:dyDescent="0.3">
      <c r="I55" s="3"/>
      <c r="K55" s="12"/>
    </row>
    <row r="56" spans="9:11" x14ac:dyDescent="0.3">
      <c r="I56" s="3"/>
      <c r="K56" s="12"/>
    </row>
    <row r="57" spans="9:11" x14ac:dyDescent="0.3">
      <c r="I57" s="3"/>
      <c r="K57" s="7"/>
    </row>
    <row r="58" spans="9:11" x14ac:dyDescent="0.3">
      <c r="I58" s="3"/>
      <c r="K58" s="14"/>
    </row>
    <row r="59" spans="9:11" x14ac:dyDescent="0.3">
      <c r="I59" s="3"/>
      <c r="K59" s="12"/>
    </row>
    <row r="60" spans="9:11" x14ac:dyDescent="0.3">
      <c r="I60" s="3"/>
      <c r="K60" s="12"/>
    </row>
    <row r="61" spans="9:11" x14ac:dyDescent="0.3">
      <c r="I61" s="3"/>
      <c r="K61" s="12"/>
    </row>
    <row r="62" spans="9:11" x14ac:dyDescent="0.3">
      <c r="I62" s="3"/>
      <c r="K62" s="10"/>
    </row>
    <row r="63" spans="9:11" x14ac:dyDescent="0.3">
      <c r="I63" s="3"/>
      <c r="K63" s="10"/>
    </row>
    <row r="64" spans="9:11" x14ac:dyDescent="0.3">
      <c r="I64" s="3"/>
      <c r="K64" s="10"/>
    </row>
    <row r="65" spans="9:11" x14ac:dyDescent="0.3">
      <c r="I65" s="3"/>
      <c r="K65" s="10"/>
    </row>
    <row r="66" spans="9:11" x14ac:dyDescent="0.3">
      <c r="I66" s="3"/>
      <c r="K66" s="7"/>
    </row>
    <row r="67" spans="9:11" x14ac:dyDescent="0.3">
      <c r="I67" s="3"/>
      <c r="K67" s="7"/>
    </row>
    <row r="68" spans="9:11" x14ac:dyDescent="0.3">
      <c r="I68" s="3"/>
      <c r="K68" s="4"/>
    </row>
    <row r="69" spans="9:11" x14ac:dyDescent="0.3">
      <c r="I69" s="3"/>
      <c r="K69" s="4"/>
    </row>
    <row r="70" spans="9:11" x14ac:dyDescent="0.3">
      <c r="I70" s="3"/>
      <c r="K70" s="4"/>
    </row>
    <row r="71" spans="9:11" x14ac:dyDescent="0.3">
      <c r="I71" s="3"/>
      <c r="K71" s="4"/>
    </row>
    <row r="72" spans="9:11" x14ac:dyDescent="0.3">
      <c r="I72" s="3"/>
      <c r="K72" s="4"/>
    </row>
    <row r="73" spans="9:11" x14ac:dyDescent="0.3">
      <c r="I73" s="3"/>
      <c r="K73" s="7"/>
    </row>
    <row r="74" spans="9:11" x14ac:dyDescent="0.3">
      <c r="I74" s="3"/>
      <c r="K74" s="7"/>
    </row>
    <row r="75" spans="9:11" x14ac:dyDescent="0.3">
      <c r="I75" s="3"/>
      <c r="K75" s="7"/>
    </row>
    <row r="76" spans="9:11" x14ac:dyDescent="0.3">
      <c r="I76" s="3"/>
      <c r="K76" s="7"/>
    </row>
    <row r="77" spans="9:11" x14ac:dyDescent="0.3">
      <c r="I77" s="3"/>
      <c r="K77" s="7"/>
    </row>
    <row r="78" spans="9:11" x14ac:dyDescent="0.3">
      <c r="I78" s="3"/>
      <c r="K78" s="14"/>
    </row>
    <row r="79" spans="9:11" x14ac:dyDescent="0.3">
      <c r="I79" s="3"/>
      <c r="K79" s="12"/>
    </row>
    <row r="80" spans="9:11" x14ac:dyDescent="0.3">
      <c r="I80" s="3"/>
      <c r="K80" s="12"/>
    </row>
    <row r="81" spans="9:11" x14ac:dyDescent="0.3">
      <c r="I81" s="3"/>
      <c r="K81" s="10"/>
    </row>
    <row r="82" spans="9:11" x14ac:dyDescent="0.3">
      <c r="I82" s="3"/>
      <c r="K82" s="14"/>
    </row>
    <row r="83" spans="9:11" x14ac:dyDescent="0.3">
      <c r="I83" s="3"/>
      <c r="K83" s="14"/>
    </row>
    <row r="84" spans="9:11" x14ac:dyDescent="0.3">
      <c r="I84" s="3"/>
      <c r="K84" s="10"/>
    </row>
    <row r="85" spans="9:11" x14ac:dyDescent="0.3">
      <c r="I85" s="3"/>
      <c r="K85" s="10"/>
    </row>
    <row r="86" spans="9:11" x14ac:dyDescent="0.3">
      <c r="I86" s="3"/>
      <c r="K86" s="10"/>
    </row>
    <row r="87" spans="9:11" x14ac:dyDescent="0.3">
      <c r="I87" s="3"/>
      <c r="K87" s="14"/>
    </row>
    <row r="88" spans="9:11" x14ac:dyDescent="0.3">
      <c r="I88" s="3"/>
      <c r="K88" s="14"/>
    </row>
    <row r="89" spans="9:11" x14ac:dyDescent="0.3">
      <c r="I89" s="3"/>
      <c r="K89" s="14"/>
    </row>
    <row r="90" spans="9:11" x14ac:dyDescent="0.3">
      <c r="I90" s="3"/>
      <c r="K90" s="14"/>
    </row>
    <row r="91" spans="9:11" x14ac:dyDescent="0.3">
      <c r="I91" s="3"/>
      <c r="K91" s="14"/>
    </row>
    <row r="92" spans="9:11" x14ac:dyDescent="0.3">
      <c r="I92" s="3"/>
      <c r="K92" s="12"/>
    </row>
  </sheetData>
  <sortState ref="A2:J9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HFU_RT</vt:lpstr>
      <vt:lpstr>Depth 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</dc:creator>
  <cp:lastModifiedBy>Hesam</cp:lastModifiedBy>
  <dcterms:created xsi:type="dcterms:W3CDTF">2018-03-18T19:39:13Z</dcterms:created>
  <dcterms:modified xsi:type="dcterms:W3CDTF">2018-03-18T22:24:03Z</dcterms:modified>
</cp:coreProperties>
</file>