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sam\Desktop\"/>
    </mc:Choice>
  </mc:AlternateContent>
  <bookViews>
    <workbookView xWindow="0" yWindow="0" windowWidth="23040" windowHeight="8808" activeTab="1"/>
  </bookViews>
  <sheets>
    <sheet name="HFU_RT" sheetId="2" r:id="rId1"/>
    <sheet name="depth sorted" sheetId="1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3" l="1"/>
  <c r="E2" i="13"/>
  <c r="F72" i="13"/>
  <c r="G72" i="13" s="1"/>
  <c r="H72" i="13" s="1"/>
  <c r="J72" i="13" s="1"/>
  <c r="E72" i="13"/>
  <c r="F70" i="13"/>
  <c r="E70" i="13"/>
  <c r="G70" i="13" s="1"/>
  <c r="H70" i="13" s="1"/>
  <c r="J70" i="13" s="1"/>
  <c r="F71" i="13"/>
  <c r="E71" i="13"/>
  <c r="F68" i="13"/>
  <c r="E68" i="13"/>
  <c r="F69" i="13"/>
  <c r="G69" i="13" s="1"/>
  <c r="H69" i="13" s="1"/>
  <c r="J69" i="13" s="1"/>
  <c r="E69" i="13"/>
  <c r="F3" i="13"/>
  <c r="E3" i="13"/>
  <c r="G3" i="13" s="1"/>
  <c r="H3" i="13" s="1"/>
  <c r="J3" i="13" s="1"/>
  <c r="F50" i="13"/>
  <c r="E50" i="13"/>
  <c r="F16" i="13"/>
  <c r="E16" i="13"/>
  <c r="G16" i="13" s="1"/>
  <c r="H16" i="13" s="1"/>
  <c r="J16" i="13" s="1"/>
  <c r="F51" i="13"/>
  <c r="E51" i="13"/>
  <c r="F15" i="13"/>
  <c r="E15" i="13"/>
  <c r="G15" i="13" s="1"/>
  <c r="H15" i="13" s="1"/>
  <c r="J15" i="13" s="1"/>
  <c r="F7" i="13"/>
  <c r="E7" i="13"/>
  <c r="G7" i="13" s="1"/>
  <c r="H7" i="13" s="1"/>
  <c r="J7" i="13" s="1"/>
  <c r="F19" i="13"/>
  <c r="E19" i="13"/>
  <c r="G19" i="13" s="1"/>
  <c r="H19" i="13" s="1"/>
  <c r="J19" i="13" s="1"/>
  <c r="F33" i="13"/>
  <c r="E33" i="13"/>
  <c r="G66" i="13"/>
  <c r="H66" i="13" s="1"/>
  <c r="J66" i="13" s="1"/>
  <c r="F66" i="13"/>
  <c r="E66" i="13"/>
  <c r="F4" i="13"/>
  <c r="E4" i="13"/>
  <c r="G4" i="13" s="1"/>
  <c r="H4" i="13" s="1"/>
  <c r="J4" i="13" s="1"/>
  <c r="F74" i="13"/>
  <c r="E74" i="13"/>
  <c r="F53" i="13"/>
  <c r="G53" i="13" s="1"/>
  <c r="H53" i="13" s="1"/>
  <c r="J53" i="13" s="1"/>
  <c r="E53" i="13"/>
  <c r="F73" i="13"/>
  <c r="E73" i="13"/>
  <c r="G73" i="13" s="1"/>
  <c r="H73" i="13" s="1"/>
  <c r="J73" i="13" s="1"/>
  <c r="F37" i="13"/>
  <c r="E37" i="13"/>
  <c r="F39" i="13"/>
  <c r="E39" i="13"/>
  <c r="F54" i="13"/>
  <c r="G54" i="13" s="1"/>
  <c r="H54" i="13" s="1"/>
  <c r="J54" i="13" s="1"/>
  <c r="E54" i="13"/>
  <c r="F11" i="13"/>
  <c r="E11" i="13"/>
  <c r="F32" i="13"/>
  <c r="E32" i="13"/>
  <c r="F57" i="13"/>
  <c r="E57" i="13"/>
  <c r="F21" i="13"/>
  <c r="G21" i="13" s="1"/>
  <c r="H21" i="13" s="1"/>
  <c r="J21" i="13" s="1"/>
  <c r="E21" i="13"/>
  <c r="G75" i="13"/>
  <c r="H75" i="13" s="1"/>
  <c r="J75" i="13" s="1"/>
  <c r="F75" i="13"/>
  <c r="E75" i="13"/>
  <c r="F29" i="13"/>
  <c r="E29" i="13"/>
  <c r="F13" i="13"/>
  <c r="E13" i="13"/>
  <c r="F24" i="13"/>
  <c r="E24" i="13"/>
  <c r="F8" i="13"/>
  <c r="E8" i="13"/>
  <c r="G8" i="13" s="1"/>
  <c r="H8" i="13" s="1"/>
  <c r="J8" i="13" s="1"/>
  <c r="H43" i="13"/>
  <c r="J43" i="13" s="1"/>
  <c r="F43" i="13"/>
  <c r="E43" i="13"/>
  <c r="G43" i="13" s="1"/>
  <c r="F5" i="13"/>
  <c r="E5" i="13"/>
  <c r="G5" i="13" s="1"/>
  <c r="H5" i="13" s="1"/>
  <c r="J5" i="13" s="1"/>
  <c r="F25" i="13"/>
  <c r="E25" i="13"/>
  <c r="G25" i="13" s="1"/>
  <c r="H25" i="13" s="1"/>
  <c r="J25" i="13" s="1"/>
  <c r="F76" i="13"/>
  <c r="E76" i="13"/>
  <c r="G76" i="13" s="1"/>
  <c r="H76" i="13" s="1"/>
  <c r="J76" i="13" s="1"/>
  <c r="F14" i="13"/>
  <c r="E14" i="13"/>
  <c r="G14" i="13" s="1"/>
  <c r="H14" i="13" s="1"/>
  <c r="J14" i="13" s="1"/>
  <c r="F20" i="13"/>
  <c r="E20" i="13"/>
  <c r="G20" i="13" s="1"/>
  <c r="H20" i="13" s="1"/>
  <c r="J20" i="13" s="1"/>
  <c r="F44" i="13"/>
  <c r="E44" i="13"/>
  <c r="F27" i="13"/>
  <c r="E27" i="13"/>
  <c r="G27" i="13" s="1"/>
  <c r="H27" i="13" s="1"/>
  <c r="J27" i="13" s="1"/>
  <c r="F9" i="13"/>
  <c r="E9" i="13"/>
  <c r="G9" i="13" s="1"/>
  <c r="H9" i="13" s="1"/>
  <c r="J9" i="13" s="1"/>
  <c r="F77" i="13"/>
  <c r="E77" i="13"/>
  <c r="G77" i="13" s="1"/>
  <c r="H77" i="13" s="1"/>
  <c r="J77" i="13" s="1"/>
  <c r="F40" i="13"/>
  <c r="E40" i="13"/>
  <c r="F26" i="13"/>
  <c r="E26" i="13"/>
  <c r="G26" i="13" s="1"/>
  <c r="H26" i="13" s="1"/>
  <c r="J26" i="13" s="1"/>
  <c r="F28" i="13"/>
  <c r="E28" i="13"/>
  <c r="F22" i="13"/>
  <c r="G22" i="13" s="1"/>
  <c r="H22" i="13" s="1"/>
  <c r="J22" i="13" s="1"/>
  <c r="E22" i="13"/>
  <c r="F34" i="13"/>
  <c r="G34" i="13" s="1"/>
  <c r="H34" i="13" s="1"/>
  <c r="J34" i="13" s="1"/>
  <c r="E34" i="13"/>
  <c r="F38" i="13"/>
  <c r="E38" i="13"/>
  <c r="G38" i="13" s="1"/>
  <c r="H38" i="13" s="1"/>
  <c r="J38" i="13" s="1"/>
  <c r="F30" i="13"/>
  <c r="E30" i="13"/>
  <c r="G46" i="13"/>
  <c r="H46" i="13" s="1"/>
  <c r="J46" i="13" s="1"/>
  <c r="F46" i="13"/>
  <c r="E46" i="13"/>
  <c r="F67" i="13"/>
  <c r="E67" i="13"/>
  <c r="G67" i="13" s="1"/>
  <c r="H67" i="13" s="1"/>
  <c r="J67" i="13" s="1"/>
  <c r="F36" i="13"/>
  <c r="E36" i="13"/>
  <c r="F6" i="13"/>
  <c r="E6" i="13"/>
  <c r="F41" i="13"/>
  <c r="E41" i="13"/>
  <c r="F35" i="13"/>
  <c r="G35" i="13" s="1"/>
  <c r="H35" i="13" s="1"/>
  <c r="J35" i="13" s="1"/>
  <c r="E35" i="13"/>
  <c r="F49" i="13"/>
  <c r="E49" i="13"/>
  <c r="F17" i="13"/>
  <c r="E17" i="13"/>
  <c r="F42" i="13"/>
  <c r="E42" i="13"/>
  <c r="F59" i="13"/>
  <c r="G59" i="13" s="1"/>
  <c r="H59" i="13" s="1"/>
  <c r="J59" i="13" s="1"/>
  <c r="E59" i="13"/>
  <c r="F79" i="13"/>
  <c r="E79" i="13"/>
  <c r="G79" i="13" s="1"/>
  <c r="H79" i="13" s="1"/>
  <c r="J79" i="13" s="1"/>
  <c r="F47" i="13"/>
  <c r="E47" i="13"/>
  <c r="F52" i="13"/>
  <c r="E52" i="13"/>
  <c r="F56" i="13"/>
  <c r="E56" i="13"/>
  <c r="F92" i="13"/>
  <c r="E92" i="13"/>
  <c r="G92" i="13" s="1"/>
  <c r="H92" i="13" s="1"/>
  <c r="J92" i="13" s="1"/>
  <c r="F61" i="13"/>
  <c r="E61" i="13"/>
  <c r="G61" i="13" s="1"/>
  <c r="H61" i="13" s="1"/>
  <c r="J61" i="13" s="1"/>
  <c r="F12" i="13"/>
  <c r="E12" i="13"/>
  <c r="G12" i="13" s="1"/>
  <c r="H12" i="13" s="1"/>
  <c r="J12" i="13" s="1"/>
  <c r="G60" i="13"/>
  <c r="H60" i="13" s="1"/>
  <c r="J60" i="13" s="1"/>
  <c r="F60" i="13"/>
  <c r="E60" i="13"/>
  <c r="F55" i="13"/>
  <c r="E55" i="13"/>
  <c r="G55" i="13" s="1"/>
  <c r="H55" i="13" s="1"/>
  <c r="J55" i="13" s="1"/>
  <c r="F80" i="13"/>
  <c r="E80" i="13"/>
  <c r="G80" i="13" s="1"/>
  <c r="H80" i="13" s="1"/>
  <c r="J80" i="13" s="1"/>
  <c r="F48" i="13"/>
  <c r="E48" i="13"/>
  <c r="G48" i="13" s="1"/>
  <c r="H48" i="13" s="1"/>
  <c r="J48" i="13" s="1"/>
  <c r="F78" i="13"/>
  <c r="E78" i="13"/>
  <c r="F18" i="13"/>
  <c r="E18" i="13"/>
  <c r="G18" i="13" s="1"/>
  <c r="H18" i="13" s="1"/>
  <c r="J18" i="13" s="1"/>
  <c r="F87" i="13"/>
  <c r="E87" i="13"/>
  <c r="G87" i="13" s="1"/>
  <c r="H87" i="13" s="1"/>
  <c r="J87" i="13" s="1"/>
  <c r="F23" i="13"/>
  <c r="E23" i="13"/>
  <c r="G23" i="13" s="1"/>
  <c r="H23" i="13" s="1"/>
  <c r="J23" i="13" s="1"/>
  <c r="F82" i="13"/>
  <c r="E82" i="13"/>
  <c r="F83" i="13"/>
  <c r="E83" i="13"/>
  <c r="G83" i="13" s="1"/>
  <c r="H83" i="13" s="1"/>
  <c r="J83" i="13" s="1"/>
  <c r="F45" i="13"/>
  <c r="E45" i="13"/>
  <c r="F58" i="13"/>
  <c r="G58" i="13" s="1"/>
  <c r="H58" i="13" s="1"/>
  <c r="J58" i="13" s="1"/>
  <c r="E58" i="13"/>
  <c r="F84" i="13"/>
  <c r="G84" i="13" s="1"/>
  <c r="H84" i="13" s="1"/>
  <c r="J84" i="13" s="1"/>
  <c r="E84" i="13"/>
  <c r="G10" i="13"/>
  <c r="H10" i="13" s="1"/>
  <c r="J10" i="13" s="1"/>
  <c r="F10" i="13"/>
  <c r="E10" i="13"/>
  <c r="F31" i="13"/>
  <c r="E31" i="13"/>
  <c r="F91" i="13"/>
  <c r="E91" i="13"/>
  <c r="G91" i="13" s="1"/>
  <c r="H91" i="13" s="1"/>
  <c r="J91" i="13" s="1"/>
  <c r="F62" i="13"/>
  <c r="E62" i="13"/>
  <c r="G62" i="13" s="1"/>
  <c r="H62" i="13" s="1"/>
  <c r="J62" i="13" s="1"/>
  <c r="F65" i="13"/>
  <c r="E65" i="13"/>
  <c r="F81" i="13"/>
  <c r="E81" i="13"/>
  <c r="F88" i="13"/>
  <c r="E88" i="13"/>
  <c r="F90" i="13"/>
  <c r="G90" i="13" s="1"/>
  <c r="H90" i="13" s="1"/>
  <c r="J90" i="13" s="1"/>
  <c r="E90" i="13"/>
  <c r="F89" i="13"/>
  <c r="E89" i="13"/>
  <c r="F85" i="13"/>
  <c r="E85" i="13"/>
  <c r="F64" i="13"/>
  <c r="E64" i="13"/>
  <c r="F63" i="13"/>
  <c r="G63" i="13" s="1"/>
  <c r="H63" i="13" s="1"/>
  <c r="J63" i="13" s="1"/>
  <c r="E63" i="13"/>
  <c r="G86" i="13"/>
  <c r="H86" i="13" s="1"/>
  <c r="J86" i="13" s="1"/>
  <c r="F86" i="13"/>
  <c r="E86" i="13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2" i="2"/>
  <c r="G64" i="13" l="1"/>
  <c r="H64" i="13" s="1"/>
  <c r="J64" i="13" s="1"/>
  <c r="G89" i="13"/>
  <c r="H89" i="13" s="1"/>
  <c r="J89" i="13" s="1"/>
  <c r="G88" i="13"/>
  <c r="H88" i="13" s="1"/>
  <c r="J88" i="13" s="1"/>
  <c r="G65" i="13"/>
  <c r="H65" i="13" s="1"/>
  <c r="J65" i="13" s="1"/>
  <c r="G31" i="13"/>
  <c r="H31" i="13" s="1"/>
  <c r="J31" i="13" s="1"/>
  <c r="G82" i="13"/>
  <c r="H82" i="13" s="1"/>
  <c r="J82" i="13" s="1"/>
  <c r="G78" i="13"/>
  <c r="H78" i="13" s="1"/>
  <c r="J78" i="13" s="1"/>
  <c r="G56" i="13"/>
  <c r="H56" i="13" s="1"/>
  <c r="J56" i="13" s="1"/>
  <c r="G17" i="13"/>
  <c r="H17" i="13" s="1"/>
  <c r="J17" i="13" s="1"/>
  <c r="G6" i="13"/>
  <c r="H6" i="13" s="1"/>
  <c r="J6" i="13" s="1"/>
  <c r="G13" i="13"/>
  <c r="H13" i="13" s="1"/>
  <c r="J13" i="13" s="1"/>
  <c r="G57" i="13"/>
  <c r="H57" i="13" s="1"/>
  <c r="J57" i="13" s="1"/>
  <c r="G11" i="13"/>
  <c r="H11" i="13" s="1"/>
  <c r="J11" i="13" s="1"/>
  <c r="G39" i="13"/>
  <c r="H39" i="13" s="1"/>
  <c r="J39" i="13" s="1"/>
  <c r="G33" i="13"/>
  <c r="H33" i="13" s="1"/>
  <c r="J33" i="13" s="1"/>
  <c r="G71" i="13"/>
  <c r="H71" i="13" s="1"/>
  <c r="J71" i="13" s="1"/>
  <c r="G2" i="13"/>
  <c r="H2" i="13" s="1"/>
  <c r="J2" i="13" s="1"/>
  <c r="G85" i="13"/>
  <c r="H85" i="13" s="1"/>
  <c r="J85" i="13" s="1"/>
  <c r="G81" i="13"/>
  <c r="H81" i="13" s="1"/>
  <c r="J81" i="13" s="1"/>
  <c r="G52" i="13"/>
  <c r="H52" i="13" s="1"/>
  <c r="J52" i="13" s="1"/>
  <c r="G42" i="13"/>
  <c r="H42" i="13" s="1"/>
  <c r="J42" i="13" s="1"/>
  <c r="G49" i="13"/>
  <c r="H49" i="13" s="1"/>
  <c r="J49" i="13" s="1"/>
  <c r="G41" i="13"/>
  <c r="H41" i="13" s="1"/>
  <c r="J41" i="13" s="1"/>
  <c r="G36" i="13"/>
  <c r="H36" i="13" s="1"/>
  <c r="J36" i="13" s="1"/>
  <c r="G30" i="13"/>
  <c r="H30" i="13" s="1"/>
  <c r="J30" i="13" s="1"/>
  <c r="G40" i="13"/>
  <c r="H40" i="13" s="1"/>
  <c r="J40" i="13" s="1"/>
  <c r="G44" i="13"/>
  <c r="H44" i="13" s="1"/>
  <c r="J44" i="13" s="1"/>
  <c r="G24" i="13"/>
  <c r="H24" i="13" s="1"/>
  <c r="J24" i="13" s="1"/>
  <c r="G32" i="13"/>
  <c r="H32" i="13" s="1"/>
  <c r="J32" i="13" s="1"/>
  <c r="G37" i="13"/>
  <c r="H37" i="13" s="1"/>
  <c r="J37" i="13" s="1"/>
  <c r="G74" i="13"/>
  <c r="H74" i="13" s="1"/>
  <c r="J74" i="13" s="1"/>
  <c r="G51" i="13"/>
  <c r="H51" i="13" s="1"/>
  <c r="J51" i="13" s="1"/>
  <c r="G50" i="13"/>
  <c r="H50" i="13" s="1"/>
  <c r="J50" i="13" s="1"/>
  <c r="G68" i="13"/>
  <c r="H68" i="13" s="1"/>
  <c r="J68" i="13" s="1"/>
  <c r="G45" i="13"/>
  <c r="H45" i="13" s="1"/>
  <c r="J45" i="13" s="1"/>
  <c r="G47" i="13"/>
  <c r="H47" i="13" s="1"/>
  <c r="J47" i="13" s="1"/>
  <c r="G28" i="13"/>
  <c r="H28" i="13" s="1"/>
  <c r="J28" i="13" s="1"/>
  <c r="G29" i="13"/>
  <c r="H29" i="13" s="1"/>
  <c r="J29" i="13" s="1"/>
  <c r="F86" i="2" l="1"/>
  <c r="F77" i="2"/>
  <c r="F60" i="2"/>
  <c r="F41" i="2"/>
  <c r="F81" i="2"/>
  <c r="F62" i="2"/>
  <c r="F53" i="2"/>
  <c r="F14" i="2"/>
  <c r="F70" i="2"/>
  <c r="F28" i="2"/>
  <c r="F64" i="2"/>
  <c r="F57" i="2"/>
  <c r="F82" i="2"/>
  <c r="F84" i="2"/>
  <c r="F37" i="2"/>
  <c r="F22" i="2"/>
  <c r="F80" i="2"/>
  <c r="F56" i="2"/>
  <c r="F67" i="2"/>
  <c r="F48" i="2"/>
  <c r="F20" i="2"/>
  <c r="F63" i="2"/>
  <c r="F59" i="2"/>
  <c r="F50" i="2"/>
  <c r="F54" i="2"/>
  <c r="F49" i="2"/>
  <c r="F65" i="2"/>
  <c r="F45" i="2"/>
  <c r="F13" i="2"/>
  <c r="F69" i="2"/>
  <c r="F79" i="2"/>
  <c r="F47" i="2"/>
  <c r="F39" i="2"/>
  <c r="F42" i="2"/>
  <c r="F73" i="2"/>
  <c r="F46" i="2"/>
  <c r="F72" i="2"/>
  <c r="F51" i="2"/>
  <c r="F40" i="2"/>
  <c r="F36" i="2"/>
  <c r="F61" i="2"/>
  <c r="F55" i="2"/>
  <c r="F17" i="2"/>
  <c r="F44" i="2"/>
  <c r="F33" i="2"/>
  <c r="F24" i="2"/>
  <c r="F38" i="2"/>
  <c r="F85" i="2"/>
  <c r="F83" i="2"/>
  <c r="F32" i="2"/>
  <c r="F75" i="2"/>
  <c r="F71" i="2"/>
  <c r="F26" i="2"/>
  <c r="F31" i="2"/>
  <c r="F68" i="2"/>
  <c r="F16" i="2"/>
  <c r="F35" i="2"/>
  <c r="F27" i="2"/>
  <c r="F29" i="2"/>
  <c r="F11" i="2"/>
  <c r="F3" i="2"/>
  <c r="F4" i="2"/>
  <c r="F10" i="2"/>
  <c r="F78" i="2"/>
  <c r="F43" i="2"/>
  <c r="F88" i="2"/>
  <c r="F87" i="2"/>
  <c r="F90" i="2"/>
  <c r="F89" i="2"/>
  <c r="F91" i="2"/>
  <c r="F74" i="2"/>
  <c r="F76" i="2"/>
  <c r="F66" i="2"/>
  <c r="F58" i="2"/>
  <c r="F52" i="2"/>
  <c r="F23" i="2"/>
  <c r="F34" i="2"/>
  <c r="F25" i="2"/>
  <c r="F9" i="2"/>
  <c r="F19" i="2"/>
  <c r="F18" i="2"/>
  <c r="F15" i="2"/>
  <c r="F5" i="2"/>
  <c r="F2" i="2"/>
  <c r="F21" i="2"/>
  <c r="F8" i="2"/>
  <c r="F6" i="2"/>
  <c r="F7" i="2"/>
  <c r="F12" i="2"/>
  <c r="F30" i="2"/>
  <c r="F92" i="2"/>
  <c r="E86" i="2"/>
  <c r="E77" i="2"/>
  <c r="E60" i="2"/>
  <c r="E41" i="2"/>
  <c r="E81" i="2"/>
  <c r="E62" i="2"/>
  <c r="E53" i="2"/>
  <c r="E14" i="2"/>
  <c r="E70" i="2"/>
  <c r="E28" i="2"/>
  <c r="E64" i="2"/>
  <c r="E57" i="2"/>
  <c r="E82" i="2"/>
  <c r="E84" i="2"/>
  <c r="E37" i="2"/>
  <c r="E22" i="2"/>
  <c r="E80" i="2"/>
  <c r="E56" i="2"/>
  <c r="E67" i="2"/>
  <c r="E48" i="2"/>
  <c r="E20" i="2"/>
  <c r="E63" i="2"/>
  <c r="E59" i="2"/>
  <c r="E50" i="2"/>
  <c r="E54" i="2"/>
  <c r="E49" i="2"/>
  <c r="E65" i="2"/>
  <c r="E45" i="2"/>
  <c r="E13" i="2"/>
  <c r="E69" i="2"/>
  <c r="E79" i="2"/>
  <c r="E47" i="2"/>
  <c r="E39" i="2"/>
  <c r="E42" i="2"/>
  <c r="E73" i="2"/>
  <c r="E46" i="2"/>
  <c r="E72" i="2"/>
  <c r="E51" i="2"/>
  <c r="E40" i="2"/>
  <c r="E36" i="2"/>
  <c r="E61" i="2"/>
  <c r="E55" i="2"/>
  <c r="E17" i="2"/>
  <c r="E44" i="2"/>
  <c r="E33" i="2"/>
  <c r="E24" i="2"/>
  <c r="E38" i="2"/>
  <c r="E85" i="2"/>
  <c r="E83" i="2"/>
  <c r="E32" i="2"/>
  <c r="E75" i="2"/>
  <c r="E71" i="2"/>
  <c r="E26" i="2"/>
  <c r="E31" i="2"/>
  <c r="E68" i="2"/>
  <c r="E16" i="2"/>
  <c r="E35" i="2"/>
  <c r="E27" i="2"/>
  <c r="E29" i="2"/>
  <c r="E11" i="2"/>
  <c r="E3" i="2"/>
  <c r="E4" i="2"/>
  <c r="E10" i="2"/>
  <c r="E78" i="2"/>
  <c r="E43" i="2"/>
  <c r="E88" i="2"/>
  <c r="E87" i="2"/>
  <c r="E90" i="2"/>
  <c r="E89" i="2"/>
  <c r="E91" i="2"/>
  <c r="E74" i="2"/>
  <c r="E76" i="2"/>
  <c r="E66" i="2"/>
  <c r="E58" i="2"/>
  <c r="E52" i="2"/>
  <c r="E23" i="2"/>
  <c r="E34" i="2"/>
  <c r="E25" i="2"/>
  <c r="E9" i="2"/>
  <c r="E19" i="2"/>
  <c r="E18" i="2"/>
  <c r="E15" i="2"/>
  <c r="E5" i="2"/>
  <c r="E2" i="2"/>
  <c r="E21" i="2"/>
  <c r="E8" i="2"/>
  <c r="E6" i="2"/>
  <c r="E7" i="2"/>
  <c r="E12" i="2"/>
  <c r="E30" i="2"/>
  <c r="E92" i="2"/>
  <c r="G19" i="2" l="1"/>
  <c r="H19" i="2" s="1"/>
  <c r="G30" i="2"/>
  <c r="H30" i="2" s="1"/>
  <c r="G8" i="2"/>
  <c r="H8" i="2" s="1"/>
  <c r="G25" i="2"/>
  <c r="H25" i="2" s="1"/>
  <c r="G58" i="2"/>
  <c r="H58" i="2" s="1"/>
  <c r="G91" i="2"/>
  <c r="H91" i="2" s="1"/>
  <c r="G4" i="2"/>
  <c r="H4" i="2" s="1"/>
  <c r="G31" i="2"/>
  <c r="H31" i="2" s="1"/>
  <c r="G24" i="2"/>
  <c r="H24" i="2" s="1"/>
  <c r="G51" i="2"/>
  <c r="H51" i="2" s="1"/>
  <c r="G69" i="2"/>
  <c r="H69" i="2" s="1"/>
  <c r="G63" i="2"/>
  <c r="H63" i="2" s="1"/>
  <c r="G84" i="2"/>
  <c r="H84" i="2" s="1"/>
  <c r="G62" i="2"/>
  <c r="H62" i="2" s="1"/>
  <c r="G18" i="2"/>
  <c r="H18" i="2" s="1"/>
  <c r="G66" i="2"/>
  <c r="H66" i="2" s="1"/>
  <c r="G43" i="2"/>
  <c r="H43" i="2" s="1"/>
  <c r="G35" i="2"/>
  <c r="H35" i="2" s="1"/>
  <c r="G83" i="2"/>
  <c r="H83" i="2" s="1"/>
  <c r="G61" i="2"/>
  <c r="H61" i="2" s="1"/>
  <c r="G39" i="2"/>
  <c r="H39" i="2" s="1"/>
  <c r="G54" i="2"/>
  <c r="H54" i="2" s="1"/>
  <c r="G80" i="2"/>
  <c r="H80" i="2" s="1"/>
  <c r="G70" i="2"/>
  <c r="H70" i="2" s="1"/>
  <c r="G86" i="2"/>
  <c r="H86" i="2" s="1"/>
  <c r="G12" i="2"/>
  <c r="H12" i="2" s="1"/>
  <c r="G21" i="2"/>
  <c r="H21" i="2" s="1"/>
  <c r="G34" i="2"/>
  <c r="H34" i="2" s="1"/>
  <c r="G89" i="2"/>
  <c r="H89" i="2" s="1"/>
  <c r="G3" i="2"/>
  <c r="H3" i="2" s="1"/>
  <c r="G26" i="2"/>
  <c r="H26" i="2" s="1"/>
  <c r="G33" i="2"/>
  <c r="H33" i="2" s="1"/>
  <c r="G72" i="2"/>
  <c r="H72" i="2" s="1"/>
  <c r="G13" i="2"/>
  <c r="H13" i="2" s="1"/>
  <c r="G20" i="2"/>
  <c r="H20" i="2" s="1"/>
  <c r="G82" i="2"/>
  <c r="H82" i="2" s="1"/>
  <c r="G81" i="2"/>
  <c r="H81" i="2" s="1"/>
  <c r="G7" i="2"/>
  <c r="H7" i="2" s="1"/>
  <c r="G2" i="2"/>
  <c r="H2" i="2" s="1"/>
  <c r="G23" i="2"/>
  <c r="H23" i="2" s="1"/>
  <c r="G76" i="2"/>
  <c r="H76" i="2" s="1"/>
  <c r="G90" i="2"/>
  <c r="H90" i="2" s="1"/>
  <c r="G78" i="2"/>
  <c r="H78" i="2" s="1"/>
  <c r="G11" i="2"/>
  <c r="H11" i="2" s="1"/>
  <c r="G16" i="2"/>
  <c r="H16" i="2" s="1"/>
  <c r="G71" i="2"/>
  <c r="H71" i="2" s="1"/>
  <c r="G85" i="2"/>
  <c r="H85" i="2" s="1"/>
  <c r="G44" i="2"/>
  <c r="H44" i="2" s="1"/>
  <c r="G36" i="2"/>
  <c r="H36" i="2" s="1"/>
  <c r="G46" i="2"/>
  <c r="H46" i="2" s="1"/>
  <c r="G47" i="2"/>
  <c r="H47" i="2" s="1"/>
  <c r="G45" i="2"/>
  <c r="H45" i="2" s="1"/>
  <c r="G50" i="2"/>
  <c r="H50" i="2" s="1"/>
  <c r="G48" i="2"/>
  <c r="H48" i="2" s="1"/>
  <c r="G22" i="2"/>
  <c r="H22" i="2" s="1"/>
  <c r="G57" i="2"/>
  <c r="H57" i="2" s="1"/>
  <c r="G14" i="2"/>
  <c r="H14" i="2" s="1"/>
  <c r="G41" i="2"/>
  <c r="H41" i="2" s="1"/>
  <c r="G15" i="2"/>
  <c r="H15" i="2" s="1"/>
  <c r="G88" i="2"/>
  <c r="H88" i="2" s="1"/>
  <c r="G27" i="2"/>
  <c r="H27" i="2" s="1"/>
  <c r="G32" i="2"/>
  <c r="H32" i="2" s="1"/>
  <c r="G55" i="2"/>
  <c r="H55" i="2" s="1"/>
  <c r="G42" i="2"/>
  <c r="H42" i="2" s="1"/>
  <c r="G49" i="2"/>
  <c r="H49" i="2" s="1"/>
  <c r="G56" i="2"/>
  <c r="H56" i="2" s="1"/>
  <c r="G28" i="2"/>
  <c r="H28" i="2" s="1"/>
  <c r="G77" i="2"/>
  <c r="H77" i="2" s="1"/>
  <c r="G92" i="2"/>
  <c r="H92" i="2" s="1"/>
  <c r="G6" i="2"/>
  <c r="H6" i="2" s="1"/>
  <c r="G5" i="2"/>
  <c r="H5" i="2" s="1"/>
  <c r="G9" i="2"/>
  <c r="H9" i="2" s="1"/>
  <c r="G52" i="2"/>
  <c r="H52" i="2" s="1"/>
  <c r="G74" i="2"/>
  <c r="H74" i="2" s="1"/>
  <c r="G87" i="2"/>
  <c r="H87" i="2" s="1"/>
  <c r="G10" i="2"/>
  <c r="H10" i="2" s="1"/>
  <c r="G29" i="2"/>
  <c r="H29" i="2" s="1"/>
  <c r="G68" i="2"/>
  <c r="H68" i="2" s="1"/>
  <c r="G75" i="2"/>
  <c r="H75" i="2" s="1"/>
  <c r="G38" i="2"/>
  <c r="H38" i="2" s="1"/>
  <c r="G17" i="2"/>
  <c r="H17" i="2" s="1"/>
  <c r="G40" i="2"/>
  <c r="H40" i="2" s="1"/>
  <c r="G73" i="2"/>
  <c r="H73" i="2" s="1"/>
  <c r="G79" i="2"/>
  <c r="H79" i="2" s="1"/>
  <c r="G65" i="2"/>
  <c r="H65" i="2" s="1"/>
  <c r="G59" i="2"/>
  <c r="H59" i="2" s="1"/>
  <c r="G67" i="2"/>
  <c r="H67" i="2" s="1"/>
  <c r="G37" i="2"/>
  <c r="H37" i="2" s="1"/>
  <c r="G64" i="2"/>
  <c r="H64" i="2" s="1"/>
  <c r="G53" i="2"/>
  <c r="H53" i="2" s="1"/>
  <c r="G60" i="2"/>
  <c r="H60" i="2" s="1"/>
</calcChain>
</file>

<file path=xl/sharedStrings.xml><?xml version="1.0" encoding="utf-8"?>
<sst xmlns="http://schemas.openxmlformats.org/spreadsheetml/2006/main" count="44" uniqueCount="20">
  <si>
    <t>PoroRCA</t>
  </si>
  <si>
    <t>PermRCA</t>
  </si>
  <si>
    <t>PHIE_2014</t>
  </si>
  <si>
    <t>RQI</t>
  </si>
  <si>
    <t>PHIz</t>
  </si>
  <si>
    <t>FZI</t>
  </si>
  <si>
    <t>Log FZI</t>
  </si>
  <si>
    <t>Percentile</t>
  </si>
  <si>
    <t>&lt; Log FZI &lt;</t>
  </si>
  <si>
    <t xml:space="preserve"> Log FZI &gt;</t>
  </si>
  <si>
    <t>Log FZI &lt;</t>
  </si>
  <si>
    <t>HFU_Rock Type</t>
  </si>
  <si>
    <t>DEPTH</t>
  </si>
  <si>
    <t>HFU 1</t>
  </si>
  <si>
    <t>HFU 2</t>
  </si>
  <si>
    <t>HFU 3</t>
  </si>
  <si>
    <t>HFU 4</t>
  </si>
  <si>
    <t>HFU 5</t>
  </si>
  <si>
    <t>HFU 6</t>
  </si>
  <si>
    <t>HFU_RT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</si>
</sst>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66FF99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C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Fill="1" applyBorder="1" applyAlignment="1"/>
    <xf numFmtId="0" fontId="4" fillId="0" borderId="0" xfId="0" applyFont="1"/>
    <xf numFmtId="0" fontId="0" fillId="2" borderId="3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68476878534515"/>
          <c:y val="4.3443917851500792E-2"/>
          <c:w val="0.8288830262196607"/>
          <c:h val="0.72704449314969655"/>
        </c:manualLayout>
      </c:layout>
      <c:scatterChart>
        <c:scatterStyle val="lineMarker"/>
        <c:varyColors val="0"/>
        <c:ser>
          <c:idx val="0"/>
          <c:order val="0"/>
          <c:tx>
            <c:v>HFU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952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forward val="0.15000000000000002"/>
            <c:dispRSqr val="0"/>
            <c:dispEq val="0"/>
          </c:trendline>
          <c:xVal>
            <c:numRef>
              <c:f>HFU_RT!$H$2:$H$11</c:f>
              <c:numCache>
                <c:formatCode>General</c:formatCode>
                <c:ptCount val="10"/>
                <c:pt idx="0">
                  <c:v>-1.8255749727228454</c:v>
                </c:pt>
                <c:pt idx="1">
                  <c:v>-1.7622878109959836</c:v>
                </c:pt>
                <c:pt idx="2">
                  <c:v>-1.7383060845122242</c:v>
                </c:pt>
                <c:pt idx="3">
                  <c:v>-1.6345648775807147</c:v>
                </c:pt>
                <c:pt idx="4">
                  <c:v>-1.5693258273316133</c:v>
                </c:pt>
                <c:pt idx="5">
                  <c:v>-1.5684161103749472</c:v>
                </c:pt>
                <c:pt idx="6">
                  <c:v>-1.5314500077957101</c:v>
                </c:pt>
                <c:pt idx="7">
                  <c:v>-1.5304071579335599</c:v>
                </c:pt>
                <c:pt idx="8">
                  <c:v>-1.5021857107766432</c:v>
                </c:pt>
                <c:pt idx="9">
                  <c:v>-1.4159535430123762</c:v>
                </c:pt>
              </c:numCache>
            </c:numRef>
          </c:xVal>
          <c:yVal>
            <c:numRef>
              <c:f>HFU_RT!$I$2:$I$11</c:f>
              <c:numCache>
                <c:formatCode>General</c:formatCode>
                <c:ptCount val="10"/>
                <c:pt idx="0">
                  <c:v>0.5494505494505495</c:v>
                </c:pt>
                <c:pt idx="1">
                  <c:v>1.6483516483516485</c:v>
                </c:pt>
                <c:pt idx="2">
                  <c:v>2.7472527472527473</c:v>
                </c:pt>
                <c:pt idx="3">
                  <c:v>3.8461538461538467</c:v>
                </c:pt>
                <c:pt idx="4">
                  <c:v>4.9450549450549453</c:v>
                </c:pt>
                <c:pt idx="5">
                  <c:v>6.0439560439560438</c:v>
                </c:pt>
                <c:pt idx="6">
                  <c:v>7.1428571428571432</c:v>
                </c:pt>
                <c:pt idx="7">
                  <c:v>8.2417582417582427</c:v>
                </c:pt>
                <c:pt idx="8">
                  <c:v>9.3406593406593412</c:v>
                </c:pt>
                <c:pt idx="9">
                  <c:v>10.43956043956044</c:v>
                </c:pt>
              </c:numCache>
            </c:numRef>
          </c:yVal>
          <c:smooth val="0"/>
        </c:ser>
        <c:ser>
          <c:idx val="2"/>
          <c:order val="1"/>
          <c:tx>
            <c:v>HFU 2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FFC000"/>
              </a:solidFill>
              <a:ln w="12700">
                <a:noFill/>
              </a:ln>
              <a:effectLst/>
            </c:spPr>
          </c:marker>
          <c:trendline>
            <c:spPr>
              <a:ln w="952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forward val="7.0000000000000007E-2"/>
            <c:backward val="0.1"/>
            <c:dispRSqr val="0"/>
            <c:dispEq val="0"/>
          </c:trendline>
          <c:xVal>
            <c:numRef>
              <c:f>HFU_RT!$H$12:$H$23</c:f>
              <c:numCache>
                <c:formatCode>General</c:formatCode>
                <c:ptCount val="12"/>
                <c:pt idx="0">
                  <c:v>-1.3353460019870289</c:v>
                </c:pt>
                <c:pt idx="1">
                  <c:v>-1.2719228132705653</c:v>
                </c:pt>
                <c:pt idx="2">
                  <c:v>-1.2708762662750617</c:v>
                </c:pt>
                <c:pt idx="3">
                  <c:v>-1.2593211704534009</c:v>
                </c:pt>
                <c:pt idx="4">
                  <c:v>-1.2456776621837569</c:v>
                </c:pt>
                <c:pt idx="5">
                  <c:v>-1.2357856395647557</c:v>
                </c:pt>
                <c:pt idx="6">
                  <c:v>-1.2198128369449457</c:v>
                </c:pt>
                <c:pt idx="7">
                  <c:v>-1.2052587117948679</c:v>
                </c:pt>
                <c:pt idx="8">
                  <c:v>-1.1786200272466969</c:v>
                </c:pt>
                <c:pt idx="9">
                  <c:v>-1.1537467130584411</c:v>
                </c:pt>
                <c:pt idx="10">
                  <c:v>-1.1369531313932733</c:v>
                </c:pt>
                <c:pt idx="11">
                  <c:v>-1.0397095006762629</c:v>
                </c:pt>
              </c:numCache>
            </c:numRef>
          </c:xVal>
          <c:yVal>
            <c:numRef>
              <c:f>HFU_RT!$I$12:$I$23</c:f>
              <c:numCache>
                <c:formatCode>General</c:formatCode>
                <c:ptCount val="12"/>
                <c:pt idx="0">
                  <c:v>11.538461538461538</c:v>
                </c:pt>
                <c:pt idx="1">
                  <c:v>12.637362637362639</c:v>
                </c:pt>
                <c:pt idx="2">
                  <c:v>13.736263736263737</c:v>
                </c:pt>
                <c:pt idx="3">
                  <c:v>14.835164835164836</c:v>
                </c:pt>
                <c:pt idx="4">
                  <c:v>15.934065934065936</c:v>
                </c:pt>
                <c:pt idx="5">
                  <c:v>17.032967032967036</c:v>
                </c:pt>
                <c:pt idx="6">
                  <c:v>18.131868131868135</c:v>
                </c:pt>
                <c:pt idx="7">
                  <c:v>19.230769230769234</c:v>
                </c:pt>
                <c:pt idx="8">
                  <c:v>20.329670329670332</c:v>
                </c:pt>
                <c:pt idx="9">
                  <c:v>21.428571428571431</c:v>
                </c:pt>
                <c:pt idx="10">
                  <c:v>22.527472527472529</c:v>
                </c:pt>
                <c:pt idx="11">
                  <c:v>23.626373626373631</c:v>
                </c:pt>
              </c:numCache>
            </c:numRef>
          </c:yVal>
          <c:smooth val="0"/>
        </c:ser>
        <c:ser>
          <c:idx val="4"/>
          <c:order val="2"/>
          <c:tx>
            <c:v>HFU 3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forward val="5.000000000000001E-2"/>
            <c:backward val="5.000000000000001E-2"/>
            <c:dispRSqr val="0"/>
            <c:dispEq val="0"/>
          </c:trendline>
          <c:xVal>
            <c:numRef>
              <c:f>HFU_RT!$H$24:$H$35</c:f>
              <c:numCache>
                <c:formatCode>General</c:formatCode>
                <c:ptCount val="12"/>
                <c:pt idx="0">
                  <c:v>-0.91715674467184927</c:v>
                </c:pt>
                <c:pt idx="1">
                  <c:v>-0.89909275784851495</c:v>
                </c:pt>
                <c:pt idx="2">
                  <c:v>-0.87648619472032285</c:v>
                </c:pt>
                <c:pt idx="3">
                  <c:v>-0.87641357550307863</c:v>
                </c:pt>
                <c:pt idx="4">
                  <c:v>-0.86131323989175124</c:v>
                </c:pt>
                <c:pt idx="5">
                  <c:v>-0.86023263575112918</c:v>
                </c:pt>
                <c:pt idx="6">
                  <c:v>-0.79551680302689132</c:v>
                </c:pt>
                <c:pt idx="7">
                  <c:v>-0.78560684110743484</c:v>
                </c:pt>
                <c:pt idx="8">
                  <c:v>-0.74992796285237751</c:v>
                </c:pt>
                <c:pt idx="9">
                  <c:v>-0.74465758376727365</c:v>
                </c:pt>
                <c:pt idx="10">
                  <c:v>-0.725668635466444</c:v>
                </c:pt>
                <c:pt idx="11">
                  <c:v>-0.70536480303469629</c:v>
                </c:pt>
              </c:numCache>
            </c:numRef>
          </c:xVal>
          <c:yVal>
            <c:numRef>
              <c:f>HFU_RT!$I$24:$I$35</c:f>
              <c:numCache>
                <c:formatCode>General</c:formatCode>
                <c:ptCount val="12"/>
                <c:pt idx="0">
                  <c:v>24.72527472527473</c:v>
                </c:pt>
                <c:pt idx="1">
                  <c:v>25.824175824175828</c:v>
                </c:pt>
                <c:pt idx="2">
                  <c:v>26.923076923076927</c:v>
                </c:pt>
                <c:pt idx="3">
                  <c:v>28.021978021978025</c:v>
                </c:pt>
                <c:pt idx="4">
                  <c:v>29.120879120879124</c:v>
                </c:pt>
                <c:pt idx="5">
                  <c:v>30.219780219780223</c:v>
                </c:pt>
                <c:pt idx="6">
                  <c:v>31.318681318681325</c:v>
                </c:pt>
                <c:pt idx="7">
                  <c:v>32.417582417582423</c:v>
                </c:pt>
                <c:pt idx="8">
                  <c:v>33.516483516483518</c:v>
                </c:pt>
                <c:pt idx="9">
                  <c:v>34.615384615384613</c:v>
                </c:pt>
                <c:pt idx="10">
                  <c:v>35.714285714285715</c:v>
                </c:pt>
                <c:pt idx="11">
                  <c:v>36.813186813186817</c:v>
                </c:pt>
              </c:numCache>
            </c:numRef>
          </c:yVal>
          <c:smooth val="0"/>
        </c:ser>
        <c:ser>
          <c:idx val="6"/>
          <c:order val="3"/>
          <c:tx>
            <c:v>HFU 4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trendline>
            <c:spPr>
              <a:ln w="63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forward val="0.1"/>
            <c:backward val="0.2"/>
            <c:dispRSqr val="0"/>
            <c:dispEq val="0"/>
          </c:trendline>
          <c:xVal>
            <c:numRef>
              <c:f>HFU_RT!$H$36:$H$39</c:f>
              <c:numCache>
                <c:formatCode>General</c:formatCode>
                <c:ptCount val="4"/>
                <c:pt idx="0">
                  <c:v>-0.61112484830552605</c:v>
                </c:pt>
                <c:pt idx="1">
                  <c:v>-0.53927560377393624</c:v>
                </c:pt>
                <c:pt idx="2">
                  <c:v>-0.50267661916855666</c:v>
                </c:pt>
                <c:pt idx="3">
                  <c:v>-0.4655628577085254</c:v>
                </c:pt>
              </c:numCache>
            </c:numRef>
          </c:xVal>
          <c:yVal>
            <c:numRef>
              <c:f>HFU_RT!$I$36:$I$39</c:f>
              <c:numCache>
                <c:formatCode>General</c:formatCode>
                <c:ptCount val="4"/>
                <c:pt idx="0">
                  <c:v>37.912087912087912</c:v>
                </c:pt>
                <c:pt idx="1">
                  <c:v>39.010989010989015</c:v>
                </c:pt>
                <c:pt idx="2">
                  <c:v>40.109890109890109</c:v>
                </c:pt>
                <c:pt idx="3">
                  <c:v>41.208791208791212</c:v>
                </c:pt>
              </c:numCache>
            </c:numRef>
          </c:yVal>
          <c:smooth val="0"/>
        </c:ser>
        <c:ser>
          <c:idx val="7"/>
          <c:order val="4"/>
          <c:tx>
            <c:v>HFU 5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66FF99"/>
              </a:solidFill>
              <a:ln w="9525">
                <a:noFill/>
              </a:ln>
              <a:effectLst/>
            </c:spPr>
          </c:marker>
          <c:trendline>
            <c:spPr>
              <a:ln w="317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forward val="2.0000000000000004E-2"/>
            <c:backward val="5.000000000000001E-2"/>
            <c:dispRSqr val="0"/>
            <c:dispEq val="0"/>
          </c:trendline>
          <c:xVal>
            <c:numRef>
              <c:f>HFU_RT!$H$40:$H$83</c:f>
              <c:numCache>
                <c:formatCode>General</c:formatCode>
                <c:ptCount val="44"/>
                <c:pt idx="0">
                  <c:v>-0.43592079899679276</c:v>
                </c:pt>
                <c:pt idx="1">
                  <c:v>-0.43247190025261489</c:v>
                </c:pt>
                <c:pt idx="2">
                  <c:v>-0.41272812106215812</c:v>
                </c:pt>
                <c:pt idx="3">
                  <c:v>-0.39764101928241774</c:v>
                </c:pt>
                <c:pt idx="4">
                  <c:v>-0.39332836293013812</c:v>
                </c:pt>
                <c:pt idx="5">
                  <c:v>-0.38044769512027327</c:v>
                </c:pt>
                <c:pt idx="6">
                  <c:v>-0.37963163667062466</c:v>
                </c:pt>
                <c:pt idx="7">
                  <c:v>-0.35353917878599361</c:v>
                </c:pt>
                <c:pt idx="8">
                  <c:v>-0.35221703538121024</c:v>
                </c:pt>
                <c:pt idx="9">
                  <c:v>-0.34231286468988925</c:v>
                </c:pt>
                <c:pt idx="10">
                  <c:v>-0.31260775492666831</c:v>
                </c:pt>
                <c:pt idx="11">
                  <c:v>-0.3121902464605284</c:v>
                </c:pt>
                <c:pt idx="12">
                  <c:v>-0.30117277320711189</c:v>
                </c:pt>
                <c:pt idx="13">
                  <c:v>-0.29686606729155335</c:v>
                </c:pt>
                <c:pt idx="14">
                  <c:v>-0.28976697202678531</c:v>
                </c:pt>
                <c:pt idx="15">
                  <c:v>-0.28562916287573364</c:v>
                </c:pt>
                <c:pt idx="16">
                  <c:v>-0.28134971604438863</c:v>
                </c:pt>
                <c:pt idx="17">
                  <c:v>-0.26471817856629604</c:v>
                </c:pt>
                <c:pt idx="18">
                  <c:v>-0.25956626878974293</c:v>
                </c:pt>
                <c:pt idx="19">
                  <c:v>-0.25320585243208044</c:v>
                </c:pt>
                <c:pt idx="20">
                  <c:v>-0.22843458461779942</c:v>
                </c:pt>
                <c:pt idx="21">
                  <c:v>-0.19001287640623224</c:v>
                </c:pt>
                <c:pt idx="22">
                  <c:v>-0.18407508349365187</c:v>
                </c:pt>
                <c:pt idx="23">
                  <c:v>-0.17680591017816499</c:v>
                </c:pt>
                <c:pt idx="24">
                  <c:v>-0.1578875985800785</c:v>
                </c:pt>
                <c:pt idx="25">
                  <c:v>-0.14922309889267432</c:v>
                </c:pt>
                <c:pt idx="26">
                  <c:v>-0.14900421934894487</c:v>
                </c:pt>
                <c:pt idx="27">
                  <c:v>-0.14768616211346669</c:v>
                </c:pt>
                <c:pt idx="28">
                  <c:v>-0.14745278682644811</c:v>
                </c:pt>
                <c:pt idx="29">
                  <c:v>-0.13815548068999553</c:v>
                </c:pt>
                <c:pt idx="30">
                  <c:v>-0.12367686549631353</c:v>
                </c:pt>
                <c:pt idx="31">
                  <c:v>-0.12051112560662552</c:v>
                </c:pt>
                <c:pt idx="32">
                  <c:v>-0.110975310105563</c:v>
                </c:pt>
                <c:pt idx="33">
                  <c:v>-9.8338997274520182E-2</c:v>
                </c:pt>
                <c:pt idx="34">
                  <c:v>-9.057042464712442E-2</c:v>
                </c:pt>
                <c:pt idx="35">
                  <c:v>-8.9804728236846001E-2</c:v>
                </c:pt>
                <c:pt idx="36">
                  <c:v>-5.1711460318870486E-2</c:v>
                </c:pt>
                <c:pt idx="37">
                  <c:v>-4.3879365554407544E-2</c:v>
                </c:pt>
                <c:pt idx="38">
                  <c:v>-1.2549940389714753E-2</c:v>
                </c:pt>
                <c:pt idx="39">
                  <c:v>-5.2398978695137131E-3</c:v>
                </c:pt>
                <c:pt idx="40">
                  <c:v>-2.8915511530857468E-3</c:v>
                </c:pt>
                <c:pt idx="41">
                  <c:v>2.5603829828326325E-3</c:v>
                </c:pt>
                <c:pt idx="42">
                  <c:v>9.3721393926281607E-3</c:v>
                </c:pt>
                <c:pt idx="43">
                  <c:v>4.3891952487209902E-2</c:v>
                </c:pt>
              </c:numCache>
            </c:numRef>
          </c:xVal>
          <c:yVal>
            <c:numRef>
              <c:f>HFU_RT!$I$40:$I$83</c:f>
              <c:numCache>
                <c:formatCode>General</c:formatCode>
                <c:ptCount val="44"/>
                <c:pt idx="0">
                  <c:v>42.307692307692307</c:v>
                </c:pt>
                <c:pt idx="1">
                  <c:v>43.406593406593409</c:v>
                </c:pt>
                <c:pt idx="2">
                  <c:v>44.505494505494504</c:v>
                </c:pt>
                <c:pt idx="3">
                  <c:v>45.604395604395606</c:v>
                </c:pt>
                <c:pt idx="4">
                  <c:v>46.703296703296708</c:v>
                </c:pt>
                <c:pt idx="5">
                  <c:v>47.802197802197803</c:v>
                </c:pt>
                <c:pt idx="6">
                  <c:v>48.901098901098905</c:v>
                </c:pt>
                <c:pt idx="7">
                  <c:v>50</c:v>
                </c:pt>
                <c:pt idx="8">
                  <c:v>51.098901098901102</c:v>
                </c:pt>
                <c:pt idx="9">
                  <c:v>52.197802197802197</c:v>
                </c:pt>
                <c:pt idx="10">
                  <c:v>53.296703296703299</c:v>
                </c:pt>
                <c:pt idx="11">
                  <c:v>54.395604395604401</c:v>
                </c:pt>
                <c:pt idx="12">
                  <c:v>55.494505494505496</c:v>
                </c:pt>
                <c:pt idx="13">
                  <c:v>56.593406593406598</c:v>
                </c:pt>
                <c:pt idx="14">
                  <c:v>57.692307692307693</c:v>
                </c:pt>
                <c:pt idx="15">
                  <c:v>58.791208791208796</c:v>
                </c:pt>
                <c:pt idx="16">
                  <c:v>59.890109890109891</c:v>
                </c:pt>
                <c:pt idx="17">
                  <c:v>60.989010989010993</c:v>
                </c:pt>
                <c:pt idx="18">
                  <c:v>62.087912087912095</c:v>
                </c:pt>
                <c:pt idx="19">
                  <c:v>63.18681318681319</c:v>
                </c:pt>
                <c:pt idx="20">
                  <c:v>64.285714285714292</c:v>
                </c:pt>
                <c:pt idx="21">
                  <c:v>65.384615384615401</c:v>
                </c:pt>
                <c:pt idx="22">
                  <c:v>66.483516483516496</c:v>
                </c:pt>
                <c:pt idx="23">
                  <c:v>67.582417582417591</c:v>
                </c:pt>
                <c:pt idx="24">
                  <c:v>68.681318681318686</c:v>
                </c:pt>
                <c:pt idx="25">
                  <c:v>69.780219780219795</c:v>
                </c:pt>
                <c:pt idx="26">
                  <c:v>70.87912087912089</c:v>
                </c:pt>
                <c:pt idx="27">
                  <c:v>71.978021978021985</c:v>
                </c:pt>
                <c:pt idx="28">
                  <c:v>73.076923076923094</c:v>
                </c:pt>
                <c:pt idx="29">
                  <c:v>74.175824175824189</c:v>
                </c:pt>
                <c:pt idx="30">
                  <c:v>75.274725274725284</c:v>
                </c:pt>
                <c:pt idx="31">
                  <c:v>76.373626373626379</c:v>
                </c:pt>
                <c:pt idx="32">
                  <c:v>77.472527472527489</c:v>
                </c:pt>
                <c:pt idx="33">
                  <c:v>78.571428571428584</c:v>
                </c:pt>
                <c:pt idx="34">
                  <c:v>79.670329670329679</c:v>
                </c:pt>
                <c:pt idx="35">
                  <c:v>80.769230769230788</c:v>
                </c:pt>
                <c:pt idx="36">
                  <c:v>81.868131868131883</c:v>
                </c:pt>
                <c:pt idx="37">
                  <c:v>82.967032967032978</c:v>
                </c:pt>
                <c:pt idx="38">
                  <c:v>84.065934065934073</c:v>
                </c:pt>
                <c:pt idx="39">
                  <c:v>85.164835164835182</c:v>
                </c:pt>
                <c:pt idx="40">
                  <c:v>86.263736263736277</c:v>
                </c:pt>
                <c:pt idx="41">
                  <c:v>87.362637362637372</c:v>
                </c:pt>
                <c:pt idx="42">
                  <c:v>88.461538461538467</c:v>
                </c:pt>
                <c:pt idx="43">
                  <c:v>89.560439560439576</c:v>
                </c:pt>
              </c:numCache>
            </c:numRef>
          </c:yVal>
          <c:smooth val="0"/>
        </c:ser>
        <c:ser>
          <c:idx val="8"/>
          <c:order val="5"/>
          <c:tx>
            <c:v>HFU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trendline>
            <c:spPr>
              <a:ln w="63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backward val="0.2"/>
            <c:dispRSqr val="0"/>
            <c:dispEq val="0"/>
          </c:trendline>
          <c:xVal>
            <c:numRef>
              <c:f>HFU_RT!$H$84:$H$92</c:f>
              <c:numCache>
                <c:formatCode>General</c:formatCode>
                <c:ptCount val="9"/>
                <c:pt idx="0">
                  <c:v>0.13123362447835132</c:v>
                </c:pt>
                <c:pt idx="1">
                  <c:v>0.15306248833841066</c:v>
                </c:pt>
                <c:pt idx="2">
                  <c:v>0.15831950371283848</c:v>
                </c:pt>
                <c:pt idx="3">
                  <c:v>0.16089027186905602</c:v>
                </c:pt>
                <c:pt idx="4">
                  <c:v>0.35765542996244931</c:v>
                </c:pt>
                <c:pt idx="5">
                  <c:v>0.38144190481868778</c:v>
                </c:pt>
                <c:pt idx="6">
                  <c:v>0.42414890251592541</c:v>
                </c:pt>
                <c:pt idx="7">
                  <c:v>0.43679806722159437</c:v>
                </c:pt>
                <c:pt idx="8">
                  <c:v>0.49183463012962114</c:v>
                </c:pt>
              </c:numCache>
            </c:numRef>
          </c:xVal>
          <c:yVal>
            <c:numRef>
              <c:f>HFU_RT!$I$84:$I$92</c:f>
              <c:numCache>
                <c:formatCode>General</c:formatCode>
                <c:ptCount val="9"/>
                <c:pt idx="0">
                  <c:v>90.659340659340671</c:v>
                </c:pt>
                <c:pt idx="1">
                  <c:v>91.758241758241766</c:v>
                </c:pt>
                <c:pt idx="2">
                  <c:v>92.857142857142875</c:v>
                </c:pt>
                <c:pt idx="3">
                  <c:v>93.95604395604397</c:v>
                </c:pt>
                <c:pt idx="4">
                  <c:v>95.054945054945065</c:v>
                </c:pt>
                <c:pt idx="5">
                  <c:v>96.15384615384616</c:v>
                </c:pt>
                <c:pt idx="6">
                  <c:v>97.25274725274727</c:v>
                </c:pt>
                <c:pt idx="7">
                  <c:v>98.351648351648365</c:v>
                </c:pt>
                <c:pt idx="8">
                  <c:v>99.45054945054946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253616"/>
        <c:axId val="306043824"/>
      </c:scatterChart>
      <c:valAx>
        <c:axId val="360253616"/>
        <c:scaling>
          <c:orientation val="minMax"/>
          <c:max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Log FZI</a:t>
                </a:r>
              </a:p>
            </c:rich>
          </c:tx>
          <c:layout>
            <c:manualLayout>
              <c:xMode val="edge"/>
              <c:yMode val="edge"/>
              <c:x val="0.47288903320074688"/>
              <c:y val="0.837841842350351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043824"/>
        <c:crosses val="autoZero"/>
        <c:crossBetween val="midCat"/>
      </c:valAx>
      <c:valAx>
        <c:axId val="306043824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Probability</a:t>
                </a:r>
              </a:p>
            </c:rich>
          </c:tx>
          <c:layout>
            <c:manualLayout>
              <c:xMode val="edge"/>
              <c:yMode val="edge"/>
              <c:x val="6.7368311634313045E-3"/>
              <c:y val="0.313016400406596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253616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60282616188128"/>
          <c:y val="8.3875246726234698E-2"/>
          <c:w val="0.81313005770308966"/>
          <c:h val="0.69930279941422402"/>
        </c:manualLayout>
      </c:layout>
      <c:scatterChart>
        <c:scatterStyle val="lineMarker"/>
        <c:varyColors val="0"/>
        <c:ser>
          <c:idx val="0"/>
          <c:order val="0"/>
          <c:tx>
            <c:v>RT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HFU_RT!$F$2:$F$11</c:f>
              <c:numCache>
                <c:formatCode>General</c:formatCode>
                <c:ptCount val="10"/>
                <c:pt idx="0">
                  <c:v>0.17302359436995007</c:v>
                </c:pt>
                <c:pt idx="1">
                  <c:v>0.15625333877184799</c:v>
                </c:pt>
                <c:pt idx="2">
                  <c:v>0.15034893398473387</c:v>
                </c:pt>
                <c:pt idx="3">
                  <c:v>0.1620887169052232</c:v>
                </c:pt>
                <c:pt idx="4">
                  <c:v>0.11478925619678272</c:v>
                </c:pt>
                <c:pt idx="5">
                  <c:v>0.11462338301936932</c:v>
                </c:pt>
                <c:pt idx="6">
                  <c:v>0.10808809608501013</c:v>
                </c:pt>
                <c:pt idx="7">
                  <c:v>0.15794057430978245</c:v>
                </c:pt>
                <c:pt idx="8">
                  <c:v>0.15093898471420361</c:v>
                </c:pt>
                <c:pt idx="9">
                  <c:v>0.17667438062424282</c:v>
                </c:pt>
              </c:numCache>
            </c:numRef>
          </c:xVal>
          <c:yVal>
            <c:numRef>
              <c:f>HFU_RT!$E$2:$E$11</c:f>
              <c:numCache>
                <c:formatCode>General</c:formatCode>
                <c:ptCount val="10"/>
                <c:pt idx="0">
                  <c:v>2.5854155528756105E-3</c:v>
                </c:pt>
                <c:pt idx="1">
                  <c:v>2.7011051750796028E-3</c:v>
                </c:pt>
                <c:pt idx="2">
                  <c:v>2.7465927457228359E-3</c:v>
                </c:pt>
                <c:pt idx="3">
                  <c:v>3.7600005358059603E-3</c:v>
                </c:pt>
                <c:pt idx="4">
                  <c:v>3.0943926044817056E-3</c:v>
                </c:pt>
                <c:pt idx="5">
                  <c:v>3.0964003779664273E-3</c:v>
                </c:pt>
                <c:pt idx="6">
                  <c:v>3.1792732740207638E-3</c:v>
                </c:pt>
                <c:pt idx="7">
                  <c:v>4.6567889413757406E-3</c:v>
                </c:pt>
                <c:pt idx="8">
                  <c:v>4.7491481060690519E-3</c:v>
                </c:pt>
                <c:pt idx="9">
                  <c:v>6.7798492034318271E-3</c:v>
                </c:pt>
              </c:numCache>
            </c:numRef>
          </c:yVal>
          <c:smooth val="0"/>
        </c:ser>
        <c:ser>
          <c:idx val="2"/>
          <c:order val="1"/>
          <c:tx>
            <c:v>RT 2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FFC000"/>
              </a:solidFill>
              <a:ln w="12700">
                <a:noFill/>
              </a:ln>
              <a:effectLst/>
            </c:spPr>
          </c:marker>
          <c:trendline>
            <c:spPr>
              <a:ln w="15875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HFU_RT!$F$12:$F$23</c:f>
              <c:numCache>
                <c:formatCode>General</c:formatCode>
                <c:ptCount val="12"/>
                <c:pt idx="0">
                  <c:v>0.1005535717442161</c:v>
                </c:pt>
                <c:pt idx="1">
                  <c:v>0.2566415595589282</c:v>
                </c:pt>
                <c:pt idx="2">
                  <c:v>0.2360495240422896</c:v>
                </c:pt>
                <c:pt idx="3">
                  <c:v>0.17045094169195843</c:v>
                </c:pt>
                <c:pt idx="4">
                  <c:v>0.16674170375366545</c:v>
                </c:pt>
                <c:pt idx="5">
                  <c:v>0.24183532191852969</c:v>
                </c:pt>
                <c:pt idx="6">
                  <c:v>0.20944826665479788</c:v>
                </c:pt>
                <c:pt idx="7">
                  <c:v>0.20454353401850631</c:v>
                </c:pt>
                <c:pt idx="8">
                  <c:v>0.22022572464417314</c:v>
                </c:pt>
                <c:pt idx="9">
                  <c:v>0.10335856297959345</c:v>
                </c:pt>
                <c:pt idx="10">
                  <c:v>0.22627756861756038</c:v>
                </c:pt>
                <c:pt idx="11">
                  <c:v>0.20572419476153056</c:v>
                </c:pt>
              </c:numCache>
            </c:numRef>
          </c:xVal>
          <c:yVal>
            <c:numRef>
              <c:f>HFU_RT!$E$12:$E$23</c:f>
              <c:numCache>
                <c:formatCode>General</c:formatCode>
                <c:ptCount val="12"/>
                <c:pt idx="0">
                  <c:v>4.6457036185612536E-3</c:v>
                </c:pt>
                <c:pt idx="1">
                  <c:v>1.3721581594470461E-2</c:v>
                </c:pt>
                <c:pt idx="2">
                  <c:v>1.2651058466099983E-2</c:v>
                </c:pt>
                <c:pt idx="3">
                  <c:v>9.3816285648227055E-3</c:v>
                </c:pt>
                <c:pt idx="4">
                  <c:v>9.4703618379826798E-3</c:v>
                </c:pt>
                <c:pt idx="5">
                  <c:v>1.405186904128497E-2</c:v>
                </c:pt>
                <c:pt idx="6">
                  <c:v>1.2625946177016277E-2</c:v>
                </c:pt>
                <c:pt idx="7">
                  <c:v>1.2750494945846801E-2</c:v>
                </c:pt>
                <c:pt idx="8">
                  <c:v>1.4596476097839848E-2</c:v>
                </c:pt>
                <c:pt idx="9">
                  <c:v>7.2543707863442185E-3</c:v>
                </c:pt>
                <c:pt idx="10">
                  <c:v>1.6507768588035227E-2</c:v>
                </c:pt>
                <c:pt idx="11">
                  <c:v>1.8774823823411089E-2</c:v>
                </c:pt>
              </c:numCache>
            </c:numRef>
          </c:yVal>
          <c:smooth val="0"/>
        </c:ser>
        <c:ser>
          <c:idx val="4"/>
          <c:order val="2"/>
          <c:tx>
            <c:v>RT 3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HFU_RT!$F$24:$F$35</c:f>
              <c:numCache>
                <c:formatCode>General</c:formatCode>
                <c:ptCount val="12"/>
                <c:pt idx="0">
                  <c:v>0.22435379619789442</c:v>
                </c:pt>
                <c:pt idx="1">
                  <c:v>0.1684209149583874</c:v>
                </c:pt>
                <c:pt idx="2">
                  <c:v>0.18787430792530344</c:v>
                </c:pt>
                <c:pt idx="3">
                  <c:v>0.16980633928230235</c:v>
                </c:pt>
                <c:pt idx="4">
                  <c:v>0.27362918195506675</c:v>
                </c:pt>
                <c:pt idx="5">
                  <c:v>0.17771217702682413</c:v>
                </c:pt>
                <c:pt idx="6">
                  <c:v>9.9055858888994971E-2</c:v>
                </c:pt>
                <c:pt idx="7">
                  <c:v>0.21545327118825286</c:v>
                </c:pt>
                <c:pt idx="8">
                  <c:v>0.15156240292616832</c:v>
                </c:pt>
                <c:pt idx="9">
                  <c:v>0.21975443091440378</c:v>
                </c:pt>
                <c:pt idx="10">
                  <c:v>0.22268195589517123</c:v>
                </c:pt>
                <c:pt idx="11">
                  <c:v>0.1665477124354573</c:v>
                </c:pt>
              </c:numCache>
            </c:numRef>
          </c:xVal>
          <c:yVal>
            <c:numRef>
              <c:f>HFU_RT!$E$24:$E$35</c:f>
              <c:numCache>
                <c:formatCode>General</c:formatCode>
                <c:ptCount val="12"/>
                <c:pt idx="0">
                  <c:v>2.7150427848050038E-2</c:v>
                </c:pt>
                <c:pt idx="1">
                  <c:v>2.1247276251296954E-2</c:v>
                </c:pt>
                <c:pt idx="2">
                  <c:v>2.4967853019362777E-2</c:v>
                </c:pt>
                <c:pt idx="3">
                  <c:v>2.2570455510484602E-2</c:v>
                </c:pt>
                <c:pt idx="4">
                  <c:v>3.7657299477555535E-2</c:v>
                </c:pt>
                <c:pt idx="5">
                  <c:v>2.4517972375790863E-2</c:v>
                </c:pt>
                <c:pt idx="6">
                  <c:v>1.5862197938070751E-2</c:v>
                </c:pt>
                <c:pt idx="7">
                  <c:v>3.5297687282237998E-2</c:v>
                </c:pt>
                <c:pt idx="8">
                  <c:v>2.695650099477935E-2</c:v>
                </c:pt>
                <c:pt idx="9">
                  <c:v>3.9562165624034473E-2</c:v>
                </c:pt>
                <c:pt idx="10">
                  <c:v>4.1880937210776854E-2</c:v>
                </c:pt>
                <c:pt idx="11">
                  <c:v>3.2822667169590078E-2</c:v>
                </c:pt>
              </c:numCache>
            </c:numRef>
          </c:yVal>
          <c:smooth val="0"/>
        </c:ser>
        <c:ser>
          <c:idx val="6"/>
          <c:order val="3"/>
          <c:tx>
            <c:v>RT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HFU_RT!$F$36:$F$39</c:f>
              <c:numCache>
                <c:formatCode>General</c:formatCode>
                <c:ptCount val="4"/>
                <c:pt idx="0">
                  <c:v>0.24153040759222907</c:v>
                </c:pt>
                <c:pt idx="1">
                  <c:v>0.22139157133474102</c:v>
                </c:pt>
                <c:pt idx="2">
                  <c:v>0.23041334798112206</c:v>
                </c:pt>
                <c:pt idx="3">
                  <c:v>0.21584337217767896</c:v>
                </c:pt>
              </c:numCache>
            </c:numRef>
          </c:xVal>
          <c:yVal>
            <c:numRef>
              <c:f>HFU_RT!$E$36:$E$39</c:f>
              <c:numCache>
                <c:formatCode>General</c:formatCode>
                <c:ptCount val="4"/>
                <c:pt idx="0">
                  <c:v>5.9135321999929061E-2</c:v>
                </c:pt>
                <c:pt idx="1">
                  <c:v>6.3956616315560905E-2</c:v>
                </c:pt>
                <c:pt idx="2">
                  <c:v>7.2415413559081251E-2</c:v>
                </c:pt>
                <c:pt idx="3">
                  <c:v>7.3888331511123825E-2</c:v>
                </c:pt>
              </c:numCache>
            </c:numRef>
          </c:yVal>
          <c:smooth val="0"/>
        </c:ser>
        <c:ser>
          <c:idx val="7"/>
          <c:order val="4"/>
          <c:tx>
            <c:v>RT 5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66FF99"/>
              </a:solidFill>
              <a:ln w="9525">
                <a:noFill/>
              </a:ln>
              <a:effectLst/>
            </c:spPr>
          </c:marker>
          <c:trendline>
            <c:spPr>
              <a:ln w="15875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HFU_RT!$F$40:$F$83</c:f>
              <c:numCache>
                <c:formatCode>General</c:formatCode>
                <c:ptCount val="44"/>
                <c:pt idx="0">
                  <c:v>0.24118643303758006</c:v>
                </c:pt>
                <c:pt idx="1">
                  <c:v>0.24627548421716491</c:v>
                </c:pt>
                <c:pt idx="2">
                  <c:v>0.23888028428510558</c:v>
                </c:pt>
                <c:pt idx="3">
                  <c:v>0.10558273041176992</c:v>
                </c:pt>
                <c:pt idx="4">
                  <c:v>0.24986979606386486</c:v>
                </c:pt>
                <c:pt idx="5">
                  <c:v>0.26342956007389789</c:v>
                </c:pt>
                <c:pt idx="6">
                  <c:v>0.22559807274016727</c:v>
                </c:pt>
                <c:pt idx="7">
                  <c:v>0.17844572760403113</c:v>
                </c:pt>
                <c:pt idx="8">
                  <c:v>0.19735706297867361</c:v>
                </c:pt>
                <c:pt idx="9">
                  <c:v>0.21148724539795044</c:v>
                </c:pt>
                <c:pt idx="10">
                  <c:v>0.23977597495591829</c:v>
                </c:pt>
                <c:pt idx="11">
                  <c:v>0.25661645223888768</c:v>
                </c:pt>
                <c:pt idx="12">
                  <c:v>0.23345963014293611</c:v>
                </c:pt>
                <c:pt idx="13">
                  <c:v>0.24157827600359197</c:v>
                </c:pt>
                <c:pt idx="14">
                  <c:v>0.24501281931246691</c:v>
                </c:pt>
                <c:pt idx="15">
                  <c:v>0.2252204553868023</c:v>
                </c:pt>
                <c:pt idx="16">
                  <c:v>0.23610557704755772</c:v>
                </c:pt>
                <c:pt idx="17">
                  <c:v>0.24412719291708107</c:v>
                </c:pt>
                <c:pt idx="18">
                  <c:v>0.23910910177928141</c:v>
                </c:pt>
                <c:pt idx="19">
                  <c:v>0.23350640212254015</c:v>
                </c:pt>
                <c:pt idx="20">
                  <c:v>0.23413725193539489</c:v>
                </c:pt>
                <c:pt idx="21">
                  <c:v>0.24454517514313931</c:v>
                </c:pt>
                <c:pt idx="22">
                  <c:v>0.2748011335122213</c:v>
                </c:pt>
                <c:pt idx="23">
                  <c:v>0.17627065585130164</c:v>
                </c:pt>
                <c:pt idx="24">
                  <c:v>0.25838827672887449</c:v>
                </c:pt>
                <c:pt idx="25">
                  <c:v>0.25461834406404826</c:v>
                </c:pt>
                <c:pt idx="26">
                  <c:v>0.13095340933235516</c:v>
                </c:pt>
                <c:pt idx="27">
                  <c:v>0.19214014790423126</c:v>
                </c:pt>
                <c:pt idx="28">
                  <c:v>0.18454696237272811</c:v>
                </c:pt>
                <c:pt idx="29">
                  <c:v>0.21835204375532608</c:v>
                </c:pt>
                <c:pt idx="30">
                  <c:v>0.24754001716491561</c:v>
                </c:pt>
                <c:pt idx="31">
                  <c:v>0.19138459016509313</c:v>
                </c:pt>
                <c:pt idx="32">
                  <c:v>0.25147154829525098</c:v>
                </c:pt>
                <c:pt idx="33">
                  <c:v>0.22469087216411898</c:v>
                </c:pt>
                <c:pt idx="34">
                  <c:v>0.10047396534408672</c:v>
                </c:pt>
                <c:pt idx="35">
                  <c:v>0.19698597003204549</c:v>
                </c:pt>
                <c:pt idx="36">
                  <c:v>0.12556823518827875</c:v>
                </c:pt>
                <c:pt idx="37">
                  <c:v>0.2040723057566288</c:v>
                </c:pt>
                <c:pt idx="38">
                  <c:v>0.1116650959481774</c:v>
                </c:pt>
                <c:pt idx="39">
                  <c:v>0.17611056266612277</c:v>
                </c:pt>
                <c:pt idx="40">
                  <c:v>0.25621447337141728</c:v>
                </c:pt>
                <c:pt idx="41">
                  <c:v>0.27942398980907063</c:v>
                </c:pt>
                <c:pt idx="42">
                  <c:v>0.19925944515611052</c:v>
                </c:pt>
                <c:pt idx="43">
                  <c:v>0.16850333097199413</c:v>
                </c:pt>
              </c:numCache>
            </c:numRef>
          </c:xVal>
          <c:yVal>
            <c:numRef>
              <c:f>HFU_RT!$E$40:$E$82</c:f>
              <c:numCache>
                <c:formatCode>General</c:formatCode>
                <c:ptCount val="43"/>
                <c:pt idx="0">
                  <c:v>8.8395890588158346E-2</c:v>
                </c:pt>
                <c:pt idx="1">
                  <c:v>9.098070155876338E-2</c:v>
                </c:pt>
                <c:pt idx="2">
                  <c:v>9.2353250611227997E-2</c:v>
                </c:pt>
                <c:pt idx="3">
                  <c:v>4.2262177484868803E-2</c:v>
                </c:pt>
                <c:pt idx="4">
                  <c:v>0.10101489096910278</c:v>
                </c:pt>
                <c:pt idx="5">
                  <c:v>0.10970257242025026</c:v>
                </c:pt>
                <c:pt idx="6">
                  <c:v>9.4124731106177112E-2</c:v>
                </c:pt>
                <c:pt idx="7">
                  <c:v>7.9061850596571157E-2</c:v>
                </c:pt>
                <c:pt idx="8">
                  <c:v>8.770727905318286E-2</c:v>
                </c:pt>
                <c:pt idx="9">
                  <c:v>9.6154876833505307E-2</c:v>
                </c:pt>
                <c:pt idx="10">
                  <c:v>0.11673414604552954</c:v>
                </c:pt>
                <c:pt idx="11">
                  <c:v>0.12505303892824643</c:v>
                </c:pt>
                <c:pt idx="12">
                  <c:v>0.11669144558348313</c:v>
                </c:pt>
                <c:pt idx="13">
                  <c:v>0.12195280963731341</c:v>
                </c:pt>
                <c:pt idx="14">
                  <c:v>0.12572505539586995</c:v>
                </c:pt>
                <c:pt idx="15">
                  <c:v>0.1166752309972714</c:v>
                </c:pt>
                <c:pt idx="16">
                  <c:v>0.12352547415743681</c:v>
                </c:pt>
                <c:pt idx="17">
                  <c:v>0.13270826730433866</c:v>
                </c:pt>
                <c:pt idx="18">
                  <c:v>0.1315315200918756</c:v>
                </c:pt>
                <c:pt idx="19">
                  <c:v>0.13034456884163798</c:v>
                </c:pt>
                <c:pt idx="20">
                  <c:v>0.13836808555253721</c:v>
                </c:pt>
                <c:pt idx="21">
                  <c:v>0.15788694525842914</c:v>
                </c:pt>
                <c:pt idx="22">
                  <c:v>0.17986366405022511</c:v>
                </c:pt>
                <c:pt idx="23">
                  <c:v>0.11732055538318181</c:v>
                </c:pt>
                <c:pt idx="24">
                  <c:v>0.17963262109800801</c:v>
                </c:pt>
                <c:pt idx="25">
                  <c:v>0.180578728384372</c:v>
                </c:pt>
                <c:pt idx="26">
                  <c:v>9.292072513392266E-2</c:v>
                </c:pt>
                <c:pt idx="27">
                  <c:v>0.1367514558658193</c:v>
                </c:pt>
                <c:pt idx="28">
                  <c:v>0.1314177763083004</c:v>
                </c:pt>
                <c:pt idx="29">
                  <c:v>0.1588553261418606</c:v>
                </c:pt>
                <c:pt idx="30">
                  <c:v>0.18619523013302858</c:v>
                </c:pt>
                <c:pt idx="31">
                  <c:v>0.14500929491987258</c:v>
                </c:pt>
                <c:pt idx="32">
                  <c:v>0.19476617964502568</c:v>
                </c:pt>
                <c:pt idx="33">
                  <c:v>0.17916221900354345</c:v>
                </c:pt>
                <c:pt idx="34">
                  <c:v>8.1561108185438005E-2</c:v>
                </c:pt>
                <c:pt idx="35">
                  <c:v>0.16018821691236368</c:v>
                </c:pt>
                <c:pt idx="36">
                  <c:v>0.11147265117021388</c:v>
                </c:pt>
                <c:pt idx="37">
                  <c:v>0.18446106253056496</c:v>
                </c:pt>
                <c:pt idx="38">
                  <c:v>0.10848445287763901</c:v>
                </c:pt>
                <c:pt idx="39">
                  <c:v>0.17399850096756589</c:v>
                </c:pt>
                <c:pt idx="40">
                  <c:v>0.25451425284905649</c:v>
                </c:pt>
                <c:pt idx="41">
                  <c:v>0.28107619936898459</c:v>
                </c:pt>
                <c:pt idx="42">
                  <c:v>0.20360622697099395</c:v>
                </c:pt>
              </c:numCache>
            </c:numRef>
          </c:yVal>
          <c:smooth val="0"/>
        </c:ser>
        <c:ser>
          <c:idx val="8"/>
          <c:order val="5"/>
          <c:tx>
            <c:v>RT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trendline>
            <c:spPr>
              <a:ln w="15875" cap="rnd">
                <a:solidFill>
                  <a:srgbClr val="00B050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HFU_RT!$F$84:$F$92</c:f>
              <c:numCache>
                <c:formatCode>General</c:formatCode>
                <c:ptCount val="9"/>
                <c:pt idx="0">
                  <c:v>0.22191158526584803</c:v>
                </c:pt>
                <c:pt idx="1">
                  <c:v>0.18280339372215978</c:v>
                </c:pt>
                <c:pt idx="2">
                  <c:v>0.14919128849779412</c:v>
                </c:pt>
                <c:pt idx="3">
                  <c:v>0.10022484324723133</c:v>
                </c:pt>
                <c:pt idx="4">
                  <c:v>9.8735894541618338E-2</c:v>
                </c:pt>
                <c:pt idx="5">
                  <c:v>8.4370423806016268E-2</c:v>
                </c:pt>
                <c:pt idx="6">
                  <c:v>9.3773382191748425E-2</c:v>
                </c:pt>
                <c:pt idx="7">
                  <c:v>7.6343311288339114E-2</c:v>
                </c:pt>
                <c:pt idx="8">
                  <c:v>0.11698266240410161</c:v>
                </c:pt>
              </c:numCache>
            </c:numRef>
          </c:xVal>
          <c:yVal>
            <c:numRef>
              <c:f>HFU_RT!$E$84:$E$92</c:f>
              <c:numCache>
                <c:formatCode>General</c:formatCode>
                <c:ptCount val="9"/>
                <c:pt idx="0">
                  <c:v>0.30020201320790035</c:v>
                </c:pt>
                <c:pt idx="1">
                  <c:v>0.26004394293209254</c:v>
                </c:pt>
                <c:pt idx="2">
                  <c:v>0.21481419112877456</c:v>
                </c:pt>
                <c:pt idx="3">
                  <c:v>0.14516624982229673</c:v>
                </c:pt>
                <c:pt idx="4">
                  <c:v>0.22497304948277289</c:v>
                </c:pt>
                <c:pt idx="5">
                  <c:v>0.20306362533450567</c:v>
                </c:pt>
                <c:pt idx="6">
                  <c:v>0.249016705342019</c:v>
                </c:pt>
                <c:pt idx="7">
                  <c:v>0.20872240015102245</c:v>
                </c:pt>
                <c:pt idx="8">
                  <c:v>0.36304138164580574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02128"/>
        <c:axId val="298672832"/>
      </c:scatterChart>
      <c:valAx>
        <c:axId val="174002128"/>
        <c:scaling>
          <c:logBase val="2"/>
          <c:orientation val="minMax"/>
          <c:max val="0.30000000000000004"/>
          <c:min val="7.0000000000000007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Normalized Porosity</a:t>
                </a:r>
              </a:p>
            </c:rich>
          </c:tx>
          <c:layout>
            <c:manualLayout>
              <c:xMode val="edge"/>
              <c:yMode val="edge"/>
              <c:x val="0.40701291126487976"/>
              <c:y val="0.836589765901903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672832"/>
        <c:crosses val="autoZero"/>
        <c:crossBetween val="midCat"/>
      </c:valAx>
      <c:valAx>
        <c:axId val="29867283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RQI</a:t>
                </a:r>
              </a:p>
            </c:rich>
          </c:tx>
          <c:layout>
            <c:manualLayout>
              <c:xMode val="edge"/>
              <c:yMode val="edge"/>
              <c:x val="6.7302604960941146E-3"/>
              <c:y val="0.367451501325170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2128"/>
        <c:crosses val="autoZero"/>
        <c:crossBetween val="midCat"/>
      </c:valAx>
      <c:spPr>
        <a:noFill/>
        <a:ln>
          <a:solidFill>
            <a:sysClr val="windowText" lastClr="000000">
              <a:alpha val="70000"/>
            </a:sysClr>
          </a:solidFill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68476878534515"/>
          <c:y val="4.3443917851500792E-2"/>
          <c:w val="0.8288830262196607"/>
          <c:h val="0.72704449314969655"/>
        </c:manualLayout>
      </c:layout>
      <c:scatterChart>
        <c:scatterStyle val="lineMarker"/>
        <c:varyColors val="0"/>
        <c:ser>
          <c:idx val="0"/>
          <c:order val="0"/>
          <c:tx>
            <c:v>HFU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952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forward val="0.15000000000000002"/>
            <c:dispRSqr val="0"/>
            <c:dispEq val="0"/>
          </c:trendline>
          <c:xVal>
            <c:numRef>
              <c:f>HFU_RT!$H$2:$H$11</c:f>
              <c:numCache>
                <c:formatCode>General</c:formatCode>
                <c:ptCount val="10"/>
                <c:pt idx="0">
                  <c:v>-1.8255749727228454</c:v>
                </c:pt>
                <c:pt idx="1">
                  <c:v>-1.7622878109959836</c:v>
                </c:pt>
                <c:pt idx="2">
                  <c:v>-1.7383060845122242</c:v>
                </c:pt>
                <c:pt idx="3">
                  <c:v>-1.6345648775807147</c:v>
                </c:pt>
                <c:pt idx="4">
                  <c:v>-1.5693258273316133</c:v>
                </c:pt>
                <c:pt idx="5">
                  <c:v>-1.5684161103749472</c:v>
                </c:pt>
                <c:pt idx="6">
                  <c:v>-1.5314500077957101</c:v>
                </c:pt>
                <c:pt idx="7">
                  <c:v>-1.5304071579335599</c:v>
                </c:pt>
                <c:pt idx="8">
                  <c:v>-1.5021857107766432</c:v>
                </c:pt>
                <c:pt idx="9">
                  <c:v>-1.4159535430123762</c:v>
                </c:pt>
              </c:numCache>
            </c:numRef>
          </c:xVal>
          <c:yVal>
            <c:numRef>
              <c:f>HFU_RT!$I$2:$I$11</c:f>
              <c:numCache>
                <c:formatCode>General</c:formatCode>
                <c:ptCount val="10"/>
                <c:pt idx="0">
                  <c:v>0.5494505494505495</c:v>
                </c:pt>
                <c:pt idx="1">
                  <c:v>1.6483516483516485</c:v>
                </c:pt>
                <c:pt idx="2">
                  <c:v>2.7472527472527473</c:v>
                </c:pt>
                <c:pt idx="3">
                  <c:v>3.8461538461538467</c:v>
                </c:pt>
                <c:pt idx="4">
                  <c:v>4.9450549450549453</c:v>
                </c:pt>
                <c:pt idx="5">
                  <c:v>6.0439560439560438</c:v>
                </c:pt>
                <c:pt idx="6">
                  <c:v>7.1428571428571432</c:v>
                </c:pt>
                <c:pt idx="7">
                  <c:v>8.2417582417582427</c:v>
                </c:pt>
                <c:pt idx="8">
                  <c:v>9.3406593406593412</c:v>
                </c:pt>
                <c:pt idx="9">
                  <c:v>10.43956043956044</c:v>
                </c:pt>
              </c:numCache>
            </c:numRef>
          </c:yVal>
          <c:smooth val="0"/>
        </c:ser>
        <c:ser>
          <c:idx val="2"/>
          <c:order val="1"/>
          <c:tx>
            <c:v>HFU 2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FFC000"/>
              </a:solidFill>
              <a:ln w="12700">
                <a:noFill/>
              </a:ln>
              <a:effectLst/>
            </c:spPr>
          </c:marker>
          <c:trendline>
            <c:spPr>
              <a:ln w="952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forward val="7.0000000000000007E-2"/>
            <c:backward val="0.1"/>
            <c:dispRSqr val="0"/>
            <c:dispEq val="0"/>
          </c:trendline>
          <c:xVal>
            <c:numRef>
              <c:f>HFU_RT!$H$12:$H$23</c:f>
              <c:numCache>
                <c:formatCode>General</c:formatCode>
                <c:ptCount val="12"/>
                <c:pt idx="0">
                  <c:v>-1.3353460019870289</c:v>
                </c:pt>
                <c:pt idx="1">
                  <c:v>-1.2719228132705653</c:v>
                </c:pt>
                <c:pt idx="2">
                  <c:v>-1.2708762662750617</c:v>
                </c:pt>
                <c:pt idx="3">
                  <c:v>-1.2593211704534009</c:v>
                </c:pt>
                <c:pt idx="4">
                  <c:v>-1.2456776621837569</c:v>
                </c:pt>
                <c:pt idx="5">
                  <c:v>-1.2357856395647557</c:v>
                </c:pt>
                <c:pt idx="6">
                  <c:v>-1.2198128369449457</c:v>
                </c:pt>
                <c:pt idx="7">
                  <c:v>-1.2052587117948679</c:v>
                </c:pt>
                <c:pt idx="8">
                  <c:v>-1.1786200272466969</c:v>
                </c:pt>
                <c:pt idx="9">
                  <c:v>-1.1537467130584411</c:v>
                </c:pt>
                <c:pt idx="10">
                  <c:v>-1.1369531313932733</c:v>
                </c:pt>
                <c:pt idx="11">
                  <c:v>-1.0397095006762629</c:v>
                </c:pt>
              </c:numCache>
            </c:numRef>
          </c:xVal>
          <c:yVal>
            <c:numRef>
              <c:f>HFU_RT!$I$12:$I$23</c:f>
              <c:numCache>
                <c:formatCode>General</c:formatCode>
                <c:ptCount val="12"/>
                <c:pt idx="0">
                  <c:v>11.538461538461538</c:v>
                </c:pt>
                <c:pt idx="1">
                  <c:v>12.637362637362639</c:v>
                </c:pt>
                <c:pt idx="2">
                  <c:v>13.736263736263737</c:v>
                </c:pt>
                <c:pt idx="3">
                  <c:v>14.835164835164836</c:v>
                </c:pt>
                <c:pt idx="4">
                  <c:v>15.934065934065936</c:v>
                </c:pt>
                <c:pt idx="5">
                  <c:v>17.032967032967036</c:v>
                </c:pt>
                <c:pt idx="6">
                  <c:v>18.131868131868135</c:v>
                </c:pt>
                <c:pt idx="7">
                  <c:v>19.230769230769234</c:v>
                </c:pt>
                <c:pt idx="8">
                  <c:v>20.329670329670332</c:v>
                </c:pt>
                <c:pt idx="9">
                  <c:v>21.428571428571431</c:v>
                </c:pt>
                <c:pt idx="10">
                  <c:v>22.527472527472529</c:v>
                </c:pt>
                <c:pt idx="11">
                  <c:v>23.626373626373631</c:v>
                </c:pt>
              </c:numCache>
            </c:numRef>
          </c:yVal>
          <c:smooth val="0"/>
        </c:ser>
        <c:ser>
          <c:idx val="4"/>
          <c:order val="2"/>
          <c:tx>
            <c:v>HFU 3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forward val="5.000000000000001E-2"/>
            <c:backward val="5.000000000000001E-2"/>
            <c:dispRSqr val="0"/>
            <c:dispEq val="0"/>
          </c:trendline>
          <c:xVal>
            <c:numRef>
              <c:f>HFU_RT!$H$24:$H$35</c:f>
              <c:numCache>
                <c:formatCode>General</c:formatCode>
                <c:ptCount val="12"/>
                <c:pt idx="0">
                  <c:v>-0.91715674467184927</c:v>
                </c:pt>
                <c:pt idx="1">
                  <c:v>-0.89909275784851495</c:v>
                </c:pt>
                <c:pt idx="2">
                  <c:v>-0.87648619472032285</c:v>
                </c:pt>
                <c:pt idx="3">
                  <c:v>-0.87641357550307863</c:v>
                </c:pt>
                <c:pt idx="4">
                  <c:v>-0.86131323989175124</c:v>
                </c:pt>
                <c:pt idx="5">
                  <c:v>-0.86023263575112918</c:v>
                </c:pt>
                <c:pt idx="6">
                  <c:v>-0.79551680302689132</c:v>
                </c:pt>
                <c:pt idx="7">
                  <c:v>-0.78560684110743484</c:v>
                </c:pt>
                <c:pt idx="8">
                  <c:v>-0.74992796285237751</c:v>
                </c:pt>
                <c:pt idx="9">
                  <c:v>-0.74465758376727365</c:v>
                </c:pt>
                <c:pt idx="10">
                  <c:v>-0.725668635466444</c:v>
                </c:pt>
                <c:pt idx="11">
                  <c:v>-0.70536480303469629</c:v>
                </c:pt>
              </c:numCache>
            </c:numRef>
          </c:xVal>
          <c:yVal>
            <c:numRef>
              <c:f>HFU_RT!$I$24:$I$35</c:f>
              <c:numCache>
                <c:formatCode>General</c:formatCode>
                <c:ptCount val="12"/>
                <c:pt idx="0">
                  <c:v>24.72527472527473</c:v>
                </c:pt>
                <c:pt idx="1">
                  <c:v>25.824175824175828</c:v>
                </c:pt>
                <c:pt idx="2">
                  <c:v>26.923076923076927</c:v>
                </c:pt>
                <c:pt idx="3">
                  <c:v>28.021978021978025</c:v>
                </c:pt>
                <c:pt idx="4">
                  <c:v>29.120879120879124</c:v>
                </c:pt>
                <c:pt idx="5">
                  <c:v>30.219780219780223</c:v>
                </c:pt>
                <c:pt idx="6">
                  <c:v>31.318681318681325</c:v>
                </c:pt>
                <c:pt idx="7">
                  <c:v>32.417582417582423</c:v>
                </c:pt>
                <c:pt idx="8">
                  <c:v>33.516483516483518</c:v>
                </c:pt>
                <c:pt idx="9">
                  <c:v>34.615384615384613</c:v>
                </c:pt>
                <c:pt idx="10">
                  <c:v>35.714285714285715</c:v>
                </c:pt>
                <c:pt idx="11">
                  <c:v>36.813186813186817</c:v>
                </c:pt>
              </c:numCache>
            </c:numRef>
          </c:yVal>
          <c:smooth val="0"/>
        </c:ser>
        <c:ser>
          <c:idx val="6"/>
          <c:order val="3"/>
          <c:tx>
            <c:v>HFU 4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trendline>
            <c:spPr>
              <a:ln w="63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forward val="0.1"/>
            <c:backward val="0.2"/>
            <c:dispRSqr val="0"/>
            <c:dispEq val="0"/>
          </c:trendline>
          <c:xVal>
            <c:numRef>
              <c:f>HFU_RT!$H$36:$H$39</c:f>
              <c:numCache>
                <c:formatCode>General</c:formatCode>
                <c:ptCount val="4"/>
                <c:pt idx="0">
                  <c:v>-0.61112484830552605</c:v>
                </c:pt>
                <c:pt idx="1">
                  <c:v>-0.53927560377393624</c:v>
                </c:pt>
                <c:pt idx="2">
                  <c:v>-0.50267661916855666</c:v>
                </c:pt>
                <c:pt idx="3">
                  <c:v>-0.4655628577085254</c:v>
                </c:pt>
              </c:numCache>
            </c:numRef>
          </c:xVal>
          <c:yVal>
            <c:numRef>
              <c:f>HFU_RT!$I$36:$I$39</c:f>
              <c:numCache>
                <c:formatCode>General</c:formatCode>
                <c:ptCount val="4"/>
                <c:pt idx="0">
                  <c:v>37.912087912087912</c:v>
                </c:pt>
                <c:pt idx="1">
                  <c:v>39.010989010989015</c:v>
                </c:pt>
                <c:pt idx="2">
                  <c:v>40.109890109890109</c:v>
                </c:pt>
                <c:pt idx="3">
                  <c:v>41.208791208791212</c:v>
                </c:pt>
              </c:numCache>
            </c:numRef>
          </c:yVal>
          <c:smooth val="0"/>
        </c:ser>
        <c:ser>
          <c:idx val="7"/>
          <c:order val="4"/>
          <c:tx>
            <c:v>HFU 5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66FF99"/>
              </a:solidFill>
              <a:ln w="9525">
                <a:noFill/>
              </a:ln>
              <a:effectLst/>
            </c:spPr>
          </c:marker>
          <c:trendline>
            <c:spPr>
              <a:ln w="317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forward val="2.0000000000000004E-2"/>
            <c:backward val="5.000000000000001E-2"/>
            <c:dispRSqr val="0"/>
            <c:dispEq val="0"/>
          </c:trendline>
          <c:xVal>
            <c:numRef>
              <c:f>HFU_RT!$H$40:$H$83</c:f>
              <c:numCache>
                <c:formatCode>General</c:formatCode>
                <c:ptCount val="44"/>
                <c:pt idx="0">
                  <c:v>-0.43592079899679276</c:v>
                </c:pt>
                <c:pt idx="1">
                  <c:v>-0.43247190025261489</c:v>
                </c:pt>
                <c:pt idx="2">
                  <c:v>-0.41272812106215812</c:v>
                </c:pt>
                <c:pt idx="3">
                  <c:v>-0.39764101928241774</c:v>
                </c:pt>
                <c:pt idx="4">
                  <c:v>-0.39332836293013812</c:v>
                </c:pt>
                <c:pt idx="5">
                  <c:v>-0.38044769512027327</c:v>
                </c:pt>
                <c:pt idx="6">
                  <c:v>-0.37963163667062466</c:v>
                </c:pt>
                <c:pt idx="7">
                  <c:v>-0.35353917878599361</c:v>
                </c:pt>
                <c:pt idx="8">
                  <c:v>-0.35221703538121024</c:v>
                </c:pt>
                <c:pt idx="9">
                  <c:v>-0.34231286468988925</c:v>
                </c:pt>
                <c:pt idx="10">
                  <c:v>-0.31260775492666831</c:v>
                </c:pt>
                <c:pt idx="11">
                  <c:v>-0.3121902464605284</c:v>
                </c:pt>
                <c:pt idx="12">
                  <c:v>-0.30117277320711189</c:v>
                </c:pt>
                <c:pt idx="13">
                  <c:v>-0.29686606729155335</c:v>
                </c:pt>
                <c:pt idx="14">
                  <c:v>-0.28976697202678531</c:v>
                </c:pt>
                <c:pt idx="15">
                  <c:v>-0.28562916287573364</c:v>
                </c:pt>
                <c:pt idx="16">
                  <c:v>-0.28134971604438863</c:v>
                </c:pt>
                <c:pt idx="17">
                  <c:v>-0.26471817856629604</c:v>
                </c:pt>
                <c:pt idx="18">
                  <c:v>-0.25956626878974293</c:v>
                </c:pt>
                <c:pt idx="19">
                  <c:v>-0.25320585243208044</c:v>
                </c:pt>
                <c:pt idx="20">
                  <c:v>-0.22843458461779942</c:v>
                </c:pt>
                <c:pt idx="21">
                  <c:v>-0.19001287640623224</c:v>
                </c:pt>
                <c:pt idx="22">
                  <c:v>-0.18407508349365187</c:v>
                </c:pt>
                <c:pt idx="23">
                  <c:v>-0.17680591017816499</c:v>
                </c:pt>
                <c:pt idx="24">
                  <c:v>-0.1578875985800785</c:v>
                </c:pt>
                <c:pt idx="25">
                  <c:v>-0.14922309889267432</c:v>
                </c:pt>
                <c:pt idx="26">
                  <c:v>-0.14900421934894487</c:v>
                </c:pt>
                <c:pt idx="27">
                  <c:v>-0.14768616211346669</c:v>
                </c:pt>
                <c:pt idx="28">
                  <c:v>-0.14745278682644811</c:v>
                </c:pt>
                <c:pt idx="29">
                  <c:v>-0.13815548068999553</c:v>
                </c:pt>
                <c:pt idx="30">
                  <c:v>-0.12367686549631353</c:v>
                </c:pt>
                <c:pt idx="31">
                  <c:v>-0.12051112560662552</c:v>
                </c:pt>
                <c:pt idx="32">
                  <c:v>-0.110975310105563</c:v>
                </c:pt>
                <c:pt idx="33">
                  <c:v>-9.8338997274520182E-2</c:v>
                </c:pt>
                <c:pt idx="34">
                  <c:v>-9.057042464712442E-2</c:v>
                </c:pt>
                <c:pt idx="35">
                  <c:v>-8.9804728236846001E-2</c:v>
                </c:pt>
                <c:pt idx="36">
                  <c:v>-5.1711460318870486E-2</c:v>
                </c:pt>
                <c:pt idx="37">
                  <c:v>-4.3879365554407544E-2</c:v>
                </c:pt>
                <c:pt idx="38">
                  <c:v>-1.2549940389714753E-2</c:v>
                </c:pt>
                <c:pt idx="39">
                  <c:v>-5.2398978695137131E-3</c:v>
                </c:pt>
                <c:pt idx="40">
                  <c:v>-2.8915511530857468E-3</c:v>
                </c:pt>
                <c:pt idx="41">
                  <c:v>2.5603829828326325E-3</c:v>
                </c:pt>
                <c:pt idx="42">
                  <c:v>9.3721393926281607E-3</c:v>
                </c:pt>
                <c:pt idx="43">
                  <c:v>4.3891952487209902E-2</c:v>
                </c:pt>
              </c:numCache>
            </c:numRef>
          </c:xVal>
          <c:yVal>
            <c:numRef>
              <c:f>HFU_RT!$I$40:$I$83</c:f>
              <c:numCache>
                <c:formatCode>General</c:formatCode>
                <c:ptCount val="44"/>
                <c:pt idx="0">
                  <c:v>42.307692307692307</c:v>
                </c:pt>
                <c:pt idx="1">
                  <c:v>43.406593406593409</c:v>
                </c:pt>
                <c:pt idx="2">
                  <c:v>44.505494505494504</c:v>
                </c:pt>
                <c:pt idx="3">
                  <c:v>45.604395604395606</c:v>
                </c:pt>
                <c:pt idx="4">
                  <c:v>46.703296703296708</c:v>
                </c:pt>
                <c:pt idx="5">
                  <c:v>47.802197802197803</c:v>
                </c:pt>
                <c:pt idx="6">
                  <c:v>48.901098901098905</c:v>
                </c:pt>
                <c:pt idx="7">
                  <c:v>50</c:v>
                </c:pt>
                <c:pt idx="8">
                  <c:v>51.098901098901102</c:v>
                </c:pt>
                <c:pt idx="9">
                  <c:v>52.197802197802197</c:v>
                </c:pt>
                <c:pt idx="10">
                  <c:v>53.296703296703299</c:v>
                </c:pt>
                <c:pt idx="11">
                  <c:v>54.395604395604401</c:v>
                </c:pt>
                <c:pt idx="12">
                  <c:v>55.494505494505496</c:v>
                </c:pt>
                <c:pt idx="13">
                  <c:v>56.593406593406598</c:v>
                </c:pt>
                <c:pt idx="14">
                  <c:v>57.692307692307693</c:v>
                </c:pt>
                <c:pt idx="15">
                  <c:v>58.791208791208796</c:v>
                </c:pt>
                <c:pt idx="16">
                  <c:v>59.890109890109891</c:v>
                </c:pt>
                <c:pt idx="17">
                  <c:v>60.989010989010993</c:v>
                </c:pt>
                <c:pt idx="18">
                  <c:v>62.087912087912095</c:v>
                </c:pt>
                <c:pt idx="19">
                  <c:v>63.18681318681319</c:v>
                </c:pt>
                <c:pt idx="20">
                  <c:v>64.285714285714292</c:v>
                </c:pt>
                <c:pt idx="21">
                  <c:v>65.384615384615401</c:v>
                </c:pt>
                <c:pt idx="22">
                  <c:v>66.483516483516496</c:v>
                </c:pt>
                <c:pt idx="23">
                  <c:v>67.582417582417591</c:v>
                </c:pt>
                <c:pt idx="24">
                  <c:v>68.681318681318686</c:v>
                </c:pt>
                <c:pt idx="25">
                  <c:v>69.780219780219795</c:v>
                </c:pt>
                <c:pt idx="26">
                  <c:v>70.87912087912089</c:v>
                </c:pt>
                <c:pt idx="27">
                  <c:v>71.978021978021985</c:v>
                </c:pt>
                <c:pt idx="28">
                  <c:v>73.076923076923094</c:v>
                </c:pt>
                <c:pt idx="29">
                  <c:v>74.175824175824189</c:v>
                </c:pt>
                <c:pt idx="30">
                  <c:v>75.274725274725284</c:v>
                </c:pt>
                <c:pt idx="31">
                  <c:v>76.373626373626379</c:v>
                </c:pt>
                <c:pt idx="32">
                  <c:v>77.472527472527489</c:v>
                </c:pt>
                <c:pt idx="33">
                  <c:v>78.571428571428584</c:v>
                </c:pt>
                <c:pt idx="34">
                  <c:v>79.670329670329679</c:v>
                </c:pt>
                <c:pt idx="35">
                  <c:v>80.769230769230788</c:v>
                </c:pt>
                <c:pt idx="36">
                  <c:v>81.868131868131883</c:v>
                </c:pt>
                <c:pt idx="37">
                  <c:v>82.967032967032978</c:v>
                </c:pt>
                <c:pt idx="38">
                  <c:v>84.065934065934073</c:v>
                </c:pt>
                <c:pt idx="39">
                  <c:v>85.164835164835182</c:v>
                </c:pt>
                <c:pt idx="40">
                  <c:v>86.263736263736277</c:v>
                </c:pt>
                <c:pt idx="41">
                  <c:v>87.362637362637372</c:v>
                </c:pt>
                <c:pt idx="42">
                  <c:v>88.461538461538467</c:v>
                </c:pt>
                <c:pt idx="43">
                  <c:v>89.560439560439576</c:v>
                </c:pt>
              </c:numCache>
            </c:numRef>
          </c:yVal>
          <c:smooth val="0"/>
        </c:ser>
        <c:ser>
          <c:idx val="8"/>
          <c:order val="5"/>
          <c:tx>
            <c:v>HFU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trendline>
            <c:spPr>
              <a:ln w="63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backward val="0.2"/>
            <c:dispRSqr val="0"/>
            <c:dispEq val="0"/>
          </c:trendline>
          <c:xVal>
            <c:numRef>
              <c:f>HFU_RT!$H$84:$H$92</c:f>
              <c:numCache>
                <c:formatCode>General</c:formatCode>
                <c:ptCount val="9"/>
                <c:pt idx="0">
                  <c:v>0.13123362447835132</c:v>
                </c:pt>
                <c:pt idx="1">
                  <c:v>0.15306248833841066</c:v>
                </c:pt>
                <c:pt idx="2">
                  <c:v>0.15831950371283848</c:v>
                </c:pt>
                <c:pt idx="3">
                  <c:v>0.16089027186905602</c:v>
                </c:pt>
                <c:pt idx="4">
                  <c:v>0.35765542996244931</c:v>
                </c:pt>
                <c:pt idx="5">
                  <c:v>0.38144190481868778</c:v>
                </c:pt>
                <c:pt idx="6">
                  <c:v>0.42414890251592541</c:v>
                </c:pt>
                <c:pt idx="7">
                  <c:v>0.43679806722159437</c:v>
                </c:pt>
                <c:pt idx="8">
                  <c:v>0.49183463012962114</c:v>
                </c:pt>
              </c:numCache>
            </c:numRef>
          </c:xVal>
          <c:yVal>
            <c:numRef>
              <c:f>HFU_RT!$I$84:$I$92</c:f>
              <c:numCache>
                <c:formatCode>General</c:formatCode>
                <c:ptCount val="9"/>
                <c:pt idx="0">
                  <c:v>90.659340659340671</c:v>
                </c:pt>
                <c:pt idx="1">
                  <c:v>91.758241758241766</c:v>
                </c:pt>
                <c:pt idx="2">
                  <c:v>92.857142857142875</c:v>
                </c:pt>
                <c:pt idx="3">
                  <c:v>93.95604395604397</c:v>
                </c:pt>
                <c:pt idx="4">
                  <c:v>95.054945054945065</c:v>
                </c:pt>
                <c:pt idx="5">
                  <c:v>96.15384615384616</c:v>
                </c:pt>
                <c:pt idx="6">
                  <c:v>97.25274725274727</c:v>
                </c:pt>
                <c:pt idx="7">
                  <c:v>98.351648351648365</c:v>
                </c:pt>
                <c:pt idx="8">
                  <c:v>99.45054945054946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853136"/>
        <c:axId val="500878896"/>
      </c:scatterChart>
      <c:valAx>
        <c:axId val="500853136"/>
        <c:scaling>
          <c:orientation val="minMax"/>
          <c:max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Log FZI</a:t>
                </a:r>
              </a:p>
            </c:rich>
          </c:tx>
          <c:layout>
            <c:manualLayout>
              <c:xMode val="edge"/>
              <c:yMode val="edge"/>
              <c:x val="0.47288903320074688"/>
              <c:y val="0.837841842350351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78896"/>
        <c:crosses val="autoZero"/>
        <c:crossBetween val="midCat"/>
      </c:valAx>
      <c:valAx>
        <c:axId val="500878896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Probability</a:t>
                </a:r>
              </a:p>
            </c:rich>
          </c:tx>
          <c:layout>
            <c:manualLayout>
              <c:xMode val="edge"/>
              <c:yMode val="edge"/>
              <c:x val="6.7368311634313045E-3"/>
              <c:y val="0.313016400406596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53136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60282616188128"/>
          <c:y val="8.3875246726234698E-2"/>
          <c:w val="0.81313005770308966"/>
          <c:h val="0.69930279941422402"/>
        </c:manualLayout>
      </c:layout>
      <c:scatterChart>
        <c:scatterStyle val="lineMarker"/>
        <c:varyColors val="0"/>
        <c:ser>
          <c:idx val="0"/>
          <c:order val="0"/>
          <c:tx>
            <c:v>RT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HFU_RT!$F$2:$F$11</c:f>
              <c:numCache>
                <c:formatCode>General</c:formatCode>
                <c:ptCount val="10"/>
                <c:pt idx="0">
                  <c:v>0.17302359436995007</c:v>
                </c:pt>
                <c:pt idx="1">
                  <c:v>0.15625333877184799</c:v>
                </c:pt>
                <c:pt idx="2">
                  <c:v>0.15034893398473387</c:v>
                </c:pt>
                <c:pt idx="3">
                  <c:v>0.1620887169052232</c:v>
                </c:pt>
                <c:pt idx="4">
                  <c:v>0.11478925619678272</c:v>
                </c:pt>
                <c:pt idx="5">
                  <c:v>0.11462338301936932</c:v>
                </c:pt>
                <c:pt idx="6">
                  <c:v>0.10808809608501013</c:v>
                </c:pt>
                <c:pt idx="7">
                  <c:v>0.15794057430978245</c:v>
                </c:pt>
                <c:pt idx="8">
                  <c:v>0.15093898471420361</c:v>
                </c:pt>
                <c:pt idx="9">
                  <c:v>0.17667438062424282</c:v>
                </c:pt>
              </c:numCache>
            </c:numRef>
          </c:xVal>
          <c:yVal>
            <c:numRef>
              <c:f>HFU_RT!$E$2:$E$11</c:f>
              <c:numCache>
                <c:formatCode>General</c:formatCode>
                <c:ptCount val="10"/>
                <c:pt idx="0">
                  <c:v>2.5854155528756105E-3</c:v>
                </c:pt>
                <c:pt idx="1">
                  <c:v>2.7011051750796028E-3</c:v>
                </c:pt>
                <c:pt idx="2">
                  <c:v>2.7465927457228359E-3</c:v>
                </c:pt>
                <c:pt idx="3">
                  <c:v>3.7600005358059603E-3</c:v>
                </c:pt>
                <c:pt idx="4">
                  <c:v>3.0943926044817056E-3</c:v>
                </c:pt>
                <c:pt idx="5">
                  <c:v>3.0964003779664273E-3</c:v>
                </c:pt>
                <c:pt idx="6">
                  <c:v>3.1792732740207638E-3</c:v>
                </c:pt>
                <c:pt idx="7">
                  <c:v>4.6567889413757406E-3</c:v>
                </c:pt>
                <c:pt idx="8">
                  <c:v>4.7491481060690519E-3</c:v>
                </c:pt>
                <c:pt idx="9">
                  <c:v>6.7798492034318271E-3</c:v>
                </c:pt>
              </c:numCache>
            </c:numRef>
          </c:yVal>
          <c:smooth val="0"/>
        </c:ser>
        <c:ser>
          <c:idx val="2"/>
          <c:order val="1"/>
          <c:tx>
            <c:v>RT 2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FFC000"/>
              </a:solidFill>
              <a:ln w="12700">
                <a:noFill/>
              </a:ln>
              <a:effectLst/>
            </c:spPr>
          </c:marker>
          <c:trendline>
            <c:spPr>
              <a:ln w="15875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HFU_RT!$F$12:$F$23</c:f>
              <c:numCache>
                <c:formatCode>General</c:formatCode>
                <c:ptCount val="12"/>
                <c:pt idx="0">
                  <c:v>0.1005535717442161</c:v>
                </c:pt>
                <c:pt idx="1">
                  <c:v>0.2566415595589282</c:v>
                </c:pt>
                <c:pt idx="2">
                  <c:v>0.2360495240422896</c:v>
                </c:pt>
                <c:pt idx="3">
                  <c:v>0.17045094169195843</c:v>
                </c:pt>
                <c:pt idx="4">
                  <c:v>0.16674170375366545</c:v>
                </c:pt>
                <c:pt idx="5">
                  <c:v>0.24183532191852969</c:v>
                </c:pt>
                <c:pt idx="6">
                  <c:v>0.20944826665479788</c:v>
                </c:pt>
                <c:pt idx="7">
                  <c:v>0.20454353401850631</c:v>
                </c:pt>
                <c:pt idx="8">
                  <c:v>0.22022572464417314</c:v>
                </c:pt>
                <c:pt idx="9">
                  <c:v>0.10335856297959345</c:v>
                </c:pt>
                <c:pt idx="10">
                  <c:v>0.22627756861756038</c:v>
                </c:pt>
                <c:pt idx="11">
                  <c:v>0.20572419476153056</c:v>
                </c:pt>
              </c:numCache>
            </c:numRef>
          </c:xVal>
          <c:yVal>
            <c:numRef>
              <c:f>HFU_RT!$E$12:$E$23</c:f>
              <c:numCache>
                <c:formatCode>General</c:formatCode>
                <c:ptCount val="12"/>
                <c:pt idx="0">
                  <c:v>4.6457036185612536E-3</c:v>
                </c:pt>
                <c:pt idx="1">
                  <c:v>1.3721581594470461E-2</c:v>
                </c:pt>
                <c:pt idx="2">
                  <c:v>1.2651058466099983E-2</c:v>
                </c:pt>
                <c:pt idx="3">
                  <c:v>9.3816285648227055E-3</c:v>
                </c:pt>
                <c:pt idx="4">
                  <c:v>9.4703618379826798E-3</c:v>
                </c:pt>
                <c:pt idx="5">
                  <c:v>1.405186904128497E-2</c:v>
                </c:pt>
                <c:pt idx="6">
                  <c:v>1.2625946177016277E-2</c:v>
                </c:pt>
                <c:pt idx="7">
                  <c:v>1.2750494945846801E-2</c:v>
                </c:pt>
                <c:pt idx="8">
                  <c:v>1.4596476097839848E-2</c:v>
                </c:pt>
                <c:pt idx="9">
                  <c:v>7.2543707863442185E-3</c:v>
                </c:pt>
                <c:pt idx="10">
                  <c:v>1.6507768588035227E-2</c:v>
                </c:pt>
                <c:pt idx="11">
                  <c:v>1.8774823823411089E-2</c:v>
                </c:pt>
              </c:numCache>
            </c:numRef>
          </c:yVal>
          <c:smooth val="0"/>
        </c:ser>
        <c:ser>
          <c:idx val="4"/>
          <c:order val="2"/>
          <c:tx>
            <c:v>RT 3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HFU_RT!$F$24:$F$35</c:f>
              <c:numCache>
                <c:formatCode>General</c:formatCode>
                <c:ptCount val="12"/>
                <c:pt idx="0">
                  <c:v>0.22435379619789442</c:v>
                </c:pt>
                <c:pt idx="1">
                  <c:v>0.1684209149583874</c:v>
                </c:pt>
                <c:pt idx="2">
                  <c:v>0.18787430792530344</c:v>
                </c:pt>
                <c:pt idx="3">
                  <c:v>0.16980633928230235</c:v>
                </c:pt>
                <c:pt idx="4">
                  <c:v>0.27362918195506675</c:v>
                </c:pt>
                <c:pt idx="5">
                  <c:v>0.17771217702682413</c:v>
                </c:pt>
                <c:pt idx="6">
                  <c:v>9.9055858888994971E-2</c:v>
                </c:pt>
                <c:pt idx="7">
                  <c:v>0.21545327118825286</c:v>
                </c:pt>
                <c:pt idx="8">
                  <c:v>0.15156240292616832</c:v>
                </c:pt>
                <c:pt idx="9">
                  <c:v>0.21975443091440378</c:v>
                </c:pt>
                <c:pt idx="10">
                  <c:v>0.22268195589517123</c:v>
                </c:pt>
                <c:pt idx="11">
                  <c:v>0.1665477124354573</c:v>
                </c:pt>
              </c:numCache>
            </c:numRef>
          </c:xVal>
          <c:yVal>
            <c:numRef>
              <c:f>HFU_RT!$E$24:$E$35</c:f>
              <c:numCache>
                <c:formatCode>General</c:formatCode>
                <c:ptCount val="12"/>
                <c:pt idx="0">
                  <c:v>2.7150427848050038E-2</c:v>
                </c:pt>
                <c:pt idx="1">
                  <c:v>2.1247276251296954E-2</c:v>
                </c:pt>
                <c:pt idx="2">
                  <c:v>2.4967853019362777E-2</c:v>
                </c:pt>
                <c:pt idx="3">
                  <c:v>2.2570455510484602E-2</c:v>
                </c:pt>
                <c:pt idx="4">
                  <c:v>3.7657299477555535E-2</c:v>
                </c:pt>
                <c:pt idx="5">
                  <c:v>2.4517972375790863E-2</c:v>
                </c:pt>
                <c:pt idx="6">
                  <c:v>1.5862197938070751E-2</c:v>
                </c:pt>
                <c:pt idx="7">
                  <c:v>3.5297687282237998E-2</c:v>
                </c:pt>
                <c:pt idx="8">
                  <c:v>2.695650099477935E-2</c:v>
                </c:pt>
                <c:pt idx="9">
                  <c:v>3.9562165624034473E-2</c:v>
                </c:pt>
                <c:pt idx="10">
                  <c:v>4.1880937210776854E-2</c:v>
                </c:pt>
                <c:pt idx="11">
                  <c:v>3.2822667169590078E-2</c:v>
                </c:pt>
              </c:numCache>
            </c:numRef>
          </c:yVal>
          <c:smooth val="0"/>
        </c:ser>
        <c:ser>
          <c:idx val="6"/>
          <c:order val="3"/>
          <c:tx>
            <c:v>RT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HFU_RT!$F$36:$F$39</c:f>
              <c:numCache>
                <c:formatCode>General</c:formatCode>
                <c:ptCount val="4"/>
                <c:pt idx="0">
                  <c:v>0.24153040759222907</c:v>
                </c:pt>
                <c:pt idx="1">
                  <c:v>0.22139157133474102</c:v>
                </c:pt>
                <c:pt idx="2">
                  <c:v>0.23041334798112206</c:v>
                </c:pt>
                <c:pt idx="3">
                  <c:v>0.21584337217767896</c:v>
                </c:pt>
              </c:numCache>
            </c:numRef>
          </c:xVal>
          <c:yVal>
            <c:numRef>
              <c:f>HFU_RT!$E$36:$E$39</c:f>
              <c:numCache>
                <c:formatCode>General</c:formatCode>
                <c:ptCount val="4"/>
                <c:pt idx="0">
                  <c:v>5.9135321999929061E-2</c:v>
                </c:pt>
                <c:pt idx="1">
                  <c:v>6.3956616315560905E-2</c:v>
                </c:pt>
                <c:pt idx="2">
                  <c:v>7.2415413559081251E-2</c:v>
                </c:pt>
                <c:pt idx="3">
                  <c:v>7.3888331511123825E-2</c:v>
                </c:pt>
              </c:numCache>
            </c:numRef>
          </c:yVal>
          <c:smooth val="0"/>
        </c:ser>
        <c:ser>
          <c:idx val="7"/>
          <c:order val="4"/>
          <c:tx>
            <c:v>RT 5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66FF99"/>
              </a:solidFill>
              <a:ln w="9525">
                <a:noFill/>
              </a:ln>
              <a:effectLst/>
            </c:spPr>
          </c:marker>
          <c:trendline>
            <c:spPr>
              <a:ln w="15875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HFU_RT!$F$40:$F$83</c:f>
              <c:numCache>
                <c:formatCode>General</c:formatCode>
                <c:ptCount val="44"/>
                <c:pt idx="0">
                  <c:v>0.24118643303758006</c:v>
                </c:pt>
                <c:pt idx="1">
                  <c:v>0.24627548421716491</c:v>
                </c:pt>
                <c:pt idx="2">
                  <c:v>0.23888028428510558</c:v>
                </c:pt>
                <c:pt idx="3">
                  <c:v>0.10558273041176992</c:v>
                </c:pt>
                <c:pt idx="4">
                  <c:v>0.24986979606386486</c:v>
                </c:pt>
                <c:pt idx="5">
                  <c:v>0.26342956007389789</c:v>
                </c:pt>
                <c:pt idx="6">
                  <c:v>0.22559807274016727</c:v>
                </c:pt>
                <c:pt idx="7">
                  <c:v>0.17844572760403113</c:v>
                </c:pt>
                <c:pt idx="8">
                  <c:v>0.19735706297867361</c:v>
                </c:pt>
                <c:pt idx="9">
                  <c:v>0.21148724539795044</c:v>
                </c:pt>
                <c:pt idx="10">
                  <c:v>0.23977597495591829</c:v>
                </c:pt>
                <c:pt idx="11">
                  <c:v>0.25661645223888768</c:v>
                </c:pt>
                <c:pt idx="12">
                  <c:v>0.23345963014293611</c:v>
                </c:pt>
                <c:pt idx="13">
                  <c:v>0.24157827600359197</c:v>
                </c:pt>
                <c:pt idx="14">
                  <c:v>0.24501281931246691</c:v>
                </c:pt>
                <c:pt idx="15">
                  <c:v>0.2252204553868023</c:v>
                </c:pt>
                <c:pt idx="16">
                  <c:v>0.23610557704755772</c:v>
                </c:pt>
                <c:pt idx="17">
                  <c:v>0.24412719291708107</c:v>
                </c:pt>
                <c:pt idx="18">
                  <c:v>0.23910910177928141</c:v>
                </c:pt>
                <c:pt idx="19">
                  <c:v>0.23350640212254015</c:v>
                </c:pt>
                <c:pt idx="20">
                  <c:v>0.23413725193539489</c:v>
                </c:pt>
                <c:pt idx="21">
                  <c:v>0.24454517514313931</c:v>
                </c:pt>
                <c:pt idx="22">
                  <c:v>0.2748011335122213</c:v>
                </c:pt>
                <c:pt idx="23">
                  <c:v>0.17627065585130164</c:v>
                </c:pt>
                <c:pt idx="24">
                  <c:v>0.25838827672887449</c:v>
                </c:pt>
                <c:pt idx="25">
                  <c:v>0.25461834406404826</c:v>
                </c:pt>
                <c:pt idx="26">
                  <c:v>0.13095340933235516</c:v>
                </c:pt>
                <c:pt idx="27">
                  <c:v>0.19214014790423126</c:v>
                </c:pt>
                <c:pt idx="28">
                  <c:v>0.18454696237272811</c:v>
                </c:pt>
                <c:pt idx="29">
                  <c:v>0.21835204375532608</c:v>
                </c:pt>
                <c:pt idx="30">
                  <c:v>0.24754001716491561</c:v>
                </c:pt>
                <c:pt idx="31">
                  <c:v>0.19138459016509313</c:v>
                </c:pt>
                <c:pt idx="32">
                  <c:v>0.25147154829525098</c:v>
                </c:pt>
                <c:pt idx="33">
                  <c:v>0.22469087216411898</c:v>
                </c:pt>
                <c:pt idx="34">
                  <c:v>0.10047396534408672</c:v>
                </c:pt>
                <c:pt idx="35">
                  <c:v>0.19698597003204549</c:v>
                </c:pt>
                <c:pt idx="36">
                  <c:v>0.12556823518827875</c:v>
                </c:pt>
                <c:pt idx="37">
                  <c:v>0.2040723057566288</c:v>
                </c:pt>
                <c:pt idx="38">
                  <c:v>0.1116650959481774</c:v>
                </c:pt>
                <c:pt idx="39">
                  <c:v>0.17611056266612277</c:v>
                </c:pt>
                <c:pt idx="40">
                  <c:v>0.25621447337141728</c:v>
                </c:pt>
                <c:pt idx="41">
                  <c:v>0.27942398980907063</c:v>
                </c:pt>
                <c:pt idx="42">
                  <c:v>0.19925944515611052</c:v>
                </c:pt>
                <c:pt idx="43">
                  <c:v>0.16850333097199413</c:v>
                </c:pt>
              </c:numCache>
            </c:numRef>
          </c:xVal>
          <c:yVal>
            <c:numRef>
              <c:f>HFU_RT!$E$40:$E$82</c:f>
              <c:numCache>
                <c:formatCode>General</c:formatCode>
                <c:ptCount val="43"/>
                <c:pt idx="0">
                  <c:v>8.8395890588158346E-2</c:v>
                </c:pt>
                <c:pt idx="1">
                  <c:v>9.098070155876338E-2</c:v>
                </c:pt>
                <c:pt idx="2">
                  <c:v>9.2353250611227997E-2</c:v>
                </c:pt>
                <c:pt idx="3">
                  <c:v>4.2262177484868803E-2</c:v>
                </c:pt>
                <c:pt idx="4">
                  <c:v>0.10101489096910278</c:v>
                </c:pt>
                <c:pt idx="5">
                  <c:v>0.10970257242025026</c:v>
                </c:pt>
                <c:pt idx="6">
                  <c:v>9.4124731106177112E-2</c:v>
                </c:pt>
                <c:pt idx="7">
                  <c:v>7.9061850596571157E-2</c:v>
                </c:pt>
                <c:pt idx="8">
                  <c:v>8.770727905318286E-2</c:v>
                </c:pt>
                <c:pt idx="9">
                  <c:v>9.6154876833505307E-2</c:v>
                </c:pt>
                <c:pt idx="10">
                  <c:v>0.11673414604552954</c:v>
                </c:pt>
                <c:pt idx="11">
                  <c:v>0.12505303892824643</c:v>
                </c:pt>
                <c:pt idx="12">
                  <c:v>0.11669144558348313</c:v>
                </c:pt>
                <c:pt idx="13">
                  <c:v>0.12195280963731341</c:v>
                </c:pt>
                <c:pt idx="14">
                  <c:v>0.12572505539586995</c:v>
                </c:pt>
                <c:pt idx="15">
                  <c:v>0.1166752309972714</c:v>
                </c:pt>
                <c:pt idx="16">
                  <c:v>0.12352547415743681</c:v>
                </c:pt>
                <c:pt idx="17">
                  <c:v>0.13270826730433866</c:v>
                </c:pt>
                <c:pt idx="18">
                  <c:v>0.1315315200918756</c:v>
                </c:pt>
                <c:pt idx="19">
                  <c:v>0.13034456884163798</c:v>
                </c:pt>
                <c:pt idx="20">
                  <c:v>0.13836808555253721</c:v>
                </c:pt>
                <c:pt idx="21">
                  <c:v>0.15788694525842914</c:v>
                </c:pt>
                <c:pt idx="22">
                  <c:v>0.17986366405022511</c:v>
                </c:pt>
                <c:pt idx="23">
                  <c:v>0.11732055538318181</c:v>
                </c:pt>
                <c:pt idx="24">
                  <c:v>0.17963262109800801</c:v>
                </c:pt>
                <c:pt idx="25">
                  <c:v>0.180578728384372</c:v>
                </c:pt>
                <c:pt idx="26">
                  <c:v>9.292072513392266E-2</c:v>
                </c:pt>
                <c:pt idx="27">
                  <c:v>0.1367514558658193</c:v>
                </c:pt>
                <c:pt idx="28">
                  <c:v>0.1314177763083004</c:v>
                </c:pt>
                <c:pt idx="29">
                  <c:v>0.1588553261418606</c:v>
                </c:pt>
                <c:pt idx="30">
                  <c:v>0.18619523013302858</c:v>
                </c:pt>
                <c:pt idx="31">
                  <c:v>0.14500929491987258</c:v>
                </c:pt>
                <c:pt idx="32">
                  <c:v>0.19476617964502568</c:v>
                </c:pt>
                <c:pt idx="33">
                  <c:v>0.17916221900354345</c:v>
                </c:pt>
                <c:pt idx="34">
                  <c:v>8.1561108185438005E-2</c:v>
                </c:pt>
                <c:pt idx="35">
                  <c:v>0.16018821691236368</c:v>
                </c:pt>
                <c:pt idx="36">
                  <c:v>0.11147265117021388</c:v>
                </c:pt>
                <c:pt idx="37">
                  <c:v>0.18446106253056496</c:v>
                </c:pt>
                <c:pt idx="38">
                  <c:v>0.10848445287763901</c:v>
                </c:pt>
                <c:pt idx="39">
                  <c:v>0.17399850096756589</c:v>
                </c:pt>
                <c:pt idx="40">
                  <c:v>0.25451425284905649</c:v>
                </c:pt>
                <c:pt idx="41">
                  <c:v>0.28107619936898459</c:v>
                </c:pt>
                <c:pt idx="42">
                  <c:v>0.20360622697099395</c:v>
                </c:pt>
              </c:numCache>
            </c:numRef>
          </c:yVal>
          <c:smooth val="0"/>
        </c:ser>
        <c:ser>
          <c:idx val="8"/>
          <c:order val="5"/>
          <c:tx>
            <c:v>RT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trendline>
            <c:spPr>
              <a:ln w="15875" cap="rnd">
                <a:solidFill>
                  <a:srgbClr val="00B050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HFU_RT!$F$84:$F$92</c:f>
              <c:numCache>
                <c:formatCode>General</c:formatCode>
                <c:ptCount val="9"/>
                <c:pt idx="0">
                  <c:v>0.22191158526584803</c:v>
                </c:pt>
                <c:pt idx="1">
                  <c:v>0.18280339372215978</c:v>
                </c:pt>
                <c:pt idx="2">
                  <c:v>0.14919128849779412</c:v>
                </c:pt>
                <c:pt idx="3">
                  <c:v>0.10022484324723133</c:v>
                </c:pt>
                <c:pt idx="4">
                  <c:v>9.8735894541618338E-2</c:v>
                </c:pt>
                <c:pt idx="5">
                  <c:v>8.4370423806016268E-2</c:v>
                </c:pt>
                <c:pt idx="6">
                  <c:v>9.3773382191748425E-2</c:v>
                </c:pt>
                <c:pt idx="7">
                  <c:v>7.6343311288339114E-2</c:v>
                </c:pt>
                <c:pt idx="8">
                  <c:v>0.11698266240410161</c:v>
                </c:pt>
              </c:numCache>
            </c:numRef>
          </c:xVal>
          <c:yVal>
            <c:numRef>
              <c:f>HFU_RT!$E$84:$E$92</c:f>
              <c:numCache>
                <c:formatCode>General</c:formatCode>
                <c:ptCount val="9"/>
                <c:pt idx="0">
                  <c:v>0.30020201320790035</c:v>
                </c:pt>
                <c:pt idx="1">
                  <c:v>0.26004394293209254</c:v>
                </c:pt>
                <c:pt idx="2">
                  <c:v>0.21481419112877456</c:v>
                </c:pt>
                <c:pt idx="3">
                  <c:v>0.14516624982229673</c:v>
                </c:pt>
                <c:pt idx="4">
                  <c:v>0.22497304948277289</c:v>
                </c:pt>
                <c:pt idx="5">
                  <c:v>0.20306362533450567</c:v>
                </c:pt>
                <c:pt idx="6">
                  <c:v>0.249016705342019</c:v>
                </c:pt>
                <c:pt idx="7">
                  <c:v>0.20872240015102245</c:v>
                </c:pt>
                <c:pt idx="8">
                  <c:v>0.36304138164580574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883376"/>
        <c:axId val="500874416"/>
      </c:scatterChart>
      <c:valAx>
        <c:axId val="500883376"/>
        <c:scaling>
          <c:logBase val="2"/>
          <c:orientation val="minMax"/>
          <c:max val="0.30000000000000004"/>
          <c:min val="7.0000000000000007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Normalized Porosity</a:t>
                </a:r>
              </a:p>
            </c:rich>
          </c:tx>
          <c:layout>
            <c:manualLayout>
              <c:xMode val="edge"/>
              <c:yMode val="edge"/>
              <c:x val="0.40701291126487976"/>
              <c:y val="0.836589765901903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74416"/>
        <c:crosses val="autoZero"/>
        <c:crossBetween val="midCat"/>
      </c:valAx>
      <c:valAx>
        <c:axId val="500874416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RQI</a:t>
                </a:r>
              </a:p>
            </c:rich>
          </c:tx>
          <c:layout>
            <c:manualLayout>
              <c:xMode val="edge"/>
              <c:yMode val="edge"/>
              <c:x val="6.7302604960941146E-3"/>
              <c:y val="0.367451501325170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83376"/>
        <c:crosses val="autoZero"/>
        <c:crossBetween val="midCat"/>
      </c:valAx>
      <c:spPr>
        <a:noFill/>
        <a:ln>
          <a:solidFill>
            <a:sysClr val="windowText" lastClr="000000">
              <a:alpha val="70000"/>
            </a:sysClr>
          </a:solidFill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114300</xdr:colOff>
      <xdr:row>7</xdr:row>
      <xdr:rowOff>99060</xdr:rowOff>
    </xdr:from>
    <xdr:to>
      <xdr:col>17</xdr:col>
      <xdr:colOff>304800</xdr:colOff>
      <xdr:row>21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99060</xdr:colOff>
      <xdr:row>22</xdr:row>
      <xdr:rowOff>91440</xdr:rowOff>
    </xdr:from>
    <xdr:to>
      <xdr:col>17</xdr:col>
      <xdr:colOff>320040</xdr:colOff>
      <xdr:row>39</xdr:row>
      <xdr:rowOff>106680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114300</xdr:colOff>
      <xdr:row>7</xdr:row>
      <xdr:rowOff>99060</xdr:rowOff>
    </xdr:from>
    <xdr:to>
      <xdr:col>17</xdr:col>
      <xdr:colOff>304800</xdr:colOff>
      <xdr:row>21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99060</xdr:colOff>
      <xdr:row>22</xdr:row>
      <xdr:rowOff>91440</xdr:rowOff>
    </xdr:from>
    <xdr:to>
      <xdr:col>17</xdr:col>
      <xdr:colOff>320040</xdr:colOff>
      <xdr:row>39</xdr:row>
      <xdr:rowOff>106680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2"/>
  <sheetViews>
    <sheetView zoomScaleNormal="100" workbookViewId="0">
      <selection activeCell="B16" sqref="B16"/>
    </sheetView>
  </sheetViews>
  <sheetFormatPr defaultRowHeight="14.4" x14ac:dyDescent="0.3"/>
  <cols>
    <col min="1" max="4" width="9" style="1" customWidth="1"/>
    <col min="5" max="8" width="9" customWidth="1"/>
    <col min="9" max="9" width="9" style="3" customWidth="1"/>
    <col min="10" max="10" width="13.88671875" style="19" customWidth="1"/>
    <col min="19" max="19" width="9" customWidth="1"/>
  </cols>
  <sheetData>
    <row r="1" spans="1:22" s="14" customFormat="1" ht="18.600000000000001" customHeight="1" thickBot="1" x14ac:dyDescent="0.35">
      <c r="A1" s="12" t="s">
        <v>12</v>
      </c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3" t="s">
        <v>7</v>
      </c>
      <c r="J1" s="28" t="s">
        <v>11</v>
      </c>
      <c r="S1"/>
    </row>
    <row r="2" spans="1:22" x14ac:dyDescent="0.3">
      <c r="A2" s="1">
        <v>2320.35</v>
      </c>
      <c r="B2" s="1">
        <v>0.1230000034</v>
      </c>
      <c r="C2" s="1">
        <v>1E-3</v>
      </c>
      <c r="D2" s="1">
        <v>0.14750222860000001</v>
      </c>
      <c r="E2">
        <f>0.0314*SQRT(C2/D2)</f>
        <v>2.5854155528756105E-3</v>
      </c>
      <c r="F2">
        <f>D2/(1-D2)</f>
        <v>0.17302359436995007</v>
      </c>
      <c r="G2">
        <f>E2/F2</f>
        <v>1.4942560650702985E-2</v>
      </c>
      <c r="H2">
        <f>LOG(G2)</f>
        <v>-1.8255749727228454</v>
      </c>
      <c r="I2" s="2">
        <v>0.5494505494505495</v>
      </c>
      <c r="J2" s="15" t="str">
        <f>IF(H2&lt;=$N$3,$M$2,IF(H2&lt;=$N$4,$M$3,IF(H2&lt;=$N$5,$M$4,IF(H2&lt;=$N$6,$M$5,IF(H2&lt;=$O$7,$M$6,IF(H2&gt;=$O$7,$M$7))))))</f>
        <v>HFU 1</v>
      </c>
      <c r="M2" s="26" t="s">
        <v>13</v>
      </c>
      <c r="N2" s="4" t="s">
        <v>10</v>
      </c>
      <c r="O2" s="4">
        <v>-1.4</v>
      </c>
      <c r="P2" s="10"/>
      <c r="U2" s="1"/>
    </row>
    <row r="3" spans="1:22" x14ac:dyDescent="0.3">
      <c r="A3" s="1">
        <v>2313.66</v>
      </c>
      <c r="B3" s="1">
        <v>0.15700000519999999</v>
      </c>
      <c r="C3" s="1">
        <v>1E-3</v>
      </c>
      <c r="D3" s="1">
        <v>0.13513763249999999</v>
      </c>
      <c r="E3">
        <f>0.0314*SQRT(C3/D3)</f>
        <v>2.7011051750796028E-3</v>
      </c>
      <c r="F3">
        <f>D3/(1-D3)</f>
        <v>0.15625333877184799</v>
      </c>
      <c r="G3">
        <f>E3/F3</f>
        <v>1.7286703735806881E-2</v>
      </c>
      <c r="H3">
        <f>LOG(G3)</f>
        <v>-1.7622878109959836</v>
      </c>
      <c r="I3" s="2">
        <v>1.6483516483516485</v>
      </c>
      <c r="J3" s="15" t="str">
        <f t="shared" ref="J3:J66" si="0">IF(H3&lt;=$N$3,$M$2,IF(H3&lt;=$N$4,$M$3,IF(H3&lt;=$N$5,$M$4,IF(H3&lt;=$N$6,$M$5,IF(H3&lt;=$O$7,$M$6,IF(H3&gt;=$O$7,$M$7))))))</f>
        <v>HFU 1</v>
      </c>
      <c r="M3" s="25" t="s">
        <v>14</v>
      </c>
      <c r="N3" s="5">
        <v>-1.4</v>
      </c>
      <c r="O3" s="5" t="s">
        <v>8</v>
      </c>
      <c r="P3" s="6">
        <v>-1</v>
      </c>
      <c r="U3" s="1"/>
    </row>
    <row r="4" spans="1:22" x14ac:dyDescent="0.3">
      <c r="A4" s="1">
        <v>2313.9499999999998</v>
      </c>
      <c r="B4" s="1">
        <v>0.1060000062</v>
      </c>
      <c r="C4" s="1">
        <v>1E-3</v>
      </c>
      <c r="D4" s="1">
        <v>0.13069854680000001</v>
      </c>
      <c r="E4">
        <f>0.0314*SQRT(C4/D4)</f>
        <v>2.7465927457228359E-3</v>
      </c>
      <c r="F4">
        <f>D4/(1-D4)</f>
        <v>0.15034893398473387</v>
      </c>
      <c r="G4">
        <f>E4/F4</f>
        <v>1.8268122512938599E-2</v>
      </c>
      <c r="H4">
        <f>LOG(G4)</f>
        <v>-1.7383060845122242</v>
      </c>
      <c r="I4" s="2">
        <v>2.7472527472527473</v>
      </c>
      <c r="J4" s="15" t="str">
        <f t="shared" si="0"/>
        <v>HFU 1</v>
      </c>
      <c r="M4" s="24" t="s">
        <v>15</v>
      </c>
      <c r="N4" s="7">
        <v>-1</v>
      </c>
      <c r="O4" s="7" t="s">
        <v>8</v>
      </c>
      <c r="P4" s="8">
        <v>-0.7</v>
      </c>
      <c r="U4" s="1"/>
    </row>
    <row r="5" spans="1:22" x14ac:dyDescent="0.3">
      <c r="A5" s="1">
        <v>2320.06</v>
      </c>
      <c r="B5" s="1">
        <v>0.1139999926</v>
      </c>
      <c r="C5" s="1">
        <v>2.0000001000000001E-3</v>
      </c>
      <c r="D5" s="1">
        <v>0.13948050140000001</v>
      </c>
      <c r="E5">
        <f>0.0314*SQRT(C5/D5)</f>
        <v>3.7600005358059603E-3</v>
      </c>
      <c r="F5">
        <f>D5/(1-D5)</f>
        <v>0.1620887169052232</v>
      </c>
      <c r="G5">
        <f>E5/F5</f>
        <v>2.3197176259989242E-2</v>
      </c>
      <c r="H5">
        <f>LOG(G5)</f>
        <v>-1.6345648775807147</v>
      </c>
      <c r="I5" s="2">
        <v>3.8461538461538467</v>
      </c>
      <c r="J5" s="15" t="str">
        <f t="shared" si="0"/>
        <v>HFU 1</v>
      </c>
      <c r="M5" s="23" t="s">
        <v>16</v>
      </c>
      <c r="N5" s="5">
        <v>-0.7</v>
      </c>
      <c r="O5" s="5" t="s">
        <v>8</v>
      </c>
      <c r="P5" s="6">
        <v>-0.45</v>
      </c>
    </row>
    <row r="6" spans="1:22" x14ac:dyDescent="0.3">
      <c r="A6" s="1">
        <v>2322.96</v>
      </c>
      <c r="B6" s="1">
        <v>0.1449999958</v>
      </c>
      <c r="C6" s="1">
        <v>1E-3</v>
      </c>
      <c r="D6" s="1">
        <v>0.1029694676</v>
      </c>
      <c r="E6">
        <f>0.0314*SQRT(C6/D6)</f>
        <v>3.0943926044817056E-3</v>
      </c>
      <c r="F6">
        <f>D6/(1-D6)</f>
        <v>0.11478925619678272</v>
      </c>
      <c r="G6">
        <f>E6/F6</f>
        <v>2.6957162255472775E-2</v>
      </c>
      <c r="H6">
        <f>LOG(G6)</f>
        <v>-1.5693258273316133</v>
      </c>
      <c r="I6" s="2">
        <v>4.9450549450549453</v>
      </c>
      <c r="J6" s="15" t="str">
        <f t="shared" si="0"/>
        <v>HFU 1</v>
      </c>
      <c r="M6" s="22" t="s">
        <v>17</v>
      </c>
      <c r="N6" s="7">
        <v>-0.45</v>
      </c>
      <c r="O6" s="7" t="s">
        <v>8</v>
      </c>
      <c r="P6" s="8">
        <v>0.05</v>
      </c>
    </row>
    <row r="7" spans="1:22" ht="15" thickBot="1" x14ac:dyDescent="0.35">
      <c r="A7" s="1">
        <v>2323.0500000000002</v>
      </c>
      <c r="B7" s="1">
        <v>3.9000000799999997E-2</v>
      </c>
      <c r="C7" s="1">
        <v>1E-3</v>
      </c>
      <c r="D7" s="1">
        <v>0.1028359756</v>
      </c>
      <c r="E7">
        <f>0.0314*SQRT(C7/D7)</f>
        <v>3.0964003779664273E-3</v>
      </c>
      <c r="F7">
        <f>D7/(1-D7)</f>
        <v>0.11462338301936932</v>
      </c>
      <c r="G7">
        <f>E7/F7</f>
        <v>2.7013688624451002E-2</v>
      </c>
      <c r="H7">
        <f>LOG(G7)</f>
        <v>-1.5684161103749472</v>
      </c>
      <c r="I7" s="2">
        <v>6.0439560439560438</v>
      </c>
      <c r="J7" s="15" t="str">
        <f t="shared" si="0"/>
        <v>HFU 1</v>
      </c>
      <c r="M7" s="21" t="s">
        <v>18</v>
      </c>
      <c r="N7" s="9" t="s">
        <v>9</v>
      </c>
      <c r="O7" s="9">
        <v>0.05</v>
      </c>
      <c r="P7" s="11"/>
    </row>
    <row r="8" spans="1:22" x14ac:dyDescent="0.3">
      <c r="A8" s="1">
        <v>2322.66</v>
      </c>
      <c r="B8" s="1">
        <v>0.1299999952</v>
      </c>
      <c r="C8" s="1">
        <v>1E-3</v>
      </c>
      <c r="D8" s="1">
        <v>9.7544677600000004E-2</v>
      </c>
      <c r="E8">
        <f>0.0314*SQRT(C8/D8)</f>
        <v>3.1792732740207638E-3</v>
      </c>
      <c r="F8">
        <f>D8/(1-D8)</f>
        <v>0.10808809608501013</v>
      </c>
      <c r="G8">
        <f>E8/F8</f>
        <v>2.9413722594579698E-2</v>
      </c>
      <c r="H8">
        <f>LOG(G8)</f>
        <v>-1.5314500077957101</v>
      </c>
      <c r="I8" s="2">
        <v>7.1428571428571432</v>
      </c>
      <c r="J8" s="15" t="str">
        <f t="shared" si="0"/>
        <v>HFU 1</v>
      </c>
    </row>
    <row r="9" spans="1:22" x14ac:dyDescent="0.3">
      <c r="A9" s="1">
        <v>2319.0500000000002</v>
      </c>
      <c r="B9" s="1">
        <v>0.1180000007</v>
      </c>
      <c r="C9" s="1">
        <v>3.0000000000000001E-3</v>
      </c>
      <c r="D9" s="1">
        <v>0.1363978237</v>
      </c>
      <c r="E9">
        <f>0.0314*SQRT(C9/D9)</f>
        <v>4.6567889413757406E-3</v>
      </c>
      <c r="F9">
        <f>D9/(1-D9)</f>
        <v>0.15794057430978245</v>
      </c>
      <c r="G9">
        <f>E9/F9</f>
        <v>2.9484437179783704E-2</v>
      </c>
      <c r="H9">
        <f>LOG(G9)</f>
        <v>-1.5304071579335599</v>
      </c>
      <c r="I9" s="2">
        <v>8.2417582417582427</v>
      </c>
      <c r="J9" s="15" t="str">
        <f t="shared" si="0"/>
        <v>HFU 1</v>
      </c>
    </row>
    <row r="10" spans="1:22" x14ac:dyDescent="0.3">
      <c r="A10" s="1">
        <v>2314.0300000000002</v>
      </c>
      <c r="B10" s="1">
        <v>7.5999997599999994E-2</v>
      </c>
      <c r="C10" s="1">
        <v>3.0000000000000001E-3</v>
      </c>
      <c r="D10" s="1">
        <v>0.13114421070000001</v>
      </c>
      <c r="E10">
        <f>0.0314*SQRT(C10/D10)</f>
        <v>4.7491481060690519E-3</v>
      </c>
      <c r="F10">
        <f>D10/(1-D10)</f>
        <v>0.15093898471420361</v>
      </c>
      <c r="G10">
        <f>E10/F10</f>
        <v>3.1464025778769861E-2</v>
      </c>
      <c r="H10">
        <f>LOG(G10)</f>
        <v>-1.5021857107766432</v>
      </c>
      <c r="I10" s="2">
        <v>9.3406593406593412</v>
      </c>
      <c r="J10" s="15" t="str">
        <f t="shared" si="0"/>
        <v>HFU 1</v>
      </c>
    </row>
    <row r="11" spans="1:22" x14ac:dyDescent="0.3">
      <c r="A11" s="1">
        <v>2313.34</v>
      </c>
      <c r="B11" s="1">
        <v>0.12700000410000001</v>
      </c>
      <c r="C11" s="1">
        <v>7.0000002000000002E-3</v>
      </c>
      <c r="D11" s="1">
        <v>0.15014721449999999</v>
      </c>
      <c r="E11">
        <f>0.0314*SQRT(C11/D11)</f>
        <v>6.7798492034318271E-3</v>
      </c>
      <c r="F11">
        <f>D11/(1-D11)</f>
        <v>0.17667438062424282</v>
      </c>
      <c r="G11">
        <f>E11/F11</f>
        <v>3.8374829329960662E-2</v>
      </c>
      <c r="H11">
        <f>LOG(G11)</f>
        <v>-1.4159535430123762</v>
      </c>
      <c r="I11" s="2">
        <v>10.43956043956044</v>
      </c>
      <c r="J11" s="15" t="str">
        <f t="shared" si="0"/>
        <v>HFU 1</v>
      </c>
      <c r="T11" s="1"/>
      <c r="U11" s="1"/>
      <c r="V11" s="1"/>
    </row>
    <row r="12" spans="1:22" x14ac:dyDescent="0.3">
      <c r="A12" s="1">
        <v>2324.08</v>
      </c>
      <c r="B12" s="1">
        <v>9.3999996799999999E-2</v>
      </c>
      <c r="C12" s="1">
        <v>2.0000001000000001E-3</v>
      </c>
      <c r="D12" s="1">
        <v>9.1366358100000003E-2</v>
      </c>
      <c r="E12">
        <f>0.0314*SQRT(C12/D12)</f>
        <v>4.6457036185612536E-3</v>
      </c>
      <c r="F12">
        <f>D12/(1-D12)</f>
        <v>0.1005535717442161</v>
      </c>
      <c r="G12">
        <f>E12/F12</f>
        <v>4.6201278959824489E-2</v>
      </c>
      <c r="H12">
        <f>LOG(G12)</f>
        <v>-1.3353460019870289</v>
      </c>
      <c r="I12" s="2">
        <v>11.538461538461538</v>
      </c>
      <c r="J12" s="20" t="str">
        <f t="shared" si="0"/>
        <v>HFU 2</v>
      </c>
      <c r="T12" s="1"/>
      <c r="U12" s="1"/>
    </row>
    <row r="13" spans="1:22" x14ac:dyDescent="0.3">
      <c r="A13" s="1">
        <v>2304.33</v>
      </c>
      <c r="B13" s="1">
        <v>7.9999998200000005E-2</v>
      </c>
      <c r="C13" s="1">
        <v>3.9000000799999997E-2</v>
      </c>
      <c r="D13" s="1">
        <v>0.20422813300000001</v>
      </c>
      <c r="E13">
        <f>0.0314*SQRT(C13/D13)</f>
        <v>1.3721581594470461E-2</v>
      </c>
      <c r="F13">
        <f>D13/(1-D13)</f>
        <v>0.2566415595589282</v>
      </c>
      <c r="G13">
        <f>E13/F13</f>
        <v>5.3465937543602751E-2</v>
      </c>
      <c r="H13">
        <f>LOG(G13)</f>
        <v>-1.2719228132705653</v>
      </c>
      <c r="I13" s="2">
        <v>12.637362637362639</v>
      </c>
      <c r="J13" s="20" t="str">
        <f t="shared" si="0"/>
        <v>HFU 2</v>
      </c>
      <c r="T13" s="1"/>
      <c r="U13" s="1"/>
    </row>
    <row r="14" spans="1:22" x14ac:dyDescent="0.3">
      <c r="A14" s="1">
        <v>2299.0500000000002</v>
      </c>
      <c r="B14" s="1">
        <v>0.12700000410000001</v>
      </c>
      <c r="C14" s="1">
        <v>3.09999995E-2</v>
      </c>
      <c r="D14" s="1">
        <v>0.1909709275</v>
      </c>
      <c r="E14">
        <f>0.0314*SQRT(C14/D14)</f>
        <v>1.2651058466099983E-2</v>
      </c>
      <c r="F14">
        <f>D14/(1-D14)</f>
        <v>0.2360495240422896</v>
      </c>
      <c r="G14">
        <f>E14/F14</f>
        <v>5.3594933171030139E-2</v>
      </c>
      <c r="H14">
        <f>LOG(G14)</f>
        <v>-1.2708762662750617</v>
      </c>
      <c r="I14" s="2">
        <v>13.736263736263737</v>
      </c>
      <c r="J14" s="20" t="str">
        <f t="shared" si="0"/>
        <v>HFU 2</v>
      </c>
      <c r="T14" s="1"/>
      <c r="U14" s="1"/>
    </row>
    <row r="15" spans="1:22" x14ac:dyDescent="0.3">
      <c r="A15" s="1">
        <v>2319.94</v>
      </c>
      <c r="B15" s="1">
        <v>0.18000000720000001</v>
      </c>
      <c r="C15" s="1">
        <v>1.30000003E-2</v>
      </c>
      <c r="D15" s="1">
        <v>0.1456284374</v>
      </c>
      <c r="E15">
        <f>0.0314*SQRT(C15/D15)</f>
        <v>9.3816285648227055E-3</v>
      </c>
      <c r="F15">
        <f>D15/(1-D15)</f>
        <v>0.17045094169195843</v>
      </c>
      <c r="G15">
        <f>E15/F15</f>
        <v>5.5040051241120914E-2</v>
      </c>
      <c r="H15">
        <f>LOG(G15)</f>
        <v>-1.2593211704534009</v>
      </c>
      <c r="I15" s="2">
        <v>14.835164835164836</v>
      </c>
      <c r="J15" s="20" t="str">
        <f t="shared" si="0"/>
        <v>HFU 2</v>
      </c>
      <c r="T15" s="1"/>
      <c r="U15" s="1"/>
    </row>
    <row r="16" spans="1:22" x14ac:dyDescent="0.3">
      <c r="A16" s="1">
        <v>2312.33</v>
      </c>
      <c r="B16" s="1">
        <v>4.1999999400000002E-2</v>
      </c>
      <c r="C16" s="1">
        <v>1.30000003E-2</v>
      </c>
      <c r="D16" s="1">
        <v>0.1429122686</v>
      </c>
      <c r="E16">
        <f>0.0314*SQRT(C16/D16)</f>
        <v>9.4703618379826798E-3</v>
      </c>
      <c r="F16">
        <f>D16/(1-D16)</f>
        <v>0.16674170375366545</v>
      </c>
      <c r="G16">
        <f>E16/F16</f>
        <v>5.6796599919439736E-2</v>
      </c>
      <c r="H16">
        <f>LOG(G16)</f>
        <v>-1.2456776621837569</v>
      </c>
      <c r="I16" s="2">
        <v>15.934065934065936</v>
      </c>
      <c r="J16" s="20" t="str">
        <f t="shared" si="0"/>
        <v>HFU 2</v>
      </c>
      <c r="T16" s="1"/>
      <c r="U16" s="1"/>
    </row>
    <row r="17" spans="1:21" x14ac:dyDescent="0.3">
      <c r="A17" s="1">
        <v>2308.0700000000002</v>
      </c>
      <c r="B17" s="1">
        <v>0.14800000190000001</v>
      </c>
      <c r="C17" s="1">
        <v>3.9000000799999997E-2</v>
      </c>
      <c r="D17" s="1">
        <v>0.19474025070000001</v>
      </c>
      <c r="E17">
        <f>0.0314*SQRT(C17/D17)</f>
        <v>1.405186904128497E-2</v>
      </c>
      <c r="F17">
        <f>D17/(1-D17)</f>
        <v>0.24183532191852969</v>
      </c>
      <c r="G17">
        <f>E17/F17</f>
        <v>5.810511438035016E-2</v>
      </c>
      <c r="H17">
        <f>LOG(G17)</f>
        <v>-1.2357856395647557</v>
      </c>
      <c r="I17" s="2">
        <v>17.032967032967036</v>
      </c>
      <c r="J17" s="20" t="str">
        <f t="shared" si="0"/>
        <v>HFU 2</v>
      </c>
      <c r="T17" s="1"/>
      <c r="U17" s="1"/>
    </row>
    <row r="18" spans="1:21" x14ac:dyDescent="0.3">
      <c r="A18" s="1">
        <v>2319.69</v>
      </c>
      <c r="B18" s="1">
        <v>0.1289999932</v>
      </c>
      <c r="C18" s="1">
        <v>2.8000000899999999E-2</v>
      </c>
      <c r="D18" s="1">
        <v>0.1731767058</v>
      </c>
      <c r="E18">
        <f>0.0314*SQRT(C18/D18)</f>
        <v>1.2625946177016277E-2</v>
      </c>
      <c r="F18">
        <f>D18/(1-D18)</f>
        <v>0.20944826665479788</v>
      </c>
      <c r="G18">
        <f>E18/F18</f>
        <v>6.0281932043036328E-2</v>
      </c>
      <c r="H18">
        <f>LOG(G18)</f>
        <v>-1.2198128369449457</v>
      </c>
      <c r="I18" s="2">
        <v>18.131868131868135</v>
      </c>
      <c r="J18" s="20" t="str">
        <f t="shared" si="0"/>
        <v>HFU 2</v>
      </c>
      <c r="T18" s="1"/>
      <c r="U18" s="1"/>
    </row>
    <row r="19" spans="1:21" x14ac:dyDescent="0.3">
      <c r="A19" s="1">
        <v>2319.34</v>
      </c>
      <c r="B19" s="1">
        <v>0.1210000068</v>
      </c>
      <c r="C19" s="1">
        <v>2.8000000899999999E-2</v>
      </c>
      <c r="D19" s="1">
        <v>0.1698099971</v>
      </c>
      <c r="E19">
        <f>0.0314*SQRT(C19/D19)</f>
        <v>1.2750494945846801E-2</v>
      </c>
      <c r="F19">
        <f>D19/(1-D19)</f>
        <v>0.20454353401850631</v>
      </c>
      <c r="G19">
        <f>E19/F19</f>
        <v>6.2336338359604102E-2</v>
      </c>
      <c r="H19">
        <f>LOG(G19)</f>
        <v>-1.2052587117948679</v>
      </c>
      <c r="I19" s="2">
        <v>19.230769230769234</v>
      </c>
      <c r="J19" s="20" t="str">
        <f t="shared" si="0"/>
        <v>HFU 2</v>
      </c>
      <c r="T19" s="1"/>
      <c r="U19" s="1"/>
    </row>
    <row r="20" spans="1:21" x14ac:dyDescent="0.3">
      <c r="A20" s="1">
        <v>2302.33</v>
      </c>
      <c r="B20" s="1">
        <v>8.3999998899999997E-2</v>
      </c>
      <c r="C20" s="1">
        <v>3.9000000799999997E-2</v>
      </c>
      <c r="D20" s="1">
        <v>0.18047949669999999</v>
      </c>
      <c r="E20">
        <f>0.0314*SQRT(C20/D20)</f>
        <v>1.4596476097839848E-2</v>
      </c>
      <c r="F20">
        <f>D20/(1-D20)</f>
        <v>0.22022572464417314</v>
      </c>
      <c r="G20">
        <f>E20/F20</f>
        <v>6.6279614343074209E-2</v>
      </c>
      <c r="H20">
        <f>LOG(G20)</f>
        <v>-1.1786200272466969</v>
      </c>
      <c r="I20" s="2">
        <v>20.329670329670332</v>
      </c>
      <c r="J20" s="20" t="str">
        <f t="shared" si="0"/>
        <v>HFU 2</v>
      </c>
      <c r="T20" s="1"/>
      <c r="U20" s="1"/>
    </row>
    <row r="21" spans="1:21" x14ac:dyDescent="0.3">
      <c r="A21" s="1">
        <v>2321.9299999999998</v>
      </c>
      <c r="B21" s="1">
        <v>9.6000000799999999E-2</v>
      </c>
      <c r="C21" s="1">
        <v>4.9999998999999996E-3</v>
      </c>
      <c r="D21" s="1">
        <v>9.3676313799999994E-2</v>
      </c>
      <c r="E21">
        <f>0.0314*SQRT(C21/D21)</f>
        <v>7.2543707863442185E-3</v>
      </c>
      <c r="F21">
        <f>D21/(1-D21)</f>
        <v>0.10335856297959345</v>
      </c>
      <c r="G21">
        <f>E21/F21</f>
        <v>7.0186451680607068E-2</v>
      </c>
      <c r="H21">
        <f>LOG(G21)</f>
        <v>-1.1537467130584411</v>
      </c>
      <c r="I21" s="2">
        <v>21.428571428571431</v>
      </c>
      <c r="J21" s="20" t="str">
        <f t="shared" si="0"/>
        <v>HFU 2</v>
      </c>
      <c r="T21" s="1"/>
      <c r="U21" s="1"/>
    </row>
    <row r="22" spans="1:21" x14ac:dyDescent="0.3">
      <c r="A22" s="1">
        <v>2301.0500000000002</v>
      </c>
      <c r="B22" s="1">
        <v>0.148999989</v>
      </c>
      <c r="C22" s="1">
        <v>5.0999998999999997E-2</v>
      </c>
      <c r="D22" s="1">
        <v>0.18452394010000001</v>
      </c>
      <c r="E22">
        <f>0.0314*SQRT(C22/D22)</f>
        <v>1.6507768588035227E-2</v>
      </c>
      <c r="F22">
        <f>D22/(1-D22)</f>
        <v>0.22627756861756038</v>
      </c>
      <c r="G22">
        <f>E22/F22</f>
        <v>7.2953623679488905E-2</v>
      </c>
      <c r="H22">
        <f>LOG(G22)</f>
        <v>-1.1369531313932733</v>
      </c>
      <c r="I22" s="2">
        <v>22.527472527472529</v>
      </c>
      <c r="J22" s="20" t="str">
        <f t="shared" si="0"/>
        <v>HFU 2</v>
      </c>
    </row>
    <row r="23" spans="1:21" x14ac:dyDescent="0.3">
      <c r="A23" s="1">
        <v>2318.36</v>
      </c>
      <c r="B23" s="1">
        <v>0.13600000740000001</v>
      </c>
      <c r="C23" s="1">
        <v>6.1000000700000001E-2</v>
      </c>
      <c r="D23" s="1">
        <v>0.1706229299</v>
      </c>
      <c r="E23">
        <f>0.0314*SQRT(C23/D23)</f>
        <v>1.8774823823411089E-2</v>
      </c>
      <c r="F23">
        <f>D23/(1-D23)</f>
        <v>0.20572419476153056</v>
      </c>
      <c r="G23">
        <f>E23/F23</f>
        <v>9.126210869447958E-2</v>
      </c>
      <c r="H23">
        <f>LOG(G23)</f>
        <v>-1.0397095006762629</v>
      </c>
      <c r="I23" s="2">
        <v>23.626373626373631</v>
      </c>
      <c r="J23" s="20" t="str">
        <f t="shared" si="0"/>
        <v>HFU 2</v>
      </c>
    </row>
    <row r="24" spans="1:21" x14ac:dyDescent="0.3">
      <c r="A24" s="1">
        <v>2308.96</v>
      </c>
      <c r="B24" s="1">
        <v>0.15100000799999999</v>
      </c>
      <c r="C24" s="1">
        <v>0.1369999945</v>
      </c>
      <c r="D24" s="1">
        <v>0.183242619</v>
      </c>
      <c r="E24">
        <f>0.0314*SQRT(C24/D24)</f>
        <v>2.7150427848050038E-2</v>
      </c>
      <c r="F24">
        <f>D24/(1-D24)</f>
        <v>0.22435379619789442</v>
      </c>
      <c r="G24">
        <f>E24/F24</f>
        <v>0.12101612857979734</v>
      </c>
      <c r="H24">
        <f>LOG(G24)</f>
        <v>-0.91715674467184927</v>
      </c>
      <c r="I24" s="2">
        <v>24.72527472527473</v>
      </c>
      <c r="J24" s="17" t="str">
        <f t="shared" si="0"/>
        <v>HFU 3</v>
      </c>
    </row>
    <row r="25" spans="1:21" x14ac:dyDescent="0.3">
      <c r="A25" s="1">
        <v>2318.96</v>
      </c>
      <c r="B25" s="1">
        <v>0.1319999993</v>
      </c>
      <c r="C25" s="1">
        <v>6.5999999599999998E-2</v>
      </c>
      <c r="D25" s="1">
        <v>0.1441440433</v>
      </c>
      <c r="E25">
        <f>0.0314*SQRT(C25/D25)</f>
        <v>2.1247276251296954E-2</v>
      </c>
      <c r="F25">
        <f>D25/(1-D25)</f>
        <v>0.1684209149583874</v>
      </c>
      <c r="G25">
        <f>E25/F25</f>
        <v>0.12615580586619318</v>
      </c>
      <c r="H25">
        <f>LOG(G25)</f>
        <v>-0.89909275784851495</v>
      </c>
      <c r="I25" s="2">
        <v>25.824175824175828</v>
      </c>
      <c r="J25" s="17" t="str">
        <f t="shared" si="0"/>
        <v>HFU 3</v>
      </c>
    </row>
    <row r="26" spans="1:21" x14ac:dyDescent="0.3">
      <c r="A26" s="1">
        <v>2311.0500000000002</v>
      </c>
      <c r="B26" s="1">
        <v>0.1670000106</v>
      </c>
      <c r="C26" s="1">
        <v>0.1000000015</v>
      </c>
      <c r="D26" s="1">
        <v>0.15816009040000001</v>
      </c>
      <c r="E26">
        <f>0.0314*SQRT(C26/D26)</f>
        <v>2.4967853019362777E-2</v>
      </c>
      <c r="F26">
        <f>D26/(1-D26)</f>
        <v>0.18787430792530344</v>
      </c>
      <c r="G26">
        <f>E26/F26</f>
        <v>0.13289658013957764</v>
      </c>
      <c r="H26">
        <f>LOG(G26)</f>
        <v>-0.87648619472032285</v>
      </c>
      <c r="I26" s="2">
        <v>26.923076923076927</v>
      </c>
      <c r="J26" s="17" t="str">
        <f t="shared" si="0"/>
        <v>HFU 3</v>
      </c>
    </row>
    <row r="27" spans="1:21" x14ac:dyDescent="0.3">
      <c r="A27" s="1">
        <v>2312.9499999999998</v>
      </c>
      <c r="B27" s="1">
        <v>0.1369999945</v>
      </c>
      <c r="C27" s="1">
        <v>7.5000002999999996E-2</v>
      </c>
      <c r="D27" s="1">
        <v>0.14515765010000001</v>
      </c>
      <c r="E27">
        <f>0.0314*SQRT(C27/D27)</f>
        <v>2.2570455510484602E-2</v>
      </c>
      <c r="F27">
        <f>D27/(1-D27)</f>
        <v>0.16980633928230235</v>
      </c>
      <c r="G27">
        <f>E27/F27</f>
        <v>0.13291880389083302</v>
      </c>
      <c r="H27">
        <f>LOG(G27)</f>
        <v>-0.87641357550307863</v>
      </c>
      <c r="I27" s="2">
        <v>28.021978021978025</v>
      </c>
      <c r="J27" s="17" t="str">
        <f t="shared" si="0"/>
        <v>HFU 3</v>
      </c>
    </row>
    <row r="28" spans="1:21" x14ac:dyDescent="0.3">
      <c r="A28" s="1">
        <v>2299.66</v>
      </c>
      <c r="B28" s="1">
        <v>0.15299999710000001</v>
      </c>
      <c r="C28" s="1">
        <v>0.30899998550000002</v>
      </c>
      <c r="D28" s="1">
        <v>0.21484211089999999</v>
      </c>
      <c r="E28">
        <f>0.0314*SQRT(C28/D28)</f>
        <v>3.7657299477555535E-2</v>
      </c>
      <c r="F28">
        <f>D28/(1-D28)</f>
        <v>0.27362918195506675</v>
      </c>
      <c r="G28">
        <f>E28/F28</f>
        <v>0.13762164988579079</v>
      </c>
      <c r="H28">
        <f>LOG(G28)</f>
        <v>-0.86131323989175124</v>
      </c>
      <c r="I28" s="2">
        <v>29.120879120879124</v>
      </c>
      <c r="J28" s="17" t="str">
        <f t="shared" si="0"/>
        <v>HFU 3</v>
      </c>
    </row>
    <row r="29" spans="1:21" x14ac:dyDescent="0.3">
      <c r="A29" s="1">
        <v>2313.08</v>
      </c>
      <c r="B29" s="1">
        <v>0.13500000540000001</v>
      </c>
      <c r="C29" s="1">
        <v>9.2000000200000001E-2</v>
      </c>
      <c r="D29" s="1">
        <v>0.15089610219999999</v>
      </c>
      <c r="E29">
        <f>0.0314*SQRT(C29/D29)</f>
        <v>2.4517972375790863E-2</v>
      </c>
      <c r="F29">
        <f>D29/(1-D29)</f>
        <v>0.17771217702682413</v>
      </c>
      <c r="G29">
        <f>E29/F29</f>
        <v>0.13796450409861383</v>
      </c>
      <c r="H29">
        <f>LOG(G29)</f>
        <v>-0.86023263575112918</v>
      </c>
      <c r="I29" s="2">
        <v>30.219780219780223</v>
      </c>
      <c r="J29" s="17" t="str">
        <f t="shared" si="0"/>
        <v>HFU 3</v>
      </c>
    </row>
    <row r="30" spans="1:21" x14ac:dyDescent="0.3">
      <c r="A30" s="1">
        <v>2324.6</v>
      </c>
      <c r="B30" s="1">
        <v>0.11899999529999999</v>
      </c>
      <c r="C30" s="1">
        <v>2.3E-2</v>
      </c>
      <c r="D30" s="1">
        <v>9.0128138699999999E-2</v>
      </c>
      <c r="E30">
        <f>0.0314*SQRT(C30/D30)</f>
        <v>1.5862197938070751E-2</v>
      </c>
      <c r="F30">
        <f>D30/(1-D30)</f>
        <v>9.9055858888994971E-2</v>
      </c>
      <c r="G30">
        <f>E30/F30</f>
        <v>0.16013386907125216</v>
      </c>
      <c r="H30">
        <f>LOG(G30)</f>
        <v>-0.79551680302689132</v>
      </c>
      <c r="I30" s="2">
        <v>31.318681318681325</v>
      </c>
      <c r="J30" s="17" t="str">
        <f t="shared" si="0"/>
        <v>HFU 3</v>
      </c>
    </row>
    <row r="31" spans="1:21" x14ac:dyDescent="0.3">
      <c r="A31" s="1">
        <v>2311.33</v>
      </c>
      <c r="B31" s="1">
        <v>0.1369999945</v>
      </c>
      <c r="C31" s="1">
        <v>0.22400000689999999</v>
      </c>
      <c r="D31" s="1">
        <v>0.1772616655</v>
      </c>
      <c r="E31">
        <f>0.0314*SQRT(C31/D31)</f>
        <v>3.5297687282237998E-2</v>
      </c>
      <c r="F31">
        <f>D31/(1-D31)</f>
        <v>0.21545327118825286</v>
      </c>
      <c r="G31">
        <f>E31/F31</f>
        <v>0.16382989725598807</v>
      </c>
      <c r="H31">
        <f>LOG(G31)</f>
        <v>-0.78560684110743484</v>
      </c>
      <c r="I31" s="2">
        <v>32.417582417582423</v>
      </c>
      <c r="J31" s="17" t="str">
        <f t="shared" si="0"/>
        <v>HFU 3</v>
      </c>
    </row>
    <row r="32" spans="1:21" x14ac:dyDescent="0.3">
      <c r="A32" s="1">
        <v>2310.33</v>
      </c>
      <c r="B32" s="1">
        <v>8.8999994099999993E-2</v>
      </c>
      <c r="C32" s="1">
        <v>9.7000002900000007E-2</v>
      </c>
      <c r="D32" s="1">
        <v>0.13161458079999999</v>
      </c>
      <c r="E32">
        <f>0.0314*SQRT(C32/D32)</f>
        <v>2.695650099477935E-2</v>
      </c>
      <c r="F32">
        <f>D32/(1-D32)</f>
        <v>0.15156240292616832</v>
      </c>
      <c r="G32">
        <f>E32/F32</f>
        <v>0.17785744006652404</v>
      </c>
      <c r="H32">
        <f>LOG(G32)</f>
        <v>-0.74992796285237751</v>
      </c>
      <c r="I32" s="2">
        <v>33.516483516483518</v>
      </c>
      <c r="J32" s="17" t="str">
        <f t="shared" si="0"/>
        <v>HFU 3</v>
      </c>
    </row>
    <row r="33" spans="1:10" x14ac:dyDescent="0.3">
      <c r="A33" s="1">
        <v>2308.66</v>
      </c>
      <c r="B33" s="1">
        <v>0.14200000460000001</v>
      </c>
      <c r="C33" s="1">
        <v>0.28600001339999997</v>
      </c>
      <c r="D33" s="1">
        <v>0.18016284699999999</v>
      </c>
      <c r="E33">
        <f>0.0314*SQRT(C33/D33)</f>
        <v>3.9562165624034473E-2</v>
      </c>
      <c r="F33">
        <f>D33/(1-D33)</f>
        <v>0.21975443091440378</v>
      </c>
      <c r="G33">
        <f>E33/F33</f>
        <v>0.18002897807072785</v>
      </c>
      <c r="H33">
        <f>LOG(G33)</f>
        <v>-0.74465758376727365</v>
      </c>
      <c r="I33" s="2">
        <v>34.615384615384613</v>
      </c>
      <c r="J33" s="17" t="str">
        <f t="shared" si="0"/>
        <v>HFU 3</v>
      </c>
    </row>
    <row r="34" spans="1:10" x14ac:dyDescent="0.3">
      <c r="A34" s="1">
        <v>2318.66</v>
      </c>
      <c r="B34" s="1">
        <v>0.14800000190000001</v>
      </c>
      <c r="C34" s="1">
        <v>0.32400000099999998</v>
      </c>
      <c r="D34" s="1">
        <v>0.1821258217</v>
      </c>
      <c r="E34">
        <f>0.0314*SQRT(C34/D34)</f>
        <v>4.1880937210776854E-2</v>
      </c>
      <c r="F34">
        <f>D34/(1-D34)</f>
        <v>0.22268195589517123</v>
      </c>
      <c r="G34">
        <f>E34/F34</f>
        <v>0.18807512733763007</v>
      </c>
      <c r="H34">
        <f>LOG(G34)</f>
        <v>-0.725668635466444</v>
      </c>
      <c r="I34" s="2">
        <v>35.714285714285715</v>
      </c>
      <c r="J34" s="17" t="str">
        <f t="shared" si="0"/>
        <v>HFU 3</v>
      </c>
    </row>
    <row r="35" spans="1:10" x14ac:dyDescent="0.3">
      <c r="A35" s="1">
        <v>2312.66</v>
      </c>
      <c r="B35" s="1">
        <v>0.1449999958</v>
      </c>
      <c r="C35" s="1">
        <v>0.15600000319999999</v>
      </c>
      <c r="D35" s="1">
        <v>0.14276973900000001</v>
      </c>
      <c r="E35">
        <f>0.0314*SQRT(C35/D35)</f>
        <v>3.2822667169590078E-2</v>
      </c>
      <c r="F35">
        <f>D35/(1-D35)</f>
        <v>0.1665477124354573</v>
      </c>
      <c r="G35">
        <f>E35/F35</f>
        <v>0.1970766616341845</v>
      </c>
      <c r="H35">
        <f>LOG(G35)</f>
        <v>-0.70536480303469629</v>
      </c>
      <c r="I35" s="2">
        <v>36.813186813186817</v>
      </c>
      <c r="J35" s="17" t="str">
        <f t="shared" si="0"/>
        <v>HFU 3</v>
      </c>
    </row>
    <row r="36" spans="1:10" x14ac:dyDescent="0.3">
      <c r="A36" s="1">
        <v>2307.0500000000002</v>
      </c>
      <c r="B36" s="1">
        <v>0.1670000106</v>
      </c>
      <c r="C36" s="1">
        <v>0.68999999759999997</v>
      </c>
      <c r="D36" s="1">
        <v>0.1945424825</v>
      </c>
      <c r="E36">
        <f>0.0314*SQRT(C36/D36)</f>
        <v>5.9135321999929061E-2</v>
      </c>
      <c r="F36">
        <f>D36/(1-D36)</f>
        <v>0.24153040759222907</v>
      </c>
      <c r="G36">
        <f>E36/F36</f>
        <v>0.24483593013996827</v>
      </c>
      <c r="H36">
        <f>LOG(G36)</f>
        <v>-0.61112484830552605</v>
      </c>
      <c r="I36" s="2">
        <v>37.912087912087912</v>
      </c>
      <c r="J36" s="27" t="str">
        <f t="shared" si="0"/>
        <v>HFU 4</v>
      </c>
    </row>
    <row r="37" spans="1:10" x14ac:dyDescent="0.3">
      <c r="A37" s="1">
        <v>2300.96</v>
      </c>
      <c r="B37" s="1">
        <v>0.1369999945</v>
      </c>
      <c r="C37" s="1">
        <v>0.75199997429999998</v>
      </c>
      <c r="D37" s="1">
        <v>0.18126174810000001</v>
      </c>
      <c r="E37">
        <f>0.0314*SQRT(C37/D37)</f>
        <v>6.3956616315560905E-2</v>
      </c>
      <c r="F37">
        <f>D37/(1-D37)</f>
        <v>0.22139157133474102</v>
      </c>
      <c r="G37">
        <f>E37/F37</f>
        <v>0.28888460355547763</v>
      </c>
      <c r="H37">
        <f>LOG(G37)</f>
        <v>-0.53927560377393624</v>
      </c>
      <c r="I37" s="2">
        <v>39.010989010989015</v>
      </c>
      <c r="J37" s="27" t="str">
        <f t="shared" si="0"/>
        <v>HFU 4</v>
      </c>
    </row>
    <row r="38" spans="1:10" x14ac:dyDescent="0.3">
      <c r="A38" s="1">
        <v>2309.66</v>
      </c>
      <c r="B38" s="1">
        <v>0.15199999510000001</v>
      </c>
      <c r="C38" s="1">
        <v>0.99599999189999999</v>
      </c>
      <c r="D38" s="1">
        <v>0.1872649938</v>
      </c>
      <c r="E38">
        <f>0.0314*SQRT(C38/D38)</f>
        <v>7.2415413559081251E-2</v>
      </c>
      <c r="F38">
        <f>D38/(1-D38)</f>
        <v>0.23041334798112206</v>
      </c>
      <c r="G38">
        <f>E38/F38</f>
        <v>0.31428480248034196</v>
      </c>
      <c r="H38">
        <f>LOG(G38)</f>
        <v>-0.50267661916855666</v>
      </c>
      <c r="I38" s="2">
        <v>40.109890109890109</v>
      </c>
      <c r="J38" s="27" t="str">
        <f t="shared" si="0"/>
        <v>HFU 4</v>
      </c>
    </row>
    <row r="39" spans="1:10" x14ac:dyDescent="0.3">
      <c r="A39" s="1">
        <v>2305.33</v>
      </c>
      <c r="B39" s="1">
        <v>0.1860000044</v>
      </c>
      <c r="C39" s="1">
        <v>0.98299998040000003</v>
      </c>
      <c r="D39" s="1">
        <v>0.1775256395</v>
      </c>
      <c r="E39">
        <f>0.0314*SQRT(C39/D39)</f>
        <v>7.3888331511123825E-2</v>
      </c>
      <c r="F39">
        <f>D39/(1-D39)</f>
        <v>0.21584337217767896</v>
      </c>
      <c r="G39">
        <f>E39/F39</f>
        <v>0.34232383772386621</v>
      </c>
      <c r="H39">
        <f>LOG(G39)</f>
        <v>-0.4655628577085254</v>
      </c>
      <c r="I39" s="2">
        <v>41.208791208791212</v>
      </c>
      <c r="J39" s="27" t="str">
        <f t="shared" si="0"/>
        <v>HFU 4</v>
      </c>
    </row>
    <row r="40" spans="1:10" x14ac:dyDescent="0.3">
      <c r="A40" s="1">
        <v>2306.94</v>
      </c>
      <c r="B40" s="1">
        <v>0.17799998819999999</v>
      </c>
      <c r="C40" s="1">
        <v>1.5399999619</v>
      </c>
      <c r="D40" s="1">
        <v>0.1943192631</v>
      </c>
      <c r="E40">
        <f>0.0314*SQRT(C40/D40)</f>
        <v>8.8395890588158346E-2</v>
      </c>
      <c r="F40">
        <f>D40/(1-D40)</f>
        <v>0.24118643303758006</v>
      </c>
      <c r="G40">
        <f>E40/F40</f>
        <v>0.36650440688090069</v>
      </c>
      <c r="H40">
        <f>LOG(G40)</f>
        <v>-0.43592079899679276</v>
      </c>
      <c r="I40" s="2">
        <v>42.307692307692307</v>
      </c>
      <c r="J40" s="18" t="str">
        <f t="shared" si="0"/>
        <v>HFU 5</v>
      </c>
    </row>
    <row r="41" spans="1:10" x14ac:dyDescent="0.3">
      <c r="A41" s="1">
        <v>2298.0500000000002</v>
      </c>
      <c r="B41" s="1">
        <v>0.18299999829999999</v>
      </c>
      <c r="C41" s="1">
        <v>1.6590000390999999</v>
      </c>
      <c r="D41" s="1">
        <v>0.19760918620000001</v>
      </c>
      <c r="E41">
        <f>0.0314*SQRT(C41/D41)</f>
        <v>9.098070155876338E-2</v>
      </c>
      <c r="F41">
        <f>D41/(1-D41)</f>
        <v>0.24627548421716491</v>
      </c>
      <c r="G41">
        <f>E41/F41</f>
        <v>0.36942654624338045</v>
      </c>
      <c r="H41">
        <f>LOG(G41)</f>
        <v>-0.43247190025261489</v>
      </c>
      <c r="I41" s="2">
        <v>43.406593406593409</v>
      </c>
      <c r="J41" s="18" t="str">
        <f t="shared" si="0"/>
        <v>HFU 5</v>
      </c>
    </row>
    <row r="42" spans="1:10" x14ac:dyDescent="0.3">
      <c r="A42" s="1">
        <v>2305.66</v>
      </c>
      <c r="B42" s="1">
        <v>0.1870000064</v>
      </c>
      <c r="C42" s="1">
        <v>1.6679999828000001</v>
      </c>
      <c r="D42" s="1">
        <v>0.19281950589999999</v>
      </c>
      <c r="E42">
        <f>0.0314*SQRT(C42/D42)</f>
        <v>9.2353250611227997E-2</v>
      </c>
      <c r="F42">
        <f>D42/(1-D42)</f>
        <v>0.23888028428510558</v>
      </c>
      <c r="G42">
        <f>E42/F42</f>
        <v>0.38660892793062668</v>
      </c>
      <c r="H42">
        <f>LOG(G42)</f>
        <v>-0.41272812106215812</v>
      </c>
      <c r="I42" s="2">
        <v>44.505494505494504</v>
      </c>
      <c r="J42" s="18" t="str">
        <f t="shared" si="0"/>
        <v>HFU 5</v>
      </c>
    </row>
    <row r="43" spans="1:10" x14ac:dyDescent="0.3">
      <c r="A43" s="1">
        <v>2315.0500000000002</v>
      </c>
      <c r="B43" s="1">
        <v>0.1299999952</v>
      </c>
      <c r="C43" s="1">
        <v>0.17299999299999999</v>
      </c>
      <c r="D43" s="1">
        <v>9.5499619800000005E-2</v>
      </c>
      <c r="E43">
        <f>0.0314*SQRT(C43/D43)</f>
        <v>4.2262177484868803E-2</v>
      </c>
      <c r="F43">
        <f>D43/(1-D43)</f>
        <v>0.10558273041176992</v>
      </c>
      <c r="G43">
        <f>E43/F43</f>
        <v>0.40027547421862836</v>
      </c>
      <c r="H43">
        <f>LOG(G43)</f>
        <v>-0.39764101928241774</v>
      </c>
      <c r="I43" s="2">
        <v>45.604395604395606</v>
      </c>
      <c r="J43" s="18" t="str">
        <f t="shared" si="0"/>
        <v>HFU 5</v>
      </c>
    </row>
    <row r="44" spans="1:10" x14ac:dyDescent="0.3">
      <c r="A44" s="1">
        <v>2308.33</v>
      </c>
      <c r="B44" s="1">
        <v>0.1860000044</v>
      </c>
      <c r="C44" s="1">
        <v>2.0690000057</v>
      </c>
      <c r="D44" s="1">
        <v>0.19991666080000001</v>
      </c>
      <c r="E44">
        <f>0.0314*SQRT(C44/D44)</f>
        <v>0.10101489096910278</v>
      </c>
      <c r="F44">
        <f>D44/(1-D44)</f>
        <v>0.24986979606386486</v>
      </c>
      <c r="G44">
        <f>E44/F44</f>
        <v>0.4042701141168904</v>
      </c>
      <c r="H44">
        <f>LOG(G44)</f>
        <v>-0.39332836293013812</v>
      </c>
      <c r="I44" s="2">
        <v>46.703296703296708</v>
      </c>
      <c r="J44" s="18" t="str">
        <f t="shared" si="0"/>
        <v>HFU 5</v>
      </c>
    </row>
    <row r="45" spans="1:10" x14ac:dyDescent="0.3">
      <c r="A45" s="1">
        <v>2304.0500000000002</v>
      </c>
      <c r="B45" s="1">
        <v>0.19399999079999999</v>
      </c>
      <c r="C45" s="1">
        <v>2.5450000763</v>
      </c>
      <c r="D45" s="1">
        <v>0.20850355919999999</v>
      </c>
      <c r="E45">
        <f>0.0314*SQRT(C45/D45)</f>
        <v>0.10970257242025026</v>
      </c>
      <c r="F45">
        <f>D45/(1-D45)</f>
        <v>0.26342956007389789</v>
      </c>
      <c r="G45">
        <f>E45/F45</f>
        <v>0.41643987253927095</v>
      </c>
      <c r="H45">
        <f>LOG(G45)</f>
        <v>-0.38044769512027327</v>
      </c>
      <c r="I45" s="2">
        <v>47.802197802197803</v>
      </c>
      <c r="J45" s="18" t="str">
        <f t="shared" si="0"/>
        <v>HFU 5</v>
      </c>
    </row>
    <row r="46" spans="1:10" x14ac:dyDescent="0.3">
      <c r="A46" s="1">
        <v>2306.0500000000002</v>
      </c>
      <c r="B46" s="1">
        <v>0.18299999829999999</v>
      </c>
      <c r="C46" s="1">
        <v>1.6540000439</v>
      </c>
      <c r="D46" s="1">
        <v>0.184071824</v>
      </c>
      <c r="E46">
        <f>0.0314*SQRT(C46/D46)</f>
        <v>9.4124731106177112E-2</v>
      </c>
      <c r="F46">
        <f>D46/(1-D46)</f>
        <v>0.22559807274016727</v>
      </c>
      <c r="G46">
        <f>E46/F46</f>
        <v>0.41722311703693199</v>
      </c>
      <c r="H46">
        <f>LOG(G46)</f>
        <v>-0.37963163667062466</v>
      </c>
      <c r="I46" s="2">
        <v>48.901098901098905</v>
      </c>
      <c r="J46" s="18" t="str">
        <f t="shared" si="0"/>
        <v>HFU 5</v>
      </c>
    </row>
    <row r="47" spans="1:10" x14ac:dyDescent="0.3">
      <c r="A47" s="1">
        <v>2305.0500000000002</v>
      </c>
      <c r="B47" s="1">
        <v>0.17200000579999999</v>
      </c>
      <c r="C47" s="1">
        <v>0.95999997849999996</v>
      </c>
      <c r="D47" s="1">
        <v>0.1514246464</v>
      </c>
      <c r="E47">
        <f>0.0314*SQRT(C47/D47)</f>
        <v>7.9061850596571157E-2</v>
      </c>
      <c r="F47">
        <f>D47/(1-D47)</f>
        <v>0.17844572760403113</v>
      </c>
      <c r="G47">
        <f>E47/F47</f>
        <v>0.4430582432996571</v>
      </c>
      <c r="H47">
        <f>LOG(G47)</f>
        <v>-0.35353917878599361</v>
      </c>
      <c r="I47" s="2">
        <v>50</v>
      </c>
      <c r="J47" s="18" t="str">
        <f t="shared" si="0"/>
        <v>HFU 5</v>
      </c>
    </row>
    <row r="48" spans="1:10" x14ac:dyDescent="0.3">
      <c r="A48" s="1">
        <v>2302.0500000000002</v>
      </c>
      <c r="B48" s="1">
        <v>0.18100000920000001</v>
      </c>
      <c r="C48" s="1">
        <v>1.2860000134</v>
      </c>
      <c r="D48" s="1">
        <v>0.1648272425</v>
      </c>
      <c r="E48">
        <f>0.0314*SQRT(C48/D48)</f>
        <v>8.770727905318286E-2</v>
      </c>
      <c r="F48">
        <f>D48/(1-D48)</f>
        <v>0.19735706297867361</v>
      </c>
      <c r="G48">
        <f>E48/F48</f>
        <v>0.44440912186994036</v>
      </c>
      <c r="H48">
        <f>LOG(G48)</f>
        <v>-0.35221703538121024</v>
      </c>
      <c r="I48" s="2">
        <v>51.098901098901102</v>
      </c>
      <c r="J48" s="18" t="str">
        <f t="shared" si="0"/>
        <v>HFU 5</v>
      </c>
    </row>
    <row r="49" spans="1:10" x14ac:dyDescent="0.3">
      <c r="A49" s="1">
        <v>2303.66</v>
      </c>
      <c r="B49" s="1">
        <v>0.1860000044</v>
      </c>
      <c r="C49" s="1">
        <v>1.6369999647</v>
      </c>
      <c r="D49" s="1">
        <v>0.17456828059999999</v>
      </c>
      <c r="E49">
        <f>0.0314*SQRT(C49/D49)</f>
        <v>9.6154876833505307E-2</v>
      </c>
      <c r="F49">
        <f>D49/(1-D49)</f>
        <v>0.21148724539795044</v>
      </c>
      <c r="G49">
        <f>E49/F49</f>
        <v>0.45466040589149004</v>
      </c>
      <c r="H49">
        <f>LOG(G49)</f>
        <v>-0.34231286468988925</v>
      </c>
      <c r="I49" s="2">
        <v>52.197802197802197</v>
      </c>
      <c r="J49" s="18" t="str">
        <f t="shared" si="0"/>
        <v>HFU 5</v>
      </c>
    </row>
    <row r="50" spans="1:10" x14ac:dyDescent="0.3">
      <c r="A50" s="1">
        <v>2303.0500000000002</v>
      </c>
      <c r="B50" s="1">
        <v>0.19299998879999999</v>
      </c>
      <c r="C50" s="1">
        <v>2.6730000973000001</v>
      </c>
      <c r="D50" s="1">
        <v>0.19340266289999999</v>
      </c>
      <c r="E50">
        <f>0.0314*SQRT(C50/D50)</f>
        <v>0.11673414604552954</v>
      </c>
      <c r="F50">
        <f>D50/(1-D50)</f>
        <v>0.23977597495591829</v>
      </c>
      <c r="G50">
        <f>E50/F50</f>
        <v>0.48684671626083709</v>
      </c>
      <c r="H50">
        <f>LOG(G50)</f>
        <v>-0.31260775492666831</v>
      </c>
      <c r="I50" s="2">
        <v>53.296703296703299</v>
      </c>
      <c r="J50" s="18" t="str">
        <f t="shared" si="0"/>
        <v>HFU 5</v>
      </c>
    </row>
    <row r="51" spans="1:10" x14ac:dyDescent="0.3">
      <c r="A51" s="1">
        <v>2306.66</v>
      </c>
      <c r="B51" s="1">
        <v>0.18200001120000001</v>
      </c>
      <c r="C51" s="1">
        <v>3.239000082</v>
      </c>
      <c r="D51" s="1">
        <v>0.2042122334</v>
      </c>
      <c r="E51">
        <f>0.0314*SQRT(C51/D51)</f>
        <v>0.12505303892824643</v>
      </c>
      <c r="F51">
        <f>D51/(1-D51)</f>
        <v>0.25661645223888768</v>
      </c>
      <c r="G51">
        <f>E51/F51</f>
        <v>0.487314970794752</v>
      </c>
      <c r="H51">
        <f>LOG(G51)</f>
        <v>-0.3121902464605284</v>
      </c>
      <c r="I51" s="2">
        <v>54.395604395604401</v>
      </c>
      <c r="J51" s="18" t="str">
        <f t="shared" si="0"/>
        <v>HFU 5</v>
      </c>
    </row>
    <row r="52" spans="1:10" x14ac:dyDescent="0.3">
      <c r="A52" s="1">
        <v>2318.0500000000002</v>
      </c>
      <c r="B52" s="1">
        <v>0.17899999019999999</v>
      </c>
      <c r="C52" s="1">
        <v>2.614000082</v>
      </c>
      <c r="D52" s="1">
        <v>0.18927221</v>
      </c>
      <c r="E52">
        <f>0.0314*SQRT(C52/D52)</f>
        <v>0.11669144558348313</v>
      </c>
      <c r="F52">
        <f>D52/(1-D52)</f>
        <v>0.23345963014293611</v>
      </c>
      <c r="G52">
        <f>E52/F52</f>
        <v>0.49983564829618965</v>
      </c>
      <c r="H52">
        <f>LOG(G52)</f>
        <v>-0.30117277320711189</v>
      </c>
      <c r="I52" s="2">
        <v>55.494505494505496</v>
      </c>
      <c r="J52" s="18" t="str">
        <f t="shared" si="0"/>
        <v>HFU 5</v>
      </c>
    </row>
    <row r="53" spans="1:10" x14ac:dyDescent="0.3">
      <c r="A53" s="1">
        <v>2298.9699999999998</v>
      </c>
      <c r="B53" s="1">
        <v>0.1909999996</v>
      </c>
      <c r="C53" s="1">
        <v>2.9349999428000002</v>
      </c>
      <c r="D53" s="1">
        <v>0.19457353650000001</v>
      </c>
      <c r="E53">
        <f>0.0314*SQRT(C53/D53)</f>
        <v>0.12195280963731341</v>
      </c>
      <c r="F53">
        <f>D53/(1-D53)</f>
        <v>0.24157827600359197</v>
      </c>
      <c r="G53">
        <f>E53/F53</f>
        <v>0.5048169547972936</v>
      </c>
      <c r="H53">
        <f>LOG(G53)</f>
        <v>-0.29686606729155335</v>
      </c>
      <c r="I53" s="2">
        <v>56.593406593406598</v>
      </c>
      <c r="J53" s="18" t="str">
        <f t="shared" si="0"/>
        <v>HFU 5</v>
      </c>
    </row>
    <row r="54" spans="1:10" x14ac:dyDescent="0.3">
      <c r="A54" s="1">
        <v>2303.33</v>
      </c>
      <c r="B54" s="1">
        <v>0.19700001180000001</v>
      </c>
      <c r="C54" s="1">
        <v>3.1549999714000001</v>
      </c>
      <c r="D54" s="1">
        <v>0.19679541889999999</v>
      </c>
      <c r="E54">
        <f>0.0314*SQRT(C54/D54)</f>
        <v>0.12572505539586995</v>
      </c>
      <c r="F54">
        <f>D54/(1-D54)</f>
        <v>0.24501281931246691</v>
      </c>
      <c r="G54">
        <f>E54/F54</f>
        <v>0.5131366421914918</v>
      </c>
      <c r="H54">
        <f>LOG(G54)</f>
        <v>-0.28976697202678531</v>
      </c>
      <c r="I54" s="2">
        <v>57.692307692307693</v>
      </c>
      <c r="J54" s="18" t="str">
        <f t="shared" si="0"/>
        <v>HFU 5</v>
      </c>
    </row>
    <row r="55" spans="1:10" x14ac:dyDescent="0.3">
      <c r="A55" s="1">
        <v>2307.9699999999998</v>
      </c>
      <c r="B55" s="1">
        <v>0.18100000920000001</v>
      </c>
      <c r="C55" s="1">
        <v>2.5380001068000002</v>
      </c>
      <c r="D55" s="1">
        <v>0.18382035199999999</v>
      </c>
      <c r="E55">
        <f>0.0314*SQRT(C55/D55)</f>
        <v>0.1166752309972714</v>
      </c>
      <c r="F55">
        <f>D55/(1-D55)</f>
        <v>0.2252204553868023</v>
      </c>
      <c r="G55">
        <f>E55/F55</f>
        <v>0.51804899691233131</v>
      </c>
      <c r="H55">
        <f>LOG(G55)</f>
        <v>-0.28562916287573364</v>
      </c>
      <c r="I55" s="2">
        <v>58.791208791208796</v>
      </c>
      <c r="J55" s="18" t="str">
        <f t="shared" si="0"/>
        <v>HFU 5</v>
      </c>
    </row>
    <row r="56" spans="1:10" x14ac:dyDescent="0.3">
      <c r="A56" s="1">
        <v>2301.66</v>
      </c>
      <c r="B56" s="1">
        <v>0.18200001120000001</v>
      </c>
      <c r="C56" s="1">
        <v>2.9560000895999998</v>
      </c>
      <c r="D56" s="1">
        <v>0.1910076141</v>
      </c>
      <c r="E56">
        <f>0.0314*SQRT(C56/D56)</f>
        <v>0.12352547415743681</v>
      </c>
      <c r="F56">
        <f>D56/(1-D56)</f>
        <v>0.23610557704755772</v>
      </c>
      <c r="G56">
        <f>E56/F56</f>
        <v>0.5231789765497814</v>
      </c>
      <c r="H56">
        <f>LOG(G56)</f>
        <v>-0.28134971604438863</v>
      </c>
      <c r="I56" s="2">
        <v>59.890109890109891</v>
      </c>
      <c r="J56" s="18" t="str">
        <f t="shared" si="0"/>
        <v>HFU 5</v>
      </c>
    </row>
    <row r="57" spans="1:10" x14ac:dyDescent="0.3">
      <c r="A57" s="1">
        <v>2300.0500000000002</v>
      </c>
      <c r="B57" s="1">
        <v>0.19900000100000001</v>
      </c>
      <c r="C57" s="1">
        <v>3.5050001144</v>
      </c>
      <c r="D57" s="1">
        <v>0.19622366129999999</v>
      </c>
      <c r="E57">
        <f>0.0314*SQRT(C57/D57)</f>
        <v>0.13270826730433866</v>
      </c>
      <c r="F57">
        <f>D57/(1-D57)</f>
        <v>0.24412719291708107</v>
      </c>
      <c r="G57">
        <f>E57/F57</f>
        <v>0.54360297072441921</v>
      </c>
      <c r="H57">
        <f>LOG(G57)</f>
        <v>-0.26471817856629604</v>
      </c>
      <c r="I57" s="2">
        <v>60.989010989010993</v>
      </c>
      <c r="J57" s="18" t="str">
        <f t="shared" si="0"/>
        <v>HFU 5</v>
      </c>
    </row>
    <row r="58" spans="1:10" x14ac:dyDescent="0.3">
      <c r="A58" s="1">
        <v>2317.98</v>
      </c>
      <c r="B58" s="1">
        <v>0.1860000044</v>
      </c>
      <c r="C58" s="1">
        <v>3.385999918</v>
      </c>
      <c r="D58" s="1">
        <v>0.1929685622</v>
      </c>
      <c r="E58">
        <f>0.0314*SQRT(C58/D58)</f>
        <v>0.1315315200918756</v>
      </c>
      <c r="F58">
        <f>D58/(1-D58)</f>
        <v>0.23910910177928141</v>
      </c>
      <c r="G58">
        <f>E58/F58</f>
        <v>0.55008997613687949</v>
      </c>
      <c r="H58">
        <f>LOG(G58)</f>
        <v>-0.25956626878974293</v>
      </c>
      <c r="I58" s="2">
        <v>62.087912087912095</v>
      </c>
      <c r="J58" s="18" t="str">
        <f t="shared" si="0"/>
        <v>HFU 5</v>
      </c>
    </row>
    <row r="59" spans="1:10" x14ac:dyDescent="0.3">
      <c r="A59" s="1">
        <v>2302.9499999999998</v>
      </c>
      <c r="B59" s="1">
        <v>0.1889999956</v>
      </c>
      <c r="C59" s="1">
        <v>3.2620000838999998</v>
      </c>
      <c r="D59" s="1">
        <v>0.18930295110000001</v>
      </c>
      <c r="E59">
        <f>0.0314*SQRT(C59/D59)</f>
        <v>0.13034456884163798</v>
      </c>
      <c r="F59">
        <f>D59/(1-D59)</f>
        <v>0.23350640212254015</v>
      </c>
      <c r="G59">
        <f>E59/F59</f>
        <v>0.5582055466437934</v>
      </c>
      <c r="H59">
        <f>LOG(G59)</f>
        <v>-0.25320585243208044</v>
      </c>
      <c r="I59" s="2">
        <v>63.18681318681319</v>
      </c>
      <c r="J59" s="18" t="str">
        <f t="shared" si="0"/>
        <v>HFU 5</v>
      </c>
    </row>
    <row r="60" spans="1:10" x14ac:dyDescent="0.3">
      <c r="A60" s="1">
        <v>2297.9699999999998</v>
      </c>
      <c r="B60" s="1">
        <v>0.1899999976</v>
      </c>
      <c r="C60" s="1">
        <v>3.6840000153000001</v>
      </c>
      <c r="D60" s="1">
        <v>0.18971735240000001</v>
      </c>
      <c r="E60">
        <f>0.0314*SQRT(C60/D60)</f>
        <v>0.13836808555253721</v>
      </c>
      <c r="F60">
        <f>D60/(1-D60)</f>
        <v>0.23413725193539489</v>
      </c>
      <c r="G60">
        <f>E60/F60</f>
        <v>0.59096997341848401</v>
      </c>
      <c r="H60">
        <f>LOG(G60)</f>
        <v>-0.22843458461779942</v>
      </c>
      <c r="I60" s="2">
        <v>64.285714285714292</v>
      </c>
      <c r="J60" s="18" t="str">
        <f t="shared" si="0"/>
        <v>HFU 5</v>
      </c>
    </row>
    <row r="61" spans="1:10" x14ac:dyDescent="0.3">
      <c r="A61" s="1">
        <v>2307.33</v>
      </c>
      <c r="B61" s="1">
        <v>0.20399999620000001</v>
      </c>
      <c r="C61" s="1">
        <v>4.9679999351999999</v>
      </c>
      <c r="D61" s="1">
        <v>0.19649361069999999</v>
      </c>
      <c r="E61">
        <f>0.0314*SQRT(C61/D61)</f>
        <v>0.15788694525842914</v>
      </c>
      <c r="F61">
        <f>D61/(1-D61)</f>
        <v>0.24454517514313931</v>
      </c>
      <c r="G61">
        <f>E61/F61</f>
        <v>0.64563508630261623</v>
      </c>
      <c r="H61">
        <f>LOG(G61)</f>
        <v>-0.19001287640623224</v>
      </c>
      <c r="I61" s="2">
        <v>65.384615384615401</v>
      </c>
      <c r="J61" s="18" t="str">
        <f t="shared" si="0"/>
        <v>HFU 5</v>
      </c>
    </row>
    <row r="62" spans="1:10" x14ac:dyDescent="0.3">
      <c r="A62" s="1">
        <v>2298.66</v>
      </c>
      <c r="B62" s="1">
        <v>0.21100001039999999</v>
      </c>
      <c r="C62" s="1">
        <v>7.0729999542000002</v>
      </c>
      <c r="D62" s="1">
        <v>0.2155639231</v>
      </c>
      <c r="E62">
        <f>0.0314*SQRT(C62/D62)</f>
        <v>0.17986366405022511</v>
      </c>
      <c r="F62">
        <f>D62/(1-D62)</f>
        <v>0.2748011335122213</v>
      </c>
      <c r="G62">
        <f>E62/F62</f>
        <v>0.65452300633332716</v>
      </c>
      <c r="H62">
        <f>LOG(G62)</f>
        <v>-0.18407508349365187</v>
      </c>
      <c r="I62" s="2">
        <v>66.483516483516496</v>
      </c>
      <c r="J62" s="18" t="str">
        <f t="shared" si="0"/>
        <v>HFU 5</v>
      </c>
    </row>
    <row r="63" spans="1:10" x14ac:dyDescent="0.3">
      <c r="A63" s="1">
        <v>2302.65</v>
      </c>
      <c r="B63" s="1">
        <v>0.1870000064</v>
      </c>
      <c r="C63" s="1">
        <v>2.0920000075999998</v>
      </c>
      <c r="D63" s="1">
        <v>0.14985552429999999</v>
      </c>
      <c r="E63">
        <f>0.0314*SQRT(C63/D63)</f>
        <v>0.11732055538318181</v>
      </c>
      <c r="F63">
        <f>D63/(1-D63)</f>
        <v>0.17627065585130164</v>
      </c>
      <c r="G63">
        <f>E63/F63</f>
        <v>0.66557053876370131</v>
      </c>
      <c r="H63">
        <f>LOG(G63)</f>
        <v>-0.17680591017816499</v>
      </c>
      <c r="I63" s="2">
        <v>67.582417582417591</v>
      </c>
      <c r="J63" s="18" t="str">
        <f t="shared" si="0"/>
        <v>HFU 5</v>
      </c>
    </row>
    <row r="64" spans="1:10" x14ac:dyDescent="0.3">
      <c r="A64" s="1">
        <v>2299.9699999999998</v>
      </c>
      <c r="B64" s="1">
        <v>0.2079999894</v>
      </c>
      <c r="C64" s="1">
        <v>6.7199997902000002</v>
      </c>
      <c r="D64" s="1">
        <v>0.2053327113</v>
      </c>
      <c r="E64">
        <f>0.0314*SQRT(C64/D64)</f>
        <v>0.17963262109800801</v>
      </c>
      <c r="F64">
        <f>D64/(1-D64)</f>
        <v>0.25838827672887449</v>
      </c>
      <c r="G64">
        <f>E64/F64</f>
        <v>0.69520422277708682</v>
      </c>
      <c r="H64">
        <f>LOG(G64)</f>
        <v>-0.1578875985800785</v>
      </c>
      <c r="I64" s="2">
        <v>68.681318681318686</v>
      </c>
      <c r="J64" s="18" t="str">
        <f t="shared" si="0"/>
        <v>HFU 5</v>
      </c>
    </row>
    <row r="65" spans="1:10" x14ac:dyDescent="0.3">
      <c r="A65" s="1">
        <v>2303.9699999999998</v>
      </c>
      <c r="B65" s="1">
        <v>0.21200001239999999</v>
      </c>
      <c r="C65" s="1">
        <v>6.7119998931999998</v>
      </c>
      <c r="D65" s="1">
        <v>0.2029448599</v>
      </c>
      <c r="E65">
        <f>0.0314*SQRT(C65/D65)</f>
        <v>0.180578728384372</v>
      </c>
      <c r="F65">
        <f>D65/(1-D65)</f>
        <v>0.25461834406404826</v>
      </c>
      <c r="G65">
        <f>E65/F65</f>
        <v>0.70921334850464712</v>
      </c>
      <c r="H65">
        <f>LOG(G65)</f>
        <v>-0.14922309889267432</v>
      </c>
      <c r="I65" s="2">
        <v>69.780219780219795</v>
      </c>
      <c r="J65" s="18" t="str">
        <f t="shared" si="0"/>
        <v>HFU 5</v>
      </c>
    </row>
    <row r="66" spans="1:10" x14ac:dyDescent="0.3">
      <c r="A66" s="1">
        <v>2317.04</v>
      </c>
      <c r="B66" s="1">
        <v>0.18000000720000001</v>
      </c>
      <c r="C66" s="1">
        <v>1.0140000581999999</v>
      </c>
      <c r="D66" s="1">
        <v>0.1157902777</v>
      </c>
      <c r="E66">
        <f>0.0314*SQRT(C66/D66)</f>
        <v>9.292072513392266E-2</v>
      </c>
      <c r="F66">
        <f>D66/(1-D66)</f>
        <v>0.13095340933235516</v>
      </c>
      <c r="G66">
        <f>E66/F66</f>
        <v>0.70957087415794662</v>
      </c>
      <c r="H66">
        <f>LOG(G66)</f>
        <v>-0.14900421934894487</v>
      </c>
      <c r="I66" s="2">
        <v>70.87912087912089</v>
      </c>
      <c r="J66" s="18" t="str">
        <f t="shared" si="0"/>
        <v>HFU 5</v>
      </c>
    </row>
    <row r="67" spans="1:10" x14ac:dyDescent="0.3">
      <c r="A67" s="1">
        <v>2301.9699999999998</v>
      </c>
      <c r="B67" s="1">
        <v>0.19900000100000001</v>
      </c>
      <c r="C67" s="1">
        <v>3.0569999218000001</v>
      </c>
      <c r="D67" s="1">
        <v>0.16117244959999999</v>
      </c>
      <c r="E67">
        <f>0.0314*SQRT(C67/D67)</f>
        <v>0.1367514558658193</v>
      </c>
      <c r="F67">
        <f>D67/(1-D67)</f>
        <v>0.19214014790423126</v>
      </c>
      <c r="G67">
        <f>E67/F67</f>
        <v>0.71172764962156976</v>
      </c>
      <c r="H67">
        <f>LOG(G67)</f>
        <v>-0.14768616211346669</v>
      </c>
      <c r="I67" s="2">
        <v>71.978021978021985</v>
      </c>
      <c r="J67" s="18" t="str">
        <f t="shared" ref="J67:J92" si="1">IF(H67&lt;=$N$3,$M$2,IF(H67&lt;=$N$4,$M$3,IF(H67&lt;=$N$5,$M$4,IF(H67&lt;=$N$6,$M$5,IF(H67&lt;=$O$7,$M$6,IF(H67&gt;=$O$7,$M$7))))))</f>
        <v>HFU 5</v>
      </c>
    </row>
    <row r="68" spans="1:10" x14ac:dyDescent="0.3">
      <c r="A68" s="1">
        <v>2311.66</v>
      </c>
      <c r="B68" s="1">
        <v>0.1850000024</v>
      </c>
      <c r="C68" s="1">
        <v>2.7290000916000001</v>
      </c>
      <c r="D68" s="1">
        <v>0.15579539540000001</v>
      </c>
      <c r="E68">
        <f>0.0314*SQRT(C68/D68)</f>
        <v>0.1314177763083004</v>
      </c>
      <c r="F68">
        <f>D68/(1-D68)</f>
        <v>0.18454696237272811</v>
      </c>
      <c r="G68">
        <f>E68/F68</f>
        <v>0.71211021096558014</v>
      </c>
      <c r="H68">
        <f>LOG(G68)</f>
        <v>-0.14745278682644811</v>
      </c>
      <c r="I68" s="2">
        <v>73.076923076923094</v>
      </c>
      <c r="J68" s="18" t="str">
        <f t="shared" si="1"/>
        <v>HFU 5</v>
      </c>
    </row>
    <row r="69" spans="1:10" x14ac:dyDescent="0.3">
      <c r="A69" s="1">
        <v>2304.66</v>
      </c>
      <c r="B69" s="1">
        <v>0.20000000300000001</v>
      </c>
      <c r="C69" s="1">
        <v>4.5869998931999998</v>
      </c>
      <c r="D69" s="1">
        <v>0.17921917139999999</v>
      </c>
      <c r="E69">
        <f>0.0314*SQRT(C69/D69)</f>
        <v>0.1588553261418606</v>
      </c>
      <c r="F69">
        <f>D69/(1-D69)</f>
        <v>0.21835204375532608</v>
      </c>
      <c r="G69">
        <f>E69/F69</f>
        <v>0.72751930052857938</v>
      </c>
      <c r="H69">
        <f>LOG(G69)</f>
        <v>-0.13815548068999553</v>
      </c>
      <c r="I69" s="2">
        <v>74.175824175824189</v>
      </c>
      <c r="J69" s="18" t="str">
        <f t="shared" si="1"/>
        <v>HFU 5</v>
      </c>
    </row>
    <row r="70" spans="1:10" x14ac:dyDescent="0.3">
      <c r="A70" s="1">
        <v>2299.33</v>
      </c>
      <c r="B70" s="1">
        <v>0.2089999914</v>
      </c>
      <c r="C70" s="1">
        <v>6.9770002365000003</v>
      </c>
      <c r="D70" s="1">
        <v>0.19842250650000001</v>
      </c>
      <c r="E70">
        <f>0.0314*SQRT(C70/D70)</f>
        <v>0.18619523013302858</v>
      </c>
      <c r="F70">
        <f>D70/(1-D70)</f>
        <v>0.24754001716491561</v>
      </c>
      <c r="G70">
        <f>E70/F70</f>
        <v>0.75218234314406618</v>
      </c>
      <c r="H70">
        <f>LOG(G70)</f>
        <v>-0.12367686549631353</v>
      </c>
      <c r="I70" s="2">
        <v>75.274725274725284</v>
      </c>
      <c r="J70" s="18" t="str">
        <f t="shared" si="1"/>
        <v>HFU 5</v>
      </c>
    </row>
    <row r="71" spans="1:10" x14ac:dyDescent="0.3">
      <c r="A71" s="1">
        <v>2310.9699999999998</v>
      </c>
      <c r="B71" s="1">
        <v>0.17100000379999999</v>
      </c>
      <c r="C71" s="1">
        <v>3.4260001183000002</v>
      </c>
      <c r="D71" s="1">
        <v>0.16064047810000001</v>
      </c>
      <c r="E71">
        <f>0.0314*SQRT(C71/D71)</f>
        <v>0.14500929491987258</v>
      </c>
      <c r="F71">
        <f>D71/(1-D71)</f>
        <v>0.19138459016509313</v>
      </c>
      <c r="G71">
        <f>E71/F71</f>
        <v>0.75768532249531662</v>
      </c>
      <c r="H71">
        <f>LOG(G71)</f>
        <v>-0.12051112560662552</v>
      </c>
      <c r="I71" s="2">
        <v>76.373626373626379</v>
      </c>
      <c r="J71" s="18" t="str">
        <f t="shared" si="1"/>
        <v>HFU 5</v>
      </c>
    </row>
    <row r="72" spans="1:10" x14ac:dyDescent="0.3">
      <c r="A72" s="1">
        <v>2306.37</v>
      </c>
      <c r="B72" s="1">
        <v>0.20600000020000001</v>
      </c>
      <c r="C72" s="1">
        <v>7.7309999465999999</v>
      </c>
      <c r="D72" s="1">
        <v>0.20094068349999999</v>
      </c>
      <c r="E72">
        <f>0.0314*SQRT(C72/D72)</f>
        <v>0.19476617964502568</v>
      </c>
      <c r="F72">
        <f>D72/(1-D72)</f>
        <v>0.25147154829525098</v>
      </c>
      <c r="G72">
        <f>E72/F72</f>
        <v>0.77450582765869036</v>
      </c>
      <c r="H72">
        <f>LOG(G72)</f>
        <v>-0.110975310105563</v>
      </c>
      <c r="I72" s="2">
        <v>77.472527472527489</v>
      </c>
      <c r="J72" s="18" t="str">
        <f t="shared" si="1"/>
        <v>HFU 5</v>
      </c>
    </row>
    <row r="73" spans="1:10" x14ac:dyDescent="0.3">
      <c r="A73" s="1">
        <v>2305.94</v>
      </c>
      <c r="B73" s="1">
        <v>0.20700000230000001</v>
      </c>
      <c r="C73" s="1">
        <v>5.9730000496000004</v>
      </c>
      <c r="D73" s="1">
        <v>0.18346741799999999</v>
      </c>
      <c r="E73">
        <f>0.0314*SQRT(C73/D73)</f>
        <v>0.17916221900354345</v>
      </c>
      <c r="F73">
        <f>D73/(1-D73)</f>
        <v>0.22469087216411898</v>
      </c>
      <c r="G73">
        <f>E73/F73</f>
        <v>0.79737203954008229</v>
      </c>
      <c r="H73">
        <f>LOG(G73)</f>
        <v>-9.8338997274520182E-2</v>
      </c>
      <c r="I73" s="2">
        <v>78.571428571428584</v>
      </c>
      <c r="J73" s="18" t="str">
        <f t="shared" si="1"/>
        <v>HFU 5</v>
      </c>
    </row>
    <row r="74" spans="1:10" x14ac:dyDescent="0.3">
      <c r="A74" s="1">
        <v>2316.66</v>
      </c>
      <c r="B74" s="1">
        <v>0.13600000740000001</v>
      </c>
      <c r="C74" s="1">
        <v>0.61599999670000005</v>
      </c>
      <c r="D74" s="1">
        <v>9.1300629100000003E-2</v>
      </c>
      <c r="E74">
        <f>0.0314*SQRT(C74/D74)</f>
        <v>8.1561108185438005E-2</v>
      </c>
      <c r="F74">
        <f>D74/(1-D74)</f>
        <v>0.10047396534408672</v>
      </c>
      <c r="G74">
        <f>E74/F74</f>
        <v>0.81176360369694711</v>
      </c>
      <c r="H74">
        <f>LOG(G74)</f>
        <v>-9.057042464712442E-2</v>
      </c>
      <c r="I74" s="2">
        <v>79.670329670329679</v>
      </c>
      <c r="J74" s="18" t="str">
        <f t="shared" si="1"/>
        <v>HFU 5</v>
      </c>
    </row>
    <row r="75" spans="1:10" x14ac:dyDescent="0.3">
      <c r="A75" s="1">
        <v>2310.64</v>
      </c>
      <c r="B75" s="1">
        <v>0.1840000004</v>
      </c>
      <c r="C75" s="1">
        <v>4.2829999923999997</v>
      </c>
      <c r="D75" s="1">
        <v>0.16456831990000001</v>
      </c>
      <c r="E75">
        <f>0.0314*SQRT(C75/D75)</f>
        <v>0.16018821691236368</v>
      </c>
      <c r="F75">
        <f>D75/(1-D75)</f>
        <v>0.19698597003204549</v>
      </c>
      <c r="G75">
        <f>E75/F75</f>
        <v>0.81319607120397663</v>
      </c>
      <c r="H75">
        <f>LOG(G75)</f>
        <v>-8.9804728236846001E-2</v>
      </c>
      <c r="I75" s="2">
        <v>80.769230769230788</v>
      </c>
      <c r="J75" s="18" t="str">
        <f t="shared" si="1"/>
        <v>HFU 5</v>
      </c>
    </row>
    <row r="76" spans="1:10" x14ac:dyDescent="0.3">
      <c r="A76" s="1">
        <v>2316.96</v>
      </c>
      <c r="B76" s="1">
        <v>0.18000000720000001</v>
      </c>
      <c r="C76" s="1">
        <v>1.4060000181000001</v>
      </c>
      <c r="D76" s="1">
        <v>0.1115598604</v>
      </c>
      <c r="E76">
        <f>0.0314*SQRT(C76/D76)</f>
        <v>0.11147265117021388</v>
      </c>
      <c r="F76">
        <f>D76/(1-D76)</f>
        <v>0.12556823518827875</v>
      </c>
      <c r="G76">
        <f>E76/F76</f>
        <v>0.88774562295209647</v>
      </c>
      <c r="H76">
        <f>LOG(G76)</f>
        <v>-5.1711460318870486E-2</v>
      </c>
      <c r="I76" s="2">
        <v>81.868131868131883</v>
      </c>
      <c r="J76" s="18" t="str">
        <f t="shared" si="1"/>
        <v>HFU 5</v>
      </c>
    </row>
    <row r="77" spans="1:10" x14ac:dyDescent="0.3">
      <c r="A77" s="1">
        <v>2297.66</v>
      </c>
      <c r="B77" s="1">
        <v>0.2089999914</v>
      </c>
      <c r="C77" s="1">
        <v>5.8489999771000001</v>
      </c>
      <c r="D77" s="1">
        <v>0.16948509219999999</v>
      </c>
      <c r="E77">
        <f>0.0314*SQRT(C77/D77)</f>
        <v>0.18446106253056496</v>
      </c>
      <c r="F77">
        <f>D77/(1-D77)</f>
        <v>0.2040723057566288</v>
      </c>
      <c r="G77">
        <f>E77/F77</f>
        <v>0.90390051627362078</v>
      </c>
      <c r="H77">
        <f>LOG(G77)</f>
        <v>-4.3879365554407544E-2</v>
      </c>
      <c r="I77" s="2">
        <v>82.967032967032978</v>
      </c>
      <c r="J77" s="18" t="str">
        <f t="shared" si="1"/>
        <v>HFU 5</v>
      </c>
    </row>
    <row r="78" spans="1:10" x14ac:dyDescent="0.3">
      <c r="A78" s="1">
        <v>2314.96</v>
      </c>
      <c r="B78" s="1">
        <v>0.1439999938</v>
      </c>
      <c r="C78" s="1">
        <v>1.1990000009999999</v>
      </c>
      <c r="D78" s="1">
        <v>0.1004485041</v>
      </c>
      <c r="E78">
        <f>0.0314*SQRT(C78/D78)</f>
        <v>0.10848445287763901</v>
      </c>
      <c r="F78">
        <f>D78/(1-D78)</f>
        <v>0.1116650959481774</v>
      </c>
      <c r="G78">
        <f>E78/F78</f>
        <v>0.97151622856246422</v>
      </c>
      <c r="H78">
        <f>LOG(G78)</f>
        <v>-1.2549940389714753E-2</v>
      </c>
      <c r="I78" s="2">
        <v>84.065934065934073</v>
      </c>
      <c r="J78" s="18" t="str">
        <f t="shared" si="1"/>
        <v>HFU 5</v>
      </c>
    </row>
    <row r="79" spans="1:10" x14ac:dyDescent="0.3">
      <c r="A79" s="1">
        <v>2304.96</v>
      </c>
      <c r="B79" s="1">
        <v>0.1899999976</v>
      </c>
      <c r="C79" s="1">
        <v>4.5980000496000004</v>
      </c>
      <c r="D79" s="1">
        <v>0.1497398019</v>
      </c>
      <c r="E79">
        <f>0.0314*SQRT(C79/D79)</f>
        <v>0.17399850096756589</v>
      </c>
      <c r="F79">
        <f>D79/(1-D79)</f>
        <v>0.17611056266612277</v>
      </c>
      <c r="G79">
        <f>E79/F79</f>
        <v>0.98800718329109538</v>
      </c>
      <c r="H79">
        <f>LOG(G79)</f>
        <v>-5.2398978695137131E-3</v>
      </c>
      <c r="I79" s="2">
        <v>85.164835164835182</v>
      </c>
      <c r="J79" s="18" t="str">
        <f t="shared" si="1"/>
        <v>HFU 5</v>
      </c>
    </row>
    <row r="80" spans="1:10" x14ac:dyDescent="0.3">
      <c r="A80" s="1">
        <v>2301.3200000000002</v>
      </c>
      <c r="B80" s="1">
        <v>0.226000011</v>
      </c>
      <c r="C80" s="1">
        <v>13.399999619000001</v>
      </c>
      <c r="D80" s="1">
        <v>0.20395758750000001</v>
      </c>
      <c r="E80">
        <f>0.0314*SQRT(C80/D80)</f>
        <v>0.25451425284905649</v>
      </c>
      <c r="F80">
        <f>D80/(1-D80)</f>
        <v>0.25621447337141728</v>
      </c>
      <c r="G80">
        <f>E80/F80</f>
        <v>0.99336407307523145</v>
      </c>
      <c r="H80">
        <f>LOG(G80)</f>
        <v>-2.8915511530857468E-3</v>
      </c>
      <c r="I80" s="2">
        <v>86.263736263736277</v>
      </c>
      <c r="J80" s="18" t="str">
        <f t="shared" si="1"/>
        <v>HFU 5</v>
      </c>
    </row>
    <row r="81" spans="1:10" x14ac:dyDescent="0.3">
      <c r="A81" s="1">
        <v>2298.33</v>
      </c>
      <c r="B81" s="1">
        <v>0.2099999934</v>
      </c>
      <c r="C81" s="1">
        <v>17.5</v>
      </c>
      <c r="D81" s="1">
        <v>0.218398273</v>
      </c>
      <c r="E81">
        <f>0.0314*SQRT(C81/D81)</f>
        <v>0.28107619936898459</v>
      </c>
      <c r="F81">
        <f>D81/(1-D81)</f>
        <v>0.27942398980907063</v>
      </c>
      <c r="G81">
        <f>E81/F81</f>
        <v>1.005912912348875</v>
      </c>
      <c r="H81">
        <f>LOG(G81)</f>
        <v>2.5603829828326325E-3</v>
      </c>
      <c r="I81" s="2">
        <v>87.362637362637372</v>
      </c>
      <c r="J81" s="18" t="str">
        <f t="shared" si="1"/>
        <v>HFU 5</v>
      </c>
    </row>
    <row r="82" spans="1:10" x14ac:dyDescent="0.3">
      <c r="A82" s="1">
        <v>2300.33</v>
      </c>
      <c r="B82" s="1">
        <v>0.2089999914</v>
      </c>
      <c r="C82" s="1">
        <v>6.9860000610000004</v>
      </c>
      <c r="D82" s="1">
        <v>0.1661520749</v>
      </c>
      <c r="E82">
        <f>0.0314*SQRT(C82/D82)</f>
        <v>0.20360622697099395</v>
      </c>
      <c r="F82">
        <f>D82/(1-D82)</f>
        <v>0.19925944515611052</v>
      </c>
      <c r="G82">
        <f>E82/F82</f>
        <v>1.021814683923655</v>
      </c>
      <c r="H82">
        <f>LOG(G82)</f>
        <v>9.3721393926281607E-3</v>
      </c>
      <c r="I82" s="2">
        <v>88.461538461538467</v>
      </c>
      <c r="J82" s="18" t="str">
        <f t="shared" si="1"/>
        <v>HFU 5</v>
      </c>
    </row>
    <row r="83" spans="1:10" x14ac:dyDescent="0.3">
      <c r="A83" s="1">
        <v>2310.0500000000002</v>
      </c>
      <c r="B83" s="1">
        <v>0.1850000024</v>
      </c>
      <c r="C83" s="1">
        <v>5.0830001831000002</v>
      </c>
      <c r="D83" s="1">
        <v>0.1442044079</v>
      </c>
      <c r="E83">
        <f>0.0314*SQRT(C83/D83)</f>
        <v>0.18642340794594919</v>
      </c>
      <c r="F83">
        <f>D83/(1-D83)</f>
        <v>0.16850333097199413</v>
      </c>
      <c r="G83">
        <f>E83/F83</f>
        <v>1.1063485028490829</v>
      </c>
      <c r="H83">
        <f>LOG(G83)</f>
        <v>4.3891952487209902E-2</v>
      </c>
      <c r="I83" s="2">
        <v>89.560439560439576</v>
      </c>
      <c r="J83" s="18" t="str">
        <f t="shared" si="1"/>
        <v>HFU 5</v>
      </c>
    </row>
    <row r="84" spans="1:10" x14ac:dyDescent="0.3">
      <c r="A84" s="1">
        <v>2300.66</v>
      </c>
      <c r="B84" s="1">
        <v>0.20000000300000001</v>
      </c>
      <c r="C84" s="1">
        <v>16.600000381000001</v>
      </c>
      <c r="D84" s="1">
        <v>0.1816101819</v>
      </c>
      <c r="E84">
        <f>0.0314*SQRT(C84/D84)</f>
        <v>0.30020201320790035</v>
      </c>
      <c r="F84">
        <f>D84/(1-D84)</f>
        <v>0.22191158526584803</v>
      </c>
      <c r="G84">
        <f>E84/F84</f>
        <v>1.3528000931013182</v>
      </c>
      <c r="H84">
        <f>LOG(G84)</f>
        <v>0.13123362447835132</v>
      </c>
      <c r="I84" s="2">
        <v>90.659340659340671</v>
      </c>
      <c r="J84" s="16" t="str">
        <f t="shared" si="1"/>
        <v>HFU 6</v>
      </c>
    </row>
    <row r="85" spans="1:10" x14ac:dyDescent="0.3">
      <c r="A85" s="1">
        <v>2309.98</v>
      </c>
      <c r="B85" s="1">
        <v>0.20499999820000001</v>
      </c>
      <c r="C85" s="1">
        <v>10.600000380999999</v>
      </c>
      <c r="D85" s="1">
        <v>0.15455095469999999</v>
      </c>
      <c r="E85">
        <f>0.0314*SQRT(C85/D85)</f>
        <v>0.26004394293209254</v>
      </c>
      <c r="F85">
        <f>D85/(1-D85)</f>
        <v>0.18280339372215978</v>
      </c>
      <c r="G85">
        <f>E85/F85</f>
        <v>1.4225334532209482</v>
      </c>
      <c r="H85">
        <f>LOG(G85)</f>
        <v>0.15306248833841066</v>
      </c>
      <c r="I85" s="2">
        <v>91.758241758241766</v>
      </c>
      <c r="J85" s="16" t="str">
        <f t="shared" si="1"/>
        <v>HFU 6</v>
      </c>
    </row>
    <row r="86" spans="1:10" x14ac:dyDescent="0.3">
      <c r="A86" s="1">
        <v>2297.33</v>
      </c>
      <c r="B86" s="1">
        <v>0.1870000064</v>
      </c>
      <c r="C86" s="1">
        <v>6.0760002136000004</v>
      </c>
      <c r="D86" s="1">
        <v>0.12982285020000001</v>
      </c>
      <c r="E86">
        <f>0.0314*SQRT(C86/D86)</f>
        <v>0.21481419112877456</v>
      </c>
      <c r="F86">
        <f>D86/(1-D86)</f>
        <v>0.14919128849779412</v>
      </c>
      <c r="G86">
        <f>E86/F86</f>
        <v>1.4398574695060076</v>
      </c>
      <c r="H86">
        <f>LOG(G86)</f>
        <v>0.15831950371283848</v>
      </c>
      <c r="I86" s="2">
        <v>92.857142857142875</v>
      </c>
      <c r="J86" s="16" t="str">
        <f t="shared" si="1"/>
        <v>HFU 6</v>
      </c>
    </row>
    <row r="87" spans="1:10" x14ac:dyDescent="0.3">
      <c r="A87" s="1">
        <v>2315.66</v>
      </c>
      <c r="B87" s="1">
        <v>0.1860000044</v>
      </c>
      <c r="C87" s="1">
        <v>1.9470000267000001</v>
      </c>
      <c r="D87" s="1">
        <v>9.1094873800000004E-2</v>
      </c>
      <c r="E87">
        <f>0.0314*SQRT(C87/D87)</f>
        <v>0.14516624982229673</v>
      </c>
      <c r="F87">
        <f>D87/(1-D87)</f>
        <v>0.10022484324723133</v>
      </c>
      <c r="G87">
        <f>E87/F87</f>
        <v>1.4484058554644523</v>
      </c>
      <c r="H87">
        <f>LOG(G87)</f>
        <v>0.16089027186905602</v>
      </c>
      <c r="I87" s="2">
        <v>93.95604395604397</v>
      </c>
      <c r="J87" s="16" t="str">
        <f t="shared" si="1"/>
        <v>HFU 6</v>
      </c>
    </row>
    <row r="88" spans="1:10" x14ac:dyDescent="0.3">
      <c r="A88" s="1">
        <v>2315.33</v>
      </c>
      <c r="B88" s="1">
        <v>0.17499999699999999</v>
      </c>
      <c r="C88" s="1">
        <v>4.6129999160999997</v>
      </c>
      <c r="D88" s="1">
        <v>8.9863173700000007E-2</v>
      </c>
      <c r="E88">
        <f>0.0314*SQRT(C88/D88)</f>
        <v>0.22497304948277289</v>
      </c>
      <c r="F88">
        <f>D88/(1-D88)</f>
        <v>9.8735894541618338E-2</v>
      </c>
      <c r="G88">
        <f>E88/F88</f>
        <v>2.2785335619554661</v>
      </c>
      <c r="H88">
        <f>LOG(G88)</f>
        <v>0.35765542996244931</v>
      </c>
      <c r="I88" s="2">
        <v>95.054945054945065</v>
      </c>
      <c r="J88" s="16" t="str">
        <f t="shared" si="1"/>
        <v>HFU 6</v>
      </c>
    </row>
    <row r="89" spans="1:10" x14ac:dyDescent="0.3">
      <c r="A89" s="1">
        <v>2316.0500000000002</v>
      </c>
      <c r="B89" s="1">
        <v>0.1870000064</v>
      </c>
      <c r="C89" s="1">
        <v>3.2539999485000002</v>
      </c>
      <c r="D89" s="1">
        <v>7.7805906499999994E-2</v>
      </c>
      <c r="E89">
        <f>0.0314*SQRT(C89/D89)</f>
        <v>0.20306362533450567</v>
      </c>
      <c r="F89">
        <f>D89/(1-D89)</f>
        <v>8.4370423806016268E-2</v>
      </c>
      <c r="G89">
        <f>E89/F89</f>
        <v>2.4068105406390723</v>
      </c>
      <c r="H89">
        <f>LOG(G89)</f>
        <v>0.38144190481868778</v>
      </c>
      <c r="I89" s="2">
        <v>96.15384615384616</v>
      </c>
      <c r="J89" s="16" t="str">
        <f t="shared" si="1"/>
        <v>HFU 6</v>
      </c>
    </row>
    <row r="90" spans="1:10" x14ac:dyDescent="0.3">
      <c r="A90" s="1">
        <v>2315.91</v>
      </c>
      <c r="B90" s="1">
        <v>0.1979999989</v>
      </c>
      <c r="C90" s="1">
        <v>5.3920001983999999</v>
      </c>
      <c r="D90" s="1">
        <v>8.5733830900000002E-2</v>
      </c>
      <c r="E90">
        <f>0.0314*SQRT(C90/D90)</f>
        <v>0.249016705342019</v>
      </c>
      <c r="F90">
        <f>D90/(1-D90)</f>
        <v>9.3773382191748425E-2</v>
      </c>
      <c r="G90">
        <f>E90/F90</f>
        <v>2.6555158779794037</v>
      </c>
      <c r="H90">
        <f>LOG(G90)</f>
        <v>0.42414890251592541</v>
      </c>
      <c r="I90" s="2">
        <v>97.25274725274727</v>
      </c>
      <c r="J90" s="16" t="str">
        <f t="shared" si="1"/>
        <v>HFU 6</v>
      </c>
    </row>
    <row r="91" spans="1:10" x14ac:dyDescent="0.3">
      <c r="A91" s="1">
        <v>2316.33</v>
      </c>
      <c r="B91" s="1">
        <v>0.17799998819999999</v>
      </c>
      <c r="C91" s="1">
        <v>3.1340000629000002</v>
      </c>
      <c r="D91" s="1">
        <v>7.0928402200000004E-2</v>
      </c>
      <c r="E91">
        <f>0.0314*SQRT(C91/D91)</f>
        <v>0.20872240015102245</v>
      </c>
      <c r="F91">
        <f>D91/(1-D91)</f>
        <v>7.6343311288339114E-2</v>
      </c>
      <c r="G91">
        <f>E91/F91</f>
        <v>2.7339972111335871</v>
      </c>
      <c r="H91">
        <f>LOG(G91)</f>
        <v>0.43679806722159437</v>
      </c>
      <c r="I91" s="2">
        <v>98.351648351648365</v>
      </c>
      <c r="J91" s="16" t="str">
        <f t="shared" si="1"/>
        <v>HFU 6</v>
      </c>
    </row>
    <row r="92" spans="1:10" x14ac:dyDescent="0.3">
      <c r="A92" s="1">
        <v>2297.0500000000002</v>
      </c>
      <c r="B92" s="1">
        <v>0.2099999934</v>
      </c>
      <c r="C92" s="1">
        <v>14</v>
      </c>
      <c r="D92" s="1">
        <v>0.1047309563</v>
      </c>
      <c r="E92">
        <f>0.0314*SQRT(C92/D92)</f>
        <v>0.36304138164580574</v>
      </c>
      <c r="F92">
        <f>D92/(1-D92)</f>
        <v>0.11698266240410161</v>
      </c>
      <c r="G92">
        <f>E92/F92</f>
        <v>3.1033776645613163</v>
      </c>
      <c r="H92">
        <f>LOG(G92)</f>
        <v>0.49183463012962114</v>
      </c>
      <c r="I92" s="3">
        <v>99.45054945054946</v>
      </c>
      <c r="J92" s="16" t="str">
        <f t="shared" si="1"/>
        <v>HFU 6</v>
      </c>
    </row>
  </sheetData>
  <sortState ref="A2:J92">
    <sortCondition ref="H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2"/>
  <sheetViews>
    <sheetView tabSelected="1" workbookViewId="0">
      <selection activeCell="K2" sqref="K2"/>
    </sheetView>
  </sheetViews>
  <sheetFormatPr defaultRowHeight="14.4" x14ac:dyDescent="0.3"/>
  <cols>
    <col min="1" max="4" width="9" style="1" customWidth="1"/>
    <col min="5" max="8" width="9" customWidth="1"/>
    <col min="9" max="9" width="9" style="3" customWidth="1"/>
    <col min="10" max="10" width="13.88671875" style="19" customWidth="1"/>
    <col min="19" max="19" width="9" customWidth="1"/>
  </cols>
  <sheetData>
    <row r="1" spans="1:22" s="14" customFormat="1" ht="18.600000000000001" customHeight="1" thickBot="1" x14ac:dyDescent="0.35">
      <c r="A1" s="12" t="s">
        <v>12</v>
      </c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3" t="s">
        <v>7</v>
      </c>
      <c r="J1" s="29" t="s">
        <v>19</v>
      </c>
      <c r="S1"/>
    </row>
    <row r="2" spans="1:22" x14ac:dyDescent="0.3">
      <c r="A2" s="1">
        <v>2297.0500000000002</v>
      </c>
      <c r="B2" s="1">
        <v>0.2099999934</v>
      </c>
      <c r="C2" s="1">
        <v>14</v>
      </c>
      <c r="D2" s="1">
        <v>0.1047309563</v>
      </c>
      <c r="E2">
        <f>0.0314*SQRT(C2/D2)</f>
        <v>0.36304138164580574</v>
      </c>
      <c r="F2">
        <f>D2/(1-D2)</f>
        <v>0.11698266240410161</v>
      </c>
      <c r="G2">
        <f>E2/F2</f>
        <v>3.1033776645613163</v>
      </c>
      <c r="H2">
        <f>LOG(G2)</f>
        <v>0.49183463012962114</v>
      </c>
      <c r="I2" s="3">
        <v>99.45054945054946</v>
      </c>
      <c r="J2" s="16" t="str">
        <f>IF(H2&lt;=$N$3,$M$2,IF(H2&lt;=$N$4,$M$3,IF(H2&lt;=$N$5,$M$4,IF(H2&lt;=$N$6,$M$5,IF(H2&lt;=$O$7,$M$6,IF(H2&gt;=$O$7,$M$7))))))</f>
        <v>HFU 6</v>
      </c>
      <c r="M2" s="26" t="s">
        <v>13</v>
      </c>
      <c r="N2" s="4" t="s">
        <v>10</v>
      </c>
      <c r="O2" s="4">
        <v>-1.4</v>
      </c>
      <c r="P2" s="10"/>
      <c r="U2" s="1"/>
    </row>
    <row r="3" spans="1:22" x14ac:dyDescent="0.3">
      <c r="A3" s="1">
        <v>2297.33</v>
      </c>
      <c r="B3" s="1">
        <v>0.1870000064</v>
      </c>
      <c r="C3" s="1">
        <v>6.0760002136000004</v>
      </c>
      <c r="D3" s="1">
        <v>0.12982285020000001</v>
      </c>
      <c r="E3">
        <f>0.0314*SQRT(C3/D3)</f>
        <v>0.21481419112877456</v>
      </c>
      <c r="F3">
        <f>D3/(1-D3)</f>
        <v>0.14919128849779412</v>
      </c>
      <c r="G3">
        <f>E3/F3</f>
        <v>1.4398574695060076</v>
      </c>
      <c r="H3">
        <f>LOG(G3)</f>
        <v>0.15831950371283848</v>
      </c>
      <c r="I3" s="2">
        <v>92.857142857142875</v>
      </c>
      <c r="J3" s="16" t="str">
        <f>IF(H3&lt;=$N$3,$M$2,IF(H3&lt;=$N$4,$M$3,IF(H3&lt;=$N$5,$M$4,IF(H3&lt;=$N$6,$M$5,IF(H3&lt;=$O$7,$M$6,IF(H3&gt;=$O$7,$M$7))))))</f>
        <v>HFU 6</v>
      </c>
      <c r="M3" s="25" t="s">
        <v>14</v>
      </c>
      <c r="N3" s="5">
        <v>-1.4</v>
      </c>
      <c r="O3" s="5" t="s">
        <v>8</v>
      </c>
      <c r="P3" s="6">
        <v>-1</v>
      </c>
      <c r="U3" s="1"/>
    </row>
    <row r="4" spans="1:22" x14ac:dyDescent="0.3">
      <c r="A4" s="1">
        <v>2297.66</v>
      </c>
      <c r="B4" s="1">
        <v>0.2089999914</v>
      </c>
      <c r="C4" s="1">
        <v>5.8489999771000001</v>
      </c>
      <c r="D4" s="1">
        <v>0.16948509219999999</v>
      </c>
      <c r="E4">
        <f>0.0314*SQRT(C4/D4)</f>
        <v>0.18446106253056496</v>
      </c>
      <c r="F4">
        <f>D4/(1-D4)</f>
        <v>0.2040723057566288</v>
      </c>
      <c r="G4">
        <f>E4/F4</f>
        <v>0.90390051627362078</v>
      </c>
      <c r="H4">
        <f>LOG(G4)</f>
        <v>-4.3879365554407544E-2</v>
      </c>
      <c r="I4" s="2">
        <v>82.967032967032978</v>
      </c>
      <c r="J4" s="18" t="str">
        <f>IF(H4&lt;=$N$3,$M$2,IF(H4&lt;=$N$4,$M$3,IF(H4&lt;=$N$5,$M$4,IF(H4&lt;=$N$6,$M$5,IF(H4&lt;=$O$7,$M$6,IF(H4&gt;=$O$7,$M$7))))))</f>
        <v>HFU 5</v>
      </c>
      <c r="M4" s="24" t="s">
        <v>15</v>
      </c>
      <c r="N4" s="7">
        <v>-1</v>
      </c>
      <c r="O4" s="7" t="s">
        <v>8</v>
      </c>
      <c r="P4" s="8">
        <v>-0.7</v>
      </c>
      <c r="U4" s="1"/>
    </row>
    <row r="5" spans="1:22" x14ac:dyDescent="0.3">
      <c r="A5" s="1">
        <v>2297.9699999999998</v>
      </c>
      <c r="B5" s="1">
        <v>0.1899999976</v>
      </c>
      <c r="C5" s="1">
        <v>3.6840000153000001</v>
      </c>
      <c r="D5" s="1">
        <v>0.18971735240000001</v>
      </c>
      <c r="E5">
        <f>0.0314*SQRT(C5/D5)</f>
        <v>0.13836808555253721</v>
      </c>
      <c r="F5">
        <f>D5/(1-D5)</f>
        <v>0.23413725193539489</v>
      </c>
      <c r="G5">
        <f>E5/F5</f>
        <v>0.59096997341848401</v>
      </c>
      <c r="H5">
        <f>LOG(G5)</f>
        <v>-0.22843458461779942</v>
      </c>
      <c r="I5" s="2">
        <v>64.285714285714292</v>
      </c>
      <c r="J5" s="18" t="str">
        <f>IF(H5&lt;=$N$3,$M$2,IF(H5&lt;=$N$4,$M$3,IF(H5&lt;=$N$5,$M$4,IF(H5&lt;=$N$6,$M$5,IF(H5&lt;=$O$7,$M$6,IF(H5&gt;=$O$7,$M$7))))))</f>
        <v>HFU 5</v>
      </c>
      <c r="M5" s="23" t="s">
        <v>16</v>
      </c>
      <c r="N5" s="5">
        <v>-0.7</v>
      </c>
      <c r="O5" s="5" t="s">
        <v>8</v>
      </c>
      <c r="P5" s="6">
        <v>-0.45</v>
      </c>
    </row>
    <row r="6" spans="1:22" x14ac:dyDescent="0.3">
      <c r="A6" s="1">
        <v>2298.0500000000002</v>
      </c>
      <c r="B6" s="1">
        <v>0.18299999829999999</v>
      </c>
      <c r="C6" s="1">
        <v>1.6590000390999999</v>
      </c>
      <c r="D6" s="1">
        <v>0.19760918620000001</v>
      </c>
      <c r="E6">
        <f>0.0314*SQRT(C6/D6)</f>
        <v>9.098070155876338E-2</v>
      </c>
      <c r="F6">
        <f>D6/(1-D6)</f>
        <v>0.24627548421716491</v>
      </c>
      <c r="G6">
        <f>E6/F6</f>
        <v>0.36942654624338045</v>
      </c>
      <c r="H6">
        <f>LOG(G6)</f>
        <v>-0.43247190025261489</v>
      </c>
      <c r="I6" s="2">
        <v>43.406593406593409</v>
      </c>
      <c r="J6" s="18" t="str">
        <f>IF(H6&lt;=$N$3,$M$2,IF(H6&lt;=$N$4,$M$3,IF(H6&lt;=$N$5,$M$4,IF(H6&lt;=$N$6,$M$5,IF(H6&lt;=$O$7,$M$6,IF(H6&gt;=$O$7,$M$7))))))</f>
        <v>HFU 5</v>
      </c>
      <c r="M6" s="22" t="s">
        <v>17</v>
      </c>
      <c r="N6" s="7">
        <v>-0.45</v>
      </c>
      <c r="O6" s="7" t="s">
        <v>8</v>
      </c>
      <c r="P6" s="8">
        <v>0.05</v>
      </c>
    </row>
    <row r="7" spans="1:22" ht="15" thickBot="1" x14ac:dyDescent="0.35">
      <c r="A7" s="1">
        <v>2298.33</v>
      </c>
      <c r="B7" s="1">
        <v>0.2099999934</v>
      </c>
      <c r="C7" s="1">
        <v>17.5</v>
      </c>
      <c r="D7" s="1">
        <v>0.218398273</v>
      </c>
      <c r="E7">
        <f>0.0314*SQRT(C7/D7)</f>
        <v>0.28107619936898459</v>
      </c>
      <c r="F7">
        <f>D7/(1-D7)</f>
        <v>0.27942398980907063</v>
      </c>
      <c r="G7">
        <f>E7/F7</f>
        <v>1.005912912348875</v>
      </c>
      <c r="H7">
        <f>LOG(G7)</f>
        <v>2.5603829828326325E-3</v>
      </c>
      <c r="I7" s="2">
        <v>87.362637362637372</v>
      </c>
      <c r="J7" s="18" t="str">
        <f>IF(H7&lt;=$N$3,$M$2,IF(H7&lt;=$N$4,$M$3,IF(H7&lt;=$N$5,$M$4,IF(H7&lt;=$N$6,$M$5,IF(H7&lt;=$O$7,$M$6,IF(H7&gt;=$O$7,$M$7))))))</f>
        <v>HFU 5</v>
      </c>
      <c r="M7" s="21" t="s">
        <v>18</v>
      </c>
      <c r="N7" s="9" t="s">
        <v>9</v>
      </c>
      <c r="O7" s="9">
        <v>0.05</v>
      </c>
      <c r="P7" s="11"/>
    </row>
    <row r="8" spans="1:22" x14ac:dyDescent="0.3">
      <c r="A8" s="1">
        <v>2298.66</v>
      </c>
      <c r="B8" s="1">
        <v>0.21100001039999999</v>
      </c>
      <c r="C8" s="1">
        <v>7.0729999542000002</v>
      </c>
      <c r="D8" s="1">
        <v>0.2155639231</v>
      </c>
      <c r="E8">
        <f>0.0314*SQRT(C8/D8)</f>
        <v>0.17986366405022511</v>
      </c>
      <c r="F8">
        <f>D8/(1-D8)</f>
        <v>0.2748011335122213</v>
      </c>
      <c r="G8">
        <f>E8/F8</f>
        <v>0.65452300633332716</v>
      </c>
      <c r="H8">
        <f>LOG(G8)</f>
        <v>-0.18407508349365187</v>
      </c>
      <c r="I8" s="2">
        <v>66.483516483516496</v>
      </c>
      <c r="J8" s="18" t="str">
        <f>IF(H8&lt;=$N$3,$M$2,IF(H8&lt;=$N$4,$M$3,IF(H8&lt;=$N$5,$M$4,IF(H8&lt;=$N$6,$M$5,IF(H8&lt;=$O$7,$M$6,IF(H8&gt;=$O$7,$M$7))))))</f>
        <v>HFU 5</v>
      </c>
    </row>
    <row r="9" spans="1:22" x14ac:dyDescent="0.3">
      <c r="A9" s="1">
        <v>2298.9699999999998</v>
      </c>
      <c r="B9" s="1">
        <v>0.1909999996</v>
      </c>
      <c r="C9" s="1">
        <v>2.9349999428000002</v>
      </c>
      <c r="D9" s="1">
        <v>0.19457353650000001</v>
      </c>
      <c r="E9">
        <f>0.0314*SQRT(C9/D9)</f>
        <v>0.12195280963731341</v>
      </c>
      <c r="F9">
        <f>D9/(1-D9)</f>
        <v>0.24157827600359197</v>
      </c>
      <c r="G9">
        <f>E9/F9</f>
        <v>0.5048169547972936</v>
      </c>
      <c r="H9">
        <f>LOG(G9)</f>
        <v>-0.29686606729155335</v>
      </c>
      <c r="I9" s="2">
        <v>56.593406593406598</v>
      </c>
      <c r="J9" s="18" t="str">
        <f>IF(H9&lt;=$N$3,$M$2,IF(H9&lt;=$N$4,$M$3,IF(H9&lt;=$N$5,$M$4,IF(H9&lt;=$N$6,$M$5,IF(H9&lt;=$O$7,$M$6,IF(H9&gt;=$O$7,$M$7))))))</f>
        <v>HFU 5</v>
      </c>
    </row>
    <row r="10" spans="1:22" x14ac:dyDescent="0.3">
      <c r="A10" s="1">
        <v>2299.0500000000002</v>
      </c>
      <c r="B10" s="1">
        <v>0.12700000410000001</v>
      </c>
      <c r="C10" s="1">
        <v>3.09999995E-2</v>
      </c>
      <c r="D10" s="1">
        <v>0.1909709275</v>
      </c>
      <c r="E10">
        <f>0.0314*SQRT(C10/D10)</f>
        <v>1.2651058466099983E-2</v>
      </c>
      <c r="F10">
        <f>D10/(1-D10)</f>
        <v>0.2360495240422896</v>
      </c>
      <c r="G10">
        <f>E10/F10</f>
        <v>5.3594933171030139E-2</v>
      </c>
      <c r="H10">
        <f>LOG(G10)</f>
        <v>-1.2708762662750617</v>
      </c>
      <c r="I10" s="2">
        <v>13.736263736263737</v>
      </c>
      <c r="J10" s="20" t="str">
        <f>IF(H10&lt;=$N$3,$M$2,IF(H10&lt;=$N$4,$M$3,IF(H10&lt;=$N$5,$M$4,IF(H10&lt;=$N$6,$M$5,IF(H10&lt;=$O$7,$M$6,IF(H10&gt;=$O$7,$M$7))))))</f>
        <v>HFU 2</v>
      </c>
    </row>
    <row r="11" spans="1:22" x14ac:dyDescent="0.3">
      <c r="A11" s="1">
        <v>2299.33</v>
      </c>
      <c r="B11" s="1">
        <v>0.2089999914</v>
      </c>
      <c r="C11" s="1">
        <v>6.9770002365000003</v>
      </c>
      <c r="D11" s="1">
        <v>0.19842250650000001</v>
      </c>
      <c r="E11">
        <f>0.0314*SQRT(C11/D11)</f>
        <v>0.18619523013302858</v>
      </c>
      <c r="F11">
        <f>D11/(1-D11)</f>
        <v>0.24754001716491561</v>
      </c>
      <c r="G11">
        <f>E11/F11</f>
        <v>0.75218234314406618</v>
      </c>
      <c r="H11">
        <f>LOG(G11)</f>
        <v>-0.12367686549631353</v>
      </c>
      <c r="I11" s="2">
        <v>75.274725274725284</v>
      </c>
      <c r="J11" s="18" t="str">
        <f>IF(H11&lt;=$N$3,$M$2,IF(H11&lt;=$N$4,$M$3,IF(H11&lt;=$N$5,$M$4,IF(H11&lt;=$N$6,$M$5,IF(H11&lt;=$O$7,$M$6,IF(H11&gt;=$O$7,$M$7))))))</f>
        <v>HFU 5</v>
      </c>
      <c r="T11" s="1"/>
      <c r="U11" s="1"/>
      <c r="V11" s="1"/>
    </row>
    <row r="12" spans="1:22" x14ac:dyDescent="0.3">
      <c r="A12" s="1">
        <v>2299.66</v>
      </c>
      <c r="B12" s="1">
        <v>0.15299999710000001</v>
      </c>
      <c r="C12" s="1">
        <v>0.30899998550000002</v>
      </c>
      <c r="D12" s="1">
        <v>0.21484211089999999</v>
      </c>
      <c r="E12">
        <f>0.0314*SQRT(C12/D12)</f>
        <v>3.7657299477555535E-2</v>
      </c>
      <c r="F12">
        <f>D12/(1-D12)</f>
        <v>0.27362918195506675</v>
      </c>
      <c r="G12">
        <f>E12/F12</f>
        <v>0.13762164988579079</v>
      </c>
      <c r="H12">
        <f>LOG(G12)</f>
        <v>-0.86131323989175124</v>
      </c>
      <c r="I12" s="2">
        <v>29.120879120879124</v>
      </c>
      <c r="J12" s="17" t="str">
        <f>IF(H12&lt;=$N$3,$M$2,IF(H12&lt;=$N$4,$M$3,IF(H12&lt;=$N$5,$M$4,IF(H12&lt;=$N$6,$M$5,IF(H12&lt;=$O$7,$M$6,IF(H12&gt;=$O$7,$M$7))))))</f>
        <v>HFU 3</v>
      </c>
      <c r="T12" s="1"/>
      <c r="U12" s="1"/>
    </row>
    <row r="13" spans="1:22" x14ac:dyDescent="0.3">
      <c r="A13" s="1">
        <v>2299.9699999999998</v>
      </c>
      <c r="B13" s="1">
        <v>0.2079999894</v>
      </c>
      <c r="C13" s="1">
        <v>6.7199997902000002</v>
      </c>
      <c r="D13" s="1">
        <v>0.2053327113</v>
      </c>
      <c r="E13">
        <f>0.0314*SQRT(C13/D13)</f>
        <v>0.17963262109800801</v>
      </c>
      <c r="F13">
        <f>D13/(1-D13)</f>
        <v>0.25838827672887449</v>
      </c>
      <c r="G13">
        <f>E13/F13</f>
        <v>0.69520422277708682</v>
      </c>
      <c r="H13">
        <f>LOG(G13)</f>
        <v>-0.1578875985800785</v>
      </c>
      <c r="I13" s="2">
        <v>68.681318681318686</v>
      </c>
      <c r="J13" s="18" t="str">
        <f>IF(H13&lt;=$N$3,$M$2,IF(H13&lt;=$N$4,$M$3,IF(H13&lt;=$N$5,$M$4,IF(H13&lt;=$N$6,$M$5,IF(H13&lt;=$O$7,$M$6,IF(H13&gt;=$O$7,$M$7))))))</f>
        <v>HFU 5</v>
      </c>
      <c r="T13" s="1"/>
      <c r="U13" s="1"/>
    </row>
    <row r="14" spans="1:22" x14ac:dyDescent="0.3">
      <c r="A14" s="1">
        <v>2300.0500000000002</v>
      </c>
      <c r="B14" s="1">
        <v>0.19900000100000001</v>
      </c>
      <c r="C14" s="1">
        <v>3.5050001144</v>
      </c>
      <c r="D14" s="1">
        <v>0.19622366129999999</v>
      </c>
      <c r="E14">
        <f>0.0314*SQRT(C14/D14)</f>
        <v>0.13270826730433866</v>
      </c>
      <c r="F14">
        <f>D14/(1-D14)</f>
        <v>0.24412719291708107</v>
      </c>
      <c r="G14">
        <f>E14/F14</f>
        <v>0.54360297072441921</v>
      </c>
      <c r="H14">
        <f>LOG(G14)</f>
        <v>-0.26471817856629604</v>
      </c>
      <c r="I14" s="2">
        <v>60.989010989010993</v>
      </c>
      <c r="J14" s="18" t="str">
        <f>IF(H14&lt;=$N$3,$M$2,IF(H14&lt;=$N$4,$M$3,IF(H14&lt;=$N$5,$M$4,IF(H14&lt;=$N$6,$M$5,IF(H14&lt;=$O$7,$M$6,IF(H14&gt;=$O$7,$M$7))))))</f>
        <v>HFU 5</v>
      </c>
      <c r="T14" s="1"/>
      <c r="U14" s="1"/>
    </row>
    <row r="15" spans="1:22" x14ac:dyDescent="0.3">
      <c r="A15" s="1">
        <v>2300.33</v>
      </c>
      <c r="B15" s="1">
        <v>0.2089999914</v>
      </c>
      <c r="C15" s="1">
        <v>6.9860000610000004</v>
      </c>
      <c r="D15" s="1">
        <v>0.1661520749</v>
      </c>
      <c r="E15">
        <f>0.0314*SQRT(C15/D15)</f>
        <v>0.20360622697099395</v>
      </c>
      <c r="F15">
        <f>D15/(1-D15)</f>
        <v>0.19925944515611052</v>
      </c>
      <c r="G15">
        <f>E15/F15</f>
        <v>1.021814683923655</v>
      </c>
      <c r="H15">
        <f>LOG(G15)</f>
        <v>9.3721393926281607E-3</v>
      </c>
      <c r="I15" s="2">
        <v>88.461538461538467</v>
      </c>
      <c r="J15" s="18" t="str">
        <f>IF(H15&lt;=$N$3,$M$2,IF(H15&lt;=$N$4,$M$3,IF(H15&lt;=$N$5,$M$4,IF(H15&lt;=$N$6,$M$5,IF(H15&lt;=$O$7,$M$6,IF(H15&gt;=$O$7,$M$7))))))</f>
        <v>HFU 5</v>
      </c>
      <c r="T15" s="1"/>
      <c r="U15" s="1"/>
    </row>
    <row r="16" spans="1:22" x14ac:dyDescent="0.3">
      <c r="A16" s="1">
        <v>2300.66</v>
      </c>
      <c r="B16" s="1">
        <v>0.20000000300000001</v>
      </c>
      <c r="C16" s="1">
        <v>16.600000381000001</v>
      </c>
      <c r="D16" s="1">
        <v>0.1816101819</v>
      </c>
      <c r="E16">
        <f>0.0314*SQRT(C16/D16)</f>
        <v>0.30020201320790035</v>
      </c>
      <c r="F16">
        <f>D16/(1-D16)</f>
        <v>0.22191158526584803</v>
      </c>
      <c r="G16">
        <f>E16/F16</f>
        <v>1.3528000931013182</v>
      </c>
      <c r="H16">
        <f>LOG(G16)</f>
        <v>0.13123362447835132</v>
      </c>
      <c r="I16" s="2">
        <v>90.659340659340671</v>
      </c>
      <c r="J16" s="16" t="str">
        <f>IF(H16&lt;=$N$3,$M$2,IF(H16&lt;=$N$4,$M$3,IF(H16&lt;=$N$5,$M$4,IF(H16&lt;=$N$6,$M$5,IF(H16&lt;=$O$7,$M$6,IF(H16&gt;=$O$7,$M$7))))))</f>
        <v>HFU 6</v>
      </c>
      <c r="T16" s="1"/>
      <c r="U16" s="1"/>
    </row>
    <row r="17" spans="1:21" x14ac:dyDescent="0.3">
      <c r="A17" s="1">
        <v>2300.96</v>
      </c>
      <c r="B17" s="1">
        <v>0.1369999945</v>
      </c>
      <c r="C17" s="1">
        <v>0.75199997429999998</v>
      </c>
      <c r="D17" s="1">
        <v>0.18126174810000001</v>
      </c>
      <c r="E17">
        <f>0.0314*SQRT(C17/D17)</f>
        <v>6.3956616315560905E-2</v>
      </c>
      <c r="F17">
        <f>D17/(1-D17)</f>
        <v>0.22139157133474102</v>
      </c>
      <c r="G17">
        <f>E17/F17</f>
        <v>0.28888460355547763</v>
      </c>
      <c r="H17">
        <f>LOG(G17)</f>
        <v>-0.53927560377393624</v>
      </c>
      <c r="I17" s="2">
        <v>39.010989010989015</v>
      </c>
      <c r="J17" s="27" t="str">
        <f>IF(H17&lt;=$N$3,$M$2,IF(H17&lt;=$N$4,$M$3,IF(H17&lt;=$N$5,$M$4,IF(H17&lt;=$N$6,$M$5,IF(H17&lt;=$O$7,$M$6,IF(H17&gt;=$O$7,$M$7))))))</f>
        <v>HFU 4</v>
      </c>
      <c r="T17" s="1"/>
      <c r="U17" s="1"/>
    </row>
    <row r="18" spans="1:21" x14ac:dyDescent="0.3">
      <c r="A18" s="1">
        <v>2301.0500000000002</v>
      </c>
      <c r="B18" s="1">
        <v>0.148999989</v>
      </c>
      <c r="C18" s="1">
        <v>5.0999998999999997E-2</v>
      </c>
      <c r="D18" s="1">
        <v>0.18452394010000001</v>
      </c>
      <c r="E18">
        <f>0.0314*SQRT(C18/D18)</f>
        <v>1.6507768588035227E-2</v>
      </c>
      <c r="F18">
        <f>D18/(1-D18)</f>
        <v>0.22627756861756038</v>
      </c>
      <c r="G18">
        <f>E18/F18</f>
        <v>7.2953623679488905E-2</v>
      </c>
      <c r="H18">
        <f>LOG(G18)</f>
        <v>-1.1369531313932733</v>
      </c>
      <c r="I18" s="2">
        <v>22.527472527472529</v>
      </c>
      <c r="J18" s="20" t="str">
        <f>IF(H18&lt;=$N$3,$M$2,IF(H18&lt;=$N$4,$M$3,IF(H18&lt;=$N$5,$M$4,IF(H18&lt;=$N$6,$M$5,IF(H18&lt;=$O$7,$M$6,IF(H18&gt;=$O$7,$M$7))))))</f>
        <v>HFU 2</v>
      </c>
      <c r="T18" s="1"/>
      <c r="U18" s="1"/>
    </row>
    <row r="19" spans="1:21" x14ac:dyDescent="0.3">
      <c r="A19" s="1">
        <v>2301.3200000000002</v>
      </c>
      <c r="B19" s="1">
        <v>0.226000011</v>
      </c>
      <c r="C19" s="1">
        <v>13.399999619000001</v>
      </c>
      <c r="D19" s="1">
        <v>0.20395758750000001</v>
      </c>
      <c r="E19">
        <f>0.0314*SQRT(C19/D19)</f>
        <v>0.25451425284905649</v>
      </c>
      <c r="F19">
        <f>D19/(1-D19)</f>
        <v>0.25621447337141728</v>
      </c>
      <c r="G19">
        <f>E19/F19</f>
        <v>0.99336407307523145</v>
      </c>
      <c r="H19">
        <f>LOG(G19)</f>
        <v>-2.8915511530857468E-3</v>
      </c>
      <c r="I19" s="2">
        <v>86.263736263736277</v>
      </c>
      <c r="J19" s="18" t="str">
        <f>IF(H19&lt;=$N$3,$M$2,IF(H19&lt;=$N$4,$M$3,IF(H19&lt;=$N$5,$M$4,IF(H19&lt;=$N$6,$M$5,IF(H19&lt;=$O$7,$M$6,IF(H19&gt;=$O$7,$M$7))))))</f>
        <v>HFU 5</v>
      </c>
      <c r="T19" s="1"/>
      <c r="U19" s="1"/>
    </row>
    <row r="20" spans="1:21" x14ac:dyDescent="0.3">
      <c r="A20" s="1">
        <v>2301.66</v>
      </c>
      <c r="B20" s="1">
        <v>0.18200001120000001</v>
      </c>
      <c r="C20" s="1">
        <v>2.9560000895999998</v>
      </c>
      <c r="D20" s="1">
        <v>0.1910076141</v>
      </c>
      <c r="E20">
        <f>0.0314*SQRT(C20/D20)</f>
        <v>0.12352547415743681</v>
      </c>
      <c r="F20">
        <f>D20/(1-D20)</f>
        <v>0.23610557704755772</v>
      </c>
      <c r="G20">
        <f>E20/F20</f>
        <v>0.5231789765497814</v>
      </c>
      <c r="H20">
        <f>LOG(G20)</f>
        <v>-0.28134971604438863</v>
      </c>
      <c r="I20" s="2">
        <v>59.890109890109891</v>
      </c>
      <c r="J20" s="18" t="str">
        <f>IF(H20&lt;=$N$3,$M$2,IF(H20&lt;=$N$4,$M$3,IF(H20&lt;=$N$5,$M$4,IF(H20&lt;=$N$6,$M$5,IF(H20&lt;=$O$7,$M$6,IF(H20&gt;=$O$7,$M$7))))))</f>
        <v>HFU 5</v>
      </c>
      <c r="T20" s="1"/>
      <c r="U20" s="1"/>
    </row>
    <row r="21" spans="1:21" x14ac:dyDescent="0.3">
      <c r="A21" s="1">
        <v>2301.9699999999998</v>
      </c>
      <c r="B21" s="1">
        <v>0.19900000100000001</v>
      </c>
      <c r="C21" s="1">
        <v>3.0569999218000001</v>
      </c>
      <c r="D21" s="1">
        <v>0.16117244959999999</v>
      </c>
      <c r="E21">
        <f>0.0314*SQRT(C21/D21)</f>
        <v>0.1367514558658193</v>
      </c>
      <c r="F21">
        <f>D21/(1-D21)</f>
        <v>0.19214014790423126</v>
      </c>
      <c r="G21">
        <f>E21/F21</f>
        <v>0.71172764962156976</v>
      </c>
      <c r="H21">
        <f>LOG(G21)</f>
        <v>-0.14768616211346669</v>
      </c>
      <c r="I21" s="2">
        <v>71.978021978021985</v>
      </c>
      <c r="J21" s="18" t="str">
        <f>IF(H21&lt;=$N$3,$M$2,IF(H21&lt;=$N$4,$M$3,IF(H21&lt;=$N$5,$M$4,IF(H21&lt;=$N$6,$M$5,IF(H21&lt;=$O$7,$M$6,IF(H21&gt;=$O$7,$M$7))))))</f>
        <v>HFU 5</v>
      </c>
      <c r="T21" s="1"/>
      <c r="U21" s="1"/>
    </row>
    <row r="22" spans="1:21" x14ac:dyDescent="0.3">
      <c r="A22" s="1">
        <v>2302.0500000000002</v>
      </c>
      <c r="B22" s="1">
        <v>0.18100000920000001</v>
      </c>
      <c r="C22" s="1">
        <v>1.2860000134</v>
      </c>
      <c r="D22" s="1">
        <v>0.1648272425</v>
      </c>
      <c r="E22">
        <f>0.0314*SQRT(C22/D22)</f>
        <v>8.770727905318286E-2</v>
      </c>
      <c r="F22">
        <f>D22/(1-D22)</f>
        <v>0.19735706297867361</v>
      </c>
      <c r="G22">
        <f>E22/F22</f>
        <v>0.44440912186994036</v>
      </c>
      <c r="H22">
        <f>LOG(G22)</f>
        <v>-0.35221703538121024</v>
      </c>
      <c r="I22" s="2">
        <v>51.098901098901102</v>
      </c>
      <c r="J22" s="18" t="str">
        <f>IF(H22&lt;=$N$3,$M$2,IF(H22&lt;=$N$4,$M$3,IF(H22&lt;=$N$5,$M$4,IF(H22&lt;=$N$6,$M$5,IF(H22&lt;=$O$7,$M$6,IF(H22&gt;=$O$7,$M$7))))))</f>
        <v>HFU 5</v>
      </c>
    </row>
    <row r="23" spans="1:21" x14ac:dyDescent="0.3">
      <c r="A23" s="1">
        <v>2302.33</v>
      </c>
      <c r="B23" s="1">
        <v>8.3999998899999997E-2</v>
      </c>
      <c r="C23" s="1">
        <v>3.9000000799999997E-2</v>
      </c>
      <c r="D23" s="1">
        <v>0.18047949669999999</v>
      </c>
      <c r="E23">
        <f>0.0314*SQRT(C23/D23)</f>
        <v>1.4596476097839848E-2</v>
      </c>
      <c r="F23">
        <f>D23/(1-D23)</f>
        <v>0.22022572464417314</v>
      </c>
      <c r="G23">
        <f>E23/F23</f>
        <v>6.6279614343074209E-2</v>
      </c>
      <c r="H23">
        <f>LOG(G23)</f>
        <v>-1.1786200272466969</v>
      </c>
      <c r="I23" s="2">
        <v>20.329670329670332</v>
      </c>
      <c r="J23" s="20" t="str">
        <f>IF(H23&lt;=$N$3,$M$2,IF(H23&lt;=$N$4,$M$3,IF(H23&lt;=$N$5,$M$4,IF(H23&lt;=$N$6,$M$5,IF(H23&lt;=$O$7,$M$6,IF(H23&gt;=$O$7,$M$7))))))</f>
        <v>HFU 2</v>
      </c>
    </row>
    <row r="24" spans="1:21" x14ac:dyDescent="0.3">
      <c r="A24" s="1">
        <v>2302.65</v>
      </c>
      <c r="B24" s="1">
        <v>0.1870000064</v>
      </c>
      <c r="C24" s="1">
        <v>2.0920000075999998</v>
      </c>
      <c r="D24" s="1">
        <v>0.14985552429999999</v>
      </c>
      <c r="E24">
        <f>0.0314*SQRT(C24/D24)</f>
        <v>0.11732055538318181</v>
      </c>
      <c r="F24">
        <f>D24/(1-D24)</f>
        <v>0.17627065585130164</v>
      </c>
      <c r="G24">
        <f>E24/F24</f>
        <v>0.66557053876370131</v>
      </c>
      <c r="H24">
        <f>LOG(G24)</f>
        <v>-0.17680591017816499</v>
      </c>
      <c r="I24" s="2">
        <v>67.582417582417591</v>
      </c>
      <c r="J24" s="18" t="str">
        <f>IF(H24&lt;=$N$3,$M$2,IF(H24&lt;=$N$4,$M$3,IF(H24&lt;=$N$5,$M$4,IF(H24&lt;=$N$6,$M$5,IF(H24&lt;=$O$7,$M$6,IF(H24&gt;=$O$7,$M$7))))))</f>
        <v>HFU 5</v>
      </c>
    </row>
    <row r="25" spans="1:21" x14ac:dyDescent="0.3">
      <c r="A25" s="1">
        <v>2302.9499999999998</v>
      </c>
      <c r="B25" s="1">
        <v>0.1889999956</v>
      </c>
      <c r="C25" s="1">
        <v>3.2620000838999998</v>
      </c>
      <c r="D25" s="1">
        <v>0.18930295110000001</v>
      </c>
      <c r="E25">
        <f>0.0314*SQRT(C25/D25)</f>
        <v>0.13034456884163798</v>
      </c>
      <c r="F25">
        <f>D25/(1-D25)</f>
        <v>0.23350640212254015</v>
      </c>
      <c r="G25">
        <f>E25/F25</f>
        <v>0.5582055466437934</v>
      </c>
      <c r="H25">
        <f>LOG(G25)</f>
        <v>-0.25320585243208044</v>
      </c>
      <c r="I25" s="2">
        <v>63.18681318681319</v>
      </c>
      <c r="J25" s="18" t="str">
        <f>IF(H25&lt;=$N$3,$M$2,IF(H25&lt;=$N$4,$M$3,IF(H25&lt;=$N$5,$M$4,IF(H25&lt;=$N$6,$M$5,IF(H25&lt;=$O$7,$M$6,IF(H25&gt;=$O$7,$M$7))))))</f>
        <v>HFU 5</v>
      </c>
    </row>
    <row r="26" spans="1:21" x14ac:dyDescent="0.3">
      <c r="A26" s="1">
        <v>2303.0500000000002</v>
      </c>
      <c r="B26" s="1">
        <v>0.19299998879999999</v>
      </c>
      <c r="C26" s="1">
        <v>2.6730000973000001</v>
      </c>
      <c r="D26" s="1">
        <v>0.19340266289999999</v>
      </c>
      <c r="E26">
        <f>0.0314*SQRT(C26/D26)</f>
        <v>0.11673414604552954</v>
      </c>
      <c r="F26">
        <f>D26/(1-D26)</f>
        <v>0.23977597495591829</v>
      </c>
      <c r="G26">
        <f>E26/F26</f>
        <v>0.48684671626083709</v>
      </c>
      <c r="H26">
        <f>LOG(G26)</f>
        <v>-0.31260775492666831</v>
      </c>
      <c r="I26" s="2">
        <v>53.296703296703299</v>
      </c>
      <c r="J26" s="18" t="str">
        <f>IF(H26&lt;=$N$3,$M$2,IF(H26&lt;=$N$4,$M$3,IF(H26&lt;=$N$5,$M$4,IF(H26&lt;=$N$6,$M$5,IF(H26&lt;=$O$7,$M$6,IF(H26&gt;=$O$7,$M$7))))))</f>
        <v>HFU 5</v>
      </c>
    </row>
    <row r="27" spans="1:21" x14ac:dyDescent="0.3">
      <c r="A27" s="1">
        <v>2303.33</v>
      </c>
      <c r="B27" s="1">
        <v>0.19700001180000001</v>
      </c>
      <c r="C27" s="1">
        <v>3.1549999714000001</v>
      </c>
      <c r="D27" s="1">
        <v>0.19679541889999999</v>
      </c>
      <c r="E27">
        <f>0.0314*SQRT(C27/D27)</f>
        <v>0.12572505539586995</v>
      </c>
      <c r="F27">
        <f>D27/(1-D27)</f>
        <v>0.24501281931246691</v>
      </c>
      <c r="G27">
        <f>E27/F27</f>
        <v>0.5131366421914918</v>
      </c>
      <c r="H27">
        <f>LOG(G27)</f>
        <v>-0.28976697202678531</v>
      </c>
      <c r="I27" s="2">
        <v>57.692307692307693</v>
      </c>
      <c r="J27" s="18" t="str">
        <f>IF(H27&lt;=$N$3,$M$2,IF(H27&lt;=$N$4,$M$3,IF(H27&lt;=$N$5,$M$4,IF(H27&lt;=$N$6,$M$5,IF(H27&lt;=$O$7,$M$6,IF(H27&gt;=$O$7,$M$7))))))</f>
        <v>HFU 5</v>
      </c>
    </row>
    <row r="28" spans="1:21" x14ac:dyDescent="0.3">
      <c r="A28" s="1">
        <v>2303.66</v>
      </c>
      <c r="B28" s="1">
        <v>0.1860000044</v>
      </c>
      <c r="C28" s="1">
        <v>1.6369999647</v>
      </c>
      <c r="D28" s="1">
        <v>0.17456828059999999</v>
      </c>
      <c r="E28">
        <f>0.0314*SQRT(C28/D28)</f>
        <v>9.6154876833505307E-2</v>
      </c>
      <c r="F28">
        <f>D28/(1-D28)</f>
        <v>0.21148724539795044</v>
      </c>
      <c r="G28">
        <f>E28/F28</f>
        <v>0.45466040589149004</v>
      </c>
      <c r="H28">
        <f>LOG(G28)</f>
        <v>-0.34231286468988925</v>
      </c>
      <c r="I28" s="2">
        <v>52.197802197802197</v>
      </c>
      <c r="J28" s="18" t="str">
        <f>IF(H28&lt;=$N$3,$M$2,IF(H28&lt;=$N$4,$M$3,IF(H28&lt;=$N$5,$M$4,IF(H28&lt;=$N$6,$M$5,IF(H28&lt;=$O$7,$M$6,IF(H28&gt;=$O$7,$M$7))))))</f>
        <v>HFU 5</v>
      </c>
    </row>
    <row r="29" spans="1:21" x14ac:dyDescent="0.3">
      <c r="A29" s="1">
        <v>2303.9699999999998</v>
      </c>
      <c r="B29" s="1">
        <v>0.21200001239999999</v>
      </c>
      <c r="C29" s="1">
        <v>6.7119998931999998</v>
      </c>
      <c r="D29" s="1">
        <v>0.2029448599</v>
      </c>
      <c r="E29">
        <f>0.0314*SQRT(C29/D29)</f>
        <v>0.180578728384372</v>
      </c>
      <c r="F29">
        <f>D29/(1-D29)</f>
        <v>0.25461834406404826</v>
      </c>
      <c r="G29">
        <f>E29/F29</f>
        <v>0.70921334850464712</v>
      </c>
      <c r="H29">
        <f>LOG(G29)</f>
        <v>-0.14922309889267432</v>
      </c>
      <c r="I29" s="2">
        <v>69.780219780219795</v>
      </c>
      <c r="J29" s="18" t="str">
        <f>IF(H29&lt;=$N$3,$M$2,IF(H29&lt;=$N$4,$M$3,IF(H29&lt;=$N$5,$M$4,IF(H29&lt;=$N$6,$M$5,IF(H29&lt;=$O$7,$M$6,IF(H29&gt;=$O$7,$M$7))))))</f>
        <v>HFU 5</v>
      </c>
    </row>
    <row r="30" spans="1:21" x14ac:dyDescent="0.3">
      <c r="A30" s="1">
        <v>2304.0500000000002</v>
      </c>
      <c r="B30" s="1">
        <v>0.19399999079999999</v>
      </c>
      <c r="C30" s="1">
        <v>2.5450000763</v>
      </c>
      <c r="D30" s="1">
        <v>0.20850355919999999</v>
      </c>
      <c r="E30">
        <f>0.0314*SQRT(C30/D30)</f>
        <v>0.10970257242025026</v>
      </c>
      <c r="F30">
        <f>D30/(1-D30)</f>
        <v>0.26342956007389789</v>
      </c>
      <c r="G30">
        <f>E30/F30</f>
        <v>0.41643987253927095</v>
      </c>
      <c r="H30">
        <f>LOG(G30)</f>
        <v>-0.38044769512027327</v>
      </c>
      <c r="I30" s="2">
        <v>47.802197802197803</v>
      </c>
      <c r="J30" s="18" t="str">
        <f>IF(H30&lt;=$N$3,$M$2,IF(H30&lt;=$N$4,$M$3,IF(H30&lt;=$N$5,$M$4,IF(H30&lt;=$N$6,$M$5,IF(H30&lt;=$O$7,$M$6,IF(H30&gt;=$O$7,$M$7))))))</f>
        <v>HFU 5</v>
      </c>
    </row>
    <row r="31" spans="1:21" x14ac:dyDescent="0.3">
      <c r="A31" s="1">
        <v>2304.33</v>
      </c>
      <c r="B31" s="1">
        <v>7.9999998200000005E-2</v>
      </c>
      <c r="C31" s="1">
        <v>3.9000000799999997E-2</v>
      </c>
      <c r="D31" s="1">
        <v>0.20422813300000001</v>
      </c>
      <c r="E31">
        <f>0.0314*SQRT(C31/D31)</f>
        <v>1.3721581594470461E-2</v>
      </c>
      <c r="F31">
        <f>D31/(1-D31)</f>
        <v>0.2566415595589282</v>
      </c>
      <c r="G31">
        <f>E31/F31</f>
        <v>5.3465937543602751E-2</v>
      </c>
      <c r="H31">
        <f>LOG(G31)</f>
        <v>-1.2719228132705653</v>
      </c>
      <c r="I31" s="2">
        <v>12.637362637362639</v>
      </c>
      <c r="J31" s="20" t="str">
        <f>IF(H31&lt;=$N$3,$M$2,IF(H31&lt;=$N$4,$M$3,IF(H31&lt;=$N$5,$M$4,IF(H31&lt;=$N$6,$M$5,IF(H31&lt;=$O$7,$M$6,IF(H31&gt;=$O$7,$M$7))))))</f>
        <v>HFU 2</v>
      </c>
    </row>
    <row r="32" spans="1:21" x14ac:dyDescent="0.3">
      <c r="A32" s="1">
        <v>2304.66</v>
      </c>
      <c r="B32" s="1">
        <v>0.20000000300000001</v>
      </c>
      <c r="C32" s="1">
        <v>4.5869998931999998</v>
      </c>
      <c r="D32" s="1">
        <v>0.17921917139999999</v>
      </c>
      <c r="E32">
        <f>0.0314*SQRT(C32/D32)</f>
        <v>0.1588553261418606</v>
      </c>
      <c r="F32">
        <f>D32/(1-D32)</f>
        <v>0.21835204375532608</v>
      </c>
      <c r="G32">
        <f>E32/F32</f>
        <v>0.72751930052857938</v>
      </c>
      <c r="H32">
        <f>LOG(G32)</f>
        <v>-0.13815548068999553</v>
      </c>
      <c r="I32" s="2">
        <v>74.175824175824189</v>
      </c>
      <c r="J32" s="18" t="str">
        <f>IF(H32&lt;=$N$3,$M$2,IF(H32&lt;=$N$4,$M$3,IF(H32&lt;=$N$5,$M$4,IF(H32&lt;=$N$6,$M$5,IF(H32&lt;=$O$7,$M$6,IF(H32&gt;=$O$7,$M$7))))))</f>
        <v>HFU 5</v>
      </c>
    </row>
    <row r="33" spans="1:10" x14ac:dyDescent="0.3">
      <c r="A33" s="1">
        <v>2304.96</v>
      </c>
      <c r="B33" s="1">
        <v>0.1899999976</v>
      </c>
      <c r="C33" s="1">
        <v>4.5980000496000004</v>
      </c>
      <c r="D33" s="1">
        <v>0.1497398019</v>
      </c>
      <c r="E33">
        <f>0.0314*SQRT(C33/D33)</f>
        <v>0.17399850096756589</v>
      </c>
      <c r="F33">
        <f>D33/(1-D33)</f>
        <v>0.17611056266612277</v>
      </c>
      <c r="G33">
        <f>E33/F33</f>
        <v>0.98800718329109538</v>
      </c>
      <c r="H33">
        <f>LOG(G33)</f>
        <v>-5.2398978695137131E-3</v>
      </c>
      <c r="I33" s="2">
        <v>85.164835164835182</v>
      </c>
      <c r="J33" s="18" t="str">
        <f>IF(H33&lt;=$N$3,$M$2,IF(H33&lt;=$N$4,$M$3,IF(H33&lt;=$N$5,$M$4,IF(H33&lt;=$N$6,$M$5,IF(H33&lt;=$O$7,$M$6,IF(H33&gt;=$O$7,$M$7))))))</f>
        <v>HFU 5</v>
      </c>
    </row>
    <row r="34" spans="1:10" x14ac:dyDescent="0.3">
      <c r="A34" s="1">
        <v>2305.0500000000002</v>
      </c>
      <c r="B34" s="1">
        <v>0.17200000579999999</v>
      </c>
      <c r="C34" s="1">
        <v>0.95999997849999996</v>
      </c>
      <c r="D34" s="1">
        <v>0.1514246464</v>
      </c>
      <c r="E34">
        <f>0.0314*SQRT(C34/D34)</f>
        <v>7.9061850596571157E-2</v>
      </c>
      <c r="F34">
        <f>D34/(1-D34)</f>
        <v>0.17844572760403113</v>
      </c>
      <c r="G34">
        <f>E34/F34</f>
        <v>0.4430582432996571</v>
      </c>
      <c r="H34">
        <f>LOG(G34)</f>
        <v>-0.35353917878599361</v>
      </c>
      <c r="I34" s="2">
        <v>50</v>
      </c>
      <c r="J34" s="18" t="str">
        <f>IF(H34&lt;=$N$3,$M$2,IF(H34&lt;=$N$4,$M$3,IF(H34&lt;=$N$5,$M$4,IF(H34&lt;=$N$6,$M$5,IF(H34&lt;=$O$7,$M$6,IF(H34&gt;=$O$7,$M$7))))))</f>
        <v>HFU 5</v>
      </c>
    </row>
    <row r="35" spans="1:10" x14ac:dyDescent="0.3">
      <c r="A35" s="1">
        <v>2305.33</v>
      </c>
      <c r="B35" s="1">
        <v>0.1860000044</v>
      </c>
      <c r="C35" s="1">
        <v>0.98299998040000003</v>
      </c>
      <c r="D35" s="1">
        <v>0.1775256395</v>
      </c>
      <c r="E35">
        <f>0.0314*SQRT(C35/D35)</f>
        <v>7.3888331511123825E-2</v>
      </c>
      <c r="F35">
        <f>D35/(1-D35)</f>
        <v>0.21584337217767896</v>
      </c>
      <c r="G35">
        <f>E35/F35</f>
        <v>0.34232383772386621</v>
      </c>
      <c r="H35">
        <f>LOG(G35)</f>
        <v>-0.4655628577085254</v>
      </c>
      <c r="I35" s="2">
        <v>41.208791208791212</v>
      </c>
      <c r="J35" s="27" t="str">
        <f>IF(H35&lt;=$N$3,$M$2,IF(H35&lt;=$N$4,$M$3,IF(H35&lt;=$N$5,$M$4,IF(H35&lt;=$N$6,$M$5,IF(H35&lt;=$O$7,$M$6,IF(H35&gt;=$O$7,$M$7))))))</f>
        <v>HFU 4</v>
      </c>
    </row>
    <row r="36" spans="1:10" x14ac:dyDescent="0.3">
      <c r="A36" s="1">
        <v>2305.66</v>
      </c>
      <c r="B36" s="1">
        <v>0.1870000064</v>
      </c>
      <c r="C36" s="1">
        <v>1.6679999828000001</v>
      </c>
      <c r="D36" s="1">
        <v>0.19281950589999999</v>
      </c>
      <c r="E36">
        <f>0.0314*SQRT(C36/D36)</f>
        <v>9.2353250611227997E-2</v>
      </c>
      <c r="F36">
        <f>D36/(1-D36)</f>
        <v>0.23888028428510558</v>
      </c>
      <c r="G36">
        <f>E36/F36</f>
        <v>0.38660892793062668</v>
      </c>
      <c r="H36">
        <f>LOG(G36)</f>
        <v>-0.41272812106215812</v>
      </c>
      <c r="I36" s="2">
        <v>44.505494505494504</v>
      </c>
      <c r="J36" s="18" t="str">
        <f>IF(H36&lt;=$N$3,$M$2,IF(H36&lt;=$N$4,$M$3,IF(H36&lt;=$N$5,$M$4,IF(H36&lt;=$N$6,$M$5,IF(H36&lt;=$O$7,$M$6,IF(H36&gt;=$O$7,$M$7))))))</f>
        <v>HFU 5</v>
      </c>
    </row>
    <row r="37" spans="1:10" x14ac:dyDescent="0.3">
      <c r="A37" s="1">
        <v>2305.94</v>
      </c>
      <c r="B37" s="1">
        <v>0.20700000230000001</v>
      </c>
      <c r="C37" s="1">
        <v>5.9730000496000004</v>
      </c>
      <c r="D37" s="1">
        <v>0.18346741799999999</v>
      </c>
      <c r="E37">
        <f>0.0314*SQRT(C37/D37)</f>
        <v>0.17916221900354345</v>
      </c>
      <c r="F37">
        <f>D37/(1-D37)</f>
        <v>0.22469087216411898</v>
      </c>
      <c r="G37">
        <f>E37/F37</f>
        <v>0.79737203954008229</v>
      </c>
      <c r="H37">
        <f>LOG(G37)</f>
        <v>-9.8338997274520182E-2</v>
      </c>
      <c r="I37" s="2">
        <v>78.571428571428584</v>
      </c>
      <c r="J37" s="18" t="str">
        <f>IF(H37&lt;=$N$3,$M$2,IF(H37&lt;=$N$4,$M$3,IF(H37&lt;=$N$5,$M$4,IF(H37&lt;=$N$6,$M$5,IF(H37&lt;=$O$7,$M$6,IF(H37&gt;=$O$7,$M$7))))))</f>
        <v>HFU 5</v>
      </c>
    </row>
    <row r="38" spans="1:10" x14ac:dyDescent="0.3">
      <c r="A38" s="1">
        <v>2306.0500000000002</v>
      </c>
      <c r="B38" s="1">
        <v>0.18299999829999999</v>
      </c>
      <c r="C38" s="1">
        <v>1.6540000439</v>
      </c>
      <c r="D38" s="1">
        <v>0.184071824</v>
      </c>
      <c r="E38">
        <f>0.0314*SQRT(C38/D38)</f>
        <v>9.4124731106177112E-2</v>
      </c>
      <c r="F38">
        <f>D38/(1-D38)</f>
        <v>0.22559807274016727</v>
      </c>
      <c r="G38">
        <f>E38/F38</f>
        <v>0.41722311703693199</v>
      </c>
      <c r="H38">
        <f>LOG(G38)</f>
        <v>-0.37963163667062466</v>
      </c>
      <c r="I38" s="2">
        <v>48.901098901098905</v>
      </c>
      <c r="J38" s="18" t="str">
        <f>IF(H38&lt;=$N$3,$M$2,IF(H38&lt;=$N$4,$M$3,IF(H38&lt;=$N$5,$M$4,IF(H38&lt;=$N$6,$M$5,IF(H38&lt;=$O$7,$M$6,IF(H38&gt;=$O$7,$M$7))))))</f>
        <v>HFU 5</v>
      </c>
    </row>
    <row r="39" spans="1:10" x14ac:dyDescent="0.3">
      <c r="A39" s="1">
        <v>2306.37</v>
      </c>
      <c r="B39" s="1">
        <v>0.20600000020000001</v>
      </c>
      <c r="C39" s="1">
        <v>7.7309999465999999</v>
      </c>
      <c r="D39" s="1">
        <v>0.20094068349999999</v>
      </c>
      <c r="E39">
        <f>0.0314*SQRT(C39/D39)</f>
        <v>0.19476617964502568</v>
      </c>
      <c r="F39">
        <f>D39/(1-D39)</f>
        <v>0.25147154829525098</v>
      </c>
      <c r="G39">
        <f>E39/F39</f>
        <v>0.77450582765869036</v>
      </c>
      <c r="H39">
        <f>LOG(G39)</f>
        <v>-0.110975310105563</v>
      </c>
      <c r="I39" s="2">
        <v>77.472527472527489</v>
      </c>
      <c r="J39" s="18" t="str">
        <f>IF(H39&lt;=$N$3,$M$2,IF(H39&lt;=$N$4,$M$3,IF(H39&lt;=$N$5,$M$4,IF(H39&lt;=$N$6,$M$5,IF(H39&lt;=$O$7,$M$6,IF(H39&gt;=$O$7,$M$7))))))</f>
        <v>HFU 5</v>
      </c>
    </row>
    <row r="40" spans="1:10" x14ac:dyDescent="0.3">
      <c r="A40" s="1">
        <v>2306.66</v>
      </c>
      <c r="B40" s="1">
        <v>0.18200001120000001</v>
      </c>
      <c r="C40" s="1">
        <v>3.239000082</v>
      </c>
      <c r="D40" s="1">
        <v>0.2042122334</v>
      </c>
      <c r="E40">
        <f>0.0314*SQRT(C40/D40)</f>
        <v>0.12505303892824643</v>
      </c>
      <c r="F40">
        <f>D40/(1-D40)</f>
        <v>0.25661645223888768</v>
      </c>
      <c r="G40">
        <f>E40/F40</f>
        <v>0.487314970794752</v>
      </c>
      <c r="H40">
        <f>LOG(G40)</f>
        <v>-0.3121902464605284</v>
      </c>
      <c r="I40" s="2">
        <v>54.395604395604401</v>
      </c>
      <c r="J40" s="18" t="str">
        <f>IF(H40&lt;=$N$3,$M$2,IF(H40&lt;=$N$4,$M$3,IF(H40&lt;=$N$5,$M$4,IF(H40&lt;=$N$6,$M$5,IF(H40&lt;=$O$7,$M$6,IF(H40&gt;=$O$7,$M$7))))))</f>
        <v>HFU 5</v>
      </c>
    </row>
    <row r="41" spans="1:10" x14ac:dyDescent="0.3">
      <c r="A41" s="1">
        <v>2306.94</v>
      </c>
      <c r="B41" s="1">
        <v>0.17799998819999999</v>
      </c>
      <c r="C41" s="1">
        <v>1.5399999619</v>
      </c>
      <c r="D41" s="1">
        <v>0.1943192631</v>
      </c>
      <c r="E41">
        <f>0.0314*SQRT(C41/D41)</f>
        <v>8.8395890588158346E-2</v>
      </c>
      <c r="F41">
        <f>D41/(1-D41)</f>
        <v>0.24118643303758006</v>
      </c>
      <c r="G41">
        <f>E41/F41</f>
        <v>0.36650440688090069</v>
      </c>
      <c r="H41">
        <f>LOG(G41)</f>
        <v>-0.43592079899679276</v>
      </c>
      <c r="I41" s="2">
        <v>42.307692307692307</v>
      </c>
      <c r="J41" s="18" t="str">
        <f>IF(H41&lt;=$N$3,$M$2,IF(H41&lt;=$N$4,$M$3,IF(H41&lt;=$N$5,$M$4,IF(H41&lt;=$N$6,$M$5,IF(H41&lt;=$O$7,$M$6,IF(H41&gt;=$O$7,$M$7))))))</f>
        <v>HFU 5</v>
      </c>
    </row>
    <row r="42" spans="1:10" x14ac:dyDescent="0.3">
      <c r="A42" s="1">
        <v>2307.0500000000002</v>
      </c>
      <c r="B42" s="1">
        <v>0.1670000106</v>
      </c>
      <c r="C42" s="1">
        <v>0.68999999759999997</v>
      </c>
      <c r="D42" s="1">
        <v>0.1945424825</v>
      </c>
      <c r="E42">
        <f>0.0314*SQRT(C42/D42)</f>
        <v>5.9135321999929061E-2</v>
      </c>
      <c r="F42">
        <f>D42/(1-D42)</f>
        <v>0.24153040759222907</v>
      </c>
      <c r="G42">
        <f>E42/F42</f>
        <v>0.24483593013996827</v>
      </c>
      <c r="H42">
        <f>LOG(G42)</f>
        <v>-0.61112484830552605</v>
      </c>
      <c r="I42" s="2">
        <v>37.912087912087912</v>
      </c>
      <c r="J42" s="27" t="str">
        <f>IF(H42&lt;=$N$3,$M$2,IF(H42&lt;=$N$4,$M$3,IF(H42&lt;=$N$5,$M$4,IF(H42&lt;=$N$6,$M$5,IF(H42&lt;=$O$7,$M$6,IF(H42&gt;=$O$7,$M$7))))))</f>
        <v>HFU 4</v>
      </c>
    </row>
    <row r="43" spans="1:10" x14ac:dyDescent="0.3">
      <c r="A43" s="1">
        <v>2307.33</v>
      </c>
      <c r="B43" s="1">
        <v>0.20399999620000001</v>
      </c>
      <c r="C43" s="1">
        <v>4.9679999351999999</v>
      </c>
      <c r="D43" s="1">
        <v>0.19649361069999999</v>
      </c>
      <c r="E43">
        <f>0.0314*SQRT(C43/D43)</f>
        <v>0.15788694525842914</v>
      </c>
      <c r="F43">
        <f>D43/(1-D43)</f>
        <v>0.24454517514313931</v>
      </c>
      <c r="G43">
        <f>E43/F43</f>
        <v>0.64563508630261623</v>
      </c>
      <c r="H43">
        <f>LOG(G43)</f>
        <v>-0.19001287640623224</v>
      </c>
      <c r="I43" s="2">
        <v>65.384615384615401</v>
      </c>
      <c r="J43" s="18" t="str">
        <f>IF(H43&lt;=$N$3,$M$2,IF(H43&lt;=$N$4,$M$3,IF(H43&lt;=$N$5,$M$4,IF(H43&lt;=$N$6,$M$5,IF(H43&lt;=$O$7,$M$6,IF(H43&gt;=$O$7,$M$7))))))</f>
        <v>HFU 5</v>
      </c>
    </row>
    <row r="44" spans="1:10" x14ac:dyDescent="0.3">
      <c r="A44" s="1">
        <v>2307.9699999999998</v>
      </c>
      <c r="B44" s="1">
        <v>0.18100000920000001</v>
      </c>
      <c r="C44" s="1">
        <v>2.5380001068000002</v>
      </c>
      <c r="D44" s="1">
        <v>0.18382035199999999</v>
      </c>
      <c r="E44">
        <f>0.0314*SQRT(C44/D44)</f>
        <v>0.1166752309972714</v>
      </c>
      <c r="F44">
        <f>D44/(1-D44)</f>
        <v>0.2252204553868023</v>
      </c>
      <c r="G44">
        <f>E44/F44</f>
        <v>0.51804899691233131</v>
      </c>
      <c r="H44">
        <f>LOG(G44)</f>
        <v>-0.28562916287573364</v>
      </c>
      <c r="I44" s="2">
        <v>58.791208791208796</v>
      </c>
      <c r="J44" s="18" t="str">
        <f>IF(H44&lt;=$N$3,$M$2,IF(H44&lt;=$N$4,$M$3,IF(H44&lt;=$N$5,$M$4,IF(H44&lt;=$N$6,$M$5,IF(H44&lt;=$O$7,$M$6,IF(H44&gt;=$O$7,$M$7))))))</f>
        <v>HFU 5</v>
      </c>
    </row>
    <row r="45" spans="1:10" x14ac:dyDescent="0.3">
      <c r="A45" s="1">
        <v>2308.0700000000002</v>
      </c>
      <c r="B45" s="1">
        <v>0.14800000190000001</v>
      </c>
      <c r="C45" s="1">
        <v>3.9000000799999997E-2</v>
      </c>
      <c r="D45" s="1">
        <v>0.19474025070000001</v>
      </c>
      <c r="E45">
        <f>0.0314*SQRT(C45/D45)</f>
        <v>1.405186904128497E-2</v>
      </c>
      <c r="F45">
        <f>D45/(1-D45)</f>
        <v>0.24183532191852969</v>
      </c>
      <c r="G45">
        <f>E45/F45</f>
        <v>5.810511438035016E-2</v>
      </c>
      <c r="H45">
        <f>LOG(G45)</f>
        <v>-1.2357856395647557</v>
      </c>
      <c r="I45" s="2">
        <v>17.032967032967036</v>
      </c>
      <c r="J45" s="20" t="str">
        <f>IF(H45&lt;=$N$3,$M$2,IF(H45&lt;=$N$4,$M$3,IF(H45&lt;=$N$5,$M$4,IF(H45&lt;=$N$6,$M$5,IF(H45&lt;=$O$7,$M$6,IF(H45&gt;=$O$7,$M$7))))))</f>
        <v>HFU 2</v>
      </c>
    </row>
    <row r="46" spans="1:10" x14ac:dyDescent="0.3">
      <c r="A46" s="1">
        <v>2308.33</v>
      </c>
      <c r="B46" s="1">
        <v>0.1860000044</v>
      </c>
      <c r="C46" s="1">
        <v>2.0690000057</v>
      </c>
      <c r="D46" s="1">
        <v>0.19991666080000001</v>
      </c>
      <c r="E46">
        <f>0.0314*SQRT(C46/D46)</f>
        <v>0.10101489096910278</v>
      </c>
      <c r="F46">
        <f>D46/(1-D46)</f>
        <v>0.24986979606386486</v>
      </c>
      <c r="G46">
        <f>E46/F46</f>
        <v>0.4042701141168904</v>
      </c>
      <c r="H46">
        <f>LOG(G46)</f>
        <v>-0.39332836293013812</v>
      </c>
      <c r="I46" s="2">
        <v>46.703296703296708</v>
      </c>
      <c r="J46" s="18" t="str">
        <f>IF(H46&lt;=$N$3,$M$2,IF(H46&lt;=$N$4,$M$3,IF(H46&lt;=$N$5,$M$4,IF(H46&lt;=$N$6,$M$5,IF(H46&lt;=$O$7,$M$6,IF(H46&gt;=$O$7,$M$7))))))</f>
        <v>HFU 5</v>
      </c>
    </row>
    <row r="47" spans="1:10" x14ac:dyDescent="0.3">
      <c r="A47" s="1">
        <v>2308.66</v>
      </c>
      <c r="B47" s="1">
        <v>0.14200000460000001</v>
      </c>
      <c r="C47" s="1">
        <v>0.28600001339999997</v>
      </c>
      <c r="D47" s="1">
        <v>0.18016284699999999</v>
      </c>
      <c r="E47">
        <f>0.0314*SQRT(C47/D47)</f>
        <v>3.9562165624034473E-2</v>
      </c>
      <c r="F47">
        <f>D47/(1-D47)</f>
        <v>0.21975443091440378</v>
      </c>
      <c r="G47">
        <f>E47/F47</f>
        <v>0.18002897807072785</v>
      </c>
      <c r="H47">
        <f>LOG(G47)</f>
        <v>-0.74465758376727365</v>
      </c>
      <c r="I47" s="2">
        <v>34.615384615384613</v>
      </c>
      <c r="J47" s="17" t="str">
        <f>IF(H47&lt;=$N$3,$M$2,IF(H47&lt;=$N$4,$M$3,IF(H47&lt;=$N$5,$M$4,IF(H47&lt;=$N$6,$M$5,IF(H47&lt;=$O$7,$M$6,IF(H47&gt;=$O$7,$M$7))))))</f>
        <v>HFU 3</v>
      </c>
    </row>
    <row r="48" spans="1:10" x14ac:dyDescent="0.3">
      <c r="A48" s="1">
        <v>2308.96</v>
      </c>
      <c r="B48" s="1">
        <v>0.15100000799999999</v>
      </c>
      <c r="C48" s="1">
        <v>0.1369999945</v>
      </c>
      <c r="D48" s="1">
        <v>0.183242619</v>
      </c>
      <c r="E48">
        <f>0.0314*SQRT(C48/D48)</f>
        <v>2.7150427848050038E-2</v>
      </c>
      <c r="F48">
        <f>D48/(1-D48)</f>
        <v>0.22435379619789442</v>
      </c>
      <c r="G48">
        <f>E48/F48</f>
        <v>0.12101612857979734</v>
      </c>
      <c r="H48">
        <f>LOG(G48)</f>
        <v>-0.91715674467184927</v>
      </c>
      <c r="I48" s="2">
        <v>24.72527472527473</v>
      </c>
      <c r="J48" s="17" t="str">
        <f>IF(H48&lt;=$N$3,$M$2,IF(H48&lt;=$N$4,$M$3,IF(H48&lt;=$N$5,$M$4,IF(H48&lt;=$N$6,$M$5,IF(H48&lt;=$O$7,$M$6,IF(H48&gt;=$O$7,$M$7))))))</f>
        <v>HFU 3</v>
      </c>
    </row>
    <row r="49" spans="1:10" x14ac:dyDescent="0.3">
      <c r="A49" s="1">
        <v>2309.66</v>
      </c>
      <c r="B49" s="1">
        <v>0.15199999510000001</v>
      </c>
      <c r="C49" s="1">
        <v>0.99599999189999999</v>
      </c>
      <c r="D49" s="1">
        <v>0.1872649938</v>
      </c>
      <c r="E49">
        <f>0.0314*SQRT(C49/D49)</f>
        <v>7.2415413559081251E-2</v>
      </c>
      <c r="F49">
        <f>D49/(1-D49)</f>
        <v>0.23041334798112206</v>
      </c>
      <c r="G49">
        <f>E49/F49</f>
        <v>0.31428480248034196</v>
      </c>
      <c r="H49">
        <f>LOG(G49)</f>
        <v>-0.50267661916855666</v>
      </c>
      <c r="I49" s="2">
        <v>40.109890109890109</v>
      </c>
      <c r="J49" s="27" t="str">
        <f>IF(H49&lt;=$N$3,$M$2,IF(H49&lt;=$N$4,$M$3,IF(H49&lt;=$N$5,$M$4,IF(H49&lt;=$N$6,$M$5,IF(H49&lt;=$O$7,$M$6,IF(H49&gt;=$O$7,$M$7))))))</f>
        <v>HFU 4</v>
      </c>
    </row>
    <row r="50" spans="1:10" x14ac:dyDescent="0.3">
      <c r="A50" s="1">
        <v>2309.98</v>
      </c>
      <c r="B50" s="1">
        <v>0.20499999820000001</v>
      </c>
      <c r="C50" s="1">
        <v>10.600000380999999</v>
      </c>
      <c r="D50" s="1">
        <v>0.15455095469999999</v>
      </c>
      <c r="E50">
        <f>0.0314*SQRT(C50/D50)</f>
        <v>0.26004394293209254</v>
      </c>
      <c r="F50">
        <f>D50/(1-D50)</f>
        <v>0.18280339372215978</v>
      </c>
      <c r="G50">
        <f>E50/F50</f>
        <v>1.4225334532209482</v>
      </c>
      <c r="H50">
        <f>LOG(G50)</f>
        <v>0.15306248833841066</v>
      </c>
      <c r="I50" s="2">
        <v>91.758241758241766</v>
      </c>
      <c r="J50" s="16" t="str">
        <f>IF(H50&lt;=$N$3,$M$2,IF(H50&lt;=$N$4,$M$3,IF(H50&lt;=$N$5,$M$4,IF(H50&lt;=$N$6,$M$5,IF(H50&lt;=$O$7,$M$6,IF(H50&gt;=$O$7,$M$7))))))</f>
        <v>HFU 6</v>
      </c>
    </row>
    <row r="51" spans="1:10" x14ac:dyDescent="0.3">
      <c r="A51" s="1">
        <v>2310.0500000000002</v>
      </c>
      <c r="B51" s="1">
        <v>0.1850000024</v>
      </c>
      <c r="C51" s="1">
        <v>5.0830001831000002</v>
      </c>
      <c r="D51" s="1">
        <v>0.1442044079</v>
      </c>
      <c r="E51">
        <f>0.0314*SQRT(C51/D51)</f>
        <v>0.18642340794594919</v>
      </c>
      <c r="F51">
        <f>D51/(1-D51)</f>
        <v>0.16850333097199413</v>
      </c>
      <c r="G51">
        <f>E51/F51</f>
        <v>1.1063485028490829</v>
      </c>
      <c r="H51">
        <f>LOG(G51)</f>
        <v>4.3891952487209902E-2</v>
      </c>
      <c r="I51" s="2">
        <v>89.560439560439576</v>
      </c>
      <c r="J51" s="18" t="str">
        <f>IF(H51&lt;=$N$3,$M$2,IF(H51&lt;=$N$4,$M$3,IF(H51&lt;=$N$5,$M$4,IF(H51&lt;=$N$6,$M$5,IF(H51&lt;=$O$7,$M$6,IF(H51&gt;=$O$7,$M$7))))))</f>
        <v>HFU 5</v>
      </c>
    </row>
    <row r="52" spans="1:10" x14ac:dyDescent="0.3">
      <c r="A52" s="1">
        <v>2310.33</v>
      </c>
      <c r="B52" s="1">
        <v>8.8999994099999993E-2</v>
      </c>
      <c r="C52" s="1">
        <v>9.7000002900000007E-2</v>
      </c>
      <c r="D52" s="1">
        <v>0.13161458079999999</v>
      </c>
      <c r="E52">
        <f>0.0314*SQRT(C52/D52)</f>
        <v>2.695650099477935E-2</v>
      </c>
      <c r="F52">
        <f>D52/(1-D52)</f>
        <v>0.15156240292616832</v>
      </c>
      <c r="G52">
        <f>E52/F52</f>
        <v>0.17785744006652404</v>
      </c>
      <c r="H52">
        <f>LOG(G52)</f>
        <v>-0.74992796285237751</v>
      </c>
      <c r="I52" s="2">
        <v>33.516483516483518</v>
      </c>
      <c r="J52" s="17" t="str">
        <f>IF(H52&lt;=$N$3,$M$2,IF(H52&lt;=$N$4,$M$3,IF(H52&lt;=$N$5,$M$4,IF(H52&lt;=$N$6,$M$5,IF(H52&lt;=$O$7,$M$6,IF(H52&gt;=$O$7,$M$7))))))</f>
        <v>HFU 3</v>
      </c>
    </row>
    <row r="53" spans="1:10" x14ac:dyDescent="0.3">
      <c r="A53" s="1">
        <v>2310.64</v>
      </c>
      <c r="B53" s="1">
        <v>0.1840000004</v>
      </c>
      <c r="C53" s="1">
        <v>4.2829999923999997</v>
      </c>
      <c r="D53" s="1">
        <v>0.16456831990000001</v>
      </c>
      <c r="E53">
        <f>0.0314*SQRT(C53/D53)</f>
        <v>0.16018821691236368</v>
      </c>
      <c r="F53">
        <f>D53/(1-D53)</f>
        <v>0.19698597003204549</v>
      </c>
      <c r="G53">
        <f>E53/F53</f>
        <v>0.81319607120397663</v>
      </c>
      <c r="H53">
        <f>LOG(G53)</f>
        <v>-8.9804728236846001E-2</v>
      </c>
      <c r="I53" s="2">
        <v>80.769230769230788</v>
      </c>
      <c r="J53" s="18" t="str">
        <f>IF(H53&lt;=$N$3,$M$2,IF(H53&lt;=$N$4,$M$3,IF(H53&lt;=$N$5,$M$4,IF(H53&lt;=$N$6,$M$5,IF(H53&lt;=$O$7,$M$6,IF(H53&gt;=$O$7,$M$7))))))</f>
        <v>HFU 5</v>
      </c>
    </row>
    <row r="54" spans="1:10" x14ac:dyDescent="0.3">
      <c r="A54" s="1">
        <v>2310.9699999999998</v>
      </c>
      <c r="B54" s="1">
        <v>0.17100000379999999</v>
      </c>
      <c r="C54" s="1">
        <v>3.4260001183000002</v>
      </c>
      <c r="D54" s="1">
        <v>0.16064047810000001</v>
      </c>
      <c r="E54">
        <f>0.0314*SQRT(C54/D54)</f>
        <v>0.14500929491987258</v>
      </c>
      <c r="F54">
        <f>D54/(1-D54)</f>
        <v>0.19138459016509313</v>
      </c>
      <c r="G54">
        <f>E54/F54</f>
        <v>0.75768532249531662</v>
      </c>
      <c r="H54">
        <f>LOG(G54)</f>
        <v>-0.12051112560662552</v>
      </c>
      <c r="I54" s="2">
        <v>76.373626373626379</v>
      </c>
      <c r="J54" s="18" t="str">
        <f>IF(H54&lt;=$N$3,$M$2,IF(H54&lt;=$N$4,$M$3,IF(H54&lt;=$N$5,$M$4,IF(H54&lt;=$N$6,$M$5,IF(H54&lt;=$O$7,$M$6,IF(H54&gt;=$O$7,$M$7))))))</f>
        <v>HFU 5</v>
      </c>
    </row>
    <row r="55" spans="1:10" x14ac:dyDescent="0.3">
      <c r="A55" s="1">
        <v>2311.0500000000002</v>
      </c>
      <c r="B55" s="1">
        <v>0.1670000106</v>
      </c>
      <c r="C55" s="1">
        <v>0.1000000015</v>
      </c>
      <c r="D55" s="1">
        <v>0.15816009040000001</v>
      </c>
      <c r="E55">
        <f>0.0314*SQRT(C55/D55)</f>
        <v>2.4967853019362777E-2</v>
      </c>
      <c r="F55">
        <f>D55/(1-D55)</f>
        <v>0.18787430792530344</v>
      </c>
      <c r="G55">
        <f>E55/F55</f>
        <v>0.13289658013957764</v>
      </c>
      <c r="H55">
        <f>LOG(G55)</f>
        <v>-0.87648619472032285</v>
      </c>
      <c r="I55" s="2">
        <v>26.923076923076927</v>
      </c>
      <c r="J55" s="17" t="str">
        <f>IF(H55&lt;=$N$3,$M$2,IF(H55&lt;=$N$4,$M$3,IF(H55&lt;=$N$5,$M$4,IF(H55&lt;=$N$6,$M$5,IF(H55&lt;=$O$7,$M$6,IF(H55&gt;=$O$7,$M$7))))))</f>
        <v>HFU 3</v>
      </c>
    </row>
    <row r="56" spans="1:10" x14ac:dyDescent="0.3">
      <c r="A56" s="1">
        <v>2311.33</v>
      </c>
      <c r="B56" s="1">
        <v>0.1369999945</v>
      </c>
      <c r="C56" s="1">
        <v>0.22400000689999999</v>
      </c>
      <c r="D56" s="1">
        <v>0.1772616655</v>
      </c>
      <c r="E56">
        <f>0.0314*SQRT(C56/D56)</f>
        <v>3.5297687282237998E-2</v>
      </c>
      <c r="F56">
        <f>D56/(1-D56)</f>
        <v>0.21545327118825286</v>
      </c>
      <c r="G56">
        <f>E56/F56</f>
        <v>0.16382989725598807</v>
      </c>
      <c r="H56">
        <f>LOG(G56)</f>
        <v>-0.78560684110743484</v>
      </c>
      <c r="I56" s="2">
        <v>32.417582417582423</v>
      </c>
      <c r="J56" s="17" t="str">
        <f>IF(H56&lt;=$N$3,$M$2,IF(H56&lt;=$N$4,$M$3,IF(H56&lt;=$N$5,$M$4,IF(H56&lt;=$N$6,$M$5,IF(H56&lt;=$O$7,$M$6,IF(H56&gt;=$O$7,$M$7))))))</f>
        <v>HFU 3</v>
      </c>
    </row>
    <row r="57" spans="1:10" x14ac:dyDescent="0.3">
      <c r="A57" s="1">
        <v>2311.66</v>
      </c>
      <c r="B57" s="1">
        <v>0.1850000024</v>
      </c>
      <c r="C57" s="1">
        <v>2.7290000916000001</v>
      </c>
      <c r="D57" s="1">
        <v>0.15579539540000001</v>
      </c>
      <c r="E57">
        <f>0.0314*SQRT(C57/D57)</f>
        <v>0.1314177763083004</v>
      </c>
      <c r="F57">
        <f>D57/(1-D57)</f>
        <v>0.18454696237272811</v>
      </c>
      <c r="G57">
        <f>E57/F57</f>
        <v>0.71211021096558014</v>
      </c>
      <c r="H57">
        <f>LOG(G57)</f>
        <v>-0.14745278682644811</v>
      </c>
      <c r="I57" s="2">
        <v>73.076923076923094</v>
      </c>
      <c r="J57" s="18" t="str">
        <f>IF(H57&lt;=$N$3,$M$2,IF(H57&lt;=$N$4,$M$3,IF(H57&lt;=$N$5,$M$4,IF(H57&lt;=$N$6,$M$5,IF(H57&lt;=$O$7,$M$6,IF(H57&gt;=$O$7,$M$7))))))</f>
        <v>HFU 5</v>
      </c>
    </row>
    <row r="58" spans="1:10" x14ac:dyDescent="0.3">
      <c r="A58" s="1">
        <v>2312.33</v>
      </c>
      <c r="B58" s="1">
        <v>4.1999999400000002E-2</v>
      </c>
      <c r="C58" s="1">
        <v>1.30000003E-2</v>
      </c>
      <c r="D58" s="1">
        <v>0.1429122686</v>
      </c>
      <c r="E58">
        <f>0.0314*SQRT(C58/D58)</f>
        <v>9.4703618379826798E-3</v>
      </c>
      <c r="F58">
        <f>D58/(1-D58)</f>
        <v>0.16674170375366545</v>
      </c>
      <c r="G58">
        <f>E58/F58</f>
        <v>5.6796599919439736E-2</v>
      </c>
      <c r="H58">
        <f>LOG(G58)</f>
        <v>-1.2456776621837569</v>
      </c>
      <c r="I58" s="2">
        <v>15.934065934065936</v>
      </c>
      <c r="J58" s="20" t="str">
        <f>IF(H58&lt;=$N$3,$M$2,IF(H58&lt;=$N$4,$M$3,IF(H58&lt;=$N$5,$M$4,IF(H58&lt;=$N$6,$M$5,IF(H58&lt;=$O$7,$M$6,IF(H58&gt;=$O$7,$M$7))))))</f>
        <v>HFU 2</v>
      </c>
    </row>
    <row r="59" spans="1:10" x14ac:dyDescent="0.3">
      <c r="A59" s="1">
        <v>2312.66</v>
      </c>
      <c r="B59" s="1">
        <v>0.1449999958</v>
      </c>
      <c r="C59" s="1">
        <v>0.15600000319999999</v>
      </c>
      <c r="D59" s="1">
        <v>0.14276973900000001</v>
      </c>
      <c r="E59">
        <f>0.0314*SQRT(C59/D59)</f>
        <v>3.2822667169590078E-2</v>
      </c>
      <c r="F59">
        <f>D59/(1-D59)</f>
        <v>0.1665477124354573</v>
      </c>
      <c r="G59">
        <f>E59/F59</f>
        <v>0.1970766616341845</v>
      </c>
      <c r="H59">
        <f>LOG(G59)</f>
        <v>-0.70536480303469629</v>
      </c>
      <c r="I59" s="2">
        <v>36.813186813186817</v>
      </c>
      <c r="J59" s="17" t="str">
        <f>IF(H59&lt;=$N$3,$M$2,IF(H59&lt;=$N$4,$M$3,IF(H59&lt;=$N$5,$M$4,IF(H59&lt;=$N$6,$M$5,IF(H59&lt;=$O$7,$M$6,IF(H59&gt;=$O$7,$M$7))))))</f>
        <v>HFU 3</v>
      </c>
    </row>
    <row r="60" spans="1:10" x14ac:dyDescent="0.3">
      <c r="A60" s="1">
        <v>2312.9499999999998</v>
      </c>
      <c r="B60" s="1">
        <v>0.1369999945</v>
      </c>
      <c r="C60" s="1">
        <v>7.5000002999999996E-2</v>
      </c>
      <c r="D60" s="1">
        <v>0.14515765010000001</v>
      </c>
      <c r="E60">
        <f>0.0314*SQRT(C60/D60)</f>
        <v>2.2570455510484602E-2</v>
      </c>
      <c r="F60">
        <f>D60/(1-D60)</f>
        <v>0.16980633928230235</v>
      </c>
      <c r="G60">
        <f>E60/F60</f>
        <v>0.13291880389083302</v>
      </c>
      <c r="H60">
        <f>LOG(G60)</f>
        <v>-0.87641357550307863</v>
      </c>
      <c r="I60" s="2">
        <v>28.021978021978025</v>
      </c>
      <c r="J60" s="17" t="str">
        <f>IF(H60&lt;=$N$3,$M$2,IF(H60&lt;=$N$4,$M$3,IF(H60&lt;=$N$5,$M$4,IF(H60&lt;=$N$6,$M$5,IF(H60&lt;=$O$7,$M$6,IF(H60&gt;=$O$7,$M$7))))))</f>
        <v>HFU 3</v>
      </c>
    </row>
    <row r="61" spans="1:10" x14ac:dyDescent="0.3">
      <c r="A61" s="1">
        <v>2313.08</v>
      </c>
      <c r="B61" s="1">
        <v>0.13500000540000001</v>
      </c>
      <c r="C61" s="1">
        <v>9.2000000200000001E-2</v>
      </c>
      <c r="D61" s="1">
        <v>0.15089610219999999</v>
      </c>
      <c r="E61">
        <f>0.0314*SQRT(C61/D61)</f>
        <v>2.4517972375790863E-2</v>
      </c>
      <c r="F61">
        <f>D61/(1-D61)</f>
        <v>0.17771217702682413</v>
      </c>
      <c r="G61">
        <f>E61/F61</f>
        <v>0.13796450409861383</v>
      </c>
      <c r="H61">
        <f>LOG(G61)</f>
        <v>-0.86023263575112918</v>
      </c>
      <c r="I61" s="2">
        <v>30.219780219780223</v>
      </c>
      <c r="J61" s="17" t="str">
        <f>IF(H61&lt;=$N$3,$M$2,IF(H61&lt;=$N$4,$M$3,IF(H61&lt;=$N$5,$M$4,IF(H61&lt;=$N$6,$M$5,IF(H61&lt;=$O$7,$M$6,IF(H61&gt;=$O$7,$M$7))))))</f>
        <v>HFU 3</v>
      </c>
    </row>
    <row r="62" spans="1:10" x14ac:dyDescent="0.3">
      <c r="A62" s="1">
        <v>2313.34</v>
      </c>
      <c r="B62" s="1">
        <v>0.12700000410000001</v>
      </c>
      <c r="C62" s="1">
        <v>7.0000002000000002E-3</v>
      </c>
      <c r="D62" s="1">
        <v>0.15014721449999999</v>
      </c>
      <c r="E62">
        <f>0.0314*SQRT(C62/D62)</f>
        <v>6.7798492034318271E-3</v>
      </c>
      <c r="F62">
        <f>D62/(1-D62)</f>
        <v>0.17667438062424282</v>
      </c>
      <c r="G62">
        <f>E62/F62</f>
        <v>3.8374829329960662E-2</v>
      </c>
      <c r="H62">
        <f>LOG(G62)</f>
        <v>-1.4159535430123762</v>
      </c>
      <c r="I62" s="2">
        <v>10.43956043956044</v>
      </c>
      <c r="J62" s="15" t="str">
        <f>IF(H62&lt;=$N$3,$M$2,IF(H62&lt;=$N$4,$M$3,IF(H62&lt;=$N$5,$M$4,IF(H62&lt;=$N$6,$M$5,IF(H62&lt;=$O$7,$M$6,IF(H62&gt;=$O$7,$M$7))))))</f>
        <v>HFU 1</v>
      </c>
    </row>
    <row r="63" spans="1:10" x14ac:dyDescent="0.3">
      <c r="A63" s="1">
        <v>2313.66</v>
      </c>
      <c r="B63" s="1">
        <v>0.15700000519999999</v>
      </c>
      <c r="C63" s="1">
        <v>1E-3</v>
      </c>
      <c r="D63" s="1">
        <v>0.13513763249999999</v>
      </c>
      <c r="E63">
        <f>0.0314*SQRT(C63/D63)</f>
        <v>2.7011051750796028E-3</v>
      </c>
      <c r="F63">
        <f>D63/(1-D63)</f>
        <v>0.15625333877184799</v>
      </c>
      <c r="G63">
        <f>E63/F63</f>
        <v>1.7286703735806881E-2</v>
      </c>
      <c r="H63">
        <f>LOG(G63)</f>
        <v>-1.7622878109959836</v>
      </c>
      <c r="I63" s="2">
        <v>1.6483516483516485</v>
      </c>
      <c r="J63" s="15" t="str">
        <f>IF(H63&lt;=$N$3,$M$2,IF(H63&lt;=$N$4,$M$3,IF(H63&lt;=$N$5,$M$4,IF(H63&lt;=$N$6,$M$5,IF(H63&lt;=$O$7,$M$6,IF(H63&gt;=$O$7,$M$7))))))</f>
        <v>HFU 1</v>
      </c>
    </row>
    <row r="64" spans="1:10" x14ac:dyDescent="0.3">
      <c r="A64" s="1">
        <v>2313.9499999999998</v>
      </c>
      <c r="B64" s="1">
        <v>0.1060000062</v>
      </c>
      <c r="C64" s="1">
        <v>1E-3</v>
      </c>
      <c r="D64" s="1">
        <v>0.13069854680000001</v>
      </c>
      <c r="E64">
        <f>0.0314*SQRT(C64/D64)</f>
        <v>2.7465927457228359E-3</v>
      </c>
      <c r="F64">
        <f>D64/(1-D64)</f>
        <v>0.15034893398473387</v>
      </c>
      <c r="G64">
        <f>E64/F64</f>
        <v>1.8268122512938599E-2</v>
      </c>
      <c r="H64">
        <f>LOG(G64)</f>
        <v>-1.7383060845122242</v>
      </c>
      <c r="I64" s="2">
        <v>2.7472527472527473</v>
      </c>
      <c r="J64" s="15" t="str">
        <f>IF(H64&lt;=$N$3,$M$2,IF(H64&lt;=$N$4,$M$3,IF(H64&lt;=$N$5,$M$4,IF(H64&lt;=$N$6,$M$5,IF(H64&lt;=$O$7,$M$6,IF(H64&gt;=$O$7,$M$7))))))</f>
        <v>HFU 1</v>
      </c>
    </row>
    <row r="65" spans="1:10" x14ac:dyDescent="0.3">
      <c r="A65" s="1">
        <v>2314.0300000000002</v>
      </c>
      <c r="B65" s="1">
        <v>7.5999997599999994E-2</v>
      </c>
      <c r="C65" s="1">
        <v>3.0000000000000001E-3</v>
      </c>
      <c r="D65" s="1">
        <v>0.13114421070000001</v>
      </c>
      <c r="E65">
        <f>0.0314*SQRT(C65/D65)</f>
        <v>4.7491481060690519E-3</v>
      </c>
      <c r="F65">
        <f>D65/(1-D65)</f>
        <v>0.15093898471420361</v>
      </c>
      <c r="G65">
        <f>E65/F65</f>
        <v>3.1464025778769861E-2</v>
      </c>
      <c r="H65">
        <f>LOG(G65)</f>
        <v>-1.5021857107766432</v>
      </c>
      <c r="I65" s="2">
        <v>9.3406593406593412</v>
      </c>
      <c r="J65" s="15" t="str">
        <f>IF(H65&lt;=$N$3,$M$2,IF(H65&lt;=$N$4,$M$3,IF(H65&lt;=$N$5,$M$4,IF(H65&lt;=$N$6,$M$5,IF(H65&lt;=$O$7,$M$6,IF(H65&gt;=$O$7,$M$7))))))</f>
        <v>HFU 1</v>
      </c>
    </row>
    <row r="66" spans="1:10" x14ac:dyDescent="0.3">
      <c r="A66" s="1">
        <v>2314.96</v>
      </c>
      <c r="B66" s="1">
        <v>0.1439999938</v>
      </c>
      <c r="C66" s="1">
        <v>1.1990000009999999</v>
      </c>
      <c r="D66" s="1">
        <v>0.1004485041</v>
      </c>
      <c r="E66">
        <f>0.0314*SQRT(C66/D66)</f>
        <v>0.10848445287763901</v>
      </c>
      <c r="F66">
        <f>D66/(1-D66)</f>
        <v>0.1116650959481774</v>
      </c>
      <c r="G66">
        <f>E66/F66</f>
        <v>0.97151622856246422</v>
      </c>
      <c r="H66">
        <f>LOG(G66)</f>
        <v>-1.2549940389714753E-2</v>
      </c>
      <c r="I66" s="2">
        <v>84.065934065934073</v>
      </c>
      <c r="J66" s="18" t="str">
        <f>IF(H66&lt;=$N$3,$M$2,IF(H66&lt;=$N$4,$M$3,IF(H66&lt;=$N$5,$M$4,IF(H66&lt;=$N$6,$M$5,IF(H66&lt;=$O$7,$M$6,IF(H66&gt;=$O$7,$M$7))))))</f>
        <v>HFU 5</v>
      </c>
    </row>
    <row r="67" spans="1:10" x14ac:dyDescent="0.3">
      <c r="A67" s="1">
        <v>2315.0500000000002</v>
      </c>
      <c r="B67" s="1">
        <v>0.1299999952</v>
      </c>
      <c r="C67" s="1">
        <v>0.17299999299999999</v>
      </c>
      <c r="D67" s="1">
        <v>9.5499619800000005E-2</v>
      </c>
      <c r="E67">
        <f>0.0314*SQRT(C67/D67)</f>
        <v>4.2262177484868803E-2</v>
      </c>
      <c r="F67">
        <f>D67/(1-D67)</f>
        <v>0.10558273041176992</v>
      </c>
      <c r="G67">
        <f>E67/F67</f>
        <v>0.40027547421862836</v>
      </c>
      <c r="H67">
        <f>LOG(G67)</f>
        <v>-0.39764101928241774</v>
      </c>
      <c r="I67" s="2">
        <v>45.604395604395606</v>
      </c>
      <c r="J67" s="18" t="str">
        <f>IF(H67&lt;=$N$3,$M$2,IF(H67&lt;=$N$4,$M$3,IF(H67&lt;=$N$5,$M$4,IF(H67&lt;=$N$6,$M$5,IF(H67&lt;=$O$7,$M$6,IF(H67&gt;=$O$7,$M$7))))))</f>
        <v>HFU 5</v>
      </c>
    </row>
    <row r="68" spans="1:10" x14ac:dyDescent="0.3">
      <c r="A68" s="1">
        <v>2315.33</v>
      </c>
      <c r="B68" s="1">
        <v>0.17499999699999999</v>
      </c>
      <c r="C68" s="1">
        <v>4.6129999160999997</v>
      </c>
      <c r="D68" s="1">
        <v>8.9863173700000007E-2</v>
      </c>
      <c r="E68">
        <f>0.0314*SQRT(C68/D68)</f>
        <v>0.22497304948277289</v>
      </c>
      <c r="F68">
        <f>D68/(1-D68)</f>
        <v>9.8735894541618338E-2</v>
      </c>
      <c r="G68">
        <f>E68/F68</f>
        <v>2.2785335619554661</v>
      </c>
      <c r="H68">
        <f>LOG(G68)</f>
        <v>0.35765542996244931</v>
      </c>
      <c r="I68" s="2">
        <v>95.054945054945065</v>
      </c>
      <c r="J68" s="16" t="str">
        <f>IF(H68&lt;=$N$3,$M$2,IF(H68&lt;=$N$4,$M$3,IF(H68&lt;=$N$5,$M$4,IF(H68&lt;=$N$6,$M$5,IF(H68&lt;=$O$7,$M$6,IF(H68&gt;=$O$7,$M$7))))))</f>
        <v>HFU 6</v>
      </c>
    </row>
    <row r="69" spans="1:10" x14ac:dyDescent="0.3">
      <c r="A69" s="1">
        <v>2315.66</v>
      </c>
      <c r="B69" s="1">
        <v>0.1860000044</v>
      </c>
      <c r="C69" s="1">
        <v>1.9470000267000001</v>
      </c>
      <c r="D69" s="1">
        <v>9.1094873800000004E-2</v>
      </c>
      <c r="E69">
        <f>0.0314*SQRT(C69/D69)</f>
        <v>0.14516624982229673</v>
      </c>
      <c r="F69">
        <f>D69/(1-D69)</f>
        <v>0.10022484324723133</v>
      </c>
      <c r="G69">
        <f>E69/F69</f>
        <v>1.4484058554644523</v>
      </c>
      <c r="H69">
        <f>LOG(G69)</f>
        <v>0.16089027186905602</v>
      </c>
      <c r="I69" s="2">
        <v>93.95604395604397</v>
      </c>
      <c r="J69" s="16" t="str">
        <f>IF(H69&lt;=$N$3,$M$2,IF(H69&lt;=$N$4,$M$3,IF(H69&lt;=$N$5,$M$4,IF(H69&lt;=$N$6,$M$5,IF(H69&lt;=$O$7,$M$6,IF(H69&gt;=$O$7,$M$7))))))</f>
        <v>HFU 6</v>
      </c>
    </row>
    <row r="70" spans="1:10" x14ac:dyDescent="0.3">
      <c r="A70" s="1">
        <v>2315.91</v>
      </c>
      <c r="B70" s="1">
        <v>0.1979999989</v>
      </c>
      <c r="C70" s="1">
        <v>5.3920001983999999</v>
      </c>
      <c r="D70" s="1">
        <v>8.5733830900000002E-2</v>
      </c>
      <c r="E70">
        <f>0.0314*SQRT(C70/D70)</f>
        <v>0.249016705342019</v>
      </c>
      <c r="F70">
        <f>D70/(1-D70)</f>
        <v>9.3773382191748425E-2</v>
      </c>
      <c r="G70">
        <f>E70/F70</f>
        <v>2.6555158779794037</v>
      </c>
      <c r="H70">
        <f>LOG(G70)</f>
        <v>0.42414890251592541</v>
      </c>
      <c r="I70" s="2">
        <v>97.25274725274727</v>
      </c>
      <c r="J70" s="16" t="str">
        <f>IF(H70&lt;=$N$3,$M$2,IF(H70&lt;=$N$4,$M$3,IF(H70&lt;=$N$5,$M$4,IF(H70&lt;=$N$6,$M$5,IF(H70&lt;=$O$7,$M$6,IF(H70&gt;=$O$7,$M$7))))))</f>
        <v>HFU 6</v>
      </c>
    </row>
    <row r="71" spans="1:10" x14ac:dyDescent="0.3">
      <c r="A71" s="1">
        <v>2316.0500000000002</v>
      </c>
      <c r="B71" s="1">
        <v>0.1870000064</v>
      </c>
      <c r="C71" s="1">
        <v>3.2539999485000002</v>
      </c>
      <c r="D71" s="1">
        <v>7.7805906499999994E-2</v>
      </c>
      <c r="E71">
        <f>0.0314*SQRT(C71/D71)</f>
        <v>0.20306362533450567</v>
      </c>
      <c r="F71">
        <f>D71/(1-D71)</f>
        <v>8.4370423806016268E-2</v>
      </c>
      <c r="G71">
        <f>E71/F71</f>
        <v>2.4068105406390723</v>
      </c>
      <c r="H71">
        <f>LOG(G71)</f>
        <v>0.38144190481868778</v>
      </c>
      <c r="I71" s="2">
        <v>96.15384615384616</v>
      </c>
      <c r="J71" s="16" t="str">
        <f>IF(H71&lt;=$N$3,$M$2,IF(H71&lt;=$N$4,$M$3,IF(H71&lt;=$N$5,$M$4,IF(H71&lt;=$N$6,$M$5,IF(H71&lt;=$O$7,$M$6,IF(H71&gt;=$O$7,$M$7))))))</f>
        <v>HFU 6</v>
      </c>
    </row>
    <row r="72" spans="1:10" x14ac:dyDescent="0.3">
      <c r="A72" s="1">
        <v>2316.33</v>
      </c>
      <c r="B72" s="1">
        <v>0.17799998819999999</v>
      </c>
      <c r="C72" s="1">
        <v>3.1340000629000002</v>
      </c>
      <c r="D72" s="1">
        <v>7.0928402200000004E-2</v>
      </c>
      <c r="E72">
        <f>0.0314*SQRT(C72/D72)</f>
        <v>0.20872240015102245</v>
      </c>
      <c r="F72">
        <f>D72/(1-D72)</f>
        <v>7.6343311288339114E-2</v>
      </c>
      <c r="G72">
        <f>E72/F72</f>
        <v>2.7339972111335871</v>
      </c>
      <c r="H72">
        <f>LOG(G72)</f>
        <v>0.43679806722159437</v>
      </c>
      <c r="I72" s="2">
        <v>98.351648351648365</v>
      </c>
      <c r="J72" s="16" t="str">
        <f>IF(H72&lt;=$N$3,$M$2,IF(H72&lt;=$N$4,$M$3,IF(H72&lt;=$N$5,$M$4,IF(H72&lt;=$N$6,$M$5,IF(H72&lt;=$O$7,$M$6,IF(H72&gt;=$O$7,$M$7))))))</f>
        <v>HFU 6</v>
      </c>
    </row>
    <row r="73" spans="1:10" x14ac:dyDescent="0.3">
      <c r="A73" s="1">
        <v>2316.66</v>
      </c>
      <c r="B73" s="1">
        <v>0.13600000740000001</v>
      </c>
      <c r="C73" s="1">
        <v>0.61599999670000005</v>
      </c>
      <c r="D73" s="1">
        <v>9.1300629100000003E-2</v>
      </c>
      <c r="E73">
        <f>0.0314*SQRT(C73/D73)</f>
        <v>8.1561108185438005E-2</v>
      </c>
      <c r="F73">
        <f>D73/(1-D73)</f>
        <v>0.10047396534408672</v>
      </c>
      <c r="G73">
        <f>E73/F73</f>
        <v>0.81176360369694711</v>
      </c>
      <c r="H73">
        <f>LOG(G73)</f>
        <v>-9.057042464712442E-2</v>
      </c>
      <c r="I73" s="2">
        <v>79.670329670329679</v>
      </c>
      <c r="J73" s="18" t="str">
        <f>IF(H73&lt;=$N$3,$M$2,IF(H73&lt;=$N$4,$M$3,IF(H73&lt;=$N$5,$M$4,IF(H73&lt;=$N$6,$M$5,IF(H73&lt;=$O$7,$M$6,IF(H73&gt;=$O$7,$M$7))))))</f>
        <v>HFU 5</v>
      </c>
    </row>
    <row r="74" spans="1:10" x14ac:dyDescent="0.3">
      <c r="A74" s="1">
        <v>2316.96</v>
      </c>
      <c r="B74" s="1">
        <v>0.18000000720000001</v>
      </c>
      <c r="C74" s="1">
        <v>1.4060000181000001</v>
      </c>
      <c r="D74" s="1">
        <v>0.1115598604</v>
      </c>
      <c r="E74">
        <f>0.0314*SQRT(C74/D74)</f>
        <v>0.11147265117021388</v>
      </c>
      <c r="F74">
        <f>D74/(1-D74)</f>
        <v>0.12556823518827875</v>
      </c>
      <c r="G74">
        <f>E74/F74</f>
        <v>0.88774562295209647</v>
      </c>
      <c r="H74">
        <f>LOG(G74)</f>
        <v>-5.1711460318870486E-2</v>
      </c>
      <c r="I74" s="2">
        <v>81.868131868131883</v>
      </c>
      <c r="J74" s="18" t="str">
        <f>IF(H74&lt;=$N$3,$M$2,IF(H74&lt;=$N$4,$M$3,IF(H74&lt;=$N$5,$M$4,IF(H74&lt;=$N$6,$M$5,IF(H74&lt;=$O$7,$M$6,IF(H74&gt;=$O$7,$M$7))))))</f>
        <v>HFU 5</v>
      </c>
    </row>
    <row r="75" spans="1:10" x14ac:dyDescent="0.3">
      <c r="A75" s="1">
        <v>2317.04</v>
      </c>
      <c r="B75" s="1">
        <v>0.18000000720000001</v>
      </c>
      <c r="C75" s="1">
        <v>1.0140000581999999</v>
      </c>
      <c r="D75" s="1">
        <v>0.1157902777</v>
      </c>
      <c r="E75">
        <f>0.0314*SQRT(C75/D75)</f>
        <v>9.292072513392266E-2</v>
      </c>
      <c r="F75">
        <f>D75/(1-D75)</f>
        <v>0.13095340933235516</v>
      </c>
      <c r="G75">
        <f>E75/F75</f>
        <v>0.70957087415794662</v>
      </c>
      <c r="H75">
        <f>LOG(G75)</f>
        <v>-0.14900421934894487</v>
      </c>
      <c r="I75" s="2">
        <v>70.87912087912089</v>
      </c>
      <c r="J75" s="18" t="str">
        <f>IF(H75&lt;=$N$3,$M$2,IF(H75&lt;=$N$4,$M$3,IF(H75&lt;=$N$5,$M$4,IF(H75&lt;=$N$6,$M$5,IF(H75&lt;=$O$7,$M$6,IF(H75&gt;=$O$7,$M$7))))))</f>
        <v>HFU 5</v>
      </c>
    </row>
    <row r="76" spans="1:10" x14ac:dyDescent="0.3">
      <c r="A76" s="1">
        <v>2317.98</v>
      </c>
      <c r="B76" s="1">
        <v>0.1860000044</v>
      </c>
      <c r="C76" s="1">
        <v>3.385999918</v>
      </c>
      <c r="D76" s="1">
        <v>0.1929685622</v>
      </c>
      <c r="E76">
        <f>0.0314*SQRT(C76/D76)</f>
        <v>0.1315315200918756</v>
      </c>
      <c r="F76">
        <f>D76/(1-D76)</f>
        <v>0.23910910177928141</v>
      </c>
      <c r="G76">
        <f>E76/F76</f>
        <v>0.55008997613687949</v>
      </c>
      <c r="H76">
        <f>LOG(G76)</f>
        <v>-0.25956626878974293</v>
      </c>
      <c r="I76" s="2">
        <v>62.087912087912095</v>
      </c>
      <c r="J76" s="18" t="str">
        <f>IF(H76&lt;=$N$3,$M$2,IF(H76&lt;=$N$4,$M$3,IF(H76&lt;=$N$5,$M$4,IF(H76&lt;=$N$6,$M$5,IF(H76&lt;=$O$7,$M$6,IF(H76&gt;=$O$7,$M$7))))))</f>
        <v>HFU 5</v>
      </c>
    </row>
    <row r="77" spans="1:10" x14ac:dyDescent="0.3">
      <c r="A77" s="1">
        <v>2318.0500000000002</v>
      </c>
      <c r="B77" s="1">
        <v>0.17899999019999999</v>
      </c>
      <c r="C77" s="1">
        <v>2.614000082</v>
      </c>
      <c r="D77" s="1">
        <v>0.18927221</v>
      </c>
      <c r="E77">
        <f>0.0314*SQRT(C77/D77)</f>
        <v>0.11669144558348313</v>
      </c>
      <c r="F77">
        <f>D77/(1-D77)</f>
        <v>0.23345963014293611</v>
      </c>
      <c r="G77">
        <f>E77/F77</f>
        <v>0.49983564829618965</v>
      </c>
      <c r="H77">
        <f>LOG(G77)</f>
        <v>-0.30117277320711189</v>
      </c>
      <c r="I77" s="2">
        <v>55.494505494505496</v>
      </c>
      <c r="J77" s="18" t="str">
        <f>IF(H77&lt;=$N$3,$M$2,IF(H77&lt;=$N$4,$M$3,IF(H77&lt;=$N$5,$M$4,IF(H77&lt;=$N$6,$M$5,IF(H77&lt;=$O$7,$M$6,IF(H77&gt;=$O$7,$M$7))))))</f>
        <v>HFU 5</v>
      </c>
    </row>
    <row r="78" spans="1:10" x14ac:dyDescent="0.3">
      <c r="A78" s="1">
        <v>2318.36</v>
      </c>
      <c r="B78" s="1">
        <v>0.13600000740000001</v>
      </c>
      <c r="C78" s="1">
        <v>6.1000000700000001E-2</v>
      </c>
      <c r="D78" s="1">
        <v>0.1706229299</v>
      </c>
      <c r="E78">
        <f>0.0314*SQRT(C78/D78)</f>
        <v>1.8774823823411089E-2</v>
      </c>
      <c r="F78">
        <f>D78/(1-D78)</f>
        <v>0.20572419476153056</v>
      </c>
      <c r="G78">
        <f>E78/F78</f>
        <v>9.126210869447958E-2</v>
      </c>
      <c r="H78">
        <f>LOG(G78)</f>
        <v>-1.0397095006762629</v>
      </c>
      <c r="I78" s="2">
        <v>23.626373626373631</v>
      </c>
      <c r="J78" s="20" t="str">
        <f>IF(H78&lt;=$N$3,$M$2,IF(H78&lt;=$N$4,$M$3,IF(H78&lt;=$N$5,$M$4,IF(H78&lt;=$N$6,$M$5,IF(H78&lt;=$O$7,$M$6,IF(H78&gt;=$O$7,$M$7))))))</f>
        <v>HFU 2</v>
      </c>
    </row>
    <row r="79" spans="1:10" x14ac:dyDescent="0.3">
      <c r="A79" s="1">
        <v>2318.66</v>
      </c>
      <c r="B79" s="1">
        <v>0.14800000190000001</v>
      </c>
      <c r="C79" s="1">
        <v>0.32400000099999998</v>
      </c>
      <c r="D79" s="1">
        <v>0.1821258217</v>
      </c>
      <c r="E79">
        <f>0.0314*SQRT(C79/D79)</f>
        <v>4.1880937210776854E-2</v>
      </c>
      <c r="F79">
        <f>D79/(1-D79)</f>
        <v>0.22268195589517123</v>
      </c>
      <c r="G79">
        <f>E79/F79</f>
        <v>0.18807512733763007</v>
      </c>
      <c r="H79">
        <f>LOG(G79)</f>
        <v>-0.725668635466444</v>
      </c>
      <c r="I79" s="2">
        <v>35.714285714285715</v>
      </c>
      <c r="J79" s="17" t="str">
        <f>IF(H79&lt;=$N$3,$M$2,IF(H79&lt;=$N$4,$M$3,IF(H79&lt;=$N$5,$M$4,IF(H79&lt;=$N$6,$M$5,IF(H79&lt;=$O$7,$M$6,IF(H79&gt;=$O$7,$M$7))))))</f>
        <v>HFU 3</v>
      </c>
    </row>
    <row r="80" spans="1:10" x14ac:dyDescent="0.3">
      <c r="A80" s="1">
        <v>2318.96</v>
      </c>
      <c r="B80" s="1">
        <v>0.1319999993</v>
      </c>
      <c r="C80" s="1">
        <v>6.5999999599999998E-2</v>
      </c>
      <c r="D80" s="1">
        <v>0.1441440433</v>
      </c>
      <c r="E80">
        <f>0.0314*SQRT(C80/D80)</f>
        <v>2.1247276251296954E-2</v>
      </c>
      <c r="F80">
        <f>D80/(1-D80)</f>
        <v>0.1684209149583874</v>
      </c>
      <c r="G80">
        <f>E80/F80</f>
        <v>0.12615580586619318</v>
      </c>
      <c r="H80">
        <f>LOG(G80)</f>
        <v>-0.89909275784851495</v>
      </c>
      <c r="I80" s="2">
        <v>25.824175824175828</v>
      </c>
      <c r="J80" s="17" t="str">
        <f>IF(H80&lt;=$N$3,$M$2,IF(H80&lt;=$N$4,$M$3,IF(H80&lt;=$N$5,$M$4,IF(H80&lt;=$N$6,$M$5,IF(H80&lt;=$O$7,$M$6,IF(H80&gt;=$O$7,$M$7))))))</f>
        <v>HFU 3</v>
      </c>
    </row>
    <row r="81" spans="1:10" x14ac:dyDescent="0.3">
      <c r="A81" s="1">
        <v>2319.0500000000002</v>
      </c>
      <c r="B81" s="1">
        <v>0.1180000007</v>
      </c>
      <c r="C81" s="1">
        <v>3.0000000000000001E-3</v>
      </c>
      <c r="D81" s="1">
        <v>0.1363978237</v>
      </c>
      <c r="E81">
        <f>0.0314*SQRT(C81/D81)</f>
        <v>4.6567889413757406E-3</v>
      </c>
      <c r="F81">
        <f>D81/(1-D81)</f>
        <v>0.15794057430978245</v>
      </c>
      <c r="G81">
        <f>E81/F81</f>
        <v>2.9484437179783704E-2</v>
      </c>
      <c r="H81">
        <f>LOG(G81)</f>
        <v>-1.5304071579335599</v>
      </c>
      <c r="I81" s="2">
        <v>8.2417582417582427</v>
      </c>
      <c r="J81" s="15" t="str">
        <f>IF(H81&lt;=$N$3,$M$2,IF(H81&lt;=$N$4,$M$3,IF(H81&lt;=$N$5,$M$4,IF(H81&lt;=$N$6,$M$5,IF(H81&lt;=$O$7,$M$6,IF(H81&gt;=$O$7,$M$7))))))</f>
        <v>HFU 1</v>
      </c>
    </row>
    <row r="82" spans="1:10" x14ac:dyDescent="0.3">
      <c r="A82" s="1">
        <v>2319.34</v>
      </c>
      <c r="B82" s="1">
        <v>0.1210000068</v>
      </c>
      <c r="C82" s="1">
        <v>2.8000000899999999E-2</v>
      </c>
      <c r="D82" s="1">
        <v>0.1698099971</v>
      </c>
      <c r="E82">
        <f>0.0314*SQRT(C82/D82)</f>
        <v>1.2750494945846801E-2</v>
      </c>
      <c r="F82">
        <f>D82/(1-D82)</f>
        <v>0.20454353401850631</v>
      </c>
      <c r="G82">
        <f>E82/F82</f>
        <v>6.2336338359604102E-2</v>
      </c>
      <c r="H82">
        <f>LOG(G82)</f>
        <v>-1.2052587117948679</v>
      </c>
      <c r="I82" s="2">
        <v>19.230769230769234</v>
      </c>
      <c r="J82" s="20" t="str">
        <f>IF(H82&lt;=$N$3,$M$2,IF(H82&lt;=$N$4,$M$3,IF(H82&lt;=$N$5,$M$4,IF(H82&lt;=$N$6,$M$5,IF(H82&lt;=$O$7,$M$6,IF(H82&gt;=$O$7,$M$7))))))</f>
        <v>HFU 2</v>
      </c>
    </row>
    <row r="83" spans="1:10" x14ac:dyDescent="0.3">
      <c r="A83" s="1">
        <v>2319.69</v>
      </c>
      <c r="B83" s="1">
        <v>0.1289999932</v>
      </c>
      <c r="C83" s="1">
        <v>2.8000000899999999E-2</v>
      </c>
      <c r="D83" s="1">
        <v>0.1731767058</v>
      </c>
      <c r="E83">
        <f>0.0314*SQRT(C83/D83)</f>
        <v>1.2625946177016277E-2</v>
      </c>
      <c r="F83">
        <f>D83/(1-D83)</f>
        <v>0.20944826665479788</v>
      </c>
      <c r="G83">
        <f>E83/F83</f>
        <v>6.0281932043036328E-2</v>
      </c>
      <c r="H83">
        <f>LOG(G83)</f>
        <v>-1.2198128369449457</v>
      </c>
      <c r="I83" s="2">
        <v>18.131868131868135</v>
      </c>
      <c r="J83" s="20" t="str">
        <f>IF(H83&lt;=$N$3,$M$2,IF(H83&lt;=$N$4,$M$3,IF(H83&lt;=$N$5,$M$4,IF(H83&lt;=$N$6,$M$5,IF(H83&lt;=$O$7,$M$6,IF(H83&gt;=$O$7,$M$7))))))</f>
        <v>HFU 2</v>
      </c>
    </row>
    <row r="84" spans="1:10" x14ac:dyDescent="0.3">
      <c r="A84" s="1">
        <v>2319.94</v>
      </c>
      <c r="B84" s="1">
        <v>0.18000000720000001</v>
      </c>
      <c r="C84" s="1">
        <v>1.30000003E-2</v>
      </c>
      <c r="D84" s="1">
        <v>0.1456284374</v>
      </c>
      <c r="E84">
        <f>0.0314*SQRT(C84/D84)</f>
        <v>9.3816285648227055E-3</v>
      </c>
      <c r="F84">
        <f>D84/(1-D84)</f>
        <v>0.17045094169195843</v>
      </c>
      <c r="G84">
        <f>E84/F84</f>
        <v>5.5040051241120914E-2</v>
      </c>
      <c r="H84">
        <f>LOG(G84)</f>
        <v>-1.2593211704534009</v>
      </c>
      <c r="I84" s="2">
        <v>14.835164835164836</v>
      </c>
      <c r="J84" s="20" t="str">
        <f>IF(H84&lt;=$N$3,$M$2,IF(H84&lt;=$N$4,$M$3,IF(H84&lt;=$N$5,$M$4,IF(H84&lt;=$N$6,$M$5,IF(H84&lt;=$O$7,$M$6,IF(H84&gt;=$O$7,$M$7))))))</f>
        <v>HFU 2</v>
      </c>
    </row>
    <row r="85" spans="1:10" x14ac:dyDescent="0.3">
      <c r="A85" s="1">
        <v>2320.06</v>
      </c>
      <c r="B85" s="1">
        <v>0.1139999926</v>
      </c>
      <c r="C85" s="1">
        <v>2.0000001000000001E-3</v>
      </c>
      <c r="D85" s="1">
        <v>0.13948050140000001</v>
      </c>
      <c r="E85">
        <f>0.0314*SQRT(C85/D85)</f>
        <v>3.7600005358059603E-3</v>
      </c>
      <c r="F85">
        <f>D85/(1-D85)</f>
        <v>0.1620887169052232</v>
      </c>
      <c r="G85">
        <f>E85/F85</f>
        <v>2.3197176259989242E-2</v>
      </c>
      <c r="H85">
        <f>LOG(G85)</f>
        <v>-1.6345648775807147</v>
      </c>
      <c r="I85" s="2">
        <v>3.8461538461538467</v>
      </c>
      <c r="J85" s="15" t="str">
        <f>IF(H85&lt;=$N$3,$M$2,IF(H85&lt;=$N$4,$M$3,IF(H85&lt;=$N$5,$M$4,IF(H85&lt;=$N$6,$M$5,IF(H85&lt;=$O$7,$M$6,IF(H85&gt;=$O$7,$M$7))))))</f>
        <v>HFU 1</v>
      </c>
    </row>
    <row r="86" spans="1:10" x14ac:dyDescent="0.3">
      <c r="A86" s="1">
        <v>2320.35</v>
      </c>
      <c r="B86" s="1">
        <v>0.1230000034</v>
      </c>
      <c r="C86" s="1">
        <v>1E-3</v>
      </c>
      <c r="D86" s="1">
        <v>0.14750222860000001</v>
      </c>
      <c r="E86">
        <f>0.0314*SQRT(C86/D86)</f>
        <v>2.5854155528756105E-3</v>
      </c>
      <c r="F86">
        <f>D86/(1-D86)</f>
        <v>0.17302359436995007</v>
      </c>
      <c r="G86">
        <f>E86/F86</f>
        <v>1.4942560650702985E-2</v>
      </c>
      <c r="H86">
        <f>LOG(G86)</f>
        <v>-1.8255749727228454</v>
      </c>
      <c r="I86" s="2">
        <v>0.5494505494505495</v>
      </c>
      <c r="J86" s="15" t="str">
        <f>IF(H86&lt;=$N$3,$M$2,IF(H86&lt;=$N$4,$M$3,IF(H86&lt;=$N$5,$M$4,IF(H86&lt;=$N$6,$M$5,IF(H86&lt;=$O$7,$M$6,IF(H86&gt;=$O$7,$M$7))))))</f>
        <v>HFU 1</v>
      </c>
    </row>
    <row r="87" spans="1:10" x14ac:dyDescent="0.3">
      <c r="A87" s="1">
        <v>2321.9299999999998</v>
      </c>
      <c r="B87" s="1">
        <v>9.6000000799999999E-2</v>
      </c>
      <c r="C87" s="1">
        <v>4.9999998999999996E-3</v>
      </c>
      <c r="D87" s="1">
        <v>9.3676313799999994E-2</v>
      </c>
      <c r="E87">
        <f>0.0314*SQRT(C87/D87)</f>
        <v>7.2543707863442185E-3</v>
      </c>
      <c r="F87">
        <f>D87/(1-D87)</f>
        <v>0.10335856297959345</v>
      </c>
      <c r="G87">
        <f>E87/F87</f>
        <v>7.0186451680607068E-2</v>
      </c>
      <c r="H87">
        <f>LOG(G87)</f>
        <v>-1.1537467130584411</v>
      </c>
      <c r="I87" s="2">
        <v>21.428571428571431</v>
      </c>
      <c r="J87" s="20" t="str">
        <f>IF(H87&lt;=$N$3,$M$2,IF(H87&lt;=$N$4,$M$3,IF(H87&lt;=$N$5,$M$4,IF(H87&lt;=$N$6,$M$5,IF(H87&lt;=$O$7,$M$6,IF(H87&gt;=$O$7,$M$7))))))</f>
        <v>HFU 2</v>
      </c>
    </row>
    <row r="88" spans="1:10" x14ac:dyDescent="0.3">
      <c r="A88" s="1">
        <v>2322.66</v>
      </c>
      <c r="B88" s="1">
        <v>0.1299999952</v>
      </c>
      <c r="C88" s="1">
        <v>1E-3</v>
      </c>
      <c r="D88" s="1">
        <v>9.7544677600000004E-2</v>
      </c>
      <c r="E88">
        <f>0.0314*SQRT(C88/D88)</f>
        <v>3.1792732740207638E-3</v>
      </c>
      <c r="F88">
        <f>D88/(1-D88)</f>
        <v>0.10808809608501013</v>
      </c>
      <c r="G88">
        <f>E88/F88</f>
        <v>2.9413722594579698E-2</v>
      </c>
      <c r="H88">
        <f>LOG(G88)</f>
        <v>-1.5314500077957101</v>
      </c>
      <c r="I88" s="2">
        <v>7.1428571428571432</v>
      </c>
      <c r="J88" s="15" t="str">
        <f>IF(H88&lt;=$N$3,$M$2,IF(H88&lt;=$N$4,$M$3,IF(H88&lt;=$N$5,$M$4,IF(H88&lt;=$N$6,$M$5,IF(H88&lt;=$O$7,$M$6,IF(H88&gt;=$O$7,$M$7))))))</f>
        <v>HFU 1</v>
      </c>
    </row>
    <row r="89" spans="1:10" x14ac:dyDescent="0.3">
      <c r="A89" s="1">
        <v>2322.96</v>
      </c>
      <c r="B89" s="1">
        <v>0.1449999958</v>
      </c>
      <c r="C89" s="1">
        <v>1E-3</v>
      </c>
      <c r="D89" s="1">
        <v>0.1029694676</v>
      </c>
      <c r="E89">
        <f>0.0314*SQRT(C89/D89)</f>
        <v>3.0943926044817056E-3</v>
      </c>
      <c r="F89">
        <f>D89/(1-D89)</f>
        <v>0.11478925619678272</v>
      </c>
      <c r="G89">
        <f>E89/F89</f>
        <v>2.6957162255472775E-2</v>
      </c>
      <c r="H89">
        <f>LOG(G89)</f>
        <v>-1.5693258273316133</v>
      </c>
      <c r="I89" s="2">
        <v>4.9450549450549453</v>
      </c>
      <c r="J89" s="15" t="str">
        <f>IF(H89&lt;=$N$3,$M$2,IF(H89&lt;=$N$4,$M$3,IF(H89&lt;=$N$5,$M$4,IF(H89&lt;=$N$6,$M$5,IF(H89&lt;=$O$7,$M$6,IF(H89&gt;=$O$7,$M$7))))))</f>
        <v>HFU 1</v>
      </c>
    </row>
    <row r="90" spans="1:10" x14ac:dyDescent="0.3">
      <c r="A90" s="1">
        <v>2323.0500000000002</v>
      </c>
      <c r="B90" s="1">
        <v>3.9000000799999997E-2</v>
      </c>
      <c r="C90" s="1">
        <v>1E-3</v>
      </c>
      <c r="D90" s="1">
        <v>0.1028359756</v>
      </c>
      <c r="E90">
        <f>0.0314*SQRT(C90/D90)</f>
        <v>3.0964003779664273E-3</v>
      </c>
      <c r="F90">
        <f>D90/(1-D90)</f>
        <v>0.11462338301936932</v>
      </c>
      <c r="G90">
        <f>E90/F90</f>
        <v>2.7013688624451002E-2</v>
      </c>
      <c r="H90">
        <f>LOG(G90)</f>
        <v>-1.5684161103749472</v>
      </c>
      <c r="I90" s="2">
        <v>6.0439560439560438</v>
      </c>
      <c r="J90" s="15" t="str">
        <f>IF(H90&lt;=$N$3,$M$2,IF(H90&lt;=$N$4,$M$3,IF(H90&lt;=$N$5,$M$4,IF(H90&lt;=$N$6,$M$5,IF(H90&lt;=$O$7,$M$6,IF(H90&gt;=$O$7,$M$7))))))</f>
        <v>HFU 1</v>
      </c>
    </row>
    <row r="91" spans="1:10" x14ac:dyDescent="0.3">
      <c r="A91" s="1">
        <v>2324.08</v>
      </c>
      <c r="B91" s="1">
        <v>9.3999996799999999E-2</v>
      </c>
      <c r="C91" s="1">
        <v>2.0000001000000001E-3</v>
      </c>
      <c r="D91" s="1">
        <v>9.1366358100000003E-2</v>
      </c>
      <c r="E91">
        <f>0.0314*SQRT(C91/D91)</f>
        <v>4.6457036185612536E-3</v>
      </c>
      <c r="F91">
        <f>D91/(1-D91)</f>
        <v>0.1005535717442161</v>
      </c>
      <c r="G91">
        <f>E91/F91</f>
        <v>4.6201278959824489E-2</v>
      </c>
      <c r="H91">
        <f>LOG(G91)</f>
        <v>-1.3353460019870289</v>
      </c>
      <c r="I91" s="2">
        <v>11.538461538461538</v>
      </c>
      <c r="J91" s="20" t="str">
        <f>IF(H91&lt;=$N$3,$M$2,IF(H91&lt;=$N$4,$M$3,IF(H91&lt;=$N$5,$M$4,IF(H91&lt;=$N$6,$M$5,IF(H91&lt;=$O$7,$M$6,IF(H91&gt;=$O$7,$M$7))))))</f>
        <v>HFU 2</v>
      </c>
    </row>
    <row r="92" spans="1:10" x14ac:dyDescent="0.3">
      <c r="A92" s="1">
        <v>2324.6</v>
      </c>
      <c r="B92" s="1">
        <v>0.11899999529999999</v>
      </c>
      <c r="C92" s="1">
        <v>2.3E-2</v>
      </c>
      <c r="D92" s="1">
        <v>9.0128138699999999E-2</v>
      </c>
      <c r="E92">
        <f>0.0314*SQRT(C92/D92)</f>
        <v>1.5862197938070751E-2</v>
      </c>
      <c r="F92">
        <f>D92/(1-D92)</f>
        <v>9.9055858888994971E-2</v>
      </c>
      <c r="G92">
        <f>E92/F92</f>
        <v>0.16013386907125216</v>
      </c>
      <c r="H92">
        <f>LOG(G92)</f>
        <v>-0.79551680302689132</v>
      </c>
      <c r="I92" s="2">
        <v>31.318681318681325</v>
      </c>
      <c r="J92" s="17" t="str">
        <f>IF(H92&lt;=$N$3,$M$2,IF(H92&lt;=$N$4,$M$3,IF(H92&lt;=$N$5,$M$4,IF(H92&lt;=$N$6,$M$5,IF(H92&lt;=$O$7,$M$6,IF(H92&gt;=$O$7,$M$7))))))</f>
        <v>HFU 3</v>
      </c>
    </row>
  </sheetData>
  <sortState ref="A2:J92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HFU_RT</vt:lpstr>
      <vt:lpstr>depth sorted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Hesam</dc:creator>
  <cp:lastModifiedBy>Hesam</cp:lastModifiedBy>
  <dcterms:created xsi:type="dcterms:W3CDTF">2018-03-17T17:30:50Z</dcterms:created>
  <dcterms:modified xsi:type="dcterms:W3CDTF">2018-03-18T22:24:43Z</dcterms:modified>
</cp:coreProperties>
</file>