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AxSmith-Laffin\Personal Projects\Projects\AX-04-R Micro Core XY 3D Printer\"/>
    </mc:Choice>
  </mc:AlternateContent>
  <xr:revisionPtr revIDLastSave="0" documentId="13_ncr:1_{683D78EB-6117-414F-9CA1-01CFA67A3820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Fixings" sheetId="1" r:id="rId1"/>
    <sheet name="3D Printed &amp; Laser Cu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jdXhgaJYoYADEHC4fuK8F3sU4GQ=="/>
    </ext>
  </extLst>
</workbook>
</file>

<file path=xl/calcChain.xml><?xml version="1.0" encoding="utf-8"?>
<calcChain xmlns="http://schemas.openxmlformats.org/spreadsheetml/2006/main">
  <c r="E79" i="1" l="1"/>
  <c r="E82" i="1"/>
  <c r="E81" i="1"/>
  <c r="E39" i="1"/>
  <c r="E40" i="1"/>
  <c r="E41" i="1"/>
  <c r="E80" i="1"/>
  <c r="E78" i="1"/>
  <c r="E83" i="1"/>
  <c r="E77" i="1"/>
  <c r="E52" i="1"/>
  <c r="E20" i="1"/>
  <c r="H20" i="1" s="1"/>
  <c r="E17" i="1"/>
  <c r="F17" i="1" s="1"/>
  <c r="E18" i="1"/>
  <c r="H18" i="1" s="1"/>
  <c r="E6" i="1"/>
  <c r="H6" i="1" s="1"/>
  <c r="E16" i="1"/>
  <c r="H16" i="1" s="1"/>
  <c r="E13" i="1"/>
  <c r="H13" i="1" s="1"/>
  <c r="E89" i="1"/>
  <c r="E88" i="1"/>
  <c r="C73" i="1"/>
  <c r="E72" i="1"/>
  <c r="E71" i="1"/>
  <c r="E70" i="1"/>
  <c r="E69" i="1"/>
  <c r="E68" i="1"/>
  <c r="E67" i="1"/>
  <c r="E66" i="1"/>
  <c r="E65" i="1"/>
  <c r="E64" i="1"/>
  <c r="E63" i="1"/>
  <c r="E62" i="1"/>
  <c r="C57" i="1"/>
  <c r="E56" i="1"/>
  <c r="E55" i="1"/>
  <c r="E54" i="1"/>
  <c r="E53" i="1"/>
  <c r="E51" i="1"/>
  <c r="E50" i="1"/>
  <c r="E49" i="1"/>
  <c r="E48" i="1"/>
  <c r="E47" i="1"/>
  <c r="E46" i="1"/>
  <c r="E45" i="1"/>
  <c r="E44" i="1"/>
  <c r="E43" i="1"/>
  <c r="E42" i="1"/>
  <c r="E38" i="1"/>
  <c r="E33" i="1"/>
  <c r="H33" i="1" s="1"/>
  <c r="E31" i="1"/>
  <c r="H31" i="1" s="1"/>
  <c r="E30" i="1"/>
  <c r="H30" i="1" s="1"/>
  <c r="E14" i="1"/>
  <c r="H14" i="1" s="1"/>
  <c r="E22" i="1"/>
  <c r="H22" i="1" s="1"/>
  <c r="E29" i="1"/>
  <c r="H29" i="1" s="1"/>
  <c r="E28" i="1"/>
  <c r="H28" i="1" s="1"/>
  <c r="E27" i="1"/>
  <c r="H27" i="1" s="1"/>
  <c r="E26" i="1"/>
  <c r="H26" i="1" s="1"/>
  <c r="E25" i="1"/>
  <c r="H25" i="1" s="1"/>
  <c r="E24" i="1"/>
  <c r="H24" i="1" s="1"/>
  <c r="E23" i="1"/>
  <c r="H23" i="1" s="1"/>
  <c r="E21" i="1"/>
  <c r="H21" i="1" s="1"/>
  <c r="E11" i="1"/>
  <c r="H11" i="1" s="1"/>
  <c r="E19" i="1"/>
  <c r="H19" i="1" s="1"/>
  <c r="E15" i="1"/>
  <c r="H15" i="1" s="1"/>
  <c r="E12" i="1"/>
  <c r="H12" i="1" s="1"/>
  <c r="E10" i="1"/>
  <c r="H10" i="1" s="1"/>
  <c r="E9" i="1"/>
  <c r="H9" i="1" s="1"/>
  <c r="E8" i="1"/>
  <c r="H8" i="1" s="1"/>
  <c r="E7" i="1"/>
  <c r="H7" i="1" s="1"/>
  <c r="E5" i="1"/>
  <c r="H5" i="1" s="1"/>
  <c r="E32" i="1"/>
  <c r="H32" i="1" s="1"/>
  <c r="C90" i="1" l="1"/>
  <c r="C84" i="1"/>
  <c r="F20" i="1"/>
  <c r="H17" i="1"/>
  <c r="C34" i="1" s="1"/>
  <c r="F18" i="1"/>
  <c r="F6" i="1"/>
  <c r="F16" i="1"/>
  <c r="F13" i="1"/>
  <c r="F5" i="1"/>
  <c r="F10" i="1"/>
  <c r="F11" i="1"/>
  <c r="F25" i="1"/>
  <c r="F29" i="1"/>
  <c r="F33" i="1"/>
  <c r="F7" i="1"/>
  <c r="F12" i="1"/>
  <c r="F21" i="1"/>
  <c r="F26" i="1"/>
  <c r="F22" i="1"/>
  <c r="F8" i="1"/>
  <c r="F15" i="1"/>
  <c r="F23" i="1"/>
  <c r="F27" i="1"/>
  <c r="F14" i="1"/>
  <c r="F32" i="1"/>
  <c r="F9" i="1"/>
  <c r="F19" i="1"/>
  <c r="F24" i="1"/>
  <c r="F28" i="1"/>
  <c r="F30" i="1"/>
  <c r="F31" i="1"/>
  <c r="C92" i="1" l="1"/>
</calcChain>
</file>

<file path=xl/sharedStrings.xml><?xml version="1.0" encoding="utf-8"?>
<sst xmlns="http://schemas.openxmlformats.org/spreadsheetml/2006/main" count="256" uniqueCount="135">
  <si>
    <t>Fixings</t>
  </si>
  <si>
    <t>Yes</t>
  </si>
  <si>
    <t>Part</t>
  </si>
  <si>
    <t>Qty</t>
  </si>
  <si>
    <t>Pack Size</t>
  </si>
  <si>
    <t>Qty to nearest pack size</t>
  </si>
  <si>
    <t>No. of Packs</t>
  </si>
  <si>
    <t>Total Item Price</t>
  </si>
  <si>
    <t>Supplier</t>
  </si>
  <si>
    <t>Ordered</t>
  </si>
  <si>
    <t>Stock</t>
  </si>
  <si>
    <t>M2x8mm Bolt, Cap Head, A2 SS</t>
  </si>
  <si>
    <t>boltbase.com</t>
  </si>
  <si>
    <t>M3x16mm Bolt, Cap Head, A2 SS</t>
  </si>
  <si>
    <t>M3x40mm Bolt, Cap Head, A2 SS</t>
  </si>
  <si>
    <t>M3 Nut, High Knurled Thumb, A2 SS</t>
  </si>
  <si>
    <t>M3 Washer, Shim, 1mm, A2 SS</t>
  </si>
  <si>
    <t>eBay</t>
  </si>
  <si>
    <t>Fixings Total Price</t>
  </si>
  <si>
    <t>Electronics</t>
  </si>
  <si>
    <t>Price</t>
  </si>
  <si>
    <t>Total Price</t>
  </si>
  <si>
    <t>Schurter C14 Panel Mount IEC Plug Male, 10A, 250 V ac</t>
  </si>
  <si>
    <t>RS Components</t>
  </si>
  <si>
    <t>Amazon</t>
  </si>
  <si>
    <t>SSR-40 DA Solid State Relay</t>
  </si>
  <si>
    <t>Makers Hut</t>
  </si>
  <si>
    <t>Maker's Hut</t>
  </si>
  <si>
    <t>WeDo3DPrinting</t>
  </si>
  <si>
    <t>USB 2.0 Type B Male to Type B Female  Panel Mount</t>
  </si>
  <si>
    <t>Sub Micro Switch - No Lever - pack of 10</t>
  </si>
  <si>
    <t>Electronics Total Price</t>
  </si>
  <si>
    <t>Motion Parts</t>
  </si>
  <si>
    <t>BMG Extruder Clone</t>
  </si>
  <si>
    <t>Motion Parts Total Price</t>
  </si>
  <si>
    <t>Raw Materials</t>
  </si>
  <si>
    <t>White 5mm Acrylic Sheet - 600x400</t>
  </si>
  <si>
    <t>Kitronik</t>
  </si>
  <si>
    <t>1KG 1.75mm Black ABS Filament</t>
  </si>
  <si>
    <t>Raw Materials Total</t>
  </si>
  <si>
    <t>Grand Total</t>
  </si>
  <si>
    <t>AX-04 Micro Core XY -3D Printed/Laser Cut Parts</t>
  </si>
  <si>
    <t>3D Printed Parts (ABS/PETG)</t>
  </si>
  <si>
    <t>Acrylic Laser Cut Parts</t>
  </si>
  <si>
    <t>Quantity</t>
  </si>
  <si>
    <t>Printed</t>
  </si>
  <si>
    <t>Cut</t>
  </si>
  <si>
    <t>XY Motor Mount</t>
  </si>
  <si>
    <t>Bed Plate</t>
  </si>
  <si>
    <t>Foot Base</t>
  </si>
  <si>
    <t>Front Plate</t>
  </si>
  <si>
    <t>Electronics Standoff</t>
  </si>
  <si>
    <t>Right Plate</t>
  </si>
  <si>
    <t>Reset Button</t>
  </si>
  <si>
    <t>Back Plate</t>
  </si>
  <si>
    <t>Spool Hanger</t>
  </si>
  <si>
    <t>Left Plate</t>
  </si>
  <si>
    <t>Hot End Cable Clip</t>
  </si>
  <si>
    <t>Top Plate</t>
  </si>
  <si>
    <t>Hot End Cable Strain Relief</t>
  </si>
  <si>
    <t>Mid Plate</t>
  </si>
  <si>
    <t>X Carriage</t>
  </si>
  <si>
    <t>Base Plate</t>
  </si>
  <si>
    <t>Hot End Clamp</t>
  </si>
  <si>
    <t>Wire Shield Plate X</t>
  </si>
  <si>
    <t>Layer &amp; Hot End Fan Mount v2</t>
  </si>
  <si>
    <t>Wire Shield Plate Y</t>
  </si>
  <si>
    <t>X Belt Clamp - Ribbed</t>
  </si>
  <si>
    <t>X Belt Clamp - Smooth</t>
  </si>
  <si>
    <t>Y Carriage</t>
  </si>
  <si>
    <t>Z Mount v2 - Left</t>
  </si>
  <si>
    <t>Z Mount v2 - Right</t>
  </si>
  <si>
    <t>Idler</t>
  </si>
  <si>
    <t>Y Endstop Mount</t>
  </si>
  <si>
    <t>Z Endstop Mount</t>
  </si>
  <si>
    <t>Rod Stop</t>
  </si>
  <si>
    <t>AX-04-R Micro Core XY BOM</t>
  </si>
  <si>
    <t xml:space="preserve">2GT 6mm 20 Toothed Idler Pulleys </t>
  </si>
  <si>
    <t>M3 Heat Set Insert 4.6 Major Diameter</t>
  </si>
  <si>
    <t>Price Per Pack</t>
  </si>
  <si>
    <t>M3x8mm Bolt, Socket Flanged Button, A2 SS</t>
  </si>
  <si>
    <t>M3x12mm Bolt, Socket Flanged Button, A2 SS</t>
  </si>
  <si>
    <t>M3x16mm Bolt, Socket Flanged Button, A2 SS</t>
  </si>
  <si>
    <t>M3x25mm Bolt, Socket Flanged Button, A2 SS</t>
  </si>
  <si>
    <t>M4x16mm Bolt, Socket Flanged Button, A2 SS</t>
  </si>
  <si>
    <t>M4x40mm Bolt, Socket Flanged Button, A2 SS</t>
  </si>
  <si>
    <t>M2x12mm Bolt, Cap Head, A2 SS</t>
  </si>
  <si>
    <t>M3x30mm Bolt, Cap Head, A2 SS</t>
  </si>
  <si>
    <t>M2 Nut, Full, A2 SS</t>
  </si>
  <si>
    <t>M3 Nut, Full, A2 SS</t>
  </si>
  <si>
    <t>M3 Nut, Nyloc, A2 SS</t>
  </si>
  <si>
    <t>M4 Nut, Nyloc, A2 SS</t>
  </si>
  <si>
    <t>M2 Washer, Flat Form A, A2 SS</t>
  </si>
  <si>
    <t>M3 Washer, Flat Form A, A2 SS</t>
  </si>
  <si>
    <t>M4 Washer, Flat Form A, A2 SS</t>
  </si>
  <si>
    <t>M3x50mm Bolt, Cap Head, A2 SS</t>
  </si>
  <si>
    <t>M2x6mm Bolt, Cap Head, A2 SS</t>
  </si>
  <si>
    <t>M2.5x16mm Bolt, Cap Head, A2 SS</t>
  </si>
  <si>
    <t>M3x10mm Bolt, Socket Flanged Button, A2 SS</t>
  </si>
  <si>
    <t>M3x45, Machine Screw, A2 SS</t>
  </si>
  <si>
    <t>M3x18mm Bolt, Cap Head, A2 SS</t>
  </si>
  <si>
    <t>M3x10mm Bolt, Cap Head, A2 SS</t>
  </si>
  <si>
    <t>M4x30mm Bolt, Socket Flanged Button, A2 SS</t>
  </si>
  <si>
    <t>60x60x25 Fan 24v 2pack</t>
  </si>
  <si>
    <t>3030 Blower Fan 2 pack</t>
  </si>
  <si>
    <t>30x30x10 Fan 24v 5 pack</t>
  </si>
  <si>
    <t>200mm MGN7 Rails with MGN7H Carriages</t>
  </si>
  <si>
    <t>AliExpress</t>
  </si>
  <si>
    <t>2GT 20 Tooth  Drive Pulley, 5mm Bore, 6mm Belt - 5 Pack</t>
  </si>
  <si>
    <t>2GT 6mm 20 Tooth Eq, Smooth Idler Pulleys - 2 pack</t>
  </si>
  <si>
    <t>2GT 6mm 80 Tooth Pulley, 5mm Bore</t>
  </si>
  <si>
    <t>5x50mm D Shaft</t>
  </si>
  <si>
    <t>2GT 6mx6mm Belt Gates-LL-2GT</t>
  </si>
  <si>
    <t>Dragon HF Hot End</t>
  </si>
  <si>
    <t>24v 50w Heater Cartridge</t>
  </si>
  <si>
    <t>ATC Semitec 104GT-2 Thermistor Cartridge</t>
  </si>
  <si>
    <t>BTT SKR Mini E3 v2</t>
  </si>
  <si>
    <t>12864 Mini LCD</t>
  </si>
  <si>
    <t>120x120 240v Silcone Heater/Bed Plate/Thermistor</t>
  </si>
  <si>
    <t>Spring Steel/PEI Magnetic Build Plate</t>
  </si>
  <si>
    <t>Other Parts</t>
  </si>
  <si>
    <t>Other Parts Total</t>
  </si>
  <si>
    <t>Bowden Tube 1m</t>
  </si>
  <si>
    <t>7x7 Cable Chain 1m + 2 End Pairs</t>
  </si>
  <si>
    <t>Bootlace Ferrule Kit</t>
  </si>
  <si>
    <t>Nema 14 14HS13-0804S</t>
  </si>
  <si>
    <t>Nema 17 Stepper Motor 17HS08-1004S</t>
  </si>
  <si>
    <t>188mm 2GT 6mm Closed Loop Belt</t>
  </si>
  <si>
    <t>24v LED Roll</t>
  </si>
  <si>
    <t>Meanwell LRS-100-24 PSU</t>
  </si>
  <si>
    <t>Limitor Thermal Fuse  Q82 A 130 05 100</t>
  </si>
  <si>
    <t>3.2mm Heat Shrink, Black, 2m</t>
  </si>
  <si>
    <t>2.4mm Heat Shrink. Black, 2m</t>
  </si>
  <si>
    <t>Dupont F-F Jumper Cables 300mm</t>
  </si>
  <si>
    <t>Bed Springs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</si>
</sst>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;;;"/>
    <numFmt numFmtId="165" formatCode="&quot;£&quot;#,##0.00"/>
    <numFmt numFmtId="166" formatCode="&quot;Yes&quot;;&quot;Yes&quot;;&quot;No&quot;"/>
  </numFmts>
  <fonts count="19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</font>
    <font>
      <sz val="11"/>
      <name val="Arial"/>
    </font>
    <font>
      <sz val="16"/>
      <color theme="1"/>
      <name val="Calibri"/>
    </font>
    <font>
      <sz val="11"/>
      <color theme="1"/>
      <name val="Calibri"/>
    </font>
    <font>
      <u/>
      <sz val="11"/>
      <color theme="10"/>
      <name val="Arial"/>
    </font>
    <font>
      <u/>
      <sz val="11"/>
      <color theme="10"/>
      <name val="Arial"/>
    </font>
    <font>
      <sz val="18"/>
      <color theme="1"/>
      <name val="Calibri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1155CC"/>
      <name val="Calibri"/>
      <family val="2"/>
      <scheme val="minor"/>
    </font>
    <font>
      <sz val="20"/>
      <color theme="1"/>
      <name val="Calibri"/>
      <family val="2"/>
    </font>
    <font>
      <sz val="11"/>
      <color theme="1"/>
      <name val="Calibri"/>
      <family val="2"/>
    </font>
    <font>
      <sz val="16"/>
      <color theme="1"/>
      <name val="Calibri"/>
      <family val="2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EABAB"/>
        <bgColor rgb="FFAEABAB"/>
      </patternFill>
    </fill>
    <fill>
      <patternFill patternType="solid">
        <fgColor rgb="FFE7E6E6"/>
        <bgColor rgb="FFE7E6E6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double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 applyFont="1" applyAlignment="1"/>
    <xf numFmtId="0" fontId="3" fillId="0" borderId="0" xfId="0" applyFont="1"/>
    <xf numFmtId="0" fontId="3" fillId="0" borderId="4" xfId="0" applyFont="1" applyBorder="1"/>
    <xf numFmtId="0" fontId="5" fillId="0" borderId="0" xfId="0" applyFont="1"/>
    <xf numFmtId="164" fontId="6" fillId="0" borderId="0" xfId="0" applyNumberFormat="1" applyFont="1"/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164" fontId="5" fillId="0" borderId="0" xfId="0" applyNumberFormat="1" applyFont="1"/>
    <xf numFmtId="0" fontId="6" fillId="0" borderId="8" xfId="0" applyFont="1" applyBorder="1"/>
    <xf numFmtId="165" fontId="6" fillId="0" borderId="8" xfId="0" applyNumberFormat="1" applyFont="1" applyBorder="1"/>
    <xf numFmtId="0" fontId="6" fillId="0" borderId="9" xfId="0" applyFont="1" applyBorder="1"/>
    <xf numFmtId="166" fontId="6" fillId="0" borderId="8" xfId="0" applyNumberFormat="1" applyFont="1" applyBorder="1"/>
    <xf numFmtId="0" fontId="6" fillId="0" borderId="10" xfId="0" applyFont="1" applyBorder="1"/>
    <xf numFmtId="165" fontId="6" fillId="0" borderId="0" xfId="0" applyNumberFormat="1" applyFont="1"/>
    <xf numFmtId="165" fontId="6" fillId="0" borderId="10" xfId="0" applyNumberFormat="1" applyFont="1" applyBorder="1"/>
    <xf numFmtId="166" fontId="6" fillId="0" borderId="10" xfId="0" applyNumberFormat="1" applyFont="1" applyBorder="1"/>
    <xf numFmtId="0" fontId="6" fillId="0" borderId="12" xfId="0" applyFont="1" applyBorder="1" applyAlignment="1"/>
    <xf numFmtId="0" fontId="6" fillId="0" borderId="13" xfId="0" applyFont="1" applyBorder="1" applyAlignment="1">
      <alignment horizontal="right"/>
    </xf>
    <xf numFmtId="166" fontId="6" fillId="0" borderId="13" xfId="0" applyNumberFormat="1" applyFont="1" applyBorder="1" applyAlignment="1"/>
    <xf numFmtId="0" fontId="6" fillId="0" borderId="0" xfId="0" applyFont="1" applyAlignment="1"/>
    <xf numFmtId="0" fontId="6" fillId="0" borderId="14" xfId="0" applyFont="1" applyBorder="1" applyAlignment="1">
      <alignment vertical="center" wrapText="1"/>
    </xf>
    <xf numFmtId="0" fontId="6" fillId="0" borderId="14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165" fontId="6" fillId="0" borderId="14" xfId="0" applyNumberFormat="1" applyFont="1" applyBorder="1" applyAlignment="1">
      <alignment vertical="center"/>
    </xf>
    <xf numFmtId="166" fontId="6" fillId="0" borderId="14" xfId="0" applyNumberFormat="1" applyFont="1" applyBorder="1"/>
    <xf numFmtId="0" fontId="5" fillId="3" borderId="15" xfId="0" applyFont="1" applyFill="1" applyBorder="1"/>
    <xf numFmtId="165" fontId="6" fillId="3" borderId="18" xfId="0" applyNumberFormat="1" applyFont="1" applyFill="1" applyBorder="1"/>
    <xf numFmtId="165" fontId="6" fillId="3" borderId="19" xfId="0" applyNumberFormat="1" applyFont="1" applyFill="1" applyBorder="1"/>
    <xf numFmtId="0" fontId="6" fillId="0" borderId="0" xfId="0" applyFont="1"/>
    <xf numFmtId="0" fontId="6" fillId="0" borderId="20" xfId="0" applyFont="1" applyBorder="1"/>
    <xf numFmtId="0" fontId="6" fillId="0" borderId="4" xfId="0" applyFont="1" applyBorder="1"/>
    <xf numFmtId="0" fontId="6" fillId="0" borderId="21" xfId="0" applyFont="1" applyBorder="1"/>
    <xf numFmtId="0" fontId="6" fillId="0" borderId="22" xfId="0" applyFont="1" applyBorder="1"/>
    <xf numFmtId="0" fontId="5" fillId="0" borderId="2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0" xfId="0" applyFont="1" applyBorder="1" applyAlignment="1">
      <alignment vertical="center"/>
    </xf>
    <xf numFmtId="165" fontId="6" fillId="0" borderId="8" xfId="0" applyNumberFormat="1" applyFont="1" applyBorder="1" applyAlignment="1">
      <alignment vertical="center"/>
    </xf>
    <xf numFmtId="0" fontId="7" fillId="0" borderId="10" xfId="0" applyFont="1" applyBorder="1"/>
    <xf numFmtId="0" fontId="6" fillId="0" borderId="14" xfId="0" applyFont="1" applyBorder="1"/>
    <xf numFmtId="165" fontId="6" fillId="0" borderId="14" xfId="0" applyNumberFormat="1" applyFont="1" applyBorder="1"/>
    <xf numFmtId="0" fontId="6" fillId="3" borderId="18" xfId="0" applyFont="1" applyFill="1" applyBorder="1"/>
    <xf numFmtId="0" fontId="6" fillId="3" borderId="19" xfId="0" applyFont="1" applyFill="1" applyBorder="1"/>
    <xf numFmtId="165" fontId="6" fillId="0" borderId="20" xfId="0" applyNumberFormat="1" applyFont="1" applyBorder="1"/>
    <xf numFmtId="0" fontId="5" fillId="0" borderId="22" xfId="0" applyFont="1" applyBorder="1"/>
    <xf numFmtId="0" fontId="5" fillId="0" borderId="26" xfId="0" applyFont="1" applyBorder="1" applyAlignment="1">
      <alignment horizontal="center" vertical="center"/>
    </xf>
    <xf numFmtId="0" fontId="6" fillId="0" borderId="9" xfId="0" applyFont="1" applyBorder="1" applyAlignment="1">
      <alignment vertical="center"/>
    </xf>
    <xf numFmtId="0" fontId="8" fillId="0" borderId="14" xfId="0" applyFont="1" applyBorder="1"/>
    <xf numFmtId="0" fontId="6" fillId="0" borderId="1" xfId="0" applyFont="1" applyBorder="1"/>
    <xf numFmtId="165" fontId="5" fillId="3" borderId="18" xfId="0" applyNumberFormat="1" applyFont="1" applyFill="1" applyBorder="1"/>
    <xf numFmtId="0" fontId="5" fillId="3" borderId="18" xfId="0" applyFont="1" applyFill="1" applyBorder="1"/>
    <xf numFmtId="0" fontId="5" fillId="0" borderId="5" xfId="0" applyFont="1" applyBorder="1" applyAlignment="1">
      <alignment horizontal="center" vertical="center"/>
    </xf>
    <xf numFmtId="0" fontId="9" fillId="3" borderId="27" xfId="0" applyFont="1" applyFill="1" applyBorder="1"/>
    <xf numFmtId="0" fontId="9" fillId="3" borderId="30" xfId="0" applyFont="1" applyFill="1" applyBorder="1"/>
    <xf numFmtId="0" fontId="9" fillId="0" borderId="22" xfId="0" applyFont="1" applyBorder="1"/>
    <xf numFmtId="0" fontId="5" fillId="0" borderId="23" xfId="0" applyFont="1" applyBorder="1"/>
    <xf numFmtId="0" fontId="5" fillId="0" borderId="7" xfId="0" applyFont="1" applyBorder="1"/>
    <xf numFmtId="0" fontId="6" fillId="0" borderId="9" xfId="0" applyFont="1" applyBorder="1"/>
    <xf numFmtId="0" fontId="2" fillId="0" borderId="8" xfId="0" applyFont="1" applyBorder="1" applyAlignment="1"/>
    <xf numFmtId="165" fontId="2" fillId="0" borderId="8" xfId="0" applyNumberFormat="1" applyFont="1" applyBorder="1"/>
    <xf numFmtId="165" fontId="2" fillId="0" borderId="10" xfId="0" applyNumberFormat="1" applyFont="1" applyBorder="1" applyAlignment="1"/>
    <xf numFmtId="165" fontId="2" fillId="0" borderId="10" xfId="0" applyNumberFormat="1" applyFont="1" applyBorder="1"/>
    <xf numFmtId="165" fontId="10" fillId="0" borderId="13" xfId="0" applyNumberFormat="1" applyFont="1" applyBorder="1" applyAlignment="1">
      <alignment horizontal="right"/>
    </xf>
    <xf numFmtId="0" fontId="2" fillId="0" borderId="0" xfId="0" applyFont="1" applyAlignment="1"/>
    <xf numFmtId="0" fontId="2" fillId="0" borderId="10" xfId="0" applyFont="1" applyBorder="1" applyAlignment="1">
      <alignment vertical="center"/>
    </xf>
    <xf numFmtId="165" fontId="2" fillId="0" borderId="10" xfId="0" applyNumberFormat="1" applyFont="1" applyBorder="1" applyAlignment="1">
      <alignment vertical="center"/>
    </xf>
    <xf numFmtId="165" fontId="2" fillId="0" borderId="8" xfId="0" applyNumberFormat="1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2" fillId="0" borderId="10" xfId="0" applyFont="1" applyBorder="1"/>
    <xf numFmtId="0" fontId="11" fillId="0" borderId="10" xfId="0" applyFont="1" applyBorder="1"/>
    <xf numFmtId="0" fontId="2" fillId="0" borderId="8" xfId="0" applyFont="1" applyBorder="1"/>
    <xf numFmtId="0" fontId="2" fillId="0" borderId="10" xfId="0" applyFont="1" applyBorder="1" applyAlignment="1"/>
    <xf numFmtId="165" fontId="2" fillId="0" borderId="8" xfId="0" applyNumberFormat="1" applyFont="1" applyBorder="1" applyAlignment="1"/>
    <xf numFmtId="0" fontId="12" fillId="0" borderId="10" xfId="0" applyFont="1" applyBorder="1" applyAlignment="1"/>
    <xf numFmtId="0" fontId="2" fillId="0" borderId="10" xfId="0" applyFont="1" applyBorder="1" applyAlignment="1">
      <alignment vertical="center" wrapText="1"/>
    </xf>
    <xf numFmtId="0" fontId="2" fillId="0" borderId="24" xfId="0" applyFont="1" applyBorder="1"/>
    <xf numFmtId="165" fontId="2" fillId="0" borderId="24" xfId="0" applyNumberFormat="1" applyFont="1" applyBorder="1"/>
    <xf numFmtId="0" fontId="11" fillId="0" borderId="24" xfId="0" applyFont="1" applyBorder="1"/>
    <xf numFmtId="0" fontId="2" fillId="0" borderId="24" xfId="0" applyFont="1" applyBorder="1" applyAlignment="1">
      <alignment vertical="center"/>
    </xf>
    <xf numFmtId="165" fontId="2" fillId="0" borderId="24" xfId="0" applyNumberFormat="1" applyFont="1" applyBorder="1" applyAlignment="1">
      <alignment vertical="center"/>
    </xf>
    <xf numFmtId="0" fontId="11" fillId="0" borderId="2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14" xfId="0" applyFont="1" applyBorder="1"/>
    <xf numFmtId="165" fontId="2" fillId="0" borderId="14" xfId="0" applyNumberFormat="1" applyFont="1" applyBorder="1"/>
    <xf numFmtId="0" fontId="12" fillId="0" borderId="8" xfId="0" applyFont="1" applyBorder="1" applyAlignment="1"/>
    <xf numFmtId="0" fontId="2" fillId="0" borderId="9" xfId="0" applyFont="1" applyBorder="1"/>
    <xf numFmtId="0" fontId="14" fillId="0" borderId="10" xfId="0" applyFont="1" applyBorder="1"/>
    <xf numFmtId="166" fontId="2" fillId="0" borderId="8" xfId="0" applyNumberFormat="1" applyFont="1" applyBorder="1"/>
    <xf numFmtId="0" fontId="15" fillId="0" borderId="7" xfId="0" applyFont="1" applyBorder="1" applyAlignment="1">
      <alignment horizontal="center" vertical="center"/>
    </xf>
    <xf numFmtId="0" fontId="16" fillId="0" borderId="4" xfId="0" applyFont="1" applyBorder="1"/>
    <xf numFmtId="0" fontId="17" fillId="0" borderId="7" xfId="0" applyFont="1" applyBorder="1" applyAlignment="1">
      <alignment horizontal="center" vertical="center"/>
    </xf>
    <xf numFmtId="0" fontId="10" fillId="0" borderId="13" xfId="0" applyFont="1" applyBorder="1" applyAlignment="1"/>
    <xf numFmtId="0" fontId="10" fillId="0" borderId="13" xfId="0" applyFont="1" applyBorder="1" applyAlignment="1">
      <alignment horizontal="right"/>
    </xf>
    <xf numFmtId="0" fontId="2" fillId="0" borderId="14" xfId="0" applyFont="1" applyBorder="1" applyAlignment="1">
      <alignment vertical="center"/>
    </xf>
    <xf numFmtId="0" fontId="2" fillId="0" borderId="4" xfId="0" applyFont="1" applyBorder="1"/>
    <xf numFmtId="0" fontId="17" fillId="0" borderId="23" xfId="0" applyFont="1" applyBorder="1" applyAlignment="1">
      <alignment horizontal="center" vertical="center"/>
    </xf>
    <xf numFmtId="165" fontId="17" fillId="0" borderId="0" xfId="0" applyNumberFormat="1" applyFont="1" applyAlignment="1">
      <alignment horizontal="center"/>
    </xf>
    <xf numFmtId="0" fontId="2" fillId="0" borderId="20" xfId="0" applyFont="1" applyBorder="1"/>
    <xf numFmtId="0" fontId="17" fillId="3" borderId="18" xfId="0" applyFont="1" applyFill="1" applyBorder="1"/>
    <xf numFmtId="0" fontId="2" fillId="0" borderId="11" xfId="0" applyFont="1" applyBorder="1"/>
    <xf numFmtId="0" fontId="2" fillId="0" borderId="1" xfId="0" applyFont="1" applyBorder="1" applyAlignment="1">
      <alignment vertical="center"/>
    </xf>
    <xf numFmtId="165" fontId="2" fillId="3" borderId="18" xfId="0" applyNumberFormat="1" applyFont="1" applyFill="1" applyBorder="1"/>
    <xf numFmtId="0" fontId="2" fillId="0" borderId="0" xfId="0" applyFont="1"/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165" fontId="2" fillId="0" borderId="20" xfId="0" applyNumberFormat="1" applyFont="1" applyBorder="1"/>
    <xf numFmtId="0" fontId="18" fillId="0" borderId="13" xfId="0" applyFont="1" applyBorder="1" applyAlignment="1"/>
    <xf numFmtId="165" fontId="5" fillId="3" borderId="16" xfId="0" applyNumberFormat="1" applyFont="1" applyFill="1" applyBorder="1" applyAlignment="1">
      <alignment horizontal="center"/>
    </xf>
    <xf numFmtId="0" fontId="4" fillId="0" borderId="17" xfId="0" applyFont="1" applyBorder="1"/>
    <xf numFmtId="165" fontId="9" fillId="3" borderId="28" xfId="0" applyNumberFormat="1" applyFont="1" applyFill="1" applyBorder="1" applyAlignment="1">
      <alignment horizontal="center"/>
    </xf>
    <xf numFmtId="0" fontId="4" fillId="0" borderId="29" xfId="0" applyFont="1" applyBorder="1"/>
    <xf numFmtId="0" fontId="13" fillId="2" borderId="1" xfId="0" applyFont="1" applyFill="1" applyBorder="1"/>
    <xf numFmtId="0" fontId="4" fillId="0" borderId="2" xfId="0" applyFont="1" applyBorder="1"/>
    <xf numFmtId="0" fontId="4" fillId="0" borderId="3" xfId="0" applyFont="1" applyBorder="1"/>
    <xf numFmtId="0" fontId="5" fillId="3" borderId="5" xfId="0" applyFont="1" applyFill="1" applyBorder="1"/>
    <xf numFmtId="0" fontId="4" fillId="0" borderId="4" xfId="0" applyFont="1" applyBorder="1"/>
    <xf numFmtId="0" fontId="4" fillId="0" borderId="6" xfId="0" applyFont="1" applyBorder="1"/>
    <xf numFmtId="0" fontId="6" fillId="0" borderId="11" xfId="0" applyFont="1" applyBorder="1"/>
    <xf numFmtId="0" fontId="4" fillId="0" borderId="13" xfId="0" applyFont="1" applyBorder="1"/>
    <xf numFmtId="0" fontId="6" fillId="0" borderId="11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4" fillId="0" borderId="32" xfId="0" applyFont="1" applyBorder="1"/>
    <xf numFmtId="0" fontId="3" fillId="2" borderId="1" xfId="0" applyFont="1" applyFill="1" applyBorder="1"/>
    <xf numFmtId="0" fontId="5" fillId="0" borderId="26" xfId="0" applyFont="1" applyBorder="1" applyAlignment="1">
      <alignment horizontal="center"/>
    </xf>
    <xf numFmtId="0" fontId="4" fillId="0" borderId="31" xfId="0" applyFont="1" applyBorder="1"/>
    <xf numFmtId="0" fontId="5" fillId="0" borderId="5" xfId="0" applyFont="1" applyBorder="1" applyAlignment="1">
      <alignment horizontal="center"/>
    </xf>
    <xf numFmtId="0" fontId="6" fillId="0" borderId="9" xfId="0" applyFont="1" applyBorder="1"/>
    <xf numFmtId="165" fontId="6" fillId="0" borderId="32" xfId="0" applyNumberFormat="1" applyFont="1" applyBorder="1"/>
    <xf numFmtId="165" fontId="2" fillId="0" borderId="25" xfId="0" applyNumberFormat="1" applyFont="1" applyBorder="1"/>
    <xf numFmtId="165" fontId="2" fillId="0" borderId="0" xfId="0" applyNumberFormat="1" applyFont="1" applyBorder="1"/>
    <xf numFmtId="165" fontId="2" fillId="0" borderId="33" xfId="0" applyNumberFormat="1" applyFont="1" applyBorder="1"/>
    <xf numFmtId="0" fontId="1" fillId="0" borderId="10" xfId="0" applyFont="1" applyBorder="1" applyAlignment="1"/>
    <xf numFmtId="0" fontId="1" fillId="0" borderId="10" xfId="0" applyFont="1" applyBorder="1"/>
    <xf numFmtId="165" fontId="1" fillId="0" borderId="10" xfId="0" applyNumberFormat="1" applyFont="1" applyBorder="1" applyAlignment="1">
      <alignment vertical="center"/>
    </xf>
    <xf numFmtId="0" fontId="1" fillId="0" borderId="14" xfId="0" applyFont="1" applyBorder="1"/>
    <xf numFmtId="0" fontId="1" fillId="0" borderId="24" xfId="0" applyFont="1" applyBorder="1" applyAlignment="1">
      <alignment vertical="center" wrapText="1"/>
    </xf>
    <xf numFmtId="0" fontId="5" fillId="0" borderId="15" xfId="0" applyFont="1" applyFill="1" applyBorder="1"/>
    <xf numFmtId="165" fontId="5" fillId="0" borderId="18" xfId="0" applyNumberFormat="1" applyFont="1" applyFill="1" applyBorder="1" applyAlignment="1">
      <alignment horizontal="center"/>
    </xf>
    <xf numFmtId="0" fontId="4" fillId="0" borderId="18" xfId="0" applyFont="1" applyFill="1" applyBorder="1"/>
    <xf numFmtId="0" fontId="5" fillId="0" borderId="18" xfId="0" applyFont="1" applyFill="1" applyBorder="1"/>
    <xf numFmtId="0" fontId="1" fillId="0" borderId="8" xfId="0" applyFont="1" applyBorder="1" applyAlignment="1"/>
    <xf numFmtId="0" fontId="6" fillId="0" borderId="23" xfId="0" applyFont="1" applyBorder="1"/>
    <xf numFmtId="0" fontId="2" fillId="0" borderId="23" xfId="0" applyFont="1" applyBorder="1"/>
    <xf numFmtId="165" fontId="2" fillId="0" borderId="23" xfId="0" applyNumberFormat="1" applyFont="1" applyBorder="1"/>
    <xf numFmtId="165" fontId="6" fillId="0" borderId="23" xfId="0" applyNumberFormat="1" applyFont="1" applyBorder="1"/>
    <xf numFmtId="0" fontId="6" fillId="0" borderId="34" xfId="0" applyFont="1" applyBorder="1"/>
    <xf numFmtId="0" fontId="2" fillId="0" borderId="34" xfId="0" applyFont="1" applyBorder="1"/>
    <xf numFmtId="165" fontId="2" fillId="0" borderId="34" xfId="0" applyNumberFormat="1" applyFont="1" applyBorder="1"/>
    <xf numFmtId="165" fontId="6" fillId="0" borderId="34" xfId="0" applyNumberFormat="1" applyFont="1" applyBorder="1"/>
    <xf numFmtId="0" fontId="6" fillId="0" borderId="35" xfId="0" applyFont="1" applyBorder="1"/>
    <xf numFmtId="0" fontId="2" fillId="0" borderId="35" xfId="0" applyFont="1" applyBorder="1"/>
    <xf numFmtId="165" fontId="2" fillId="0" borderId="35" xfId="0" applyNumberFormat="1" applyFont="1" applyBorder="1"/>
    <xf numFmtId="165" fontId="6" fillId="0" borderId="35" xfId="0" applyNumberFormat="1" applyFont="1" applyBorder="1"/>
    <xf numFmtId="0" fontId="1" fillId="0" borderId="8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bay.co.uk/itm/384267320602?_trkparms=ispr%3D1&amp;hash=item59781dfd1a:g:xXkAAOSwz39g6J7C&amp;amdata=enc%3AAQAGAAACkPYe5NmHp%252B2JMhMi7yxGiTJkPrKr5t53CooMSQt2orsSQuF9OYLb3wphIAOfpJK8Rl3vxvtuC2iBOxQJH7uv1axDzdCm3ud5TDO8fzPZxiqYjO%252Fy3raQDpJ1zSpOGwP3cwesp1eA7MZOv%252Fat4Z9P3RgIw0dE9JUqM3PXeSY0J55JP%252FYdEYSgqQN955A0CpBhsXldUx3Axac73rFmdRGsYbHzwHmpQPRVB8SIk0%252F9X7g6pEgLTonaZrwAg5yNxbXFbel4SxO6Lh44tYhzNsy83vpwhaXsWzmy5zPaboTvE7DAc%252Bdxkay8NB7CXimSB1qio2h%252FJpeG2dyf9yiTMHEtDvIEKpANvw0Fpr0QW5A7V2SZc9vrVdkODT4Fdc%252Bwaf0m%252F2oR9p2NJAKusndhrImrdsMWeoqNG%252B1HwrCAN7LiK8lVOjdJUdAmiVnHrXBmc9JPzCKn%252BhLxKheZg4gavMLt5HgDiOiet%252B%252BHkxjMwchurASi%252F4hA%252FAL06kQZGmQBiHND%252F4VH0HTYvfeT7xBtoqm9tKOdODbriS7%252BIEfs15bKrxGbZmmTDEjQf0vFsKrnjSdEcpQfaNr4yKZvGxzCkrQvb0yYqmzlg%252F3ObtOaCoZL2nJYry6jh9CYImcpTeTkrmHnclZDVjSwQQUxug14KPST5pNBTizCNgdD32GTPMfPP0IKFdsdhNIwzsyUkihnyKMlc78nRBzgu9XKPJp6YmEoR7VfgWTEXR84ANcNAZ9w1bxP%252B0ao5K9nh2xWGp%252BaF1li3hYHe25%252BERELAq%252BQ8Z4bDlwOM0%252BMWul61ASRd2sozcYmIAKJMzMt9L7Mq7tmf66RDv4dG%252B7uvHLUpQL4uvFouUtXLXHPrLylWJD%252Fi8aWj7Zu%7Campid%3APL_CLK%7Cclp%3A2334524" TargetMode="External"/><Relationship Id="rId3" Type="http://schemas.openxmlformats.org/officeDocument/2006/relationships/hyperlink" Target="https://www.ebay.co.uk/itm/283138769685?_trkparms=ispr%3D1&amp;hash=item41ec62c315:g:ePEAAOSwYPJeKNdm&amp;amdata=enc%3AAQAGAAACgPYe5NmHp%252B2JMhMi7yxGiTJkPrKr5t53CooMSQt2orsSwcmzw5CLtzTE60FqHcnq2Gwf7sZH6ETRRPzV%252FcLmy4bSV%252B2bhi5ieOSH3%252FTqEw7rSuFsxp1nm3DP9TthN4w%252FjJbI%252Frr0SI%252BocpTaVCiXbkh4Ja%252BIR5IqudA4ca9ajJ%252BEwVuFK%252BSOBQjsnjzO75l1BdWfG%252FSbQFBO0U2xTn0QaEYbaXE14JGxodx8oM91g5ggVy8wIrjg5UE4%252F2hnZ1PLHnaleAZNTj3rPgLwZ%252B1gictCh5wGglWduEPcVWmqeiR4uyHdeU%252FT0ALpSpGQfygopXhiJ0RzKGG9LZxKNy8KOh6s0OWtRoC8LcU816mPc2VRxZMUCC1pfLn7LFXBdAS31FKk%252Bi8dmxOHTWYDjfIE%252FW0T29mFjxUE%252Bhs0qNMaWURzlLKW6TdHvOxOVA6s%252FZ18S%252FiY59Id73eekoQQSozPozGTQnV5Tv3fR%252BNdpUKwTSi7aThpIXnN4AaNQqtaZZXa%252BUJ6A2uFaTgQMqIMEA0u6JqfEKfxYB%252FLJimc67JbxJiN%252FYqrN2GvsJfNMmYcPCnucYAtsiXsqnfU8%252FpC1ZuRN3UWyV8fIqATv5wkC%252FoHdMkyXdde%252BrNRSS08WVARK8gMOL97iocksaF1KPWHCh2keY1IAz%252BUB3pmrse71agcMGpj2LdSvex0h1rzyVvU964xya8%252BtR2HehTuFxLxZToAWMVc50xh09RLCAg1CtOA5D1GckbsSLTWUQDH9J1iCJpwO7Fcv%252B7hL7rw%252BeqXFFpC9HxgtnD%252B53SdP3gMWFny6K6laC4Y2wdP4OgmIz3CCxuYaaOt7gq4ydx3evd%252BrcIvPcE%253D%7Campid%3APL_CLK%7Cclp%3A2334524" TargetMode="External"/><Relationship Id="rId7" Type="http://schemas.openxmlformats.org/officeDocument/2006/relationships/hyperlink" Target="https://www.ebay.co.uk/itm/283951202901?hash=item421ccf8255:g:t1oAAOSwP35fEdps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ebay.co.uk/itm/283117404788?_trkparms=aid%3D1110010%26algo%3DHOMESPLICE.DISCCARDS%26ao%3D1%26asc%3D20200818141627%26meid%3D6eef61eb41884aec85d84d5fd322f5d0%26pid%3D101110%26rk%3D1%26rkt%3D1%26sd%3D283138769685%26itm%3D283117404788%26pmt%3D1%26noa%3D0%26pg%3D2563228%26algv%3Ddefault&amp;_trksid=p2563228.c101110.m1982&amp;amdata=cksum%3A2831174047886eef61eb41884aec85d84d5fd322f5d0%7Cenc%3AAQAGAAAB8IIhURhbMdfKBmuPYJfya0VoIHXoRpPEPnMAL%252FmR9EAH4WTsAJLzS5TCHHcA1Xho5mkDPnaGUILZWh3Rzkn1j7gffwZdTOZHmnVbBBFWWXUAH2fUzsvOpquWc2bXPGoF63EKP29e76iJV6zKFNdSOXz1s0ymg6wTgrWRfsgwyzaWx%252FrVZue3YJx3q7zuRbyF4Qzc4mEVtfGcok7AdUZhv5AZeM9dWj4hlElumwM%252FXiX%252BuhoFAgqbML2JjRlSGe1m9DyrraqT%252BYptJ8L%252F%252BKMkNlQKVqWSds%252BTo%252FFQ6ktquYgTzDxQ5TZ6PLisd8LY0s76yI2EmYVtnAx1M6%252BZGiENIWO9DJkM6wmEZYBiADo%252BRqNts%252B2%252FJaBRbR19gECHwztFJjnsNdJEVUdO%252BM1OvlsFHpdHmFCer4SFZumLwZzX3mSW0C%252FTpo4W7do3FfVxXcSCry8g2GfAhAoTCmZiKVu695ZquIrezTFcRsPJ9ZrRiiBWCoICWJoIrWzxRkezyOPhPNhEKhzJ36qO1Qh5WnW1oGskPYzl%252FhAO8I247yVJg8NzVcvt1tGgE4DfEkaKirIbptTu8e9EBkSABcOwrNwoPrQbFbbCDbYrTCN03nJZ%252FG0ZEaWtGRZsquWMoifJhoWvfm3vQKkleAa%252F3SMUvn0iSSU%253D%7Campid%3APL_CLK%7Cclp%3A2563228" TargetMode="External"/><Relationship Id="rId1" Type="http://schemas.openxmlformats.org/officeDocument/2006/relationships/hyperlink" Target="https://uk.rs-online.com/web/p/iec-connectors/5392045?cm_mmc=en-ds-_-mcad-_-traceparts-_-5392045%27/" TargetMode="External"/><Relationship Id="rId6" Type="http://schemas.openxmlformats.org/officeDocument/2006/relationships/hyperlink" Target="https://kitronik.co.uk/collections/perspex-acrylic-sheets/products/value-acrylic-sheets-cast-5mm-x-600mm-x-400mm?variant=33165480067135" TargetMode="External"/><Relationship Id="rId11" Type="http://schemas.openxmlformats.org/officeDocument/2006/relationships/hyperlink" Target="https://www.amazon.co.uk/Heschen-Single-SSR-40DA-480VAC-50-60Hz/dp/B071HP9NJD/ref=sr_1_6?crid=ZPKT62NZOAUA&amp;dchild=1&amp;keywords=solid+state+relay+40a&amp;qid=1624740268&amp;sprefix=solid+state+relay+%2Caps%2C172&amp;sr=8-6" TargetMode="External"/><Relationship Id="rId5" Type="http://schemas.openxmlformats.org/officeDocument/2006/relationships/hyperlink" Target="https://makers-hut.com/product/bmg-extruder-cloned-btech-dual-drive-cloned-bowden-for-cr10-mk8-reprap-3d-printer/" TargetMode="External"/><Relationship Id="rId10" Type="http://schemas.openxmlformats.org/officeDocument/2006/relationships/hyperlink" Target="https://makers-hut.com/product/3010-30x30x10-turbine-blower-fan-cooling-2-pin-5v-12v-24v/" TargetMode="External"/><Relationship Id="rId4" Type="http://schemas.openxmlformats.org/officeDocument/2006/relationships/hyperlink" Target="https://www.ebay.co.uk/itm/283138769685?_trkparms=ispr%3D1&amp;hash=item41ec62c315:g:ePEAAOSwYPJeKNdm&amp;amdata=enc%3AAQAGAAACgPYe5NmHp%252B2JMhMi7yxGiTJkPrKr5t53CooMSQt2orsSwcmzw5CLtzTE60FqHcnq2Gwf7sZH6ETRRPzV%252FcLmy4bSV%252B2bhi5ieOSH3%252FTqEw7rSuFsxp1nm3DP9TthN4w%252FjJbI%252Frr0SI%252BocpTaVCiXbkh4Ja%252BIR5IqudA4ca9ajJ%252BEwVuFK%252BSOBQjsnjzO75l1BdWfG%252FSbQFBO0U2xTn0QaEYbaXE14JGxodx8oM91g5ggVy8wIrjg5UE4%252F2hnZ1PLHnaleAZNTj3rPgLwZ%252B1gictCh5wGglWduEPcVWmqeiR4uyHdeU%252FT0ALpSpGQfygopXhiJ0RzKGG9LZxKNy8KOh6s0OWtRoC8LcU816mPc2VRxZMUCC1pfLn7LFXBdAS31FKk%252Bi8dmxOHTWYDjfIE%252FW0T29mFjxUE%252Bhs0qNMaWURzlLKW6TdHvOxOVA6s%252FZ18S%252FiY59Id73eekoQQSozPozGTQnV5Tv3fR%252BNdpUKwTSi7aThpIXnN4AaNQqtaZZXa%252BUJ6A2uFaTgQMqIMEA0u6JqfEKfxYB%252FLJimc67JbxJiN%252FYqrN2GvsJfNMmYcPCnucYAtsiXsqnfU8%252FpC1ZuRN3UWyV8fIqATv5wkC%252FoHdMkyXdde%252BrNRSS08WVARK8gMOL97iocksaF1KPWHCh2keY1IAz%252BUB3pmrse71agcMGpj2LdSvex0h1rzyVvU964xya8%252BtR2HehTuFxLxZToAWMVc50xh09RLCAg1CtOA5D1GckbsSLTWUQDH9J1iCJpwO7Fcv%252B7hL7rw%252BeqXFFpC9HxgtnD%252B53SdP3gMWFny6K6laC4Y2wdP4OgmIz3CCxuYaaOt7gq4ydx3evd%252BrcIvPcE%253D%7Campid%3APL_CLK%7Cclp%3A2334524" TargetMode="External"/><Relationship Id="rId9" Type="http://schemas.openxmlformats.org/officeDocument/2006/relationships/hyperlink" Target="https://shop.wedo3dprinting.com/fa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2"/>
  <sheetViews>
    <sheetView tabSelected="1" topLeftCell="A65" workbookViewId="0">
      <selection activeCell="E79" sqref="E79"/>
    </sheetView>
  </sheetViews>
  <sheetFormatPr defaultColWidth="12.625" defaultRowHeight="15" customHeight="1" x14ac:dyDescent="0.25"/>
  <cols>
    <col min="1" max="1" width="4.125" customWidth="1"/>
    <col min="2" max="2" width="50.875" customWidth="1"/>
    <col min="3" max="3" width="5.75" style="62" customWidth="1"/>
    <col min="4" max="4" width="10.875" style="62" customWidth="1"/>
    <col min="5" max="5" width="20.75" customWidth="1"/>
    <col min="6" max="6" width="18.375" customWidth="1"/>
    <col min="7" max="7" width="18" customWidth="1"/>
    <col min="8" max="8" width="18.125" customWidth="1"/>
    <col min="9" max="9" width="18.125" style="62" customWidth="1"/>
    <col min="10" max="10" width="9.875" customWidth="1"/>
    <col min="11" max="26" width="7.625" customWidth="1"/>
  </cols>
  <sheetData>
    <row r="1" spans="2:19" ht="26.25" x14ac:dyDescent="0.4">
      <c r="B1" s="113" t="s">
        <v>76</v>
      </c>
      <c r="C1" s="114"/>
      <c r="D1" s="114"/>
      <c r="E1" s="114"/>
      <c r="F1" s="114"/>
      <c r="G1" s="114"/>
      <c r="H1" s="114"/>
      <c r="I1" s="114"/>
      <c r="J1" s="115"/>
      <c r="K1" s="1"/>
      <c r="L1" s="1"/>
      <c r="M1" s="1"/>
      <c r="N1" s="1"/>
      <c r="O1" s="1"/>
      <c r="P1" s="1"/>
      <c r="Q1" s="1"/>
      <c r="R1" s="1"/>
      <c r="S1" s="1"/>
    </row>
    <row r="2" spans="2:19" ht="11.25" customHeight="1" x14ac:dyDescent="0.4">
      <c r="B2" s="2"/>
      <c r="C2" s="90"/>
      <c r="D2" s="90"/>
      <c r="E2" s="2"/>
      <c r="F2" s="2"/>
      <c r="G2" s="2"/>
      <c r="H2" s="2"/>
      <c r="I2" s="90"/>
      <c r="J2" s="2"/>
      <c r="K2" s="1"/>
      <c r="L2" s="1"/>
      <c r="M2" s="1"/>
      <c r="N2" s="1"/>
      <c r="O2" s="1"/>
      <c r="P2" s="1"/>
      <c r="Q2" s="1"/>
      <c r="R2" s="1"/>
      <c r="S2" s="1"/>
    </row>
    <row r="3" spans="2:19" ht="21" x14ac:dyDescent="0.35">
      <c r="B3" s="116" t="s">
        <v>0</v>
      </c>
      <c r="C3" s="117"/>
      <c r="D3" s="117"/>
      <c r="E3" s="117"/>
      <c r="F3" s="117"/>
      <c r="G3" s="117"/>
      <c r="H3" s="117"/>
      <c r="I3" s="117"/>
      <c r="J3" s="118"/>
      <c r="K3" s="3"/>
      <c r="L3" s="3"/>
      <c r="M3" s="4" t="s">
        <v>1</v>
      </c>
      <c r="N3" s="3"/>
      <c r="O3" s="3"/>
      <c r="P3" s="3"/>
      <c r="Q3" s="3"/>
      <c r="R3" s="3"/>
      <c r="S3" s="3"/>
    </row>
    <row r="4" spans="2:19" ht="42" x14ac:dyDescent="0.35">
      <c r="B4" s="5" t="s">
        <v>2</v>
      </c>
      <c r="C4" s="91" t="s">
        <v>3</v>
      </c>
      <c r="D4" s="91" t="s">
        <v>4</v>
      </c>
      <c r="E4" s="6" t="s">
        <v>5</v>
      </c>
      <c r="F4" s="6" t="s">
        <v>6</v>
      </c>
      <c r="G4" s="89" t="s">
        <v>79</v>
      </c>
      <c r="H4" s="5" t="s">
        <v>7</v>
      </c>
      <c r="I4" s="91" t="s">
        <v>8</v>
      </c>
      <c r="J4" s="5" t="s">
        <v>9</v>
      </c>
      <c r="K4" s="3"/>
      <c r="L4" s="3"/>
      <c r="M4" s="7" t="s">
        <v>10</v>
      </c>
      <c r="N4" s="3"/>
      <c r="O4" s="3"/>
      <c r="P4" s="3"/>
      <c r="Q4" s="3"/>
      <c r="R4" s="3"/>
      <c r="S4" s="3"/>
    </row>
    <row r="5" spans="2:19" s="62" customFormat="1" x14ac:dyDescent="0.25">
      <c r="B5" s="57" t="s">
        <v>80</v>
      </c>
      <c r="C5" s="57">
        <v>9</v>
      </c>
      <c r="D5" s="71">
        <v>10</v>
      </c>
      <c r="E5" s="71">
        <f t="shared" ref="E5:E33" si="0">_xlfn.CEILING.MATH(C5,D5)</f>
        <v>10</v>
      </c>
      <c r="F5" s="71">
        <f t="shared" ref="F5:F33" si="1">E5/D5</f>
        <v>1</v>
      </c>
      <c r="G5" s="130">
        <v>0.3</v>
      </c>
      <c r="H5" s="9">
        <f t="shared" ref="H5:H33" si="2">(E5/D5)*G5</f>
        <v>0.3</v>
      </c>
      <c r="I5" s="86" t="s">
        <v>12</v>
      </c>
      <c r="J5" s="88" t="s">
        <v>1</v>
      </c>
    </row>
    <row r="6" spans="2:19" x14ac:dyDescent="0.25">
      <c r="B6" s="87" t="s">
        <v>98</v>
      </c>
      <c r="C6" s="72">
        <v>4</v>
      </c>
      <c r="D6" s="69">
        <v>10</v>
      </c>
      <c r="E6" s="12">
        <f t="shared" ref="E6" si="3">_xlfn.CEILING.MATH(C6,D6)</f>
        <v>10</v>
      </c>
      <c r="F6" s="56">
        <f t="shared" ref="F6" si="4">E6/D6</f>
        <v>1</v>
      </c>
      <c r="G6" s="132">
        <v>0.31</v>
      </c>
      <c r="H6" s="129">
        <f t="shared" ref="H6" si="5">(E6/D6)*G6</f>
        <v>0.31</v>
      </c>
      <c r="I6" s="100" t="s">
        <v>12</v>
      </c>
      <c r="J6" s="15" t="s">
        <v>1</v>
      </c>
    </row>
    <row r="7" spans="2:19" x14ac:dyDescent="0.25">
      <c r="B7" s="87" t="s">
        <v>81</v>
      </c>
      <c r="C7" s="72">
        <v>39</v>
      </c>
      <c r="D7" s="69">
        <v>10</v>
      </c>
      <c r="E7" s="12">
        <f t="shared" si="0"/>
        <v>40</v>
      </c>
      <c r="F7" s="56">
        <f t="shared" si="1"/>
        <v>4</v>
      </c>
      <c r="G7" s="132">
        <v>0.32</v>
      </c>
      <c r="H7" s="129">
        <f t="shared" si="2"/>
        <v>1.28</v>
      </c>
      <c r="I7" s="100" t="s">
        <v>12</v>
      </c>
      <c r="J7" s="15" t="s">
        <v>1</v>
      </c>
    </row>
    <row r="8" spans="2:19" x14ac:dyDescent="0.25">
      <c r="B8" s="87" t="s">
        <v>82</v>
      </c>
      <c r="C8" s="72">
        <v>89</v>
      </c>
      <c r="D8" s="69">
        <v>10</v>
      </c>
      <c r="E8" s="12">
        <f t="shared" si="0"/>
        <v>90</v>
      </c>
      <c r="F8" s="8">
        <f t="shared" si="1"/>
        <v>9</v>
      </c>
      <c r="G8" s="131">
        <v>0.52</v>
      </c>
      <c r="H8" s="9">
        <f t="shared" si="2"/>
        <v>4.68</v>
      </c>
      <c r="I8" s="100" t="s">
        <v>12</v>
      </c>
      <c r="J8" s="15" t="s">
        <v>1</v>
      </c>
    </row>
    <row r="9" spans="2:19" x14ac:dyDescent="0.25">
      <c r="B9" s="87" t="s">
        <v>83</v>
      </c>
      <c r="C9" s="72">
        <v>4</v>
      </c>
      <c r="D9" s="69">
        <v>10</v>
      </c>
      <c r="E9" s="12">
        <f t="shared" si="0"/>
        <v>10</v>
      </c>
      <c r="F9" s="8">
        <f t="shared" si="1"/>
        <v>1</v>
      </c>
      <c r="G9" s="59">
        <v>0.83</v>
      </c>
      <c r="H9" s="9">
        <f t="shared" si="2"/>
        <v>0.83</v>
      </c>
      <c r="I9" s="100" t="s">
        <v>12</v>
      </c>
      <c r="J9" s="15" t="s">
        <v>1</v>
      </c>
    </row>
    <row r="10" spans="2:19" x14ac:dyDescent="0.25">
      <c r="B10" s="87" t="s">
        <v>84</v>
      </c>
      <c r="C10" s="72">
        <v>8</v>
      </c>
      <c r="D10" s="69">
        <v>10</v>
      </c>
      <c r="E10" s="12">
        <f t="shared" si="0"/>
        <v>10</v>
      </c>
      <c r="F10" s="8">
        <f t="shared" si="1"/>
        <v>1</v>
      </c>
      <c r="G10" s="60">
        <v>0.44</v>
      </c>
      <c r="H10" s="9">
        <f t="shared" si="2"/>
        <v>0.44</v>
      </c>
      <c r="I10" s="100" t="s">
        <v>12</v>
      </c>
      <c r="J10" s="15" t="s">
        <v>1</v>
      </c>
    </row>
    <row r="11" spans="2:19" x14ac:dyDescent="0.25">
      <c r="B11" s="87" t="s">
        <v>102</v>
      </c>
      <c r="C11" s="72">
        <v>8</v>
      </c>
      <c r="D11" s="69">
        <v>10</v>
      </c>
      <c r="E11" s="12">
        <f>_xlfn.CEILING.MATH(C11,D11)</f>
        <v>10</v>
      </c>
      <c r="F11" s="8">
        <f>E11/D11</f>
        <v>1</v>
      </c>
      <c r="G11" s="59">
        <v>0.72</v>
      </c>
      <c r="H11" s="9">
        <f>(E11/D11)*G11</f>
        <v>0.72</v>
      </c>
      <c r="I11" s="100" t="s">
        <v>12</v>
      </c>
      <c r="J11" s="15" t="s">
        <v>1</v>
      </c>
    </row>
    <row r="12" spans="2:19" x14ac:dyDescent="0.25">
      <c r="B12" s="87" t="s">
        <v>85</v>
      </c>
      <c r="C12" s="72">
        <v>8</v>
      </c>
      <c r="D12" s="69">
        <v>10</v>
      </c>
      <c r="E12" s="12">
        <f t="shared" si="0"/>
        <v>10</v>
      </c>
      <c r="F12" s="8">
        <f t="shared" si="1"/>
        <v>1</v>
      </c>
      <c r="G12" s="60">
        <v>1.0900000000000001</v>
      </c>
      <c r="H12" s="9">
        <f t="shared" si="2"/>
        <v>1.0900000000000001</v>
      </c>
      <c r="I12" s="100" t="s">
        <v>12</v>
      </c>
      <c r="J12" s="15" t="s">
        <v>1</v>
      </c>
    </row>
    <row r="13" spans="2:19" ht="15.75" customHeight="1" x14ac:dyDescent="0.25">
      <c r="B13" s="87" t="s">
        <v>96</v>
      </c>
      <c r="C13" s="72">
        <v>20</v>
      </c>
      <c r="D13" s="69">
        <v>10</v>
      </c>
      <c r="E13" s="12">
        <f>_xlfn.CEILING.MATH(C13,D13)</f>
        <v>20</v>
      </c>
      <c r="F13" s="8">
        <f>E13/D13</f>
        <v>2</v>
      </c>
      <c r="G13" s="60">
        <v>0.46</v>
      </c>
      <c r="H13" s="9">
        <f>(E13/D13)*G13</f>
        <v>0.92</v>
      </c>
      <c r="I13" s="100" t="s">
        <v>12</v>
      </c>
      <c r="J13" s="15" t="s">
        <v>1</v>
      </c>
    </row>
    <row r="14" spans="2:19" ht="15.75" customHeight="1" x14ac:dyDescent="0.25">
      <c r="B14" s="87" t="s">
        <v>11</v>
      </c>
      <c r="C14" s="72">
        <v>5</v>
      </c>
      <c r="D14" s="69">
        <v>10</v>
      </c>
      <c r="E14" s="12">
        <f>_xlfn.CEILING.MATH(C14,D14)</f>
        <v>10</v>
      </c>
      <c r="F14" s="8">
        <f>E14/D14</f>
        <v>1</v>
      </c>
      <c r="G14" s="60">
        <v>0.5</v>
      </c>
      <c r="H14" s="9">
        <f>(E14/D14)*G14</f>
        <v>0.5</v>
      </c>
      <c r="I14" s="100" t="s">
        <v>12</v>
      </c>
      <c r="J14" s="15" t="s">
        <v>1</v>
      </c>
    </row>
    <row r="15" spans="2:19" x14ac:dyDescent="0.25">
      <c r="B15" s="87" t="s">
        <v>86</v>
      </c>
      <c r="C15" s="72">
        <v>36</v>
      </c>
      <c r="D15" s="69">
        <v>10</v>
      </c>
      <c r="E15" s="12">
        <f t="shared" si="0"/>
        <v>40</v>
      </c>
      <c r="F15" s="8">
        <f t="shared" si="1"/>
        <v>4</v>
      </c>
      <c r="G15" s="60">
        <v>0.52</v>
      </c>
      <c r="H15" s="9">
        <f t="shared" si="2"/>
        <v>2.08</v>
      </c>
      <c r="I15" s="100" t="s">
        <v>12</v>
      </c>
      <c r="J15" s="15" t="s">
        <v>1</v>
      </c>
    </row>
    <row r="16" spans="2:19" x14ac:dyDescent="0.25">
      <c r="B16" s="87" t="s">
        <v>97</v>
      </c>
      <c r="C16" s="72">
        <v>4</v>
      </c>
      <c r="D16" s="69">
        <v>10</v>
      </c>
      <c r="E16" s="12">
        <f t="shared" ref="E16:E18" si="6">_xlfn.CEILING.MATH(C16,D16)</f>
        <v>10</v>
      </c>
      <c r="F16" s="8">
        <f t="shared" ref="F16:F18" si="7">E16/D16</f>
        <v>1</v>
      </c>
      <c r="G16" s="60">
        <v>0.55000000000000004</v>
      </c>
      <c r="H16" s="9">
        <f t="shared" ref="H16:H18" si="8">(E16/D16)*G16</f>
        <v>0.55000000000000004</v>
      </c>
      <c r="I16" s="100" t="s">
        <v>12</v>
      </c>
      <c r="J16" s="15" t="s">
        <v>1</v>
      </c>
    </row>
    <row r="17" spans="1:26" x14ac:dyDescent="0.25">
      <c r="B17" s="87" t="s">
        <v>101</v>
      </c>
      <c r="C17" s="72">
        <v>3</v>
      </c>
      <c r="D17" s="69">
        <v>10</v>
      </c>
      <c r="E17" s="12">
        <f t="shared" ref="E17" si="9">_xlfn.CEILING.MATH(C17,D17)</f>
        <v>10</v>
      </c>
      <c r="F17" s="8">
        <f t="shared" ref="F17" si="10">E17/D17</f>
        <v>1</v>
      </c>
      <c r="G17" s="59">
        <v>0.25</v>
      </c>
      <c r="H17" s="9">
        <f t="shared" ref="H17" si="11">(E17/D17)*G17</f>
        <v>0.25</v>
      </c>
      <c r="I17" s="100" t="s">
        <v>12</v>
      </c>
      <c r="J17" s="15" t="s">
        <v>1</v>
      </c>
    </row>
    <row r="18" spans="1:26" x14ac:dyDescent="0.25">
      <c r="B18" s="87" t="s">
        <v>13</v>
      </c>
      <c r="C18" s="72">
        <v>8</v>
      </c>
      <c r="D18" s="69">
        <v>10</v>
      </c>
      <c r="E18" s="12">
        <f t="shared" si="6"/>
        <v>10</v>
      </c>
      <c r="F18" s="8">
        <f t="shared" si="7"/>
        <v>1</v>
      </c>
      <c r="G18" s="59">
        <v>0.28999999999999998</v>
      </c>
      <c r="H18" s="9">
        <f t="shared" si="8"/>
        <v>0.28999999999999998</v>
      </c>
      <c r="I18" s="100" t="s">
        <v>12</v>
      </c>
      <c r="J18" s="15" t="s">
        <v>1</v>
      </c>
    </row>
    <row r="19" spans="1:26" x14ac:dyDescent="0.25">
      <c r="B19" s="87" t="s">
        <v>100</v>
      </c>
      <c r="C19" s="72">
        <v>6</v>
      </c>
      <c r="D19" s="69">
        <v>10</v>
      </c>
      <c r="E19" s="12">
        <f t="shared" si="0"/>
        <v>10</v>
      </c>
      <c r="F19" s="8">
        <f t="shared" si="1"/>
        <v>1</v>
      </c>
      <c r="G19" s="59">
        <v>0.36</v>
      </c>
      <c r="H19" s="9">
        <f t="shared" si="2"/>
        <v>0.36</v>
      </c>
      <c r="I19" s="100" t="s">
        <v>12</v>
      </c>
      <c r="J19" s="15" t="s">
        <v>1</v>
      </c>
    </row>
    <row r="20" spans="1:26" x14ac:dyDescent="0.25">
      <c r="B20" s="87" t="s">
        <v>87</v>
      </c>
      <c r="C20" s="72">
        <v>8</v>
      </c>
      <c r="D20" s="69">
        <v>10</v>
      </c>
      <c r="E20" s="12">
        <f t="shared" ref="E20" si="12">_xlfn.CEILING.MATH(C20,D20)</f>
        <v>10</v>
      </c>
      <c r="F20" s="8">
        <f t="shared" ref="F20" si="13">E20/D20</f>
        <v>1</v>
      </c>
      <c r="G20" s="60">
        <v>0.52</v>
      </c>
      <c r="H20" s="9">
        <f t="shared" ref="H20" si="14">(E20/D20)*G20</f>
        <v>0.52</v>
      </c>
      <c r="I20" s="100" t="s">
        <v>12</v>
      </c>
      <c r="J20" s="15" t="s">
        <v>1</v>
      </c>
    </row>
    <row r="21" spans="1:26" x14ac:dyDescent="0.25">
      <c r="B21" s="87" t="s">
        <v>14</v>
      </c>
      <c r="C21" s="72">
        <v>3</v>
      </c>
      <c r="D21" s="69">
        <v>10</v>
      </c>
      <c r="E21" s="12">
        <f t="shared" si="0"/>
        <v>10</v>
      </c>
      <c r="F21" s="8">
        <f t="shared" si="1"/>
        <v>1</v>
      </c>
      <c r="G21" s="60">
        <v>0.65</v>
      </c>
      <c r="H21" s="9">
        <f t="shared" si="2"/>
        <v>0.65</v>
      </c>
      <c r="I21" s="100" t="s">
        <v>12</v>
      </c>
      <c r="J21" s="15" t="s">
        <v>1</v>
      </c>
    </row>
    <row r="22" spans="1:26" ht="15.75" customHeight="1" x14ac:dyDescent="0.25">
      <c r="B22" s="87" t="s">
        <v>95</v>
      </c>
      <c r="C22" s="72">
        <v>2</v>
      </c>
      <c r="D22" s="69">
        <v>10</v>
      </c>
      <c r="E22" s="12">
        <f>_xlfn.CEILING.MATH(C22,D22)</f>
        <v>10</v>
      </c>
      <c r="F22" s="8">
        <f>E22/D22</f>
        <v>1</v>
      </c>
      <c r="G22" s="60">
        <v>0.91</v>
      </c>
      <c r="H22" s="9">
        <f>(E22/D22)*G22</f>
        <v>0.91</v>
      </c>
      <c r="I22" s="100" t="s">
        <v>12</v>
      </c>
      <c r="J22" s="15" t="s">
        <v>1</v>
      </c>
    </row>
    <row r="23" spans="1:26" x14ac:dyDescent="0.25">
      <c r="B23" s="87" t="s">
        <v>88</v>
      </c>
      <c r="C23" s="72">
        <v>36</v>
      </c>
      <c r="D23" s="69">
        <v>10</v>
      </c>
      <c r="E23" s="12">
        <f t="shared" si="0"/>
        <v>40</v>
      </c>
      <c r="F23" s="8">
        <f t="shared" si="1"/>
        <v>4</v>
      </c>
      <c r="G23" s="59">
        <v>0.28999999999999998</v>
      </c>
      <c r="H23" s="9">
        <f t="shared" si="2"/>
        <v>1.1599999999999999</v>
      </c>
      <c r="I23" s="100" t="s">
        <v>12</v>
      </c>
      <c r="J23" s="15" t="s">
        <v>1</v>
      </c>
    </row>
    <row r="24" spans="1:26" x14ac:dyDescent="0.25">
      <c r="B24" s="87" t="s">
        <v>89</v>
      </c>
      <c r="C24" s="72">
        <v>92</v>
      </c>
      <c r="D24" s="69">
        <v>10</v>
      </c>
      <c r="E24" s="12">
        <f t="shared" si="0"/>
        <v>100</v>
      </c>
      <c r="F24" s="8">
        <f t="shared" si="1"/>
        <v>10</v>
      </c>
      <c r="G24" s="60">
        <v>0.13</v>
      </c>
      <c r="H24" s="9">
        <f t="shared" si="2"/>
        <v>1.3</v>
      </c>
      <c r="I24" s="100" t="s">
        <v>12</v>
      </c>
      <c r="J24" s="15" t="s">
        <v>1</v>
      </c>
    </row>
    <row r="25" spans="1:26" x14ac:dyDescent="0.25">
      <c r="B25" s="87" t="s">
        <v>90</v>
      </c>
      <c r="C25" s="72">
        <v>10</v>
      </c>
      <c r="D25" s="69">
        <v>10</v>
      </c>
      <c r="E25" s="12">
        <f t="shared" si="0"/>
        <v>10</v>
      </c>
      <c r="F25" s="8">
        <f t="shared" si="1"/>
        <v>1</v>
      </c>
      <c r="G25" s="60">
        <v>0.25</v>
      </c>
      <c r="H25" s="9">
        <f t="shared" si="2"/>
        <v>0.25</v>
      </c>
      <c r="I25" s="100" t="s">
        <v>12</v>
      </c>
      <c r="J25" s="15" t="s">
        <v>1</v>
      </c>
    </row>
    <row r="26" spans="1:26" x14ac:dyDescent="0.25">
      <c r="A26" s="16"/>
      <c r="B26" s="108" t="s">
        <v>91</v>
      </c>
      <c r="C26" s="92">
        <v>12</v>
      </c>
      <c r="D26" s="93">
        <v>10</v>
      </c>
      <c r="E26" s="17">
        <f t="shared" si="0"/>
        <v>20</v>
      </c>
      <c r="F26" s="17">
        <f t="shared" si="1"/>
        <v>2</v>
      </c>
      <c r="G26" s="61">
        <v>0.28000000000000003</v>
      </c>
      <c r="H26" s="9">
        <f t="shared" si="2"/>
        <v>0.56000000000000005</v>
      </c>
      <c r="I26" s="92" t="s">
        <v>12</v>
      </c>
      <c r="J26" s="18" t="s">
        <v>1</v>
      </c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x14ac:dyDescent="0.25">
      <c r="B27" s="87" t="s">
        <v>92</v>
      </c>
      <c r="C27" s="72">
        <v>5</v>
      </c>
      <c r="D27" s="69">
        <v>10</v>
      </c>
      <c r="E27" s="12">
        <f t="shared" si="0"/>
        <v>10</v>
      </c>
      <c r="F27" s="8">
        <f t="shared" si="1"/>
        <v>1</v>
      </c>
      <c r="G27" s="60">
        <v>0.12</v>
      </c>
      <c r="H27" s="9">
        <f t="shared" si="2"/>
        <v>0.12</v>
      </c>
      <c r="I27" s="100" t="s">
        <v>12</v>
      </c>
      <c r="J27" s="15" t="s">
        <v>1</v>
      </c>
    </row>
    <row r="28" spans="1:26" x14ac:dyDescent="0.25">
      <c r="B28" s="87" t="s">
        <v>93</v>
      </c>
      <c r="C28" s="72">
        <v>8</v>
      </c>
      <c r="D28" s="69">
        <v>10</v>
      </c>
      <c r="E28" s="12">
        <f t="shared" si="0"/>
        <v>10</v>
      </c>
      <c r="F28" s="8">
        <f t="shared" si="1"/>
        <v>1</v>
      </c>
      <c r="G28" s="60">
        <v>0.08</v>
      </c>
      <c r="H28" s="9">
        <f t="shared" si="2"/>
        <v>0.08</v>
      </c>
      <c r="I28" s="100" t="s">
        <v>12</v>
      </c>
      <c r="J28" s="15" t="s">
        <v>1</v>
      </c>
    </row>
    <row r="29" spans="1:26" x14ac:dyDescent="0.25">
      <c r="B29" s="87" t="s">
        <v>94</v>
      </c>
      <c r="C29" s="72">
        <v>12</v>
      </c>
      <c r="D29" s="72">
        <v>10</v>
      </c>
      <c r="E29" s="12">
        <f t="shared" si="0"/>
        <v>20</v>
      </c>
      <c r="F29" s="8">
        <f t="shared" si="1"/>
        <v>2</v>
      </c>
      <c r="G29" s="60">
        <v>0.11</v>
      </c>
      <c r="H29" s="9">
        <f t="shared" si="2"/>
        <v>0.22</v>
      </c>
      <c r="I29" s="100" t="s">
        <v>12</v>
      </c>
      <c r="J29" s="15" t="s">
        <v>1</v>
      </c>
    </row>
    <row r="30" spans="1:26" ht="15.75" customHeight="1" x14ac:dyDescent="0.25">
      <c r="B30" s="87" t="s">
        <v>99</v>
      </c>
      <c r="C30" s="72">
        <v>3</v>
      </c>
      <c r="D30" s="69">
        <v>10</v>
      </c>
      <c r="E30" s="12">
        <f t="shared" si="0"/>
        <v>10</v>
      </c>
      <c r="F30" s="8">
        <f t="shared" si="1"/>
        <v>1</v>
      </c>
      <c r="G30" s="62">
        <v>0.65</v>
      </c>
      <c r="H30" s="9">
        <f t="shared" si="2"/>
        <v>0.65</v>
      </c>
      <c r="I30" s="100" t="s">
        <v>12</v>
      </c>
      <c r="J30" s="15" t="s">
        <v>1</v>
      </c>
    </row>
    <row r="31" spans="1:26" ht="15.75" customHeight="1" x14ac:dyDescent="0.25">
      <c r="B31" s="12" t="s">
        <v>15</v>
      </c>
      <c r="C31" s="69">
        <v>3</v>
      </c>
      <c r="D31" s="69">
        <v>2</v>
      </c>
      <c r="E31" s="12">
        <f t="shared" si="0"/>
        <v>4</v>
      </c>
      <c r="F31" s="8">
        <f t="shared" si="1"/>
        <v>2</v>
      </c>
      <c r="G31" s="14">
        <v>0.89</v>
      </c>
      <c r="H31" s="9">
        <f t="shared" si="2"/>
        <v>1.78</v>
      </c>
      <c r="I31" s="100" t="s">
        <v>12</v>
      </c>
      <c r="J31" s="15" t="s">
        <v>1</v>
      </c>
    </row>
    <row r="32" spans="1:26" x14ac:dyDescent="0.25">
      <c r="B32" s="8" t="s">
        <v>78</v>
      </c>
      <c r="C32" s="57">
        <v>37</v>
      </c>
      <c r="D32" s="71">
        <v>100</v>
      </c>
      <c r="E32" s="8">
        <f>_xlfn.CEILING.MATH(C32,D32)</f>
        <v>100</v>
      </c>
      <c r="F32" s="8">
        <f>E32/D32</f>
        <v>1</v>
      </c>
      <c r="G32" s="58">
        <v>6.39</v>
      </c>
      <c r="H32" s="9">
        <f>(E32/D32)*G32</f>
        <v>6.39</v>
      </c>
      <c r="I32" s="86" t="s">
        <v>24</v>
      </c>
      <c r="J32" s="11" t="s">
        <v>1</v>
      </c>
    </row>
    <row r="33" spans="1:26" ht="15.75" customHeight="1" x14ac:dyDescent="0.25">
      <c r="B33" s="20" t="s">
        <v>16</v>
      </c>
      <c r="C33" s="94">
        <v>8</v>
      </c>
      <c r="D33" s="94">
        <v>10</v>
      </c>
      <c r="E33" s="21">
        <f t="shared" si="0"/>
        <v>10</v>
      </c>
      <c r="F33" s="22">
        <f t="shared" si="1"/>
        <v>1</v>
      </c>
      <c r="G33" s="23">
        <v>1.49</v>
      </c>
      <c r="H33" s="9">
        <f t="shared" si="2"/>
        <v>1.49</v>
      </c>
      <c r="I33" s="101" t="s">
        <v>17</v>
      </c>
      <c r="J33" s="24" t="s">
        <v>1</v>
      </c>
    </row>
    <row r="34" spans="1:26" ht="21" x14ac:dyDescent="0.35">
      <c r="B34" s="25" t="s">
        <v>18</v>
      </c>
      <c r="C34" s="109">
        <f>SUM(H5:H33)</f>
        <v>30.679999999999996</v>
      </c>
      <c r="D34" s="110"/>
      <c r="E34" s="26"/>
      <c r="F34" s="26"/>
      <c r="G34" s="26"/>
      <c r="H34" s="26"/>
      <c r="I34" s="102"/>
      <c r="J34" s="27"/>
    </row>
    <row r="35" spans="1:26" ht="11.25" customHeight="1" x14ac:dyDescent="0.25">
      <c r="A35" s="28"/>
      <c r="B35" s="29"/>
      <c r="C35" s="95"/>
      <c r="D35" s="95"/>
      <c r="E35" s="30"/>
      <c r="F35" s="30"/>
      <c r="G35" s="30"/>
      <c r="H35" s="31"/>
      <c r="I35" s="103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21" x14ac:dyDescent="0.35">
      <c r="A36" s="28"/>
      <c r="B36" s="116" t="s">
        <v>19</v>
      </c>
      <c r="C36" s="117"/>
      <c r="D36" s="117"/>
      <c r="E36" s="117"/>
      <c r="F36" s="117"/>
      <c r="G36" s="118"/>
      <c r="H36" s="32"/>
      <c r="I36" s="104"/>
      <c r="J36" s="3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 x14ac:dyDescent="0.25">
      <c r="A37" s="28"/>
      <c r="B37" s="33" t="s">
        <v>2</v>
      </c>
      <c r="C37" s="96" t="s">
        <v>3</v>
      </c>
      <c r="D37" s="96" t="s">
        <v>20</v>
      </c>
      <c r="E37" s="33" t="s">
        <v>21</v>
      </c>
      <c r="F37" s="5" t="s">
        <v>8</v>
      </c>
      <c r="G37" s="33" t="s">
        <v>9</v>
      </c>
      <c r="H37" s="28"/>
      <c r="I37" s="105"/>
      <c r="J37" s="34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 thickTop="1" x14ac:dyDescent="0.25">
      <c r="A38" s="28"/>
      <c r="B38" s="63" t="s">
        <v>22</v>
      </c>
      <c r="C38" s="63">
        <v>1</v>
      </c>
      <c r="D38" s="64">
        <v>1.1399999999999999</v>
      </c>
      <c r="E38" s="65">
        <f t="shared" ref="E38:E56" si="15">D38*C38</f>
        <v>1.1399999999999999</v>
      </c>
      <c r="F38" s="66" t="s">
        <v>23</v>
      </c>
      <c r="G38" s="67" t="s">
        <v>1</v>
      </c>
      <c r="H38" s="28"/>
      <c r="I38" s="103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 x14ac:dyDescent="0.25">
      <c r="A39" s="28"/>
      <c r="B39" s="155" t="s">
        <v>129</v>
      </c>
      <c r="C39" s="67">
        <v>1</v>
      </c>
      <c r="D39" s="65">
        <v>16.38</v>
      </c>
      <c r="E39" s="65">
        <f t="shared" ref="E39" si="16">D39*C39</f>
        <v>16.38</v>
      </c>
      <c r="F39" s="68"/>
      <c r="G39" s="67" t="s">
        <v>1</v>
      </c>
      <c r="H39" s="28"/>
      <c r="I39" s="103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5.75" customHeight="1" x14ac:dyDescent="0.25">
      <c r="A40" s="28"/>
      <c r="B40" s="155" t="s">
        <v>130</v>
      </c>
      <c r="C40" s="67">
        <v>1</v>
      </c>
      <c r="D40" s="65">
        <v>6.19</v>
      </c>
      <c r="E40" s="65">
        <f t="shared" si="15"/>
        <v>6.19</v>
      </c>
      <c r="F40" s="68"/>
      <c r="G40" s="67" t="s">
        <v>1</v>
      </c>
      <c r="H40" s="28"/>
      <c r="I40" s="103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5.75" customHeight="1" x14ac:dyDescent="0.25">
      <c r="A41" s="28"/>
      <c r="B41" s="155" t="s">
        <v>133</v>
      </c>
      <c r="C41" s="67">
        <v>1</v>
      </c>
      <c r="D41" s="65">
        <v>3.25</v>
      </c>
      <c r="E41" s="65">
        <f t="shared" ref="E41" si="17">D41*C41</f>
        <v>3.25</v>
      </c>
      <c r="F41" s="68"/>
      <c r="G41" s="67" t="s">
        <v>1</v>
      </c>
      <c r="H41" s="28"/>
      <c r="I41" s="103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 x14ac:dyDescent="0.25">
      <c r="A42" s="28"/>
      <c r="B42" s="155" t="s">
        <v>125</v>
      </c>
      <c r="C42" s="67">
        <v>3</v>
      </c>
      <c r="D42" s="65">
        <v>10.23</v>
      </c>
      <c r="E42" s="65">
        <f t="shared" si="15"/>
        <v>30.69</v>
      </c>
      <c r="F42" s="68"/>
      <c r="G42" s="67" t="s">
        <v>1</v>
      </c>
      <c r="H42" s="28"/>
      <c r="I42" s="103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5.75" customHeight="1" x14ac:dyDescent="0.25">
      <c r="A43" s="28"/>
      <c r="B43" s="134" t="s">
        <v>126</v>
      </c>
      <c r="C43" s="69">
        <v>1</v>
      </c>
      <c r="D43" s="60">
        <v>7.44</v>
      </c>
      <c r="E43" s="58">
        <f t="shared" si="15"/>
        <v>7.44</v>
      </c>
      <c r="F43" s="70"/>
      <c r="G43" s="71" t="s">
        <v>1</v>
      </c>
      <c r="H43" s="28"/>
      <c r="I43" s="103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 x14ac:dyDescent="0.25">
      <c r="A44" s="28"/>
      <c r="B44" s="69" t="s">
        <v>25</v>
      </c>
      <c r="C44" s="69">
        <v>2</v>
      </c>
      <c r="D44" s="60">
        <v>8.2899999999999991</v>
      </c>
      <c r="E44" s="58">
        <f t="shared" si="15"/>
        <v>16.579999999999998</v>
      </c>
      <c r="F44" s="70" t="s">
        <v>24</v>
      </c>
      <c r="G44" s="71" t="s">
        <v>1</v>
      </c>
      <c r="H44" s="28"/>
      <c r="I44" s="103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 x14ac:dyDescent="0.25">
      <c r="A45" s="28"/>
      <c r="B45" s="134" t="s">
        <v>128</v>
      </c>
      <c r="C45" s="69">
        <v>1</v>
      </c>
      <c r="D45" s="60">
        <v>6.99</v>
      </c>
      <c r="E45" s="58">
        <f t="shared" si="15"/>
        <v>6.99</v>
      </c>
      <c r="F45" s="70"/>
      <c r="G45" s="71" t="s">
        <v>1</v>
      </c>
      <c r="H45" s="28"/>
      <c r="I45" s="103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 x14ac:dyDescent="0.25">
      <c r="A46" s="28"/>
      <c r="B46" s="133" t="s">
        <v>104</v>
      </c>
      <c r="C46" s="72">
        <v>1</v>
      </c>
      <c r="D46" s="59">
        <v>7.09</v>
      </c>
      <c r="E46" s="73">
        <f t="shared" si="15"/>
        <v>7.09</v>
      </c>
      <c r="F46" s="74" t="s">
        <v>27</v>
      </c>
      <c r="G46" s="71" t="s">
        <v>1</v>
      </c>
      <c r="H46" s="28"/>
      <c r="I46" s="103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5.75" customHeight="1" x14ac:dyDescent="0.25">
      <c r="A47" s="28"/>
      <c r="B47" s="134" t="s">
        <v>105</v>
      </c>
      <c r="C47" s="72">
        <v>1</v>
      </c>
      <c r="D47" s="60">
        <v>7.08</v>
      </c>
      <c r="E47" s="58">
        <f t="shared" si="15"/>
        <v>7.08</v>
      </c>
      <c r="F47" s="70" t="s">
        <v>28</v>
      </c>
      <c r="G47" s="71" t="s">
        <v>1</v>
      </c>
      <c r="H47" s="28"/>
      <c r="I47" s="103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 x14ac:dyDescent="0.25">
      <c r="A48" s="28"/>
      <c r="B48" s="133" t="s">
        <v>103</v>
      </c>
      <c r="C48" s="69">
        <v>1</v>
      </c>
      <c r="D48" s="59">
        <v>6.83</v>
      </c>
      <c r="E48" s="58">
        <f t="shared" si="15"/>
        <v>6.83</v>
      </c>
      <c r="F48" s="74" t="s">
        <v>17</v>
      </c>
      <c r="G48" s="71" t="s">
        <v>1</v>
      </c>
      <c r="H48" s="28"/>
      <c r="I48" s="103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 x14ac:dyDescent="0.25">
      <c r="A49" s="28"/>
      <c r="B49" s="134" t="s">
        <v>118</v>
      </c>
      <c r="C49" s="69">
        <v>1</v>
      </c>
      <c r="D49" s="60">
        <v>16.09</v>
      </c>
      <c r="E49" s="58">
        <f t="shared" si="15"/>
        <v>16.09</v>
      </c>
      <c r="F49" s="70"/>
      <c r="G49" s="71" t="s">
        <v>1</v>
      </c>
      <c r="H49" s="28"/>
      <c r="I49" s="103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5.75" customHeight="1" x14ac:dyDescent="0.25">
      <c r="A50" s="28"/>
      <c r="B50" s="75" t="s">
        <v>29</v>
      </c>
      <c r="C50" s="63">
        <v>1</v>
      </c>
      <c r="D50" s="64">
        <v>3.15</v>
      </c>
      <c r="E50" s="65">
        <f t="shared" si="15"/>
        <v>3.15</v>
      </c>
      <c r="F50" s="66"/>
      <c r="G50" s="67" t="s">
        <v>1</v>
      </c>
      <c r="H50" s="28"/>
      <c r="I50" s="103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5.75" customHeight="1" x14ac:dyDescent="0.25">
      <c r="A51" s="28"/>
      <c r="B51" s="76" t="s">
        <v>30</v>
      </c>
      <c r="C51" s="76">
        <v>1</v>
      </c>
      <c r="D51" s="77">
        <v>3.99</v>
      </c>
      <c r="E51" s="60">
        <f t="shared" si="15"/>
        <v>3.99</v>
      </c>
      <c r="F51" s="78" t="s">
        <v>17</v>
      </c>
      <c r="G51" s="69" t="s">
        <v>10</v>
      </c>
      <c r="H51" s="28"/>
      <c r="I51" s="103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 x14ac:dyDescent="0.25">
      <c r="A52" s="28"/>
      <c r="B52" s="134" t="s">
        <v>117</v>
      </c>
      <c r="C52" s="69">
        <v>1</v>
      </c>
      <c r="D52" s="60">
        <v>9.9359999999999999</v>
      </c>
      <c r="E52" s="58">
        <f t="shared" ref="E52" si="18">D52*C52</f>
        <v>9.9359999999999999</v>
      </c>
      <c r="F52" s="70"/>
      <c r="G52" s="71" t="s">
        <v>1</v>
      </c>
      <c r="H52" s="28"/>
      <c r="I52" s="103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 x14ac:dyDescent="0.25">
      <c r="A53" s="28"/>
      <c r="B53" s="134" t="s">
        <v>116</v>
      </c>
      <c r="C53" s="69">
        <v>1</v>
      </c>
      <c r="D53" s="60">
        <v>36.42</v>
      </c>
      <c r="E53" s="58">
        <f t="shared" si="15"/>
        <v>36.42</v>
      </c>
      <c r="F53" s="70"/>
      <c r="G53" s="71" t="s">
        <v>1</v>
      </c>
      <c r="H53" s="28"/>
      <c r="I53" s="103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" customHeight="1" x14ac:dyDescent="0.25">
      <c r="A54" s="28"/>
      <c r="B54" s="137" t="s">
        <v>115</v>
      </c>
      <c r="C54" s="79">
        <v>1</v>
      </c>
      <c r="D54" s="80">
        <v>2.052</v>
      </c>
      <c r="E54" s="64">
        <f t="shared" si="15"/>
        <v>2.052</v>
      </c>
      <c r="F54" s="81"/>
      <c r="G54" s="63" t="s">
        <v>1</v>
      </c>
      <c r="H54" s="28"/>
      <c r="I54" s="103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" customHeight="1" x14ac:dyDescent="0.25">
      <c r="A55" s="28"/>
      <c r="B55" s="137" t="s">
        <v>114</v>
      </c>
      <c r="C55" s="79">
        <v>1</v>
      </c>
      <c r="D55" s="80">
        <v>2.556</v>
      </c>
      <c r="E55" s="64">
        <f t="shared" si="15"/>
        <v>2.556</v>
      </c>
      <c r="F55" s="81"/>
      <c r="G55" s="82" t="s">
        <v>1</v>
      </c>
      <c r="H55" s="28"/>
      <c r="I55" s="103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 x14ac:dyDescent="0.25">
      <c r="A56" s="28"/>
      <c r="B56" s="136" t="s">
        <v>113</v>
      </c>
      <c r="C56" s="83">
        <v>1</v>
      </c>
      <c r="D56" s="84">
        <v>70.319999999999993</v>
      </c>
      <c r="E56" s="84">
        <f t="shared" si="15"/>
        <v>70.319999999999993</v>
      </c>
      <c r="F56" s="83"/>
      <c r="G56" s="83" t="s">
        <v>1</v>
      </c>
      <c r="H56" s="28"/>
      <c r="I56" s="103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21" x14ac:dyDescent="0.35">
      <c r="A57" s="28"/>
      <c r="B57" s="25" t="s">
        <v>31</v>
      </c>
      <c r="C57" s="109">
        <f>SUM(D38:D56)</f>
        <v>225.42399999999998</v>
      </c>
      <c r="D57" s="110"/>
      <c r="E57" s="26"/>
      <c r="F57" s="40"/>
      <c r="G57" s="41"/>
      <c r="H57" s="32"/>
      <c r="I57" s="103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2.75" customHeight="1" x14ac:dyDescent="0.35">
      <c r="A58" s="28"/>
      <c r="B58" s="3"/>
      <c r="C58" s="97"/>
      <c r="D58" s="106"/>
      <c r="E58" s="13"/>
      <c r="F58" s="28"/>
      <c r="G58" s="28"/>
      <c r="H58" s="28"/>
      <c r="I58" s="103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1.25" customHeight="1" x14ac:dyDescent="0.25">
      <c r="B59" s="29"/>
      <c r="C59" s="98"/>
      <c r="D59" s="107"/>
      <c r="E59" s="42"/>
      <c r="F59" s="42"/>
      <c r="G59" s="29"/>
      <c r="H59" s="28"/>
      <c r="I59" s="103"/>
      <c r="J59" s="28"/>
    </row>
    <row r="60" spans="1:26" ht="21" x14ac:dyDescent="0.35">
      <c r="B60" s="116" t="s">
        <v>32</v>
      </c>
      <c r="C60" s="117"/>
      <c r="D60" s="117"/>
      <c r="E60" s="117"/>
      <c r="F60" s="117"/>
      <c r="G60" s="118"/>
      <c r="H60" s="43"/>
      <c r="I60" s="103"/>
      <c r="J60" s="28"/>
    </row>
    <row r="61" spans="1:26" ht="15.75" customHeight="1" x14ac:dyDescent="0.25">
      <c r="B61" s="33" t="s">
        <v>2</v>
      </c>
      <c r="C61" s="96" t="s">
        <v>3</v>
      </c>
      <c r="D61" s="96" t="s">
        <v>20</v>
      </c>
      <c r="E61" s="33" t="s">
        <v>21</v>
      </c>
      <c r="F61" s="5" t="s">
        <v>8</v>
      </c>
      <c r="G61" s="44" t="s">
        <v>9</v>
      </c>
      <c r="H61" s="32"/>
      <c r="I61" s="103"/>
      <c r="J61" s="28"/>
    </row>
    <row r="62" spans="1:26" ht="15.75" customHeight="1" x14ac:dyDescent="0.25">
      <c r="B62" s="35" t="s">
        <v>106</v>
      </c>
      <c r="C62" s="63">
        <v>5</v>
      </c>
      <c r="D62" s="135">
        <v>7.4640000000000004</v>
      </c>
      <c r="E62" s="36">
        <f t="shared" ref="E62:E72" si="19">D62*C62</f>
        <v>37.32</v>
      </c>
      <c r="F62" s="35" t="s">
        <v>107</v>
      </c>
      <c r="G62" s="45" t="s">
        <v>1</v>
      </c>
      <c r="H62" s="32"/>
      <c r="I62" s="103"/>
      <c r="J62" s="28"/>
    </row>
    <row r="63" spans="1:26" ht="15.75" customHeight="1" x14ac:dyDescent="0.25">
      <c r="B63" s="12" t="s">
        <v>112</v>
      </c>
      <c r="C63" s="69">
        <v>1</v>
      </c>
      <c r="D63" s="60">
        <v>15.912000000000001</v>
      </c>
      <c r="E63" s="9">
        <f t="shared" si="19"/>
        <v>15.912000000000001</v>
      </c>
      <c r="F63" s="37" t="s">
        <v>17</v>
      </c>
      <c r="G63" s="10" t="s">
        <v>1</v>
      </c>
      <c r="H63" s="32"/>
      <c r="I63" s="103"/>
      <c r="J63" s="28"/>
    </row>
    <row r="64" spans="1:26" ht="15.75" customHeight="1" x14ac:dyDescent="0.25">
      <c r="B64" s="87" t="s">
        <v>108</v>
      </c>
      <c r="C64" s="69">
        <v>1</v>
      </c>
      <c r="D64" s="60">
        <v>6.84</v>
      </c>
      <c r="E64" s="9">
        <f t="shared" si="19"/>
        <v>6.84</v>
      </c>
      <c r="F64" s="37" t="s">
        <v>17</v>
      </c>
      <c r="G64" s="10" t="s">
        <v>1</v>
      </c>
      <c r="H64" s="32"/>
      <c r="I64" s="103"/>
      <c r="J64" s="28"/>
    </row>
    <row r="65" spans="2:10" ht="15.75" customHeight="1" x14ac:dyDescent="0.25">
      <c r="B65" s="87" t="s">
        <v>77</v>
      </c>
      <c r="C65" s="69">
        <v>7</v>
      </c>
      <c r="D65" s="60">
        <v>1.996</v>
      </c>
      <c r="E65" s="9">
        <f t="shared" si="19"/>
        <v>13.972</v>
      </c>
      <c r="F65" s="37" t="s">
        <v>17</v>
      </c>
      <c r="G65" s="10" t="s">
        <v>1</v>
      </c>
      <c r="H65" s="32"/>
      <c r="I65" s="103"/>
      <c r="J65" s="28"/>
    </row>
    <row r="66" spans="2:10" ht="15.75" customHeight="1" x14ac:dyDescent="0.25">
      <c r="B66" s="87" t="s">
        <v>109</v>
      </c>
      <c r="C66" s="69">
        <v>1</v>
      </c>
      <c r="D66" s="60">
        <v>5.1360000000000001</v>
      </c>
      <c r="E66" s="9">
        <f t="shared" si="19"/>
        <v>5.1360000000000001</v>
      </c>
      <c r="F66" s="37"/>
      <c r="G66" s="10" t="s">
        <v>1</v>
      </c>
      <c r="H66" s="32"/>
      <c r="I66" s="103"/>
      <c r="J66" s="28"/>
    </row>
    <row r="67" spans="2:10" ht="15.75" customHeight="1" x14ac:dyDescent="0.25">
      <c r="B67" s="12" t="s">
        <v>110</v>
      </c>
      <c r="C67" s="69">
        <v>1</v>
      </c>
      <c r="D67" s="60">
        <v>8.5559999999999992</v>
      </c>
      <c r="E67" s="9">
        <f t="shared" si="19"/>
        <v>8.5559999999999992</v>
      </c>
      <c r="F67" s="37"/>
      <c r="G67" s="10" t="s">
        <v>1</v>
      </c>
      <c r="H67" s="32"/>
      <c r="I67" s="103"/>
      <c r="J67" s="28"/>
    </row>
    <row r="68" spans="2:10" ht="15.75" customHeight="1" x14ac:dyDescent="0.25">
      <c r="B68" s="12" t="s">
        <v>111</v>
      </c>
      <c r="C68" s="69">
        <v>1</v>
      </c>
      <c r="D68" s="60">
        <v>5.9880000000000004</v>
      </c>
      <c r="E68" s="9">
        <f t="shared" si="19"/>
        <v>5.9880000000000004</v>
      </c>
      <c r="F68" s="37"/>
      <c r="G68" s="10" t="s">
        <v>1</v>
      </c>
      <c r="H68" s="32"/>
      <c r="I68" s="103"/>
      <c r="J68" s="28"/>
    </row>
    <row r="69" spans="2:10" ht="15.75" customHeight="1" x14ac:dyDescent="0.25">
      <c r="B69" s="12" t="s">
        <v>127</v>
      </c>
      <c r="C69" s="69">
        <v>1</v>
      </c>
      <c r="D69" s="60">
        <v>2.95</v>
      </c>
      <c r="E69" s="9">
        <f t="shared" si="19"/>
        <v>2.95</v>
      </c>
      <c r="F69" s="37"/>
      <c r="G69" s="10" t="s">
        <v>1</v>
      </c>
      <c r="H69" s="32"/>
      <c r="I69" s="103"/>
      <c r="J69" s="28"/>
    </row>
    <row r="70" spans="2:10" ht="15.75" customHeight="1" x14ac:dyDescent="0.25">
      <c r="B70" s="12"/>
      <c r="C70" s="69"/>
      <c r="D70" s="60"/>
      <c r="E70" s="9">
        <f t="shared" si="19"/>
        <v>0</v>
      </c>
      <c r="F70" s="37"/>
      <c r="G70" s="10"/>
      <c r="H70" s="32"/>
      <c r="I70" s="103"/>
      <c r="J70" s="28"/>
    </row>
    <row r="71" spans="2:10" ht="15.75" customHeight="1" x14ac:dyDescent="0.25">
      <c r="B71" s="12"/>
      <c r="C71" s="69"/>
      <c r="D71" s="60"/>
      <c r="E71" s="9">
        <f t="shared" si="19"/>
        <v>0</v>
      </c>
      <c r="F71" s="37"/>
      <c r="G71" s="10"/>
      <c r="H71" s="32"/>
      <c r="I71" s="103"/>
      <c r="J71" s="28"/>
    </row>
    <row r="72" spans="2:10" ht="15.75" customHeight="1" x14ac:dyDescent="0.25">
      <c r="B72" s="38" t="s">
        <v>33</v>
      </c>
      <c r="C72" s="83">
        <v>1</v>
      </c>
      <c r="D72" s="84">
        <v>28.15</v>
      </c>
      <c r="E72" s="39">
        <f t="shared" si="19"/>
        <v>28.15</v>
      </c>
      <c r="F72" s="46" t="s">
        <v>26</v>
      </c>
      <c r="G72" s="47" t="s">
        <v>1</v>
      </c>
      <c r="H72" s="32"/>
      <c r="I72" s="103"/>
      <c r="J72" s="28"/>
    </row>
    <row r="73" spans="2:10" ht="21" x14ac:dyDescent="0.35">
      <c r="B73" s="25" t="s">
        <v>34</v>
      </c>
      <c r="C73" s="109">
        <f>SUM(D62:D72)</f>
        <v>82.992000000000004</v>
      </c>
      <c r="D73" s="110"/>
      <c r="E73" s="48"/>
      <c r="F73" s="48"/>
      <c r="G73" s="49"/>
      <c r="H73" s="43"/>
      <c r="I73" s="103"/>
      <c r="J73" s="28"/>
    </row>
    <row r="74" spans="2:10" ht="11.25" customHeight="1" thickTop="1" thickBot="1" x14ac:dyDescent="0.3">
      <c r="B74" s="30"/>
      <c r="C74" s="95"/>
      <c r="D74" s="95"/>
      <c r="E74" s="30"/>
      <c r="F74" s="30"/>
      <c r="G74" s="30"/>
      <c r="H74" s="28"/>
    </row>
    <row r="75" spans="2:10" ht="22.5" thickTop="1" thickBot="1" x14ac:dyDescent="0.4">
      <c r="B75" s="25" t="s">
        <v>120</v>
      </c>
      <c r="C75" s="99"/>
      <c r="D75" s="99"/>
      <c r="E75" s="49"/>
      <c r="F75" s="49"/>
      <c r="G75" s="49"/>
      <c r="H75" s="43"/>
    </row>
    <row r="76" spans="2:10" ht="15.75" customHeight="1" thickTop="1" thickBot="1" x14ac:dyDescent="0.3">
      <c r="B76" s="5" t="s">
        <v>2</v>
      </c>
      <c r="C76" s="91" t="s">
        <v>3</v>
      </c>
      <c r="D76" s="91" t="s">
        <v>20</v>
      </c>
      <c r="E76" s="5" t="s">
        <v>21</v>
      </c>
      <c r="F76" s="5" t="s">
        <v>8</v>
      </c>
      <c r="G76" s="50" t="s">
        <v>9</v>
      </c>
      <c r="H76" s="32"/>
    </row>
    <row r="77" spans="2:10" ht="15.75" customHeight="1" thickTop="1" thickBot="1" x14ac:dyDescent="0.3">
      <c r="B77" s="142" t="s">
        <v>119</v>
      </c>
      <c r="C77" s="57">
        <v>1</v>
      </c>
      <c r="D77" s="73">
        <v>23.22</v>
      </c>
      <c r="E77" s="58">
        <f t="shared" ref="E77:E83" si="20">D77*C77</f>
        <v>23.22</v>
      </c>
      <c r="F77" s="85"/>
      <c r="G77" s="47" t="s">
        <v>1</v>
      </c>
      <c r="H77" s="32"/>
    </row>
    <row r="78" spans="2:10" ht="15.75" customHeight="1" thickTop="1" thickBot="1" x14ac:dyDescent="0.3">
      <c r="B78" s="147" t="s">
        <v>122</v>
      </c>
      <c r="C78" s="148">
        <v>1</v>
      </c>
      <c r="D78" s="149">
        <v>2.6160000000000001</v>
      </c>
      <c r="E78" s="150">
        <f t="shared" ref="E78:E80" si="21">D78*C78</f>
        <v>2.6160000000000001</v>
      </c>
      <c r="F78" s="147"/>
      <c r="G78" s="47" t="s">
        <v>1</v>
      </c>
      <c r="H78" s="32"/>
    </row>
    <row r="79" spans="2:10" ht="15.75" customHeight="1" thickTop="1" thickBot="1" x14ac:dyDescent="0.3">
      <c r="B79" s="151" t="s">
        <v>134</v>
      </c>
      <c r="C79" s="152">
        <v>1</v>
      </c>
      <c r="D79" s="153">
        <v>2</v>
      </c>
      <c r="E79" s="154">
        <f t="shared" ref="E79" si="22">D79*C79</f>
        <v>2</v>
      </c>
      <c r="F79" s="151"/>
      <c r="G79" s="47" t="s">
        <v>1</v>
      </c>
      <c r="H79" s="32"/>
    </row>
    <row r="80" spans="2:10" ht="15.75" customHeight="1" thickTop="1" thickBot="1" x14ac:dyDescent="0.3">
      <c r="B80" s="151" t="s">
        <v>123</v>
      </c>
      <c r="C80" s="152">
        <v>1</v>
      </c>
      <c r="D80" s="153">
        <v>6.8</v>
      </c>
      <c r="E80" s="154">
        <f t="shared" si="21"/>
        <v>6.8</v>
      </c>
      <c r="F80" s="151"/>
      <c r="G80" s="47" t="s">
        <v>1</v>
      </c>
      <c r="H80" s="32"/>
    </row>
    <row r="81" spans="2:8" ht="15.75" customHeight="1" thickTop="1" thickBot="1" x14ac:dyDescent="0.3">
      <c r="B81" s="151" t="s">
        <v>131</v>
      </c>
      <c r="C81" s="152">
        <v>1</v>
      </c>
      <c r="D81" s="153">
        <v>2.71</v>
      </c>
      <c r="E81" s="154">
        <f t="shared" ref="E81:E82" si="23">D81*C81</f>
        <v>2.71</v>
      </c>
      <c r="F81" s="151"/>
      <c r="G81" s="47" t="s">
        <v>1</v>
      </c>
      <c r="H81" s="32"/>
    </row>
    <row r="82" spans="2:8" ht="15.75" customHeight="1" thickTop="1" thickBot="1" x14ac:dyDescent="0.3">
      <c r="B82" s="151" t="s">
        <v>132</v>
      </c>
      <c r="C82" s="152">
        <v>1</v>
      </c>
      <c r="D82" s="153">
        <v>2.61</v>
      </c>
      <c r="E82" s="154">
        <f t="shared" si="23"/>
        <v>2.61</v>
      </c>
      <c r="F82" s="151"/>
      <c r="G82" s="47" t="s">
        <v>1</v>
      </c>
      <c r="H82" s="32"/>
    </row>
    <row r="83" spans="2:8" ht="15.75" customHeight="1" thickTop="1" thickBot="1" x14ac:dyDescent="0.3">
      <c r="B83" s="143" t="s">
        <v>124</v>
      </c>
      <c r="C83" s="144">
        <v>1</v>
      </c>
      <c r="D83" s="145">
        <v>10.99</v>
      </c>
      <c r="E83" s="146">
        <f t="shared" si="20"/>
        <v>10.99</v>
      </c>
      <c r="F83" s="143"/>
      <c r="G83" s="47" t="s">
        <v>1</v>
      </c>
      <c r="H83" s="32"/>
    </row>
    <row r="84" spans="2:8" ht="22.5" thickTop="1" thickBot="1" x14ac:dyDescent="0.4">
      <c r="B84" s="25" t="s">
        <v>121</v>
      </c>
      <c r="C84" s="109">
        <f>SUM(E77:E83)</f>
        <v>50.945999999999998</v>
      </c>
      <c r="D84" s="110"/>
      <c r="E84" s="49"/>
      <c r="F84" s="49"/>
      <c r="G84" s="49"/>
      <c r="H84" s="43"/>
    </row>
    <row r="85" spans="2:8" ht="22.5" thickTop="1" thickBot="1" x14ac:dyDescent="0.4">
      <c r="B85" s="138"/>
      <c r="C85" s="139"/>
      <c r="D85" s="140"/>
      <c r="E85" s="141"/>
      <c r="F85" s="141"/>
      <c r="G85" s="141"/>
      <c r="H85" s="43"/>
    </row>
    <row r="86" spans="2:8" ht="22.5" thickTop="1" thickBot="1" x14ac:dyDescent="0.4">
      <c r="B86" s="25" t="s">
        <v>35</v>
      </c>
      <c r="C86" s="99"/>
      <c r="D86" s="99"/>
      <c r="E86" s="49"/>
      <c r="F86" s="49"/>
      <c r="G86" s="49"/>
      <c r="H86" s="43"/>
    </row>
    <row r="87" spans="2:8" ht="15.75" customHeight="1" x14ac:dyDescent="0.25">
      <c r="B87" s="5" t="s">
        <v>2</v>
      </c>
      <c r="C87" s="91" t="s">
        <v>3</v>
      </c>
      <c r="D87" s="91" t="s">
        <v>20</v>
      </c>
      <c r="E87" s="5" t="s">
        <v>21</v>
      </c>
      <c r="F87" s="5" t="s">
        <v>8</v>
      </c>
      <c r="G87" s="50" t="s">
        <v>9</v>
      </c>
      <c r="H87" s="32"/>
    </row>
    <row r="88" spans="2:8" ht="15.75" customHeight="1" x14ac:dyDescent="0.25">
      <c r="B88" s="57" t="s">
        <v>36</v>
      </c>
      <c r="C88" s="57">
        <v>5</v>
      </c>
      <c r="D88" s="73">
        <v>8.8800000000000008</v>
      </c>
      <c r="E88" s="58">
        <f t="shared" ref="E88:E89" si="24">D88*C88</f>
        <v>44.400000000000006</v>
      </c>
      <c r="F88" s="85" t="s">
        <v>37</v>
      </c>
      <c r="G88" s="86"/>
      <c r="H88" s="32"/>
    </row>
    <row r="89" spans="2:8" ht="15.75" customHeight="1" x14ac:dyDescent="0.25">
      <c r="B89" s="38" t="s">
        <v>38</v>
      </c>
      <c r="C89" s="83">
        <v>1</v>
      </c>
      <c r="D89" s="84">
        <v>25</v>
      </c>
      <c r="E89" s="39">
        <f t="shared" si="24"/>
        <v>25</v>
      </c>
      <c r="F89" s="38"/>
      <c r="G89" s="47"/>
      <c r="H89" s="32"/>
    </row>
    <row r="90" spans="2:8" ht="21" x14ac:dyDescent="0.35">
      <c r="B90" s="25" t="s">
        <v>39</v>
      </c>
      <c r="C90" s="109">
        <f>SUM(E88:E89)</f>
        <v>69.400000000000006</v>
      </c>
      <c r="D90" s="110"/>
      <c r="E90" s="49"/>
      <c r="F90" s="49"/>
      <c r="G90" s="49"/>
      <c r="H90" s="43"/>
    </row>
    <row r="91" spans="2:8" ht="11.25" customHeight="1" x14ac:dyDescent="0.25">
      <c r="B91" s="30"/>
      <c r="C91" s="95"/>
      <c r="D91" s="95"/>
      <c r="E91" s="30"/>
      <c r="F91" s="30"/>
      <c r="G91" s="30"/>
      <c r="H91" s="32"/>
    </row>
    <row r="92" spans="2:8" ht="23.25" x14ac:dyDescent="0.35">
      <c r="B92" s="51" t="s">
        <v>40</v>
      </c>
      <c r="C92" s="111">
        <f>SUM(C90,C84,C73,C57,C34)</f>
        <v>459.44200000000001</v>
      </c>
      <c r="D92" s="112"/>
      <c r="E92" s="52"/>
      <c r="F92" s="52"/>
      <c r="G92" s="52"/>
      <c r="H92" s="53"/>
    </row>
    <row r="93" spans="2:8" ht="15.75" customHeight="1" x14ac:dyDescent="0.25"/>
    <row r="94" spans="2:8" ht="15.75" customHeight="1" x14ac:dyDescent="0.25"/>
    <row r="95" spans="2:8" ht="15.75" customHeight="1" x14ac:dyDescent="0.25"/>
    <row r="96" spans="2:8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</sheetData>
  <mergeCells count="10">
    <mergeCell ref="C90:D90"/>
    <mergeCell ref="C92:D92"/>
    <mergeCell ref="B1:J1"/>
    <mergeCell ref="B3:J3"/>
    <mergeCell ref="C34:D34"/>
    <mergeCell ref="B36:G36"/>
    <mergeCell ref="C57:D57"/>
    <mergeCell ref="B60:G60"/>
    <mergeCell ref="C73:D73"/>
    <mergeCell ref="C84:D84"/>
  </mergeCells>
  <dataValidations count="2">
    <dataValidation type="list" allowBlank="1" showErrorMessage="1" sqref="H73 H59 G62:G72 G38:G58 G77:G83" xr:uid="{00000000-0002-0000-0000-000001000000}">
      <formula1>$M$3:$M$4</formula1>
    </dataValidation>
    <dataValidation type="list" allowBlank="1" showErrorMessage="1" sqref="J5:J33" xr:uid="{00000000-0002-0000-0000-000000000000}">
      <formula1>$M$3</formula1>
    </dataValidation>
  </dataValidations>
  <hyperlinks>
    <hyperlink ref="F38" r:id="rId1" xr:uid="{00000000-0004-0000-0000-000000000000}"/>
    <hyperlink ref="F63" r:id="rId2" xr:uid="{00000000-0004-0000-0000-00000E000000}"/>
    <hyperlink ref="F64" r:id="rId3" xr:uid="{00000000-0004-0000-0000-00000F000000}"/>
    <hyperlink ref="F65" r:id="rId4" xr:uid="{00000000-0004-0000-0000-000010000000}"/>
    <hyperlink ref="F72" r:id="rId5" xr:uid="{00000000-0004-0000-0000-000017000000}"/>
    <hyperlink ref="F88" r:id="rId6" xr:uid="{00000000-0004-0000-0000-000018000000}"/>
    <hyperlink ref="F51" r:id="rId7" xr:uid="{00000000-0004-0000-0000-00000A000000}"/>
    <hyperlink ref="F48" r:id="rId8" xr:uid="{00000000-0004-0000-0000-000007000000}"/>
    <hyperlink ref="F47" r:id="rId9" xr:uid="{00000000-0004-0000-0000-000006000000}"/>
    <hyperlink ref="F46" r:id="rId10" xr:uid="{00000000-0004-0000-0000-000005000000}"/>
    <hyperlink ref="F44" r:id="rId11" xr:uid="{00000000-0004-0000-0000-000003000000}"/>
  </hyperlinks>
  <pageMargins left="0.23622047244094491" right="0.23622047244094491" top="0.74803149606299213" bottom="0.74803149606299213" header="0" footer="0"/>
  <pageSetup paperSize="8" orientation="landscape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J1000"/>
  <sheetViews>
    <sheetView workbookViewId="0"/>
  </sheetViews>
  <sheetFormatPr defaultColWidth="12.625" defaultRowHeight="15" customHeight="1" x14ac:dyDescent="0.2"/>
  <cols>
    <col min="1" max="1" width="4.125" customWidth="1"/>
    <col min="2" max="2" width="14.875" customWidth="1"/>
    <col min="3" max="3" width="9.5" customWidth="1"/>
    <col min="4" max="5" width="10.5" customWidth="1"/>
    <col min="6" max="6" width="2.75" customWidth="1"/>
    <col min="7" max="7" width="7.625" customWidth="1"/>
    <col min="8" max="8" width="9" customWidth="1"/>
    <col min="9" max="9" width="10.5" customWidth="1"/>
    <col min="10" max="26" width="7.625" customWidth="1"/>
  </cols>
  <sheetData>
    <row r="1" spans="2:10" ht="26.25" x14ac:dyDescent="0.4">
      <c r="B1" s="124" t="s">
        <v>41</v>
      </c>
      <c r="C1" s="114"/>
      <c r="D1" s="114"/>
      <c r="E1" s="114"/>
      <c r="F1" s="114"/>
      <c r="G1" s="114"/>
      <c r="H1" s="114"/>
      <c r="I1" s="114"/>
      <c r="J1" s="115"/>
    </row>
    <row r="2" spans="2:10" x14ac:dyDescent="0.25">
      <c r="B2" s="30"/>
      <c r="C2" s="30"/>
      <c r="D2" s="30"/>
      <c r="E2" s="30"/>
      <c r="G2" s="30"/>
      <c r="H2" s="30"/>
      <c r="I2" s="30"/>
      <c r="J2" s="30"/>
    </row>
    <row r="3" spans="2:10" ht="21" x14ac:dyDescent="0.35">
      <c r="B3" s="116" t="s">
        <v>42</v>
      </c>
      <c r="C3" s="117"/>
      <c r="D3" s="117"/>
      <c r="E3" s="118"/>
      <c r="F3" s="3"/>
      <c r="G3" s="116" t="s">
        <v>43</v>
      </c>
      <c r="H3" s="117"/>
      <c r="I3" s="117"/>
      <c r="J3" s="118"/>
    </row>
    <row r="4" spans="2:10" ht="21" x14ac:dyDescent="0.35">
      <c r="B4" s="125" t="s">
        <v>2</v>
      </c>
      <c r="C4" s="126"/>
      <c r="D4" s="54" t="s">
        <v>44</v>
      </c>
      <c r="E4" s="54" t="s">
        <v>45</v>
      </c>
      <c r="F4" s="3"/>
      <c r="G4" s="127" t="s">
        <v>2</v>
      </c>
      <c r="H4" s="118"/>
      <c r="I4" s="55" t="s">
        <v>44</v>
      </c>
      <c r="J4" s="55" t="s">
        <v>46</v>
      </c>
    </row>
    <row r="5" spans="2:10" x14ac:dyDescent="0.25">
      <c r="B5" s="128" t="s">
        <v>47</v>
      </c>
      <c r="C5" s="123"/>
      <c r="D5" s="8">
        <v>2</v>
      </c>
      <c r="E5" s="8"/>
      <c r="G5" s="122" t="s">
        <v>48</v>
      </c>
      <c r="H5" s="123"/>
      <c r="I5" s="8">
        <v>2</v>
      </c>
      <c r="J5" s="8"/>
    </row>
    <row r="6" spans="2:10" x14ac:dyDescent="0.25">
      <c r="B6" s="119" t="s">
        <v>49</v>
      </c>
      <c r="C6" s="120"/>
      <c r="D6" s="12">
        <v>4</v>
      </c>
      <c r="E6" s="12"/>
      <c r="G6" s="121" t="s">
        <v>50</v>
      </c>
      <c r="H6" s="120"/>
      <c r="I6" s="12">
        <v>1</v>
      </c>
      <c r="J6" s="12"/>
    </row>
    <row r="7" spans="2:10" x14ac:dyDescent="0.25">
      <c r="B7" s="119" t="s">
        <v>51</v>
      </c>
      <c r="C7" s="120"/>
      <c r="D7" s="12">
        <v>8</v>
      </c>
      <c r="E7" s="12"/>
      <c r="G7" s="121" t="s">
        <v>52</v>
      </c>
      <c r="H7" s="120"/>
      <c r="I7" s="12">
        <v>1</v>
      </c>
      <c r="J7" s="12"/>
    </row>
    <row r="8" spans="2:10" x14ac:dyDescent="0.25">
      <c r="B8" s="119" t="s">
        <v>53</v>
      </c>
      <c r="C8" s="120"/>
      <c r="D8" s="12">
        <v>1</v>
      </c>
      <c r="E8" s="12"/>
      <c r="G8" s="121" t="s">
        <v>54</v>
      </c>
      <c r="H8" s="120"/>
      <c r="I8" s="12">
        <v>1</v>
      </c>
      <c r="J8" s="12"/>
    </row>
    <row r="9" spans="2:10" x14ac:dyDescent="0.25">
      <c r="B9" s="119" t="s">
        <v>55</v>
      </c>
      <c r="C9" s="120"/>
      <c r="D9" s="12">
        <v>1</v>
      </c>
      <c r="E9" s="12"/>
      <c r="G9" s="121" t="s">
        <v>56</v>
      </c>
      <c r="H9" s="120"/>
      <c r="I9" s="12">
        <v>1</v>
      </c>
      <c r="J9" s="12"/>
    </row>
    <row r="10" spans="2:10" x14ac:dyDescent="0.25">
      <c r="B10" s="119" t="s">
        <v>57</v>
      </c>
      <c r="C10" s="120"/>
      <c r="D10" s="12">
        <v>4</v>
      </c>
      <c r="E10" s="12"/>
      <c r="G10" s="121" t="s">
        <v>58</v>
      </c>
      <c r="H10" s="120"/>
      <c r="I10" s="12">
        <v>1</v>
      </c>
      <c r="J10" s="12"/>
    </row>
    <row r="11" spans="2:10" x14ac:dyDescent="0.25">
      <c r="B11" s="119" t="s">
        <v>59</v>
      </c>
      <c r="C11" s="120"/>
      <c r="D11" s="12">
        <v>1</v>
      </c>
      <c r="E11" s="12"/>
      <c r="G11" s="121" t="s">
        <v>60</v>
      </c>
      <c r="H11" s="120"/>
      <c r="I11" s="12">
        <v>1</v>
      </c>
      <c r="J11" s="12"/>
    </row>
    <row r="12" spans="2:10" x14ac:dyDescent="0.25">
      <c r="B12" s="119" t="s">
        <v>61</v>
      </c>
      <c r="C12" s="120"/>
      <c r="D12" s="12">
        <v>1</v>
      </c>
      <c r="E12" s="12"/>
      <c r="G12" s="121" t="s">
        <v>62</v>
      </c>
      <c r="H12" s="120"/>
      <c r="I12" s="12">
        <v>1</v>
      </c>
      <c r="J12" s="12"/>
    </row>
    <row r="13" spans="2:10" x14ac:dyDescent="0.25">
      <c r="B13" s="119" t="s">
        <v>63</v>
      </c>
      <c r="C13" s="120"/>
      <c r="D13" s="12">
        <v>1</v>
      </c>
      <c r="E13" s="12"/>
      <c r="G13" s="121" t="s">
        <v>64</v>
      </c>
      <c r="H13" s="120"/>
      <c r="I13" s="12">
        <v>2</v>
      </c>
      <c r="J13" s="12"/>
    </row>
    <row r="14" spans="2:10" x14ac:dyDescent="0.25">
      <c r="B14" s="119" t="s">
        <v>65</v>
      </c>
      <c r="C14" s="120"/>
      <c r="D14" s="12">
        <v>1</v>
      </c>
      <c r="E14" s="12"/>
      <c r="G14" s="121" t="s">
        <v>66</v>
      </c>
      <c r="H14" s="120"/>
      <c r="I14" s="12">
        <v>2</v>
      </c>
      <c r="J14" s="12"/>
    </row>
    <row r="15" spans="2:10" x14ac:dyDescent="0.25">
      <c r="B15" s="119" t="s">
        <v>67</v>
      </c>
      <c r="C15" s="120"/>
      <c r="D15" s="12">
        <v>1</v>
      </c>
      <c r="E15" s="12"/>
      <c r="G15" s="28"/>
      <c r="H15" s="28"/>
      <c r="I15" s="28"/>
      <c r="J15" s="28"/>
    </row>
    <row r="16" spans="2:10" x14ac:dyDescent="0.25">
      <c r="B16" s="119" t="s">
        <v>68</v>
      </c>
      <c r="C16" s="120"/>
      <c r="D16" s="12">
        <v>1</v>
      </c>
      <c r="E16" s="12"/>
      <c r="G16" s="28"/>
      <c r="H16" s="28"/>
      <c r="I16" s="28"/>
      <c r="J16" s="28"/>
    </row>
    <row r="17" spans="2:10" x14ac:dyDescent="0.25">
      <c r="B17" s="119" t="s">
        <v>69</v>
      </c>
      <c r="C17" s="120"/>
      <c r="D17" s="12">
        <v>2</v>
      </c>
      <c r="E17" s="12"/>
      <c r="G17" s="28"/>
      <c r="H17" s="28"/>
      <c r="I17" s="28"/>
      <c r="J17" s="28"/>
    </row>
    <row r="18" spans="2:10" x14ac:dyDescent="0.25">
      <c r="B18" s="119" t="s">
        <v>70</v>
      </c>
      <c r="C18" s="120"/>
      <c r="D18" s="12">
        <v>1</v>
      </c>
      <c r="E18" s="12"/>
      <c r="G18" s="28"/>
      <c r="H18" s="28"/>
      <c r="I18" s="28"/>
      <c r="J18" s="28"/>
    </row>
    <row r="19" spans="2:10" x14ac:dyDescent="0.25">
      <c r="B19" s="119" t="s">
        <v>71</v>
      </c>
      <c r="C19" s="120"/>
      <c r="D19" s="12">
        <v>1</v>
      </c>
      <c r="E19" s="12"/>
      <c r="G19" s="28"/>
      <c r="H19" s="28"/>
      <c r="I19" s="28"/>
      <c r="J19" s="28"/>
    </row>
    <row r="20" spans="2:10" x14ac:dyDescent="0.25">
      <c r="B20" s="119" t="s">
        <v>72</v>
      </c>
      <c r="C20" s="120"/>
      <c r="D20" s="12">
        <v>2</v>
      </c>
      <c r="E20" s="12"/>
      <c r="G20" s="28"/>
      <c r="H20" s="28"/>
      <c r="I20" s="28"/>
      <c r="J20" s="28"/>
    </row>
    <row r="21" spans="2:10" ht="15.75" customHeight="1" x14ac:dyDescent="0.25">
      <c r="B21" s="119" t="s">
        <v>73</v>
      </c>
      <c r="C21" s="120"/>
      <c r="D21" s="12">
        <v>1</v>
      </c>
      <c r="E21" s="12"/>
      <c r="G21" s="28"/>
      <c r="H21" s="28"/>
      <c r="I21" s="28"/>
      <c r="J21" s="28"/>
    </row>
    <row r="22" spans="2:10" ht="15.75" customHeight="1" x14ac:dyDescent="0.25">
      <c r="B22" s="119" t="s">
        <v>74</v>
      </c>
      <c r="C22" s="120"/>
      <c r="D22" s="12">
        <v>1</v>
      </c>
      <c r="E22" s="12"/>
      <c r="G22" s="28"/>
      <c r="H22" s="28"/>
      <c r="I22" s="28"/>
      <c r="J22" s="28"/>
    </row>
    <row r="23" spans="2:10" ht="15.75" customHeight="1" x14ac:dyDescent="0.25">
      <c r="B23" s="119" t="s">
        <v>75</v>
      </c>
      <c r="C23" s="120"/>
      <c r="D23" s="12">
        <v>8</v>
      </c>
      <c r="E23" s="12"/>
      <c r="G23" s="28"/>
      <c r="H23" s="28"/>
      <c r="I23" s="28"/>
      <c r="J23" s="28"/>
    </row>
    <row r="24" spans="2:10" ht="15.75" customHeight="1" x14ac:dyDescent="0.25">
      <c r="B24" s="28"/>
      <c r="C24" s="28"/>
      <c r="D24" s="28"/>
      <c r="E24" s="28"/>
    </row>
    <row r="25" spans="2:10" ht="15.75" customHeight="1" x14ac:dyDescent="0.25">
      <c r="B25" s="28"/>
      <c r="C25" s="28"/>
      <c r="D25" s="28"/>
      <c r="E25" s="28"/>
    </row>
    <row r="26" spans="2:10" ht="15.75" customHeight="1" x14ac:dyDescent="0.25">
      <c r="B26" s="28"/>
      <c r="C26" s="28"/>
      <c r="D26" s="28"/>
      <c r="E26" s="28"/>
    </row>
    <row r="27" spans="2:10" ht="15.75" customHeight="1" x14ac:dyDescent="0.25">
      <c r="B27" s="28"/>
      <c r="C27" s="28"/>
      <c r="D27" s="28"/>
      <c r="E27" s="28"/>
    </row>
    <row r="28" spans="2:10" ht="15.75" customHeight="1" x14ac:dyDescent="0.25">
      <c r="B28" s="28"/>
      <c r="C28" s="28"/>
      <c r="D28" s="28"/>
      <c r="E28" s="28"/>
    </row>
    <row r="29" spans="2:10" ht="15.75" customHeight="1" x14ac:dyDescent="0.25">
      <c r="B29" s="28"/>
      <c r="C29" s="28"/>
    </row>
    <row r="30" spans="2:10" ht="15.75" customHeight="1" x14ac:dyDescent="0.2"/>
    <row r="31" spans="2:10" ht="15.75" customHeight="1" x14ac:dyDescent="0.2"/>
    <row r="32" spans="2:10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4">
    <mergeCell ref="G5:H5"/>
    <mergeCell ref="G6:H6"/>
    <mergeCell ref="B1:J1"/>
    <mergeCell ref="B3:E3"/>
    <mergeCell ref="G3:J3"/>
    <mergeCell ref="B4:C4"/>
    <mergeCell ref="G4:H4"/>
    <mergeCell ref="B5:C5"/>
    <mergeCell ref="B6:C6"/>
    <mergeCell ref="G11:H11"/>
    <mergeCell ref="G12:H12"/>
    <mergeCell ref="G13:H13"/>
    <mergeCell ref="G14:H14"/>
    <mergeCell ref="B7:C7"/>
    <mergeCell ref="G7:H7"/>
    <mergeCell ref="B8:C8"/>
    <mergeCell ref="G8:H8"/>
    <mergeCell ref="B9:C9"/>
    <mergeCell ref="G9:H9"/>
    <mergeCell ref="G10:H10"/>
    <mergeCell ref="B22:C22"/>
    <mergeCell ref="B23:C23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</mergeCells>
  <pageMargins left="0.7" right="0.7" top="0.75" bottom="0.75" header="0" footer="0"/>
  <pageSetup paperSize="9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Fixings</vt:lpstr>
      <vt:lpstr>3D Printed &amp; Laser 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 Smith-Laffin</dc:creator>
  <cp:lastModifiedBy>Ax Smith-Laffin</cp:lastModifiedBy>
  <dcterms:created xsi:type="dcterms:W3CDTF">2021-06-19T20:40:06Z</dcterms:created>
  <dcterms:modified xsi:type="dcterms:W3CDTF">2021-08-08T23:01:16Z</dcterms:modified>
</cp:coreProperties>
</file>