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  <extLst>
    <ext uri="GoogleSheetsCustomDataVersion1">
      <go:sheetsCustomData xmlns:go="http://customooxmlschemas.google.com/" r:id="rId4" roundtripDataSignature="AMtx7mi3MjnOyXNKw4YVOnEiXsBwSbs93A=="/>
    </ext>
  </extLst>
</workbook>
</file>

<file path=xl/sharedStrings.xml><?xml version="1.0" encoding="utf-8"?>
<sst xmlns="http://schemas.openxmlformats.org/spreadsheetml/2006/main" count="96" uniqueCount="28">
  <si>
    <t>SE NECESITA=</t>
  </si>
  <si>
    <t>Primera velocidad</t>
  </si>
  <si>
    <t>tercera velocidad</t>
  </si>
  <si>
    <t>segunda velocidad</t>
  </si>
  <si>
    <t>cuarta velocidad</t>
  </si>
  <si>
    <t>Pd=</t>
  </si>
  <si>
    <t>VR1,1=</t>
  </si>
  <si>
    <t>PD=</t>
  </si>
  <si>
    <t>C(in)=</t>
  </si>
  <si>
    <t>C=</t>
  </si>
  <si>
    <t>VR2,1=</t>
  </si>
  <si>
    <t>N1=</t>
  </si>
  <si>
    <t>N2=</t>
  </si>
  <si>
    <t>RELACIÓN FINAL=</t>
  </si>
  <si>
    <t>pd=12</t>
  </si>
  <si>
    <t>pd=15</t>
  </si>
  <si>
    <t>pd=14</t>
  </si>
  <si>
    <t>N=</t>
  </si>
  <si>
    <t>b=</t>
  </si>
  <si>
    <t>Dr=</t>
  </si>
  <si>
    <t>Dp=</t>
  </si>
  <si>
    <t>Do=</t>
  </si>
  <si>
    <t>t=</t>
  </si>
  <si>
    <t>PD=13</t>
  </si>
  <si>
    <t>1ra.</t>
  </si>
  <si>
    <t>3ra</t>
  </si>
  <si>
    <t>2da</t>
  </si>
  <si>
    <t>4ta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</si>
</sst>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rgb="FF000000"/>
      <name val="Calibri"/>
    </font>
    <font>
      <sz val="11.0"/>
      <color rgb="FFFF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0" numFmtId="0" xfId="0" applyAlignment="1" applyFont="1">
      <alignment horizontal="right"/>
    </xf>
    <xf borderId="0" fillId="0" fontId="0" numFmtId="0" xfId="0" applyAlignment="1" applyFont="1">
      <alignment horizontal="left"/>
    </xf>
    <xf borderId="0" fillId="0" fontId="0" numFmtId="2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0" numFmtId="2" xfId="0" applyFont="1" applyNumberFormat="1"/>
    <xf borderId="0" fillId="0" fontId="1" numFmtId="164" xfId="0" applyAlignment="1" applyFont="1" applyNumberFormat="1">
      <alignment horizontal="left"/>
    </xf>
    <xf borderId="0" fillId="0" fontId="1" numFmtId="164" xfId="0" applyFont="1" applyNumberFormat="1"/>
    <xf borderId="1" fillId="2" fontId="0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0" numFmtId="0" xfId="0" applyBorder="1" applyFont="1"/>
    <xf borderId="0" fillId="0" fontId="0" numFmtId="0" xfId="0" applyAlignment="1" applyFont="1">
      <alignment horizontal="center"/>
    </xf>
    <xf borderId="4" fillId="2" fontId="0" numFmtId="0" xfId="0" applyAlignment="1" applyBorder="1" applyFont="1">
      <alignment horizontal="left"/>
    </xf>
    <xf borderId="4" fillId="2" fontId="0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14"/>
    <col customWidth="1" min="3" max="6" width="10.71"/>
    <col customWidth="1" min="7" max="7" width="17.57"/>
    <col customWidth="1" min="8" max="8" width="10.71"/>
    <col customWidth="1" min="9" max="9" width="14.14"/>
    <col customWidth="1" min="10" max="11" width="10.71"/>
    <col customWidth="1" min="12" max="12" width="17.57"/>
    <col customWidth="1" min="13" max="16" width="10.71"/>
    <col customWidth="1" min="17" max="17" width="16.57"/>
    <col customWidth="1" min="18" max="26" width="10.71"/>
  </cols>
  <sheetData>
    <row r="2">
      <c r="B2" s="1" t="s">
        <v>0</v>
      </c>
      <c r="C2" s="2">
        <v>3.0</v>
      </c>
      <c r="G2" s="1" t="s">
        <v>0</v>
      </c>
      <c r="H2" s="2">
        <v>1.4</v>
      </c>
      <c r="L2" s="1" t="s">
        <v>0</v>
      </c>
      <c r="M2" s="2">
        <v>1.7</v>
      </c>
      <c r="Q2" s="1" t="s">
        <v>0</v>
      </c>
      <c r="R2" s="2">
        <v>0.9</v>
      </c>
    </row>
    <row r="3">
      <c r="B3" t="s">
        <v>1</v>
      </c>
      <c r="C3">
        <v>1.1</v>
      </c>
      <c r="G3" s="3" t="s">
        <v>2</v>
      </c>
      <c r="H3">
        <v>1.2</v>
      </c>
      <c r="L3" s="3" t="s">
        <v>3</v>
      </c>
      <c r="M3">
        <v>1.2</v>
      </c>
      <c r="Q3" t="s">
        <v>4</v>
      </c>
      <c r="R3">
        <v>1.2</v>
      </c>
    </row>
    <row r="4">
      <c r="B4" s="4" t="s">
        <v>5</v>
      </c>
      <c r="C4" s="5">
        <v>12.0</v>
      </c>
      <c r="D4" s="4" t="s">
        <v>6</v>
      </c>
      <c r="E4" s="6">
        <f>C7/C6</f>
        <v>1.4</v>
      </c>
      <c r="G4" s="4" t="s">
        <v>7</v>
      </c>
      <c r="H4" s="7">
        <v>12.0</v>
      </c>
      <c r="L4" s="4" t="s">
        <v>7</v>
      </c>
      <c r="M4" s="7">
        <v>14.0</v>
      </c>
      <c r="Q4" s="4" t="s">
        <v>7</v>
      </c>
      <c r="R4">
        <v>13.0</v>
      </c>
    </row>
    <row r="5">
      <c r="B5" s="4" t="s">
        <v>8</v>
      </c>
      <c r="C5" s="5">
        <v>1.5</v>
      </c>
      <c r="G5" s="4" t="s">
        <v>9</v>
      </c>
      <c r="H5" s="7">
        <f>C5</f>
        <v>1.5</v>
      </c>
      <c r="I5" s="4" t="s">
        <v>10</v>
      </c>
      <c r="J5">
        <f>H7/H6</f>
        <v>1</v>
      </c>
      <c r="L5" s="4" t="s">
        <v>9</v>
      </c>
      <c r="M5" s="7">
        <f>H5</f>
        <v>1.5</v>
      </c>
      <c r="N5" s="4" t="s">
        <v>10</v>
      </c>
      <c r="O5" s="8">
        <f>M7/M6</f>
        <v>1.210526316</v>
      </c>
      <c r="Q5" s="4" t="s">
        <v>9</v>
      </c>
      <c r="R5">
        <f>M5</f>
        <v>1.5</v>
      </c>
      <c r="S5" s="4" t="s">
        <v>10</v>
      </c>
      <c r="T5" s="8">
        <f>R7/R6</f>
        <v>0.625</v>
      </c>
    </row>
    <row r="6">
      <c r="B6" s="4" t="s">
        <v>11</v>
      </c>
      <c r="C6" s="5">
        <v>15.0</v>
      </c>
      <c r="G6" s="4" t="s">
        <v>11</v>
      </c>
      <c r="H6" s="7">
        <v>18.0</v>
      </c>
      <c r="L6" s="4" t="s">
        <v>11</v>
      </c>
      <c r="M6" s="7">
        <v>19.0</v>
      </c>
      <c r="Q6" s="4" t="s">
        <v>11</v>
      </c>
      <c r="R6">
        <v>24.0</v>
      </c>
    </row>
    <row r="7">
      <c r="B7" s="4" t="s">
        <v>12</v>
      </c>
      <c r="C7" s="5">
        <f>(C5*(2*C4)-C6)</f>
        <v>21</v>
      </c>
      <c r="G7" s="4" t="s">
        <v>12</v>
      </c>
      <c r="H7" s="7">
        <f>H5*(2*H4)-H6</f>
        <v>18</v>
      </c>
      <c r="L7" s="4" t="s">
        <v>12</v>
      </c>
      <c r="M7" s="7">
        <f>M5*(2*M4)-M6</f>
        <v>23</v>
      </c>
      <c r="Q7" s="4" t="s">
        <v>12</v>
      </c>
      <c r="R7">
        <f>R5*(2*R4)-R6</f>
        <v>15</v>
      </c>
    </row>
    <row r="9">
      <c r="C9" s="5">
        <v>1.2</v>
      </c>
      <c r="G9" s="4" t="s">
        <v>13</v>
      </c>
      <c r="H9" s="9">
        <f>E4*J5</f>
        <v>1.4</v>
      </c>
      <c r="L9" s="4" t="s">
        <v>13</v>
      </c>
      <c r="M9" s="9">
        <f>O5*E4</f>
        <v>1.694736842</v>
      </c>
      <c r="Q9" s="4" t="s">
        <v>13</v>
      </c>
      <c r="R9" s="10">
        <f>T5*E4</f>
        <v>0.875</v>
      </c>
    </row>
    <row r="10">
      <c r="B10" s="4" t="s">
        <v>7</v>
      </c>
      <c r="C10" s="5">
        <v>15.0</v>
      </c>
    </row>
    <row r="11">
      <c r="B11" s="4" t="s">
        <v>9</v>
      </c>
      <c r="C11" s="5">
        <v>1.5</v>
      </c>
    </row>
    <row r="12">
      <c r="B12" s="4" t="s">
        <v>11</v>
      </c>
      <c r="C12" s="5">
        <v>14.0</v>
      </c>
    </row>
    <row r="13">
      <c r="B13" s="4" t="s">
        <v>12</v>
      </c>
      <c r="C13" s="5">
        <f>(C11*(2*C10)-C12)</f>
        <v>31</v>
      </c>
      <c r="D13" s="4" t="s">
        <v>10</v>
      </c>
      <c r="E13" s="6">
        <f>C13/C12</f>
        <v>2.214285714</v>
      </c>
    </row>
    <row r="15">
      <c r="B15" s="4" t="s">
        <v>13</v>
      </c>
      <c r="C15" s="10">
        <f>E13*E4</f>
        <v>3.1</v>
      </c>
    </row>
    <row r="18">
      <c r="C18" s="11" t="s">
        <v>14</v>
      </c>
      <c r="D18" s="12"/>
      <c r="E18" s="12"/>
      <c r="F18" s="13"/>
      <c r="G18" s="14"/>
      <c r="H18" s="11" t="s">
        <v>15</v>
      </c>
      <c r="I18" s="12"/>
      <c r="J18" s="12"/>
      <c r="K18" s="12"/>
      <c r="L18" s="13"/>
      <c r="M18" s="11" t="s">
        <v>14</v>
      </c>
      <c r="N18" s="13"/>
      <c r="P18" s="15" t="s">
        <v>16</v>
      </c>
    </row>
    <row r="19">
      <c r="B19" s="4" t="s">
        <v>11</v>
      </c>
      <c r="C19" s="16">
        <v>15.0</v>
      </c>
      <c r="D19" s="14"/>
      <c r="E19" s="17" t="s">
        <v>12</v>
      </c>
      <c r="F19" s="16">
        <v>21.0</v>
      </c>
      <c r="G19" s="14"/>
      <c r="H19" s="17" t="s">
        <v>17</v>
      </c>
      <c r="I19" s="16">
        <v>14.0</v>
      </c>
      <c r="J19" s="14"/>
      <c r="K19" s="17" t="s">
        <v>12</v>
      </c>
      <c r="L19" s="16">
        <v>31.0</v>
      </c>
      <c r="M19" s="17" t="s">
        <v>12</v>
      </c>
      <c r="N19" s="16">
        <v>18.0</v>
      </c>
      <c r="P19" s="4" t="s">
        <v>17</v>
      </c>
      <c r="Q19" s="5">
        <v>19.0</v>
      </c>
      <c r="S19" s="4" t="s">
        <v>17</v>
      </c>
      <c r="T19" s="5">
        <v>23.0</v>
      </c>
    </row>
    <row r="20">
      <c r="B20" s="4" t="s">
        <v>18</v>
      </c>
      <c r="C20" s="14">
        <f>1.25/C4</f>
        <v>0.1041666667</v>
      </c>
      <c r="D20" s="14"/>
      <c r="E20" s="17" t="s">
        <v>19</v>
      </c>
      <c r="F20" s="14">
        <f>F21-(2*F24)</f>
        <v>1.541666667</v>
      </c>
      <c r="G20" s="14"/>
      <c r="H20" s="17" t="s">
        <v>19</v>
      </c>
      <c r="I20" s="14">
        <f>I21-(2*I23)</f>
        <v>0.7666666667</v>
      </c>
      <c r="J20" s="14"/>
      <c r="K20" s="17" t="s">
        <v>19</v>
      </c>
      <c r="L20" s="14">
        <f>L21-(2*I23)</f>
        <v>1.9</v>
      </c>
      <c r="M20" s="17" t="s">
        <v>19</v>
      </c>
      <c r="N20" s="14">
        <f>N21-(2*N24)</f>
        <v>1.291666667</v>
      </c>
      <c r="P20" s="4" t="s">
        <v>19</v>
      </c>
      <c r="Q20">
        <f>Q21-(2*Q24)</f>
        <v>1.178571429</v>
      </c>
      <c r="S20" s="4" t="s">
        <v>19</v>
      </c>
      <c r="T20" s="5">
        <f>T21-(2*T24)</f>
        <v>1.464285714</v>
      </c>
    </row>
    <row r="21" ht="15.75" customHeight="1">
      <c r="B21" s="4" t="s">
        <v>19</v>
      </c>
      <c r="C21" s="14">
        <f>C22-(2*C20)</f>
        <v>1.041666667</v>
      </c>
      <c r="D21" s="14"/>
      <c r="E21" s="17" t="s">
        <v>20</v>
      </c>
      <c r="F21" s="14">
        <f>F19/C4</f>
        <v>1.75</v>
      </c>
      <c r="G21" s="14"/>
      <c r="H21" s="17" t="s">
        <v>20</v>
      </c>
      <c r="I21" s="14">
        <f>I19/C10</f>
        <v>0.9333333333</v>
      </c>
      <c r="J21" s="14"/>
      <c r="K21" s="17" t="s">
        <v>20</v>
      </c>
      <c r="L21" s="14">
        <f>L19/C10</f>
        <v>2.066666667</v>
      </c>
      <c r="M21" s="17" t="s">
        <v>20</v>
      </c>
      <c r="N21" s="14">
        <f>N19/H4</f>
        <v>1.5</v>
      </c>
      <c r="P21" s="4" t="s">
        <v>20</v>
      </c>
      <c r="Q21">
        <f>Q19/M4</f>
        <v>1.357142857</v>
      </c>
      <c r="S21" s="4" t="s">
        <v>20</v>
      </c>
      <c r="T21">
        <f>T19/M4</f>
        <v>1.642857143</v>
      </c>
    </row>
    <row r="22" ht="15.75" customHeight="1">
      <c r="B22" s="4" t="s">
        <v>20</v>
      </c>
      <c r="C22" s="14">
        <f>C19/C4</f>
        <v>1.25</v>
      </c>
      <c r="D22" s="14"/>
      <c r="E22" s="17" t="s">
        <v>21</v>
      </c>
      <c r="F22" s="14">
        <f>(F19+2)/C4</f>
        <v>1.916666667</v>
      </c>
      <c r="G22" s="14"/>
      <c r="H22" s="17" t="s">
        <v>21</v>
      </c>
      <c r="I22" s="14">
        <f>(I19+2)/C10</f>
        <v>1.066666667</v>
      </c>
      <c r="J22" s="14"/>
      <c r="K22" s="17" t="s">
        <v>21</v>
      </c>
      <c r="L22" s="14">
        <f>(L19+2)/C10</f>
        <v>2.2</v>
      </c>
      <c r="M22" s="17" t="s">
        <v>21</v>
      </c>
      <c r="N22" s="14">
        <f>(N19+2)/H4</f>
        <v>1.666666667</v>
      </c>
      <c r="P22" s="4" t="s">
        <v>21</v>
      </c>
      <c r="Q22">
        <f>(Q19+2)/M4</f>
        <v>1.5</v>
      </c>
      <c r="S22" s="4" t="s">
        <v>21</v>
      </c>
      <c r="T22">
        <f>(T19+2)/M4</f>
        <v>1.785714286</v>
      </c>
    </row>
    <row r="23" ht="15.75" customHeight="1">
      <c r="B23" s="4" t="s">
        <v>21</v>
      </c>
      <c r="C23" s="14">
        <f>(C19+2)/C4</f>
        <v>1.416666667</v>
      </c>
      <c r="D23" s="14"/>
      <c r="E23" s="17" t="s">
        <v>22</v>
      </c>
      <c r="F23" s="14"/>
      <c r="G23" s="14"/>
      <c r="H23" s="17" t="s">
        <v>18</v>
      </c>
      <c r="I23" s="14">
        <f>1.25/C10</f>
        <v>0.08333333333</v>
      </c>
      <c r="J23" s="14"/>
      <c r="K23" s="17" t="s">
        <v>22</v>
      </c>
      <c r="L23" s="14"/>
      <c r="M23" s="17" t="s">
        <v>22</v>
      </c>
      <c r="N23" s="14"/>
      <c r="P23" s="4" t="s">
        <v>22</v>
      </c>
      <c r="S23" s="4" t="s">
        <v>22</v>
      </c>
    </row>
    <row r="24" ht="15.75" customHeight="1">
      <c r="B24" s="4" t="s">
        <v>22</v>
      </c>
      <c r="C24" s="14">
        <f>PI()/2*C4</f>
        <v>18.84955592</v>
      </c>
      <c r="D24" s="14"/>
      <c r="E24" s="17" t="s">
        <v>18</v>
      </c>
      <c r="F24" s="14">
        <f>1.25/C4</f>
        <v>0.1041666667</v>
      </c>
      <c r="G24" s="14"/>
      <c r="H24" s="14"/>
      <c r="I24" s="14"/>
      <c r="J24" s="14"/>
      <c r="K24" s="14"/>
      <c r="L24" s="14"/>
      <c r="M24" s="17" t="s">
        <v>18</v>
      </c>
      <c r="N24" s="14">
        <f>1.25/H4</f>
        <v>0.1041666667</v>
      </c>
      <c r="P24" s="4" t="s">
        <v>18</v>
      </c>
      <c r="Q24">
        <f>1.25/M4</f>
        <v>0.08928571429</v>
      </c>
      <c r="S24" s="4" t="s">
        <v>18</v>
      </c>
      <c r="T24">
        <f>1.25/M4</f>
        <v>0.08928571429</v>
      </c>
    </row>
    <row r="25" ht="15.75" customHeight="1">
      <c r="C25" s="14">
        <f>C24/2</f>
        <v>9.424777961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ht="15.75" customHeight="1">
      <c r="E26" s="3">
        <f>C23+F22</f>
        <v>3.333333333</v>
      </c>
    </row>
    <row r="27" ht="15.75" customHeight="1"/>
    <row r="28" ht="15.75" customHeight="1">
      <c r="C28" s="15" t="s">
        <v>23</v>
      </c>
    </row>
    <row r="29" ht="15.75" customHeight="1">
      <c r="B29" s="4" t="s">
        <v>11</v>
      </c>
      <c r="C29" s="5">
        <v>24.0</v>
      </c>
      <c r="E29" s="4" t="s">
        <v>12</v>
      </c>
      <c r="F29" s="5">
        <v>15.0</v>
      </c>
      <c r="H29" s="3" t="s">
        <v>24</v>
      </c>
      <c r="I29">
        <f>(15*14)/(21*31)</f>
        <v>0.3225806452</v>
      </c>
      <c r="J29">
        <f>I29*2000</f>
        <v>645.1612903</v>
      </c>
    </row>
    <row r="30" ht="15.75" customHeight="1">
      <c r="B30" s="4" t="s">
        <v>18</v>
      </c>
      <c r="C30" s="5">
        <f>1.25/R4</f>
        <v>0.09615384615</v>
      </c>
      <c r="E30" s="4" t="s">
        <v>18</v>
      </c>
      <c r="F30" s="5">
        <f>C30</f>
        <v>0.09615384615</v>
      </c>
      <c r="H30" s="3" t="s">
        <v>25</v>
      </c>
      <c r="I30">
        <f>(15*18)/(21*18)</f>
        <v>0.7142857143</v>
      </c>
      <c r="J30">
        <f t="shared" ref="J30:J32" si="1">2000*I30</f>
        <v>1428.571429</v>
      </c>
    </row>
    <row r="31" ht="15.75" customHeight="1">
      <c r="B31" s="4" t="s">
        <v>19</v>
      </c>
      <c r="C31" s="5">
        <f>C32-(2*C30)</f>
        <v>1.653846154</v>
      </c>
      <c r="E31" s="4" t="s">
        <v>19</v>
      </c>
      <c r="F31" s="5">
        <f>F32-(2*F30)</f>
        <v>0.9615384615</v>
      </c>
      <c r="H31" s="3" t="s">
        <v>26</v>
      </c>
      <c r="I31">
        <f>(15*19)/(21*23)</f>
        <v>0.5900621118</v>
      </c>
      <c r="J31">
        <f t="shared" si="1"/>
        <v>1180.124224</v>
      </c>
    </row>
    <row r="32" ht="15.75" customHeight="1">
      <c r="B32" s="4" t="s">
        <v>20</v>
      </c>
      <c r="C32" s="5">
        <f>C29/R4</f>
        <v>1.846153846</v>
      </c>
      <c r="E32" s="4" t="s">
        <v>20</v>
      </c>
      <c r="F32" s="5">
        <f>F29/R4</f>
        <v>1.153846154</v>
      </c>
      <c r="H32" s="3" t="s">
        <v>27</v>
      </c>
      <c r="I32">
        <f>(15*24)/(21*15)</f>
        <v>1.142857143</v>
      </c>
      <c r="J32">
        <f t="shared" si="1"/>
        <v>2285.714286</v>
      </c>
    </row>
    <row r="33" ht="15.75" customHeight="1">
      <c r="B33" s="4" t="s">
        <v>21</v>
      </c>
      <c r="C33" s="5">
        <f>(C29+2)/R4</f>
        <v>2</v>
      </c>
      <c r="E33" s="4" t="s">
        <v>21</v>
      </c>
      <c r="F33" s="5">
        <f>(F29+2)/R4</f>
        <v>1.307692308</v>
      </c>
    </row>
    <row r="34" ht="15.75" customHeight="1">
      <c r="B34" s="4"/>
      <c r="F34" s="5"/>
    </row>
    <row r="35" ht="15.75" customHeight="1">
      <c r="B35" s="4"/>
    </row>
    <row r="36" ht="15.75" customHeight="1">
      <c r="G36" s="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8:F18"/>
    <mergeCell ref="H18:L18"/>
    <mergeCell ref="M18:N18"/>
    <mergeCell ref="P18:S18"/>
    <mergeCell ref="C28:F2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2019-06-20T18:04:45Z</dcterms:created>
  <dc:creator>S213E06</dc:creator>
</cp:coreProperties>
</file>