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Node\BOT\src\assets\excel\"/>
    </mc:Choice>
  </mc:AlternateContent>
  <xr:revisionPtr revIDLastSave="0" documentId="13_ncr:1_{0E8B1242-334F-4AAC-946B-DBF3CA770742}" xr6:coauthVersionLast="47" xr6:coauthVersionMax="47" xr10:uidLastSave="{00000000-0000-0000-0000-000000000000}"/>
  <bookViews>
    <workbookView xWindow="-120" yWindow="-120" windowWidth="38640" windowHeight="21120" activeTab="2" xr2:uid="{72607D6B-F0C4-46B3-AF49-1851F2BE66AB}"/>
  </bookViews>
  <sheets>
    <sheet name="Stats" sheetId="20" r:id="rId1"/>
    <sheet name="Top 10" sheetId="21" r:id="rId2"/>
    <sheet name="Caza" sheetId="26" r:id="rId3"/>
    <sheet name="Ranking Evento" sheetId="22" r:id="rId4"/>
    <sheet name="Caza lvl 1" sheetId="18" r:id="rId5"/>
    <sheet name="Equipo" sheetId="24" r:id="rId6"/>
    <sheet name="13-07-2025" sheetId="27" r:id="rId7"/>
  </sheets>
  <definedNames>
    <definedName name="_xlnm._FilterDatabase" localSheetId="6" hidden="1">'13-07-2025'!$B$4:$L$114</definedName>
    <definedName name="_xlnm._FilterDatabase" localSheetId="2" hidden="1">Caza!$A$4:$L$102</definedName>
    <definedName name="_xlnm._FilterDatabase" localSheetId="3" hidden="1">'Ranking Evento'!$B$1:$H$100</definedName>
    <definedName name="_xlnm._FilterDatabase" localSheetId="1" hidden="1">'Top 10'!$B$1:$D$1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" i="22" l="1"/>
  <c r="D36" i="22"/>
  <c r="D18" i="22"/>
  <c r="D31" i="22"/>
  <c r="D9" i="22"/>
  <c r="D7" i="22"/>
  <c r="D53" i="22"/>
  <c r="D11" i="22"/>
  <c r="D93" i="22"/>
  <c r="D22" i="22"/>
  <c r="D47" i="22"/>
  <c r="D23" i="22"/>
  <c r="D84" i="22"/>
  <c r="D98" i="22"/>
  <c r="D13" i="22"/>
  <c r="D78" i="22"/>
  <c r="D79" i="22"/>
  <c r="D39" i="22"/>
  <c r="D21" i="22"/>
  <c r="D85" i="22"/>
  <c r="D45" i="22"/>
  <c r="D57" i="22"/>
  <c r="D40" i="22"/>
  <c r="D58" i="22"/>
  <c r="D54" i="22"/>
  <c r="D73" i="22"/>
  <c r="D20" i="22"/>
  <c r="D5" i="22"/>
  <c r="D99" i="22"/>
  <c r="D46" i="22"/>
  <c r="D97" i="22"/>
  <c r="D75" i="22"/>
  <c r="D100" i="22"/>
  <c r="D28" i="22"/>
  <c r="D41" i="22"/>
  <c r="D48" i="22"/>
  <c r="D83" i="22"/>
  <c r="D55" i="22"/>
  <c r="D49" i="22"/>
  <c r="D70" i="22"/>
  <c r="D37" i="22"/>
  <c r="D89" i="22"/>
  <c r="D95" i="22"/>
  <c r="D6" i="22"/>
  <c r="D17" i="22"/>
  <c r="D24" i="22"/>
  <c r="D3" i="22"/>
  <c r="D38" i="22"/>
  <c r="D88" i="22"/>
  <c r="D14" i="22"/>
  <c r="D15" i="22"/>
  <c r="D32" i="22"/>
  <c r="D87" i="22"/>
  <c r="D43" i="22"/>
  <c r="D25" i="22"/>
  <c r="D60" i="22"/>
  <c r="D26" i="22"/>
  <c r="D8" i="22"/>
  <c r="D56" i="22"/>
  <c r="D12" i="22"/>
  <c r="D44" i="22"/>
  <c r="D82" i="22"/>
  <c r="D68" i="22"/>
  <c r="D27" i="22"/>
  <c r="D71" i="22"/>
  <c r="D61" i="22"/>
  <c r="D29" i="22"/>
  <c r="D90" i="22"/>
  <c r="D62" i="22"/>
  <c r="D51" i="22"/>
  <c r="D35" i="22"/>
  <c r="D33" i="22"/>
  <c r="D86" i="22"/>
  <c r="D91" i="22"/>
  <c r="D52" i="22"/>
  <c r="D4" i="22"/>
  <c r="D50" i="22"/>
  <c r="D63" i="22"/>
  <c r="D59" i="22"/>
  <c r="D94" i="22"/>
  <c r="D67" i="22"/>
  <c r="D30" i="22"/>
  <c r="D2" i="22"/>
  <c r="D34" i="22"/>
  <c r="D42" i="22"/>
  <c r="D92" i="22"/>
  <c r="D80" i="22"/>
  <c r="D64" i="22"/>
  <c r="D96" i="22"/>
  <c r="D19" i="22"/>
  <c r="D81" i="22"/>
  <c r="D10" i="22"/>
  <c r="D16" i="22"/>
  <c r="D65" i="22"/>
  <c r="D76" i="22"/>
  <c r="D66" i="22"/>
  <c r="D77" i="22"/>
  <c r="D69" i="22"/>
  <c r="D74" i="22"/>
  <c r="C74" i="22"/>
  <c r="C72" i="22"/>
  <c r="C36" i="22"/>
  <c r="C18" i="22"/>
  <c r="C31" i="22"/>
  <c r="C9" i="22"/>
  <c r="C7" i="22"/>
  <c r="C53" i="22"/>
  <c r="C11" i="22"/>
  <c r="C93" i="22"/>
  <c r="C22" i="22"/>
  <c r="C47" i="22"/>
  <c r="C23" i="22"/>
  <c r="C84" i="22"/>
  <c r="C98" i="22"/>
  <c r="C13" i="22"/>
  <c r="C78" i="22"/>
  <c r="C79" i="22"/>
  <c r="C39" i="22"/>
  <c r="C21" i="22"/>
  <c r="C85" i="22"/>
  <c r="C45" i="22"/>
  <c r="C57" i="22"/>
  <c r="C40" i="22"/>
  <c r="C58" i="22"/>
  <c r="C54" i="22"/>
  <c r="C73" i="22"/>
  <c r="C20" i="22"/>
  <c r="C5" i="22"/>
  <c r="C99" i="22"/>
  <c r="C46" i="22"/>
  <c r="C97" i="22"/>
  <c r="C75" i="22"/>
  <c r="C100" i="22"/>
  <c r="C28" i="22"/>
  <c r="C41" i="22"/>
  <c r="C48" i="22"/>
  <c r="C83" i="22"/>
  <c r="C55" i="22"/>
  <c r="C49" i="22"/>
  <c r="C70" i="22"/>
  <c r="C37" i="22"/>
  <c r="C89" i="22"/>
  <c r="C95" i="22"/>
  <c r="C6" i="22"/>
  <c r="C17" i="22"/>
  <c r="C24" i="22"/>
  <c r="C3" i="22"/>
  <c r="C38" i="22"/>
  <c r="C88" i="22"/>
  <c r="C14" i="22"/>
  <c r="C15" i="22"/>
  <c r="C32" i="22"/>
  <c r="C87" i="22"/>
  <c r="C43" i="22"/>
  <c r="C25" i="22"/>
  <c r="C60" i="22"/>
  <c r="C26" i="22"/>
  <c r="C8" i="22"/>
  <c r="C56" i="22"/>
  <c r="C12" i="22"/>
  <c r="C44" i="22"/>
  <c r="C82" i="22"/>
  <c r="C68" i="22"/>
  <c r="C27" i="22"/>
  <c r="C71" i="22"/>
  <c r="C61" i="22"/>
  <c r="C29" i="22"/>
  <c r="C90" i="22"/>
  <c r="C62" i="22"/>
  <c r="C51" i="22"/>
  <c r="C35" i="22"/>
  <c r="C33" i="22"/>
  <c r="C86" i="22"/>
  <c r="C91" i="22"/>
  <c r="C52" i="22"/>
  <c r="C4" i="22"/>
  <c r="C50" i="22"/>
  <c r="C63" i="22"/>
  <c r="C59" i="22"/>
  <c r="C94" i="22"/>
  <c r="C67" i="22"/>
  <c r="C30" i="22"/>
  <c r="C2" i="22"/>
  <c r="C34" i="22"/>
  <c r="C42" i="22"/>
  <c r="C92" i="22"/>
  <c r="C80" i="22"/>
  <c r="C64" i="22"/>
  <c r="C96" i="22"/>
  <c r="C19" i="22"/>
  <c r="C81" i="22"/>
  <c r="C10" i="22"/>
  <c r="C16" i="22"/>
  <c r="C65" i="22"/>
  <c r="C76" i="22"/>
  <c r="C66" i="22"/>
  <c r="C77" i="22"/>
  <c r="C69" i="22"/>
  <c r="D8" i="26"/>
  <c r="D6" i="26"/>
  <c r="D7" i="26"/>
  <c r="D9" i="26"/>
  <c r="D10" i="26"/>
  <c r="D11" i="26"/>
  <c r="D12" i="26"/>
  <c r="D13" i="26"/>
  <c r="D14" i="26"/>
  <c r="D15" i="26"/>
  <c r="D16" i="26"/>
  <c r="D17" i="26"/>
  <c r="D18" i="26"/>
  <c r="D19" i="26"/>
  <c r="D20" i="26"/>
  <c r="D21" i="26"/>
  <c r="D22" i="26"/>
  <c r="D23" i="26"/>
  <c r="D24" i="26"/>
  <c r="D25" i="26"/>
  <c r="D26" i="26"/>
  <c r="D27" i="26"/>
  <c r="D28" i="26"/>
  <c r="D29" i="26"/>
  <c r="D30" i="26"/>
  <c r="D31" i="26"/>
  <c r="D32" i="26"/>
  <c r="D33" i="26"/>
  <c r="D34" i="26"/>
  <c r="D35" i="26"/>
  <c r="D36" i="26"/>
  <c r="D37" i="26"/>
  <c r="D38" i="26"/>
  <c r="D39" i="26"/>
  <c r="D40" i="26"/>
  <c r="D41" i="26"/>
  <c r="D42" i="26"/>
  <c r="D43" i="26"/>
  <c r="D44" i="26"/>
  <c r="D45" i="26"/>
  <c r="D46" i="26"/>
  <c r="D47" i="26"/>
  <c r="D48" i="26"/>
  <c r="D49" i="26"/>
  <c r="D50" i="26"/>
  <c r="D51" i="26"/>
  <c r="D52" i="26"/>
  <c r="D53" i="26"/>
  <c r="D54" i="26"/>
  <c r="D55" i="26"/>
  <c r="D56" i="26"/>
  <c r="D57" i="26"/>
  <c r="D58" i="26"/>
  <c r="D59" i="26"/>
  <c r="D60" i="26"/>
  <c r="D61" i="26"/>
  <c r="D62" i="26"/>
  <c r="D63" i="26"/>
  <c r="D64" i="26"/>
  <c r="D65" i="26"/>
  <c r="D66" i="26"/>
  <c r="D67" i="26"/>
  <c r="D68" i="26"/>
  <c r="D69" i="26"/>
  <c r="D70" i="26"/>
  <c r="D71" i="26"/>
  <c r="D72" i="26"/>
  <c r="D73" i="26"/>
  <c r="D74" i="26"/>
  <c r="D75" i="26"/>
  <c r="D76" i="26"/>
  <c r="D77" i="26"/>
  <c r="D78" i="26"/>
  <c r="D79" i="26"/>
  <c r="D80" i="26"/>
  <c r="D81" i="26"/>
  <c r="D82" i="26"/>
  <c r="D83" i="26"/>
  <c r="D84" i="26"/>
  <c r="D85" i="26"/>
  <c r="D86" i="26"/>
  <c r="D87" i="26"/>
  <c r="D88" i="26"/>
  <c r="D89" i="26"/>
  <c r="D90" i="26"/>
  <c r="D91" i="26"/>
  <c r="D92" i="26"/>
  <c r="D93" i="26"/>
  <c r="D94" i="26"/>
  <c r="D95" i="26"/>
  <c r="D96" i="26"/>
  <c r="D97" i="26"/>
  <c r="D98" i="26"/>
  <c r="D99" i="26"/>
  <c r="D100" i="26"/>
  <c r="D101" i="26"/>
  <c r="D102" i="26"/>
  <c r="D5" i="26"/>
  <c r="I3" i="26"/>
  <c r="H3" i="26"/>
  <c r="G3" i="26"/>
  <c r="F3" i="26"/>
  <c r="E3" i="26"/>
  <c r="J58" i="26"/>
  <c r="K58" i="26"/>
  <c r="J65" i="26"/>
  <c r="K65" i="26"/>
  <c r="J43" i="26"/>
  <c r="K43" i="26"/>
  <c r="J68" i="26"/>
  <c r="K68" i="26"/>
  <c r="J59" i="26"/>
  <c r="K59" i="26"/>
  <c r="J55" i="26"/>
  <c r="K55" i="26"/>
  <c r="J23" i="26"/>
  <c r="K23" i="26"/>
  <c r="J17" i="26"/>
  <c r="K17" i="26"/>
  <c r="J52" i="26"/>
  <c r="K52" i="26"/>
  <c r="J40" i="26"/>
  <c r="K40" i="26"/>
  <c r="J29" i="26"/>
  <c r="J20" i="26"/>
  <c r="J38" i="26"/>
  <c r="K64" i="26"/>
  <c r="J70" i="26"/>
  <c r="J88" i="26"/>
  <c r="J93" i="26"/>
  <c r="K12" i="26"/>
  <c r="J47" i="26"/>
  <c r="K5" i="26"/>
  <c r="J39" i="26"/>
  <c r="K39" i="26"/>
  <c r="J62" i="26"/>
  <c r="K62" i="26"/>
  <c r="K97" i="26"/>
  <c r="J75" i="26"/>
  <c r="K75" i="26"/>
  <c r="J11" i="26"/>
  <c r="K11" i="26"/>
  <c r="J61" i="26"/>
  <c r="K61" i="26"/>
  <c r="J60" i="26"/>
  <c r="K60" i="26"/>
  <c r="J25" i="26"/>
  <c r="K25" i="26"/>
  <c r="J5" i="26"/>
  <c r="A90" i="26"/>
  <c r="A47" i="26"/>
  <c r="A46" i="26"/>
  <c r="A57" i="26"/>
  <c r="A73" i="26"/>
  <c r="A72" i="26"/>
  <c r="A19" i="26"/>
  <c r="A14" i="26"/>
  <c r="J86" i="26"/>
  <c r="K86" i="26"/>
  <c r="J80" i="26"/>
  <c r="K80" i="26"/>
  <c r="J18" i="26"/>
  <c r="K18" i="26"/>
  <c r="J37" i="26"/>
  <c r="K37" i="26"/>
  <c r="J99" i="26"/>
  <c r="K99" i="26"/>
  <c r="J10" i="26"/>
  <c r="K10" i="26"/>
  <c r="J64" i="26"/>
  <c r="J81" i="26"/>
  <c r="K81" i="26"/>
  <c r="J82" i="26"/>
  <c r="K82" i="26"/>
  <c r="J7" i="26"/>
  <c r="K7" i="26"/>
  <c r="J30" i="26"/>
  <c r="K30" i="26"/>
  <c r="J77" i="26"/>
  <c r="K77" i="26"/>
  <c r="J74" i="26"/>
  <c r="K74" i="26"/>
  <c r="J42" i="26"/>
  <c r="K42" i="26"/>
  <c r="J8" i="26"/>
  <c r="K8" i="26"/>
  <c r="J67" i="26"/>
  <c r="K67" i="26"/>
  <c r="J48" i="26"/>
  <c r="K48" i="26"/>
  <c r="J31" i="26"/>
  <c r="K31" i="26"/>
  <c r="J94" i="26"/>
  <c r="K94" i="26"/>
  <c r="J45" i="26"/>
  <c r="K45" i="26"/>
  <c r="J95" i="26"/>
  <c r="K95" i="26"/>
  <c r="J26" i="26"/>
  <c r="K26" i="26"/>
  <c r="J21" i="26"/>
  <c r="K21" i="26"/>
  <c r="J72" i="26"/>
  <c r="K72" i="26"/>
  <c r="J71" i="26"/>
  <c r="K71" i="26"/>
  <c r="J87" i="26"/>
  <c r="K87" i="26"/>
  <c r="J78" i="26"/>
  <c r="K78" i="26"/>
  <c r="J9" i="26"/>
  <c r="K9" i="26"/>
  <c r="J56" i="26"/>
  <c r="K56" i="26"/>
  <c r="J73" i="26"/>
  <c r="K73" i="26"/>
  <c r="J101" i="26"/>
  <c r="K101" i="26"/>
  <c r="J28" i="26"/>
  <c r="K28" i="26"/>
  <c r="J91" i="26"/>
  <c r="K91" i="26"/>
  <c r="J49" i="26"/>
  <c r="K49" i="26"/>
  <c r="J83" i="26"/>
  <c r="K83" i="26"/>
  <c r="J33" i="26"/>
  <c r="K33" i="26"/>
  <c r="J14" i="26"/>
  <c r="K14" i="26"/>
  <c r="J90" i="26"/>
  <c r="K100" i="26"/>
  <c r="K79" i="26"/>
  <c r="K76" i="26"/>
  <c r="K85" i="26"/>
  <c r="K92" i="26"/>
  <c r="K63" i="26"/>
  <c r="K50" i="26"/>
  <c r="K22" i="26"/>
  <c r="K51" i="26"/>
  <c r="K44" i="26"/>
  <c r="K35" i="26"/>
  <c r="K13" i="26"/>
  <c r="K96" i="26"/>
  <c r="K98" i="26"/>
  <c r="K102" i="26"/>
  <c r="K57" i="26"/>
  <c r="K32" i="26"/>
  <c r="K24" i="26"/>
  <c r="K6" i="26"/>
  <c r="K54" i="26"/>
  <c r="K19" i="26"/>
  <c r="K84" i="26"/>
  <c r="K27" i="26"/>
  <c r="K47" i="26"/>
  <c r="K53" i="26"/>
  <c r="K90" i="26"/>
  <c r="J76" i="26"/>
  <c r="J85" i="26"/>
  <c r="J92" i="26"/>
  <c r="J13" i="26"/>
  <c r="J96" i="26"/>
  <c r="J6" i="26"/>
  <c r="J54" i="26"/>
  <c r="J79" i="26"/>
  <c r="J63" i="26"/>
  <c r="J51" i="26"/>
  <c r="J24" i="26"/>
  <c r="J19" i="26"/>
  <c r="J50" i="26"/>
  <c r="J35" i="26"/>
  <c r="J102" i="26"/>
  <c r="J57" i="26"/>
  <c r="J53" i="26"/>
  <c r="J100" i="26"/>
  <c r="J98" i="26"/>
  <c r="J32" i="26"/>
  <c r="J84" i="26"/>
  <c r="J44" i="26"/>
  <c r="J27" i="26"/>
  <c r="H79" i="22" l="1"/>
  <c r="H97" i="22"/>
  <c r="H59" i="22"/>
  <c r="H11" i="22"/>
  <c r="H14" i="22"/>
  <c r="H88" i="22"/>
  <c r="H35" i="22"/>
  <c r="H93" i="22"/>
  <c r="H68" i="22"/>
  <c r="H65" i="22"/>
  <c r="K38" i="26"/>
  <c r="K15" i="26"/>
  <c r="J15" i="26"/>
  <c r="H22" i="22" s="1"/>
  <c r="K34" i="26"/>
  <c r="J41" i="26"/>
  <c r="K46" i="26"/>
  <c r="K88" i="26"/>
  <c r="H64" i="22"/>
  <c r="H13" i="22"/>
  <c r="J34" i="26"/>
  <c r="K16" i="26"/>
  <c r="H50" i="22"/>
  <c r="J16" i="26"/>
  <c r="H57" i="22"/>
  <c r="J12" i="26"/>
  <c r="K41" i="26"/>
  <c r="J22" i="26"/>
  <c r="K29" i="26"/>
  <c r="J97" i="26"/>
  <c r="H16" i="22" s="1"/>
  <c r="K36" i="26"/>
  <c r="J36" i="26"/>
  <c r="H30" i="22"/>
  <c r="J46" i="26"/>
  <c r="K69" i="26"/>
  <c r="H86" i="22"/>
  <c r="K70" i="26"/>
  <c r="K66" i="26"/>
  <c r="H78" i="22"/>
  <c r="J69" i="26"/>
  <c r="H18" i="22"/>
  <c r="J66" i="26"/>
  <c r="H82" i="22" s="1"/>
  <c r="K93" i="26"/>
  <c r="K89" i="26"/>
  <c r="J89" i="26"/>
  <c r="K20" i="26"/>
  <c r="H32" i="22"/>
  <c r="H73" i="22"/>
  <c r="H69" i="22"/>
  <c r="H87" i="22"/>
  <c r="H98" i="22"/>
  <c r="H33" i="22"/>
  <c r="H20" i="22"/>
  <c r="H96" i="22"/>
  <c r="H91" i="22"/>
  <c r="H62" i="22"/>
  <c r="H2" i="22"/>
  <c r="H81" i="22"/>
  <c r="H15" i="22"/>
  <c r="H67" i="22"/>
  <c r="H43" i="22"/>
  <c r="H94" i="22"/>
  <c r="H60" i="22"/>
  <c r="H23" i="22"/>
  <c r="H34" i="22"/>
  <c r="H99" i="22"/>
  <c r="H5" i="22"/>
  <c r="H58" i="22"/>
  <c r="H7" i="22"/>
  <c r="H44" i="22"/>
  <c r="H45" i="22"/>
  <c r="H95" i="22"/>
  <c r="H10" i="22"/>
  <c r="H49" i="22"/>
  <c r="H100" i="22"/>
  <c r="H77" i="22"/>
  <c r="H4" i="22"/>
  <c r="B19" i="26"/>
  <c r="L14" i="26" a="1"/>
  <c r="L14" i="26" s="1"/>
  <c r="B57" i="26"/>
  <c r="L19" i="26" a="1"/>
  <c r="L19" i="26" s="1"/>
  <c r="L72" i="26" a="1"/>
  <c r="L72" i="26" s="1"/>
  <c r="L73" i="26" a="1"/>
  <c r="L73" i="26" s="1"/>
  <c r="B47" i="26"/>
  <c r="B90" i="26"/>
  <c r="B72" i="26"/>
  <c r="B14" i="26"/>
  <c r="L47" i="26" a="1"/>
  <c r="L47" i="26" s="1"/>
  <c r="B73" i="26"/>
  <c r="L90" i="26" a="1"/>
  <c r="L90" i="26" s="1"/>
  <c r="L57" i="26" a="1"/>
  <c r="L57" i="26" s="1"/>
  <c r="H51" i="22"/>
  <c r="H85" i="22"/>
  <c r="H31" i="22"/>
  <c r="H41" i="22"/>
  <c r="H28" i="22"/>
  <c r="H12" i="22"/>
  <c r="H92" i="22"/>
  <c r="H9" i="22"/>
  <c r="H84" i="22"/>
  <c r="H80" i="22"/>
  <c r="H56" i="22" l="1"/>
  <c r="H71" i="22"/>
  <c r="H75" i="22"/>
  <c r="H53" i="22"/>
  <c r="H72" i="22"/>
  <c r="H83" i="22"/>
  <c r="H17" i="22"/>
  <c r="H47" i="22"/>
  <c r="H38" i="22"/>
  <c r="H39" i="22"/>
  <c r="H89" i="22"/>
  <c r="H25" i="22"/>
  <c r="H48" i="22"/>
  <c r="H27" i="22"/>
  <c r="H6" i="22"/>
  <c r="H90" i="22"/>
  <c r="H76" i="22"/>
  <c r="H52" i="22"/>
  <c r="H36" i="22"/>
  <c r="H54" i="22"/>
  <c r="H63" i="22"/>
  <c r="H42" i="22"/>
  <c r="H8" i="22"/>
  <c r="H61" i="22"/>
  <c r="H66" i="22"/>
  <c r="H70" i="22"/>
  <c r="H29" i="22"/>
  <c r="H74" i="22"/>
  <c r="H3" i="22"/>
  <c r="H19" i="22"/>
  <c r="H37" i="22"/>
  <c r="H46" i="22"/>
  <c r="H21" i="22"/>
  <c r="H24" i="22"/>
  <c r="H55" i="22"/>
  <c r="L46" i="26" a="1"/>
  <c r="L46" i="26" s="1"/>
  <c r="B46" i="26"/>
  <c r="D3" i="26"/>
  <c r="H26" i="22"/>
  <c r="H40" i="22"/>
  <c r="A24" i="26"/>
  <c r="L24" i="26" s="1" a="1"/>
  <c r="L24" i="26" s="1"/>
  <c r="A88" i="26"/>
  <c r="B88" i="26" s="1"/>
  <c r="A56" i="26"/>
  <c r="B56" i="26" s="1"/>
  <c r="A17" i="26"/>
  <c r="L17" i="26" s="1" a="1"/>
  <c r="L17" i="26" s="1"/>
  <c r="A78" i="26"/>
  <c r="B78" i="26" s="1"/>
  <c r="A52" i="26"/>
  <c r="B52" i="26" s="1"/>
  <c r="A82" i="26"/>
  <c r="L82" i="26" s="1" a="1"/>
  <c r="L82" i="26" s="1"/>
  <c r="A28" i="26"/>
  <c r="B28" i="26" s="1"/>
  <c r="A51" i="26"/>
  <c r="B51" i="26" s="1"/>
  <c r="A39" i="26"/>
  <c r="L39" i="26" s="1" a="1"/>
  <c r="L39" i="26" s="1"/>
  <c r="A8" i="26"/>
  <c r="B8" i="26" s="1"/>
  <c r="A89" i="26"/>
  <c r="B89" i="26" s="1"/>
  <c r="A31" i="26"/>
  <c r="L31" i="26" s="1" a="1"/>
  <c r="L31" i="26" s="1"/>
  <c r="A99" i="26"/>
  <c r="L99" i="26" s="1" a="1"/>
  <c r="L99" i="26" s="1"/>
  <c r="A65" i="26"/>
  <c r="L65" i="26" s="1" a="1"/>
  <c r="L65" i="26" s="1"/>
  <c r="A59" i="26"/>
  <c r="B59" i="26" s="1"/>
  <c r="A58" i="26"/>
  <c r="L58" i="26" s="1" a="1"/>
  <c r="L58" i="26" s="1"/>
  <c r="A101" i="26"/>
  <c r="L101" i="26" s="1" a="1"/>
  <c r="L101" i="26" s="1"/>
  <c r="A43" i="26"/>
  <c r="B43" i="26" s="1"/>
  <c r="A21" i="26"/>
  <c r="L21" i="26" s="1" a="1"/>
  <c r="L21" i="26" s="1"/>
  <c r="A7" i="26"/>
  <c r="L7" i="26" s="1" a="1"/>
  <c r="L7" i="26" s="1"/>
  <c r="A102" i="26"/>
  <c r="B102" i="26" s="1"/>
  <c r="A96" i="26"/>
  <c r="L96" i="26" s="1" a="1"/>
  <c r="L96" i="26" s="1"/>
  <c r="A75" i="26"/>
  <c r="L75" i="26" s="1" a="1"/>
  <c r="L75" i="26" s="1"/>
  <c r="A12" i="26"/>
  <c r="B12" i="26" s="1"/>
  <c r="A10" i="26"/>
  <c r="L10" i="26" s="1" a="1"/>
  <c r="L10" i="26" s="1"/>
  <c r="A60" i="26"/>
  <c r="L60" i="26" s="1" a="1"/>
  <c r="L60" i="26" s="1"/>
  <c r="A35" i="26"/>
  <c r="B35" i="26" s="1"/>
  <c r="A49" i="26"/>
  <c r="L49" i="26" s="1" a="1"/>
  <c r="L49" i="26" s="1"/>
  <c r="A27" i="26"/>
  <c r="L27" i="26" s="1" a="1"/>
  <c r="L27" i="26" s="1"/>
  <c r="A25" i="26"/>
  <c r="L25" i="26" s="1" a="1"/>
  <c r="L25" i="26" s="1"/>
  <c r="A26" i="26"/>
  <c r="B26" i="26" s="1"/>
  <c r="A20" i="26"/>
  <c r="B20" i="26" s="1"/>
  <c r="A98" i="26"/>
  <c r="L98" i="26" s="1" a="1"/>
  <c r="L98" i="26" s="1"/>
  <c r="A91" i="26"/>
  <c r="B91" i="26" s="1"/>
  <c r="A94" i="26"/>
  <c r="B94" i="26" s="1"/>
  <c r="A41" i="26"/>
  <c r="L41" i="26" s="1" a="1"/>
  <c r="L41" i="26" s="1"/>
  <c r="A68" i="26"/>
  <c r="B68" i="26" s="1"/>
  <c r="A97" i="26"/>
  <c r="B97" i="26" s="1"/>
  <c r="A16" i="26"/>
  <c r="L16" i="26" s="1" a="1"/>
  <c r="L16" i="26" s="1"/>
  <c r="A5" i="26"/>
  <c r="L5" i="26" s="1" a="1"/>
  <c r="L5" i="26" s="1"/>
  <c r="A13" i="26"/>
  <c r="L13" i="26" s="1" a="1"/>
  <c r="L13" i="26" s="1"/>
  <c r="A80" i="26"/>
  <c r="B80" i="26" s="1"/>
  <c r="A34" i="26"/>
  <c r="L34" i="26" s="1" a="1"/>
  <c r="L34" i="26" s="1"/>
  <c r="A45" i="26"/>
  <c r="L45" i="26" s="1" a="1"/>
  <c r="L45" i="26" s="1"/>
  <c r="A86" i="26"/>
  <c r="B86" i="26" s="1"/>
  <c r="A55" i="26"/>
  <c r="L55" i="26" s="1" a="1"/>
  <c r="L55" i="26" s="1"/>
  <c r="A11" i="26"/>
  <c r="L11" i="26" s="1" a="1"/>
  <c r="L11" i="26" s="1"/>
  <c r="A36" i="26"/>
  <c r="B36" i="26" s="1"/>
  <c r="A18" i="26"/>
  <c r="L18" i="26" s="1" a="1"/>
  <c r="L18" i="26" s="1"/>
  <c r="A50" i="26"/>
  <c r="L50" i="26" s="1" a="1"/>
  <c r="L50" i="26" s="1"/>
  <c r="A53" i="26"/>
  <c r="B53" i="26" s="1"/>
  <c r="A38" i="26"/>
  <c r="L38" i="26" s="1" a="1"/>
  <c r="L38" i="26" s="1"/>
  <c r="A79" i="26"/>
  <c r="L79" i="26" s="1" a="1"/>
  <c r="L79" i="26" s="1"/>
  <c r="A37" i="26"/>
  <c r="B37" i="26" s="1"/>
  <c r="A42" i="26"/>
  <c r="L42" i="26" s="1" a="1"/>
  <c r="L42" i="26" s="1"/>
  <c r="A64" i="26"/>
  <c r="L64" i="26" s="1" a="1"/>
  <c r="L64" i="26" s="1"/>
  <c r="A93" i="26"/>
  <c r="B93" i="26" s="1"/>
  <c r="A32" i="26"/>
  <c r="L32" i="26" s="1" a="1"/>
  <c r="L32" i="26" s="1"/>
  <c r="A92" i="26"/>
  <c r="L92" i="26" s="1" a="1"/>
  <c r="L92" i="26" s="1"/>
  <c r="A74" i="26"/>
  <c r="B74" i="26" s="1"/>
  <c r="A62" i="26"/>
  <c r="L62" i="26" s="1" a="1"/>
  <c r="L62" i="26" s="1"/>
  <c r="A15" i="26"/>
  <c r="L15" i="26" s="1" a="1"/>
  <c r="L15" i="26" s="1"/>
  <c r="A63" i="26"/>
  <c r="L63" i="26" s="1" a="1"/>
  <c r="L63" i="26" s="1"/>
  <c r="A76" i="26"/>
  <c r="L76" i="26" s="1" a="1"/>
  <c r="L76" i="26" s="1"/>
  <c r="A70" i="26"/>
  <c r="B70" i="26" s="1"/>
  <c r="A61" i="26"/>
  <c r="L61" i="26" s="1" a="1"/>
  <c r="L61" i="26" s="1"/>
  <c r="A84" i="26"/>
  <c r="L84" i="26" s="1" a="1"/>
  <c r="L84" i="26" s="1"/>
  <c r="A29" i="26"/>
  <c r="L29" i="26" s="1" a="1"/>
  <c r="L29" i="26" s="1"/>
  <c r="A77" i="26"/>
  <c r="L77" i="26" s="1" a="1"/>
  <c r="L77" i="26" s="1"/>
  <c r="A9" i="26"/>
  <c r="L9" i="26" s="1" a="1"/>
  <c r="L9" i="26" s="1"/>
  <c r="A85" i="26"/>
  <c r="L85" i="26" s="1" a="1"/>
  <c r="L85" i="26" s="1"/>
  <c r="A100" i="26"/>
  <c r="B100" i="26" s="1"/>
  <c r="A69" i="26"/>
  <c r="L69" i="26" s="1" a="1"/>
  <c r="L69" i="26" s="1"/>
  <c r="A81" i="26"/>
  <c r="B81" i="26" s="1"/>
  <c r="A83" i="26"/>
  <c r="L83" i="26" s="1" a="1"/>
  <c r="L83" i="26" s="1"/>
  <c r="A71" i="26"/>
  <c r="L71" i="26" s="1" a="1"/>
  <c r="L71" i="26" s="1"/>
  <c r="A48" i="26"/>
  <c r="L48" i="26" s="1" a="1"/>
  <c r="L48" i="26" s="1"/>
  <c r="A95" i="26"/>
  <c r="B95" i="26" s="1"/>
  <c r="A30" i="26"/>
  <c r="B30" i="26" s="1"/>
  <c r="A87" i="26"/>
  <c r="L87" i="26" s="1" a="1"/>
  <c r="L87" i="26" s="1"/>
  <c r="A54" i="26"/>
  <c r="B54" i="26" s="1"/>
  <c r="A67" i="26"/>
  <c r="B67" i="26" s="1"/>
  <c r="A33" i="26"/>
  <c r="B33" i="26" s="1"/>
  <c r="A6" i="26"/>
  <c r="L6" i="26" s="1" a="1"/>
  <c r="L6" i="26" s="1"/>
  <c r="A22" i="26"/>
  <c r="B22" i="26" s="1"/>
  <c r="A23" i="26"/>
  <c r="B23" i="26" s="1"/>
  <c r="A40" i="26"/>
  <c r="L40" i="26" s="1" a="1"/>
  <c r="L40" i="26" s="1"/>
  <c r="A44" i="26"/>
  <c r="B44" i="26" s="1"/>
  <c r="A66" i="26"/>
  <c r="L66" i="26" s="1" a="1"/>
  <c r="L66" i="26" s="1"/>
  <c r="L23" i="26" l="1" a="1"/>
  <c r="L23" i="26" s="1"/>
  <c r="L33" i="26" a="1"/>
  <c r="L33" i="26" s="1"/>
  <c r="L81" i="26" a="1"/>
  <c r="L81" i="26" s="1"/>
  <c r="L100" i="26" a="1"/>
  <c r="L100" i="26" s="1"/>
  <c r="L74" i="26" a="1"/>
  <c r="L74" i="26" s="1"/>
  <c r="L93" i="26" a="1"/>
  <c r="L93" i="26" s="1"/>
  <c r="L37" i="26" a="1"/>
  <c r="L37" i="26" s="1"/>
  <c r="L53" i="26" a="1"/>
  <c r="L53" i="26" s="1"/>
  <c r="L36" i="26" a="1"/>
  <c r="L36" i="26" s="1"/>
  <c r="L86" i="26" a="1"/>
  <c r="L86" i="26" s="1"/>
  <c r="L80" i="26" a="1"/>
  <c r="L80" i="26" s="1"/>
  <c r="L35" i="26" a="1"/>
  <c r="L35" i="26" s="1"/>
  <c r="L12" i="26" a="1"/>
  <c r="L12" i="26" s="1"/>
  <c r="L102" i="26" a="1"/>
  <c r="L102" i="26" s="1"/>
  <c r="L43" i="26" a="1"/>
  <c r="L43" i="26" s="1"/>
  <c r="L59" i="26" a="1"/>
  <c r="L59" i="26" s="1"/>
  <c r="B66" i="26"/>
  <c r="B87" i="26"/>
  <c r="B48" i="26"/>
  <c r="B77" i="26"/>
  <c r="B61" i="26"/>
  <c r="B63" i="26"/>
  <c r="B16" i="26"/>
  <c r="B41" i="26"/>
  <c r="B98" i="26"/>
  <c r="B25" i="26"/>
  <c r="B31" i="26"/>
  <c r="B39" i="26"/>
  <c r="B82" i="26"/>
  <c r="B17" i="26"/>
  <c r="B24" i="26"/>
  <c r="L44" i="26" a="1"/>
  <c r="L44" i="26" s="1"/>
  <c r="L22" i="26" a="1"/>
  <c r="L22" i="26" s="1"/>
  <c r="L67" i="26" a="1"/>
  <c r="L67" i="26" s="1"/>
  <c r="L30" i="26" a="1"/>
  <c r="L30" i="26" s="1"/>
  <c r="B71" i="26"/>
  <c r="B85" i="26"/>
  <c r="B29" i="26"/>
  <c r="L70" i="26" a="1"/>
  <c r="L70" i="26" s="1"/>
  <c r="B15" i="26"/>
  <c r="B92" i="26"/>
  <c r="B64" i="26"/>
  <c r="B79" i="26"/>
  <c r="B50" i="26"/>
  <c r="B11" i="26"/>
  <c r="B45" i="26"/>
  <c r="B13" i="26"/>
  <c r="L97" i="26" a="1"/>
  <c r="L97" i="26" s="1"/>
  <c r="L94" i="26" a="1"/>
  <c r="L94" i="26" s="1"/>
  <c r="L20" i="26" a="1"/>
  <c r="L20" i="26" s="1"/>
  <c r="B27" i="26"/>
  <c r="B60" i="26"/>
  <c r="B75" i="26"/>
  <c r="B7" i="26"/>
  <c r="B101" i="26"/>
  <c r="B65" i="26"/>
  <c r="L89" i="26" a="1"/>
  <c r="L89" i="26" s="1"/>
  <c r="L51" i="26" a="1"/>
  <c r="L51" i="26" s="1"/>
  <c r="L52" i="26" a="1"/>
  <c r="L52" i="26" s="1"/>
  <c r="L56" i="26" a="1"/>
  <c r="L56" i="26" s="1"/>
  <c r="B40" i="26"/>
  <c r="B6" i="26"/>
  <c r="L54" i="26" a="1"/>
  <c r="L54" i="26" s="1"/>
  <c r="L95" i="26" a="1"/>
  <c r="L95" i="26" s="1"/>
  <c r="B83" i="26"/>
  <c r="B69" i="26"/>
  <c r="B9" i="26"/>
  <c r="B84" i="26"/>
  <c r="B76" i="26"/>
  <c r="B62" i="26"/>
  <c r="B32" i="26"/>
  <c r="B42" i="26"/>
  <c r="B38" i="26"/>
  <c r="B18" i="26"/>
  <c r="B55" i="26"/>
  <c r="B34" i="26"/>
  <c r="B5" i="26"/>
  <c r="L68" i="26" a="1"/>
  <c r="L68" i="26" s="1"/>
  <c r="L91" i="26" a="1"/>
  <c r="L91" i="26" s="1"/>
  <c r="L26" i="26" a="1"/>
  <c r="L26" i="26" s="1"/>
  <c r="B49" i="26"/>
  <c r="B10" i="26"/>
  <c r="B96" i="26"/>
  <c r="B21" i="26"/>
  <c r="B58" i="26"/>
  <c r="B99" i="26"/>
  <c r="L8" i="26" a="1"/>
  <c r="L8" i="26" s="1"/>
  <c r="L28" i="26" a="1"/>
  <c r="L28" i="26" s="1"/>
  <c r="L78" i="26" a="1"/>
  <c r="L78" i="26" s="1"/>
  <c r="L88" i="26" a="1"/>
  <c r="L88" i="2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<sst xmlns="http://schemas.openxmlformats.org/spreadsheetml/2006/main" count="1140" uniqueCount="208">
  <si>
    <t>Nombre</t>
  </si>
  <si>
    <t>Total</t>
  </si>
  <si>
    <t>Status</t>
  </si>
  <si>
    <t>Cuota Diaria</t>
  </si>
  <si>
    <t>Total Semanal</t>
  </si>
  <si>
    <t>Debe/No debe</t>
  </si>
  <si>
    <t>SoNy5</t>
  </si>
  <si>
    <t>NOMBRE</t>
  </si>
  <si>
    <t>Anonymous</t>
  </si>
  <si>
    <t>LunA15717</t>
  </si>
  <si>
    <t>Devil B 97</t>
  </si>
  <si>
    <t>SoNyBB</t>
  </si>
  <si>
    <t>Adriana26</t>
  </si>
  <si>
    <t>CrakSoder25</t>
  </si>
  <si>
    <t>Cris Tao</t>
  </si>
  <si>
    <t>destroyerb14</t>
  </si>
  <si>
    <t>Haise TG</t>
  </si>
  <si>
    <t>Joker TG</t>
  </si>
  <si>
    <t>Leamsx</t>
  </si>
  <si>
    <t>MERY SAMA 2</t>
  </si>
  <si>
    <t>MiiLii02</t>
  </si>
  <si>
    <t>MiLii01</t>
  </si>
  <si>
    <t>OSO WAR T4</t>
  </si>
  <si>
    <t>Toxic TG</t>
  </si>
  <si>
    <t>AdriB</t>
  </si>
  <si>
    <t>Ameri TG</t>
  </si>
  <si>
    <t>Arima TG</t>
  </si>
  <si>
    <t>CAO Girl</t>
  </si>
  <si>
    <t>Cuccin98</t>
  </si>
  <si>
    <t>DESTRUCTORNH</t>
  </si>
  <si>
    <t>FANTASMA79</t>
  </si>
  <si>
    <t>JEANHID</t>
  </si>
  <si>
    <t>Kaneki TG</t>
  </si>
  <si>
    <t>OSO FARM 0</t>
  </si>
  <si>
    <t>oso Farm4</t>
  </si>
  <si>
    <t>OSO WAR 11</t>
  </si>
  <si>
    <t>OSOOOOOO</t>
  </si>
  <si>
    <t>PUma GT</t>
  </si>
  <si>
    <t>Sasaki TG</t>
  </si>
  <si>
    <t>SHAKAVRG</t>
  </si>
  <si>
    <t>TG Anteiku</t>
  </si>
  <si>
    <t>Uta TG</t>
  </si>
  <si>
    <t>Yoru TG</t>
  </si>
  <si>
    <t>LUNITAPS</t>
  </si>
  <si>
    <t>TG Granja</t>
  </si>
  <si>
    <t>XDdiablilloX</t>
  </si>
  <si>
    <t>PrinceBlue I</t>
  </si>
  <si>
    <t>#</t>
  </si>
  <si>
    <t>Total Mobs lvl 1</t>
  </si>
  <si>
    <t>Total Mobs lvl 2</t>
  </si>
  <si>
    <t>Total Mobs lvl 3</t>
  </si>
  <si>
    <t>Total Mobs lvl 4</t>
  </si>
  <si>
    <t>Total Mobs lvl 5</t>
  </si>
  <si>
    <t>Fecha de Reporte</t>
  </si>
  <si>
    <t>Puntos</t>
  </si>
  <si>
    <t>Fecha Reporte</t>
  </si>
  <si>
    <t>MiiLiiAhr</t>
  </si>
  <si>
    <t>ALUKARD16</t>
  </si>
  <si>
    <t>jos3 420</t>
  </si>
  <si>
    <t>MILrosas</t>
  </si>
  <si>
    <t>Playboy Jaco</t>
  </si>
  <si>
    <t>BankTrigo1</t>
  </si>
  <si>
    <t>FOODmil</t>
  </si>
  <si>
    <t>theslayersAd</t>
  </si>
  <si>
    <t>Andrius 1</t>
  </si>
  <si>
    <t>jiraiya sam</t>
  </si>
  <si>
    <t>KAKASHI  22</t>
  </si>
  <si>
    <t>Not Love l</t>
  </si>
  <si>
    <t>T3000</t>
  </si>
  <si>
    <t>TEMARY 22</t>
  </si>
  <si>
    <t>xXReaXx</t>
  </si>
  <si>
    <t>MI CIELO 1</t>
  </si>
  <si>
    <t>Ragnarokd</t>
  </si>
  <si>
    <t>SUNADE SAMA</t>
  </si>
  <si>
    <t>K4K4SH1009</t>
  </si>
  <si>
    <t>Brandon 22</t>
  </si>
  <si>
    <t>Ladie Jeni</t>
  </si>
  <si>
    <t>Nyd4n</t>
  </si>
  <si>
    <t>El Fenix24</t>
  </si>
  <si>
    <t>El Guti 24</t>
  </si>
  <si>
    <t>NoTLife</t>
  </si>
  <si>
    <t>JeniCa11</t>
  </si>
  <si>
    <t>kleyver26</t>
  </si>
  <si>
    <t>MxM Aztlan</t>
  </si>
  <si>
    <t>No No Noriel</t>
  </si>
  <si>
    <t>WINNIEE POOH</t>
  </si>
  <si>
    <t>Puntos Nvl 2</t>
  </si>
  <si>
    <t>Puntos Nvl 1</t>
  </si>
  <si>
    <t>Cuota</t>
  </si>
  <si>
    <t>Luxsss</t>
  </si>
  <si>
    <t>Cigma C3</t>
  </si>
  <si>
    <t>El Brayan340</t>
  </si>
  <si>
    <t>jony2013</t>
  </si>
  <si>
    <t>Bian2256</t>
  </si>
  <si>
    <t>PnTeRA NeGrA</t>
  </si>
  <si>
    <t>Fackerrs 3</t>
  </si>
  <si>
    <t>jumperbank</t>
  </si>
  <si>
    <t>tugakh</t>
  </si>
  <si>
    <t>Ashb0rn</t>
  </si>
  <si>
    <t>bianhpmini</t>
  </si>
  <si>
    <t>JonyG2013</t>
  </si>
  <si>
    <t>JonyG2025</t>
  </si>
  <si>
    <t>o Eevee o</t>
  </si>
  <si>
    <t>o PICHI o</t>
  </si>
  <si>
    <t>LadyJen</t>
  </si>
  <si>
    <t>LucasArg</t>
  </si>
  <si>
    <t>Pitufina</t>
  </si>
  <si>
    <t>o DITTO o</t>
  </si>
  <si>
    <t>No cumplio</t>
  </si>
  <si>
    <t>Cumplio</t>
  </si>
  <si>
    <t>03leb</t>
  </si>
  <si>
    <t>03mini leb</t>
  </si>
  <si>
    <t>AGUIRRE1</t>
  </si>
  <si>
    <t>AGUIRRE1992</t>
  </si>
  <si>
    <t>Asterix I</t>
  </si>
  <si>
    <t>Barometrix</t>
  </si>
  <si>
    <t>CDGCAT</t>
  </si>
  <si>
    <t>EitorLord</t>
  </si>
  <si>
    <t>El Negro24</t>
  </si>
  <si>
    <t>granlebowski</t>
  </si>
  <si>
    <t>LOTHARIIO</t>
  </si>
  <si>
    <t>MM1777777</t>
  </si>
  <si>
    <t>Nicoooo88</t>
  </si>
  <si>
    <t>Panoramix I</t>
  </si>
  <si>
    <t>TakamuraAQP</t>
  </si>
  <si>
    <t>xAtheneaX</t>
  </si>
  <si>
    <t>xDOUMAx</t>
  </si>
  <si>
    <t>xTogepix</t>
  </si>
  <si>
    <t>Abraracurcix</t>
  </si>
  <si>
    <t>Obelix I</t>
  </si>
  <si>
    <t>4lvl2</t>
  </si>
  <si>
    <t>No debe</t>
  </si>
  <si>
    <t>4lvl1</t>
  </si>
  <si>
    <t>Alucard 78</t>
  </si>
  <si>
    <t>AVISPON T5</t>
  </si>
  <si>
    <t>FabriiAle</t>
  </si>
  <si>
    <t>jenmm</t>
  </si>
  <si>
    <t>koki87</t>
  </si>
  <si>
    <t>MiniStark Jr</t>
  </si>
  <si>
    <t>ObSon C O</t>
  </si>
  <si>
    <t>preciosaxX</t>
  </si>
  <si>
    <t>xHulkBusterx</t>
  </si>
  <si>
    <t>bank spanish</t>
  </si>
  <si>
    <t>vmariavane</t>
  </si>
  <si>
    <t>Nicki007</t>
  </si>
  <si>
    <t>LOTHARIO</t>
  </si>
  <si>
    <t>AngelTG4</t>
  </si>
  <si>
    <t>Mugetsu TG</t>
  </si>
  <si>
    <t>DRACONIAN83</t>
  </si>
  <si>
    <t>Santyy01</t>
  </si>
  <si>
    <t>No Limit 01</t>
  </si>
  <si>
    <t>kar666kar</t>
  </si>
  <si>
    <t>ANUB11S</t>
  </si>
  <si>
    <t>kargrande</t>
  </si>
  <si>
    <t>MegaMan6</t>
  </si>
  <si>
    <t>Sh4dow5</t>
  </si>
  <si>
    <t>Ashtryht Wyt</t>
  </si>
  <si>
    <t>Atlas7770</t>
  </si>
  <si>
    <t>Bad Boys2</t>
  </si>
  <si>
    <t>Bad Boys3</t>
  </si>
  <si>
    <t>BLUU 88</t>
  </si>
  <si>
    <t>Bombowe</t>
  </si>
  <si>
    <t>Botiquin</t>
  </si>
  <si>
    <t>Caralos</t>
  </si>
  <si>
    <t>Deshuesado</t>
  </si>
  <si>
    <t>Dpoolll</t>
  </si>
  <si>
    <t>EDGAR 507</t>
  </si>
  <si>
    <t>Edgar Mont3</t>
  </si>
  <si>
    <t>EdgarUnAmigo</t>
  </si>
  <si>
    <t>JP KNONDOLL</t>
  </si>
  <si>
    <t>key dach</t>
  </si>
  <si>
    <t>kio kusanag1</t>
  </si>
  <si>
    <t>kusanag1 JR</t>
  </si>
  <si>
    <t>lord DUROTAN</t>
  </si>
  <si>
    <t>m4t4demonios</t>
  </si>
  <si>
    <t>PaSToRALMN</t>
  </si>
  <si>
    <t>pikachu 31</t>
  </si>
  <si>
    <t>POLi MENZOxx</t>
  </si>
  <si>
    <t>river9 12</t>
  </si>
  <si>
    <t>RIVER92</t>
  </si>
  <si>
    <t>Sadman</t>
  </si>
  <si>
    <t>Sr Montero</t>
  </si>
  <si>
    <t>Th3 Bl4Ck</t>
  </si>
  <si>
    <t>Vegueta 69</t>
  </si>
  <si>
    <t>vegueta blu2</t>
  </si>
  <si>
    <t>Viiktor I</t>
  </si>
  <si>
    <t>xJokerx TH</t>
  </si>
  <si>
    <t>xkaigaku7x</t>
  </si>
  <si>
    <t>xTOMI0KAx</t>
  </si>
  <si>
    <t>Xxpers3fonex</t>
  </si>
  <si>
    <t>Astonbirraaa</t>
  </si>
  <si>
    <t>Monter 2 Rss</t>
  </si>
  <si>
    <t>Edga MonT</t>
  </si>
  <si>
    <t>Edgar4</t>
  </si>
  <si>
    <t>Edgar 3434</t>
  </si>
  <si>
    <t>FHunterC</t>
  </si>
  <si>
    <t>14/07/2025 al 20/07/2025</t>
  </si>
  <si>
    <t>XOMB1EX</t>
  </si>
  <si>
    <t>Doustin</t>
  </si>
  <si>
    <t>Streaming507</t>
  </si>
  <si>
    <t>SPAAN</t>
  </si>
  <si>
    <t>darkness23</t>
  </si>
  <si>
    <t>Vicenzo II</t>
  </si>
  <si>
    <t>Pabellon</t>
  </si>
  <si>
    <t>D0n Picha</t>
  </si>
  <si>
    <t>El NoRiEl</t>
  </si>
  <si>
    <t>xNinetalesx</t>
  </si>
  <si>
    <t>07/07/2025 al 13/07/2025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</si>
</sst>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10" borderId="1" xfId="0" applyFont="1" applyFill="1" applyBorder="1"/>
    <xf numFmtId="0" fontId="3" fillId="8" borderId="4" xfId="0" applyFont="1" applyFill="1" applyBorder="1" applyAlignment="1">
      <alignment horizontal="center" vertical="center"/>
    </xf>
    <xf numFmtId="1" fontId="0" fillId="2" borderId="1" xfId="0" applyNumberFormat="1" applyFill="1" applyBorder="1" applyAlignment="1">
      <alignment vertical="center"/>
    </xf>
    <xf numFmtId="1" fontId="0" fillId="0" borderId="0" xfId="0" applyNumberFormat="1"/>
    <xf numFmtId="0" fontId="0" fillId="2" borderId="1" xfId="0" applyFill="1" applyBorder="1" applyAlignment="1">
      <alignment vertical="center"/>
    </xf>
    <xf numFmtId="0" fontId="0" fillId="11" borderId="3" xfId="0" applyFill="1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49" fontId="0" fillId="0" borderId="0" xfId="0" applyNumberFormat="1"/>
    <xf numFmtId="0" fontId="0" fillId="2" borderId="5" xfId="0" applyFill="1" applyBorder="1" applyAlignment="1">
      <alignment vertical="center"/>
    </xf>
    <xf numFmtId="0" fontId="0" fillId="2" borderId="6" xfId="0" applyFill="1" applyBorder="1" applyAlignment="1">
      <alignment vertical="center"/>
    </xf>
    <xf numFmtId="0" fontId="0" fillId="2" borderId="5" xfId="0" applyFill="1" applyBorder="1"/>
    <xf numFmtId="0" fontId="0" fillId="0" borderId="2" xfId="0" applyBorder="1" applyAlignment="1">
      <alignment horizontal="center" vertical="center"/>
    </xf>
    <xf numFmtId="0" fontId="1" fillId="10" borderId="1" xfId="0" applyFont="1" applyFill="1" applyBorder="1" applyAlignment="1">
      <alignment horizontal="center" vertical="center"/>
    </xf>
    <xf numFmtId="1" fontId="0" fillId="9" borderId="1" xfId="0" applyNumberFormat="1" applyFill="1" applyBorder="1" applyAlignment="1">
      <alignment vertical="center"/>
    </xf>
    <xf numFmtId="1" fontId="2" fillId="7" borderId="1" xfId="0" applyNumberFormat="1" applyFont="1" applyFill="1" applyBorder="1" applyAlignment="1">
      <alignment vertical="center"/>
    </xf>
    <xf numFmtId="0" fontId="1" fillId="4" borderId="2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horizontal="center" vertical="center"/>
    </xf>
    <xf numFmtId="1" fontId="2" fillId="12" borderId="2" xfId="0" applyNumberFormat="1" applyFont="1" applyFill="1" applyBorder="1"/>
    <xf numFmtId="0" fontId="2" fillId="13" borderId="1" xfId="0" applyFont="1" applyFill="1" applyBorder="1"/>
    <xf numFmtId="1" fontId="2" fillId="13" borderId="2" xfId="0" applyNumberFormat="1" applyFont="1" applyFill="1" applyBorder="1" applyAlignment="1">
      <alignment vertical="center"/>
    </xf>
    <xf numFmtId="0" fontId="2" fillId="0" borderId="0" xfId="0" applyFont="1"/>
    <xf numFmtId="14" fontId="2" fillId="8" borderId="1" xfId="0" applyNumberFormat="1" applyFont="1" applyFill="1" applyBorder="1" applyAlignment="1">
      <alignment horizontal="center" vertical="center"/>
    </xf>
    <xf numFmtId="1" fontId="2" fillId="14" borderId="1" xfId="0" applyNumberFormat="1" applyFont="1" applyFill="1" applyBorder="1" applyAlignment="1">
      <alignment vertical="center"/>
    </xf>
    <xf numFmtId="0" fontId="5" fillId="0" borderId="0" xfId="0" applyFont="1"/>
    <xf numFmtId="1" fontId="2" fillId="14" borderId="1" xfId="0" applyNumberFormat="1" applyFont="1" applyFill="1" applyBorder="1" applyAlignment="1">
      <alignment horizontal="center" vertical="center"/>
    </xf>
    <xf numFmtId="49" fontId="5" fillId="0" borderId="0" xfId="0" applyNumberFormat="1" applyFont="1"/>
  </cellXfs>
  <cellStyles count="1">
    <cellStyle name="Normal" xfId="0" builtinId="0"/>
  </cellStyles>
  <dxfs count="20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fill>
        <patternFill patternType="solid">
          <fgColor indexed="64"/>
          <bgColor theme="0" tint="-4.9989318521683403E-2"/>
        </patternFill>
      </fill>
      <alignment horizontal="general" vertical="center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BAD332-216C-4A50-BA89-706D2AD1D01D}" name="Tabla1" displayName="Tabla1" ref="A1:A88" totalsRowShown="0" totalsRowDxfId="17" headerRowBorderDxfId="19" tableBorderDxfId="18" totalsRowBorderDxfId="16">
  <autoFilter ref="A1:A88" xr:uid="{D2BAD332-216C-4A50-BA89-706D2AD1D01D}"/>
  <sortState xmlns:xlrd2="http://schemas.microsoft.com/office/spreadsheetml/2017/richdata2" ref="A2:A56">
    <sortCondition ref="A1:A56"/>
  </sortState>
  <tableColumns count="1">
    <tableColumn id="2" xr3:uid="{949AF41D-56DF-4900-A139-D8F15899ECC1}" name="NOMBRE" dataDxfId="15" totalsRowDxfId="1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B411AE-CB8C-4002-9471-7E6613B8FBF4}">
  <dimension ref="A1:L100"/>
  <sheetViews>
    <sheetView zoomScale="85" zoomScaleNormal="85" workbookViewId="0">
      <selection activeCell="P30" sqref="P30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140625" bestFit="1" customWidth="1"/>
    <col min="4" max="4" width="13.42578125" bestFit="1" customWidth="1"/>
    <col min="5" max="9" width="14.85546875" bestFit="1" customWidth="1"/>
    <col min="10" max="10" width="11.5703125" bestFit="1" customWidth="1"/>
    <col min="11" max="11" width="11.5703125" customWidth="1"/>
    <col min="12" max="12" width="23.85546875" bestFit="1" customWidth="1"/>
  </cols>
  <sheetData>
    <row r="1" spans="1:12" x14ac:dyDescent="0.25">
      <c r="A1" s="2" t="s">
        <v>88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J1" s="6" t="s">
        <v>86</v>
      </c>
      <c r="K1" s="6" t="s">
        <v>87</v>
      </c>
      <c r="L1" s="3" t="s">
        <v>53</v>
      </c>
    </row>
    <row r="2" spans="1:12" x14ac:dyDescent="0.25">
      <c r="A2" s="11" t="s">
        <v>130</v>
      </c>
      <c r="B2" s="16" t="s">
        <v>108</v>
      </c>
      <c r="C2" s="9" t="s">
        <v>110</v>
      </c>
      <c r="D2" s="20">
        <v>17</v>
      </c>
      <c r="E2" s="7">
        <v>0</v>
      </c>
      <c r="F2" s="7">
        <v>12</v>
      </c>
      <c r="G2" s="7">
        <v>5</v>
      </c>
      <c r="H2" s="7">
        <v>0</v>
      </c>
      <c r="I2" s="7">
        <v>0</v>
      </c>
      <c r="J2" s="25">
        <v>27</v>
      </c>
      <c r="K2" s="24">
        <v>60</v>
      </c>
      <c r="L2" s="31" t="s">
        <v>196</v>
      </c>
    </row>
    <row r="3" spans="1:12" x14ac:dyDescent="0.25">
      <c r="A3" s="11" t="s">
        <v>130</v>
      </c>
      <c r="B3" s="16" t="s">
        <v>109</v>
      </c>
      <c r="C3" s="9" t="s">
        <v>111</v>
      </c>
      <c r="D3" s="20">
        <v>18</v>
      </c>
      <c r="E3" s="7">
        <v>0</v>
      </c>
      <c r="F3" s="7">
        <v>13</v>
      </c>
      <c r="G3" s="7">
        <v>5</v>
      </c>
      <c r="H3" s="7">
        <v>0</v>
      </c>
      <c r="I3" s="7">
        <v>0</v>
      </c>
      <c r="J3" s="25">
        <v>28</v>
      </c>
      <c r="K3" s="24">
        <v>65</v>
      </c>
    </row>
    <row r="4" spans="1:12" x14ac:dyDescent="0.25">
      <c r="A4" s="11" t="s">
        <v>130</v>
      </c>
      <c r="B4" s="16" t="s">
        <v>109</v>
      </c>
      <c r="C4" s="9" t="s">
        <v>128</v>
      </c>
      <c r="D4" s="20">
        <v>26</v>
      </c>
      <c r="E4" s="7">
        <v>0</v>
      </c>
      <c r="F4" s="7">
        <v>23</v>
      </c>
      <c r="G4" s="7">
        <v>3</v>
      </c>
      <c r="H4" s="7">
        <v>0</v>
      </c>
      <c r="I4" s="7">
        <v>0</v>
      </c>
      <c r="J4" s="25">
        <v>32</v>
      </c>
      <c r="K4" s="24">
        <v>115</v>
      </c>
    </row>
    <row r="5" spans="1:12" x14ac:dyDescent="0.25">
      <c r="A5" s="11" t="s">
        <v>130</v>
      </c>
      <c r="B5" s="16" t="s">
        <v>109</v>
      </c>
      <c r="C5" s="9" t="s">
        <v>112</v>
      </c>
      <c r="D5" s="20">
        <v>24</v>
      </c>
      <c r="E5" s="7">
        <v>0</v>
      </c>
      <c r="F5" s="7">
        <v>15</v>
      </c>
      <c r="G5" s="7">
        <v>9</v>
      </c>
      <c r="H5" s="7">
        <v>0</v>
      </c>
      <c r="I5" s="7">
        <v>0</v>
      </c>
      <c r="J5" s="25">
        <v>42</v>
      </c>
      <c r="K5" s="24">
        <v>75</v>
      </c>
      <c r="L5" s="29"/>
    </row>
    <row r="6" spans="1:12" x14ac:dyDescent="0.25">
      <c r="A6" s="11" t="s">
        <v>130</v>
      </c>
      <c r="B6" s="16" t="s">
        <v>109</v>
      </c>
      <c r="C6" s="9" t="s">
        <v>113</v>
      </c>
      <c r="D6" s="20">
        <v>23</v>
      </c>
      <c r="E6" s="7">
        <v>0</v>
      </c>
      <c r="F6" s="7">
        <v>18</v>
      </c>
      <c r="G6" s="7">
        <v>5</v>
      </c>
      <c r="H6" s="7">
        <v>0</v>
      </c>
      <c r="I6" s="7">
        <v>0</v>
      </c>
      <c r="J6" s="25">
        <v>33</v>
      </c>
      <c r="K6" s="24">
        <v>90</v>
      </c>
    </row>
    <row r="7" spans="1:12" x14ac:dyDescent="0.25">
      <c r="A7" s="11" t="s">
        <v>130</v>
      </c>
      <c r="B7" s="16" t="s">
        <v>109</v>
      </c>
      <c r="C7" s="9" t="s">
        <v>133</v>
      </c>
      <c r="D7" s="20">
        <v>45</v>
      </c>
      <c r="E7" s="7">
        <v>0</v>
      </c>
      <c r="F7" s="7">
        <v>38</v>
      </c>
      <c r="G7" s="7">
        <v>6</v>
      </c>
      <c r="H7" s="7">
        <v>0</v>
      </c>
      <c r="I7" s="7">
        <v>1</v>
      </c>
      <c r="J7" s="25">
        <v>74</v>
      </c>
      <c r="K7" s="24">
        <v>190</v>
      </c>
    </row>
    <row r="8" spans="1:12" x14ac:dyDescent="0.25">
      <c r="A8" s="11" t="s">
        <v>130</v>
      </c>
      <c r="B8" s="16" t="s">
        <v>109</v>
      </c>
      <c r="C8" s="9" t="s">
        <v>146</v>
      </c>
      <c r="D8" s="20">
        <v>41</v>
      </c>
      <c r="E8" s="7">
        <v>0</v>
      </c>
      <c r="F8" s="7">
        <v>34</v>
      </c>
      <c r="G8" s="7">
        <v>7</v>
      </c>
      <c r="H8" s="7">
        <v>0</v>
      </c>
      <c r="I8" s="7">
        <v>0</v>
      </c>
      <c r="J8" s="25">
        <v>55</v>
      </c>
      <c r="K8" s="24">
        <v>170</v>
      </c>
    </row>
    <row r="9" spans="1:12" x14ac:dyDescent="0.25">
      <c r="A9" s="11" t="s">
        <v>130</v>
      </c>
      <c r="B9" s="16" t="s">
        <v>109</v>
      </c>
      <c r="C9" s="9" t="s">
        <v>8</v>
      </c>
      <c r="D9" s="20">
        <v>5</v>
      </c>
      <c r="E9" s="7">
        <v>0</v>
      </c>
      <c r="F9" s="7">
        <v>0</v>
      </c>
      <c r="G9" s="7">
        <v>0</v>
      </c>
      <c r="H9" s="7">
        <v>5</v>
      </c>
      <c r="I9" s="7">
        <v>0</v>
      </c>
      <c r="J9" s="25">
        <v>45</v>
      </c>
      <c r="K9" s="24">
        <v>0</v>
      </c>
    </row>
    <row r="10" spans="1:12" x14ac:dyDescent="0.25">
      <c r="A10" s="11" t="s">
        <v>130</v>
      </c>
      <c r="B10" s="16" t="s">
        <v>109</v>
      </c>
      <c r="C10" s="9" t="s">
        <v>152</v>
      </c>
      <c r="D10" s="20">
        <v>45</v>
      </c>
      <c r="E10" s="7">
        <v>0</v>
      </c>
      <c r="F10" s="7">
        <v>40</v>
      </c>
      <c r="G10" s="7">
        <v>5</v>
      </c>
      <c r="H10" s="7">
        <v>0</v>
      </c>
      <c r="I10" s="7">
        <v>0</v>
      </c>
      <c r="J10" s="25">
        <v>55</v>
      </c>
      <c r="K10" s="24">
        <v>200</v>
      </c>
    </row>
    <row r="11" spans="1:12" x14ac:dyDescent="0.25">
      <c r="A11" s="11" t="s">
        <v>132</v>
      </c>
      <c r="B11" s="16" t="s">
        <v>109</v>
      </c>
      <c r="C11" s="9" t="s">
        <v>26</v>
      </c>
      <c r="D11" s="20">
        <v>18</v>
      </c>
      <c r="E11" s="7">
        <v>11</v>
      </c>
      <c r="F11" s="7">
        <v>7</v>
      </c>
      <c r="G11" s="7">
        <v>0</v>
      </c>
      <c r="H11" s="7">
        <v>0</v>
      </c>
      <c r="I11" s="7">
        <v>0</v>
      </c>
      <c r="J11" s="25">
        <v>7</v>
      </c>
      <c r="K11" s="24">
        <v>46</v>
      </c>
    </row>
    <row r="12" spans="1:12" x14ac:dyDescent="0.25">
      <c r="A12" s="11" t="s">
        <v>130</v>
      </c>
      <c r="B12" s="16" t="s">
        <v>109</v>
      </c>
      <c r="C12" s="9" t="s">
        <v>98</v>
      </c>
      <c r="D12" s="20">
        <v>44</v>
      </c>
      <c r="E12" s="7">
        <v>0</v>
      </c>
      <c r="F12" s="7">
        <v>44</v>
      </c>
      <c r="G12" s="7">
        <v>0</v>
      </c>
      <c r="H12" s="7">
        <v>0</v>
      </c>
      <c r="I12" s="7">
        <v>0</v>
      </c>
      <c r="J12" s="25">
        <v>44</v>
      </c>
      <c r="K12" s="24">
        <v>220</v>
      </c>
    </row>
    <row r="13" spans="1:12" x14ac:dyDescent="0.25">
      <c r="A13" s="11" t="s">
        <v>130</v>
      </c>
      <c r="B13" s="16" t="s">
        <v>109</v>
      </c>
      <c r="C13" s="9" t="s">
        <v>156</v>
      </c>
      <c r="D13" s="20">
        <v>22</v>
      </c>
      <c r="E13" s="7">
        <v>0</v>
      </c>
      <c r="F13" s="7">
        <v>21</v>
      </c>
      <c r="G13" s="7">
        <v>0</v>
      </c>
      <c r="H13" s="7">
        <v>1</v>
      </c>
      <c r="I13" s="7">
        <v>0</v>
      </c>
      <c r="J13" s="25">
        <v>30</v>
      </c>
      <c r="K13" s="24">
        <v>105</v>
      </c>
    </row>
    <row r="14" spans="1:12" x14ac:dyDescent="0.25">
      <c r="A14" s="11" t="s">
        <v>130</v>
      </c>
      <c r="B14" s="16" t="s">
        <v>109</v>
      </c>
      <c r="C14" s="9" t="s">
        <v>114</v>
      </c>
      <c r="D14" s="20">
        <v>35</v>
      </c>
      <c r="E14" s="7">
        <v>0</v>
      </c>
      <c r="F14" s="7">
        <v>34</v>
      </c>
      <c r="G14" s="7">
        <v>1</v>
      </c>
      <c r="H14" s="7">
        <v>0</v>
      </c>
      <c r="I14" s="7">
        <v>0</v>
      </c>
      <c r="J14" s="25">
        <v>37</v>
      </c>
      <c r="K14" s="24">
        <v>170</v>
      </c>
    </row>
    <row r="15" spans="1:12" x14ac:dyDescent="0.25">
      <c r="A15" s="11" t="s">
        <v>130</v>
      </c>
      <c r="B15" s="16" t="s">
        <v>109</v>
      </c>
      <c r="C15" s="9" t="s">
        <v>190</v>
      </c>
      <c r="D15" s="20">
        <v>21</v>
      </c>
      <c r="E15" s="7">
        <v>0</v>
      </c>
      <c r="F15" s="7">
        <v>16</v>
      </c>
      <c r="G15" s="7">
        <v>5</v>
      </c>
      <c r="H15" s="7">
        <v>0</v>
      </c>
      <c r="I15" s="7">
        <v>0</v>
      </c>
      <c r="J15" s="25">
        <v>31</v>
      </c>
      <c r="K15" s="24">
        <v>80</v>
      </c>
    </row>
    <row r="16" spans="1:12" x14ac:dyDescent="0.25">
      <c r="A16" s="11" t="s">
        <v>132</v>
      </c>
      <c r="B16" s="16" t="s">
        <v>109</v>
      </c>
      <c r="C16" s="9" t="s">
        <v>157</v>
      </c>
      <c r="D16" s="20">
        <v>22</v>
      </c>
      <c r="E16" s="7">
        <v>20</v>
      </c>
      <c r="F16" s="7">
        <v>2</v>
      </c>
      <c r="G16" s="7">
        <v>0</v>
      </c>
      <c r="H16" s="7">
        <v>0</v>
      </c>
      <c r="I16" s="7">
        <v>0</v>
      </c>
      <c r="J16" s="25">
        <v>2</v>
      </c>
      <c r="K16" s="24">
        <v>30</v>
      </c>
    </row>
    <row r="17" spans="1:11" x14ac:dyDescent="0.25">
      <c r="A17" s="11" t="s">
        <v>130</v>
      </c>
      <c r="B17" s="16" t="s">
        <v>109</v>
      </c>
      <c r="C17" s="9" t="s">
        <v>134</v>
      </c>
      <c r="D17" s="20">
        <v>46</v>
      </c>
      <c r="E17" s="7">
        <v>0</v>
      </c>
      <c r="F17" s="7">
        <v>45</v>
      </c>
      <c r="G17" s="7">
        <v>1</v>
      </c>
      <c r="H17" s="7">
        <v>0</v>
      </c>
      <c r="I17" s="7">
        <v>0</v>
      </c>
      <c r="J17" s="25">
        <v>48</v>
      </c>
      <c r="K17" s="24">
        <v>225</v>
      </c>
    </row>
    <row r="18" spans="1:11" x14ac:dyDescent="0.25">
      <c r="A18" s="11" t="s">
        <v>130</v>
      </c>
      <c r="B18" s="16" t="s">
        <v>109</v>
      </c>
      <c r="C18" s="9" t="s">
        <v>158</v>
      </c>
      <c r="D18" s="20">
        <v>34</v>
      </c>
      <c r="E18" s="7">
        <v>0</v>
      </c>
      <c r="F18" s="7">
        <v>34</v>
      </c>
      <c r="G18" s="7">
        <v>0</v>
      </c>
      <c r="H18" s="7">
        <v>0</v>
      </c>
      <c r="I18" s="7">
        <v>0</v>
      </c>
      <c r="J18" s="25">
        <v>34</v>
      </c>
      <c r="K18" s="24">
        <v>170</v>
      </c>
    </row>
    <row r="19" spans="1:11" x14ac:dyDescent="0.25">
      <c r="A19" s="11" t="s">
        <v>130</v>
      </c>
      <c r="B19" s="16" t="s">
        <v>108</v>
      </c>
      <c r="C19" s="9" t="s">
        <v>159</v>
      </c>
      <c r="D19" s="20">
        <v>1</v>
      </c>
      <c r="E19" s="7">
        <v>0</v>
      </c>
      <c r="F19" s="7">
        <v>1</v>
      </c>
      <c r="G19" s="7">
        <v>0</v>
      </c>
      <c r="H19" s="7">
        <v>0</v>
      </c>
      <c r="I19" s="7">
        <v>0</v>
      </c>
      <c r="J19" s="25">
        <v>1</v>
      </c>
      <c r="K19" s="24">
        <v>5</v>
      </c>
    </row>
    <row r="20" spans="1:11" x14ac:dyDescent="0.25">
      <c r="A20" s="11" t="s">
        <v>130</v>
      </c>
      <c r="B20" s="16" t="s">
        <v>109</v>
      </c>
      <c r="C20" s="9" t="s">
        <v>115</v>
      </c>
      <c r="D20" s="20">
        <v>22</v>
      </c>
      <c r="E20" s="7">
        <v>0</v>
      </c>
      <c r="F20" s="7">
        <v>19</v>
      </c>
      <c r="G20" s="7">
        <v>3</v>
      </c>
      <c r="H20" s="7">
        <v>0</v>
      </c>
      <c r="I20" s="7">
        <v>0</v>
      </c>
      <c r="J20" s="25">
        <v>28</v>
      </c>
      <c r="K20" s="24">
        <v>95</v>
      </c>
    </row>
    <row r="21" spans="1:11" x14ac:dyDescent="0.25">
      <c r="A21" s="11" t="s">
        <v>130</v>
      </c>
      <c r="B21" s="16" t="s">
        <v>109</v>
      </c>
      <c r="C21" s="9" t="s">
        <v>160</v>
      </c>
      <c r="D21" s="20">
        <v>37</v>
      </c>
      <c r="E21" s="7">
        <v>0</v>
      </c>
      <c r="F21" s="7">
        <v>33</v>
      </c>
      <c r="G21" s="7">
        <v>4</v>
      </c>
      <c r="H21" s="7">
        <v>0</v>
      </c>
      <c r="I21" s="7">
        <v>0</v>
      </c>
      <c r="J21" s="25">
        <v>45</v>
      </c>
      <c r="K21" s="24">
        <v>165</v>
      </c>
    </row>
    <row r="22" spans="1:11" x14ac:dyDescent="0.25">
      <c r="A22" s="11" t="s">
        <v>130</v>
      </c>
      <c r="B22" s="16" t="s">
        <v>109</v>
      </c>
      <c r="C22" s="9" t="s">
        <v>161</v>
      </c>
      <c r="D22" s="20">
        <v>28</v>
      </c>
      <c r="E22" s="7">
        <v>0</v>
      </c>
      <c r="F22" s="7">
        <v>28</v>
      </c>
      <c r="G22" s="7">
        <v>0</v>
      </c>
      <c r="H22" s="7">
        <v>0</v>
      </c>
      <c r="I22" s="7">
        <v>0</v>
      </c>
      <c r="J22" s="25">
        <v>28</v>
      </c>
      <c r="K22" s="24">
        <v>140</v>
      </c>
    </row>
    <row r="23" spans="1:11" x14ac:dyDescent="0.25">
      <c r="A23" s="11" t="s">
        <v>130</v>
      </c>
      <c r="B23" s="16" t="s">
        <v>109</v>
      </c>
      <c r="C23" s="9" t="s">
        <v>162</v>
      </c>
      <c r="D23" s="20">
        <v>31</v>
      </c>
      <c r="E23" s="7">
        <v>0</v>
      </c>
      <c r="F23" s="7">
        <v>31</v>
      </c>
      <c r="G23" s="7">
        <v>0</v>
      </c>
      <c r="H23" s="7">
        <v>0</v>
      </c>
      <c r="I23" s="7">
        <v>0</v>
      </c>
      <c r="J23" s="25">
        <v>31</v>
      </c>
      <c r="K23" s="24">
        <v>155</v>
      </c>
    </row>
    <row r="24" spans="1:11" x14ac:dyDescent="0.25">
      <c r="A24" s="11" t="s">
        <v>130</v>
      </c>
      <c r="B24" s="16" t="s">
        <v>109</v>
      </c>
      <c r="C24" s="9" t="s">
        <v>75</v>
      </c>
      <c r="D24" s="20">
        <v>15</v>
      </c>
      <c r="E24" s="7">
        <v>0</v>
      </c>
      <c r="F24" s="7">
        <v>9</v>
      </c>
      <c r="G24" s="7">
        <v>5</v>
      </c>
      <c r="H24" s="7">
        <v>1</v>
      </c>
      <c r="I24" s="7">
        <v>0</v>
      </c>
      <c r="J24" s="25">
        <v>33</v>
      </c>
      <c r="K24" s="24">
        <v>45</v>
      </c>
    </row>
    <row r="25" spans="1:11" x14ac:dyDescent="0.25">
      <c r="A25" s="11" t="s">
        <v>130</v>
      </c>
      <c r="B25" s="16" t="s">
        <v>109</v>
      </c>
      <c r="C25" s="9" t="s">
        <v>163</v>
      </c>
      <c r="D25" s="20">
        <v>31</v>
      </c>
      <c r="E25" s="7">
        <v>0</v>
      </c>
      <c r="F25" s="7">
        <v>30</v>
      </c>
      <c r="G25" s="7">
        <v>1</v>
      </c>
      <c r="H25" s="7">
        <v>0</v>
      </c>
      <c r="I25" s="7">
        <v>0</v>
      </c>
      <c r="J25" s="25">
        <v>33</v>
      </c>
      <c r="K25" s="24">
        <v>150</v>
      </c>
    </row>
    <row r="26" spans="1:11" x14ac:dyDescent="0.25">
      <c r="A26" s="11" t="s">
        <v>130</v>
      </c>
      <c r="B26" s="16" t="s">
        <v>109</v>
      </c>
      <c r="C26" s="9" t="s">
        <v>116</v>
      </c>
      <c r="D26" s="20">
        <v>28</v>
      </c>
      <c r="E26" s="7">
        <v>0</v>
      </c>
      <c r="F26" s="7">
        <v>28</v>
      </c>
      <c r="G26" s="7">
        <v>0</v>
      </c>
      <c r="H26" s="7">
        <v>0</v>
      </c>
      <c r="I26" s="7">
        <v>0</v>
      </c>
      <c r="J26" s="25">
        <v>28</v>
      </c>
      <c r="K26" s="24">
        <v>140</v>
      </c>
    </row>
    <row r="27" spans="1:11" x14ac:dyDescent="0.25">
      <c r="A27" s="11" t="s">
        <v>130</v>
      </c>
      <c r="B27" s="16" t="s">
        <v>109</v>
      </c>
      <c r="C27" s="9" t="s">
        <v>13</v>
      </c>
      <c r="D27" s="20">
        <v>28</v>
      </c>
      <c r="E27" s="7">
        <v>0</v>
      </c>
      <c r="F27" s="7">
        <v>28</v>
      </c>
      <c r="G27" s="7">
        <v>0</v>
      </c>
      <c r="H27" s="7">
        <v>0</v>
      </c>
      <c r="I27" s="7">
        <v>0</v>
      </c>
      <c r="J27" s="25">
        <v>28</v>
      </c>
      <c r="K27" s="24">
        <v>140</v>
      </c>
    </row>
    <row r="28" spans="1:11" x14ac:dyDescent="0.25">
      <c r="A28" s="11" t="s">
        <v>130</v>
      </c>
      <c r="B28" s="16" t="s">
        <v>109</v>
      </c>
      <c r="C28" s="9" t="s">
        <v>164</v>
      </c>
      <c r="D28" s="20">
        <v>28</v>
      </c>
      <c r="E28" s="7">
        <v>0</v>
      </c>
      <c r="F28" s="7">
        <v>28</v>
      </c>
      <c r="G28" s="7">
        <v>0</v>
      </c>
      <c r="H28" s="7">
        <v>0</v>
      </c>
      <c r="I28" s="7">
        <v>0</v>
      </c>
      <c r="J28" s="25">
        <v>28</v>
      </c>
      <c r="K28" s="24">
        <v>140</v>
      </c>
    </row>
    <row r="29" spans="1:11" x14ac:dyDescent="0.25">
      <c r="A29" s="11" t="s">
        <v>130</v>
      </c>
      <c r="B29" s="16" t="s">
        <v>109</v>
      </c>
      <c r="C29" s="9" t="s">
        <v>165</v>
      </c>
      <c r="D29" s="20">
        <v>38</v>
      </c>
      <c r="E29" s="7">
        <v>0</v>
      </c>
      <c r="F29" s="7">
        <v>36</v>
      </c>
      <c r="G29" s="7">
        <v>0</v>
      </c>
      <c r="H29" s="7">
        <v>2</v>
      </c>
      <c r="I29" s="7">
        <v>0</v>
      </c>
      <c r="J29" s="25">
        <v>54</v>
      </c>
      <c r="K29" s="24">
        <v>180</v>
      </c>
    </row>
    <row r="30" spans="1:11" x14ac:dyDescent="0.25">
      <c r="A30" s="11" t="s">
        <v>130</v>
      </c>
      <c r="B30" s="16" t="s">
        <v>109</v>
      </c>
      <c r="C30" s="9" t="s">
        <v>148</v>
      </c>
      <c r="D30" s="20">
        <v>71</v>
      </c>
      <c r="E30" s="7">
        <v>0</v>
      </c>
      <c r="F30" s="7">
        <v>70</v>
      </c>
      <c r="G30" s="7">
        <v>1</v>
      </c>
      <c r="H30" s="7">
        <v>0</v>
      </c>
      <c r="I30" s="7">
        <v>0</v>
      </c>
      <c r="J30" s="25">
        <v>73</v>
      </c>
      <c r="K30" s="24">
        <v>350</v>
      </c>
    </row>
    <row r="31" spans="1:11" x14ac:dyDescent="0.25">
      <c r="A31" s="11" t="s">
        <v>132</v>
      </c>
      <c r="B31" s="16" t="s">
        <v>109</v>
      </c>
      <c r="C31" s="9" t="s">
        <v>192</v>
      </c>
      <c r="D31" s="20">
        <v>113</v>
      </c>
      <c r="E31" s="7">
        <v>113</v>
      </c>
      <c r="F31" s="7">
        <v>0</v>
      </c>
      <c r="G31" s="7">
        <v>0</v>
      </c>
      <c r="H31" s="7">
        <v>0</v>
      </c>
      <c r="I31" s="7">
        <v>0</v>
      </c>
      <c r="J31" s="25">
        <v>0</v>
      </c>
      <c r="K31" s="24">
        <v>113</v>
      </c>
    </row>
    <row r="32" spans="1:11" x14ac:dyDescent="0.25">
      <c r="A32" s="11" t="s">
        <v>130</v>
      </c>
      <c r="B32" s="16" t="s">
        <v>109</v>
      </c>
      <c r="C32" s="9" t="s">
        <v>194</v>
      </c>
      <c r="D32" s="20">
        <v>33</v>
      </c>
      <c r="E32" s="7">
        <v>0</v>
      </c>
      <c r="F32" s="7">
        <v>33</v>
      </c>
      <c r="G32" s="7">
        <v>0</v>
      </c>
      <c r="H32" s="7">
        <v>0</v>
      </c>
      <c r="I32" s="7">
        <v>0</v>
      </c>
      <c r="J32" s="25">
        <v>33</v>
      </c>
      <c r="K32" s="24">
        <v>165</v>
      </c>
    </row>
    <row r="33" spans="1:11" x14ac:dyDescent="0.25">
      <c r="A33" s="11" t="s">
        <v>130</v>
      </c>
      <c r="B33" s="16" t="s">
        <v>108</v>
      </c>
      <c r="C33" s="9" t="s">
        <v>166</v>
      </c>
      <c r="D33" s="20">
        <v>11</v>
      </c>
      <c r="E33" s="7">
        <v>0</v>
      </c>
      <c r="F33" s="7">
        <v>11</v>
      </c>
      <c r="G33" s="7">
        <v>0</v>
      </c>
      <c r="H33" s="7">
        <v>0</v>
      </c>
      <c r="I33" s="7">
        <v>0</v>
      </c>
      <c r="J33" s="25">
        <v>11</v>
      </c>
      <c r="K33" s="24">
        <v>55</v>
      </c>
    </row>
    <row r="34" spans="1:11" x14ac:dyDescent="0.25">
      <c r="A34" s="11" t="s">
        <v>130</v>
      </c>
      <c r="B34" s="16" t="s">
        <v>108</v>
      </c>
      <c r="C34" s="9" t="s">
        <v>167</v>
      </c>
      <c r="D34" s="20">
        <v>15</v>
      </c>
      <c r="E34" s="7">
        <v>0</v>
      </c>
      <c r="F34" s="7">
        <v>15</v>
      </c>
      <c r="G34" s="7">
        <v>0</v>
      </c>
      <c r="H34" s="7">
        <v>0</v>
      </c>
      <c r="I34" s="7">
        <v>0</v>
      </c>
      <c r="J34" s="25">
        <v>15</v>
      </c>
      <c r="K34" s="24">
        <v>75</v>
      </c>
    </row>
    <row r="35" spans="1:11" x14ac:dyDescent="0.25">
      <c r="A35" s="11" t="s">
        <v>132</v>
      </c>
      <c r="B35" s="16" t="s">
        <v>109</v>
      </c>
      <c r="C35" s="9" t="s">
        <v>193</v>
      </c>
      <c r="D35" s="20">
        <v>143</v>
      </c>
      <c r="E35" s="7">
        <v>143</v>
      </c>
      <c r="F35" s="7">
        <v>0</v>
      </c>
      <c r="G35" s="7">
        <v>0</v>
      </c>
      <c r="H35" s="7">
        <v>0</v>
      </c>
      <c r="I35" s="7">
        <v>0</v>
      </c>
      <c r="J35" s="25">
        <v>0</v>
      </c>
      <c r="K35" s="24">
        <v>143</v>
      </c>
    </row>
    <row r="36" spans="1:11" x14ac:dyDescent="0.25">
      <c r="A36" s="11" t="s">
        <v>130</v>
      </c>
      <c r="B36" s="16" t="s">
        <v>109</v>
      </c>
      <c r="C36" s="9" t="s">
        <v>168</v>
      </c>
      <c r="D36" s="20">
        <v>39</v>
      </c>
      <c r="E36" s="7">
        <v>0</v>
      </c>
      <c r="F36" s="7">
        <v>39</v>
      </c>
      <c r="G36" s="7">
        <v>0</v>
      </c>
      <c r="H36" s="7">
        <v>0</v>
      </c>
      <c r="I36" s="7">
        <v>0</v>
      </c>
      <c r="J36" s="25">
        <v>39</v>
      </c>
      <c r="K36" s="24">
        <v>195</v>
      </c>
    </row>
    <row r="37" spans="1:11" x14ac:dyDescent="0.25">
      <c r="A37" s="11" t="s">
        <v>130</v>
      </c>
      <c r="B37" s="16" t="s">
        <v>109</v>
      </c>
      <c r="C37" s="9" t="s">
        <v>117</v>
      </c>
      <c r="D37" s="20">
        <v>9</v>
      </c>
      <c r="E37" s="7">
        <v>0</v>
      </c>
      <c r="F37" s="7">
        <v>0</v>
      </c>
      <c r="G37" s="7">
        <v>8</v>
      </c>
      <c r="H37" s="7">
        <v>1</v>
      </c>
      <c r="I37" s="7">
        <v>0</v>
      </c>
      <c r="J37" s="25">
        <v>33</v>
      </c>
      <c r="K37" s="24">
        <v>0</v>
      </c>
    </row>
    <row r="38" spans="1:11" x14ac:dyDescent="0.25">
      <c r="A38" s="11" t="s">
        <v>130</v>
      </c>
      <c r="B38" s="16" t="s">
        <v>109</v>
      </c>
      <c r="C38" s="9" t="s">
        <v>91</v>
      </c>
      <c r="D38" s="20">
        <v>24</v>
      </c>
      <c r="E38" s="7">
        <v>0</v>
      </c>
      <c r="F38" s="7">
        <v>22</v>
      </c>
      <c r="G38" s="7">
        <v>2</v>
      </c>
      <c r="H38" s="7">
        <v>0</v>
      </c>
      <c r="I38" s="7">
        <v>0</v>
      </c>
      <c r="J38" s="25">
        <v>28</v>
      </c>
      <c r="K38" s="24">
        <v>110</v>
      </c>
    </row>
    <row r="39" spans="1:11" x14ac:dyDescent="0.25">
      <c r="A39" s="11" t="s">
        <v>130</v>
      </c>
      <c r="B39" s="16" t="s">
        <v>108</v>
      </c>
      <c r="C39" s="9" t="s">
        <v>135</v>
      </c>
      <c r="D39" s="20">
        <v>19</v>
      </c>
      <c r="E39" s="7">
        <v>0</v>
      </c>
      <c r="F39" s="7">
        <v>18</v>
      </c>
      <c r="G39" s="7">
        <v>1</v>
      </c>
      <c r="H39" s="7">
        <v>0</v>
      </c>
      <c r="I39" s="7">
        <v>0</v>
      </c>
      <c r="J39" s="25">
        <v>21</v>
      </c>
      <c r="K39" s="24">
        <v>90</v>
      </c>
    </row>
    <row r="40" spans="1:11" x14ac:dyDescent="0.25">
      <c r="A40" s="11" t="s">
        <v>130</v>
      </c>
      <c r="B40" s="16" t="s">
        <v>109</v>
      </c>
      <c r="C40" s="9" t="s">
        <v>195</v>
      </c>
      <c r="D40" s="20">
        <v>17</v>
      </c>
      <c r="E40" s="7">
        <v>0</v>
      </c>
      <c r="F40" s="7">
        <v>10</v>
      </c>
      <c r="G40" s="7">
        <v>7</v>
      </c>
      <c r="H40" s="7">
        <v>0</v>
      </c>
      <c r="I40" s="7">
        <v>0</v>
      </c>
      <c r="J40" s="25">
        <v>31</v>
      </c>
      <c r="K40" s="24">
        <v>50</v>
      </c>
    </row>
    <row r="41" spans="1:11" x14ac:dyDescent="0.25">
      <c r="A41" s="11" t="s">
        <v>130</v>
      </c>
      <c r="B41" s="16" t="s">
        <v>109</v>
      </c>
      <c r="C41" s="9" t="s">
        <v>62</v>
      </c>
      <c r="D41" s="20">
        <v>28</v>
      </c>
      <c r="E41" s="7">
        <v>0</v>
      </c>
      <c r="F41" s="7">
        <v>28</v>
      </c>
      <c r="G41" s="7">
        <v>0</v>
      </c>
      <c r="H41" s="7">
        <v>0</v>
      </c>
      <c r="I41" s="7">
        <v>0</v>
      </c>
      <c r="J41" s="25">
        <v>28</v>
      </c>
      <c r="K41" s="24">
        <v>140</v>
      </c>
    </row>
    <row r="42" spans="1:11" x14ac:dyDescent="0.25">
      <c r="A42" s="11" t="s">
        <v>130</v>
      </c>
      <c r="B42" s="16" t="s">
        <v>109</v>
      </c>
      <c r="C42" s="9" t="s">
        <v>119</v>
      </c>
      <c r="D42" s="20">
        <v>21</v>
      </c>
      <c r="E42" s="7">
        <v>0</v>
      </c>
      <c r="F42" s="7">
        <v>16</v>
      </c>
      <c r="G42" s="7">
        <v>4</v>
      </c>
      <c r="H42" s="7">
        <v>1</v>
      </c>
      <c r="I42" s="7">
        <v>0</v>
      </c>
      <c r="J42" s="25">
        <v>37</v>
      </c>
      <c r="K42" s="24">
        <v>80</v>
      </c>
    </row>
    <row r="43" spans="1:11" x14ac:dyDescent="0.25">
      <c r="A43" s="11" t="s">
        <v>130</v>
      </c>
      <c r="B43" s="16" t="s">
        <v>109</v>
      </c>
      <c r="C43" s="9" t="s">
        <v>136</v>
      </c>
      <c r="D43" s="20">
        <v>18</v>
      </c>
      <c r="E43" s="7">
        <v>0</v>
      </c>
      <c r="F43" s="7">
        <v>10</v>
      </c>
      <c r="G43" s="7">
        <v>8</v>
      </c>
      <c r="H43" s="7">
        <v>0</v>
      </c>
      <c r="I43" s="7">
        <v>0</v>
      </c>
      <c r="J43" s="25">
        <v>34</v>
      </c>
      <c r="K43" s="24">
        <v>50</v>
      </c>
    </row>
    <row r="44" spans="1:11" x14ac:dyDescent="0.25">
      <c r="A44" s="11" t="s">
        <v>132</v>
      </c>
      <c r="B44" s="16" t="s">
        <v>109</v>
      </c>
      <c r="C44" s="9" t="s">
        <v>17</v>
      </c>
      <c r="D44" s="20">
        <v>17</v>
      </c>
      <c r="E44" s="7">
        <v>12</v>
      </c>
      <c r="F44" s="7">
        <v>5</v>
      </c>
      <c r="G44" s="7">
        <v>0</v>
      </c>
      <c r="H44" s="7">
        <v>0</v>
      </c>
      <c r="I44" s="7">
        <v>0</v>
      </c>
      <c r="J44" s="25">
        <v>5</v>
      </c>
      <c r="K44" s="24">
        <v>37</v>
      </c>
    </row>
    <row r="45" spans="1:11" x14ac:dyDescent="0.25">
      <c r="A45" s="11" t="s">
        <v>132</v>
      </c>
      <c r="B45" s="16" t="s">
        <v>109</v>
      </c>
      <c r="C45" s="9" t="s">
        <v>100</v>
      </c>
      <c r="D45" s="20">
        <v>28</v>
      </c>
      <c r="E45" s="7">
        <v>19</v>
      </c>
      <c r="F45" s="7">
        <v>9</v>
      </c>
      <c r="G45" s="7">
        <v>0</v>
      </c>
      <c r="H45" s="7">
        <v>0</v>
      </c>
      <c r="I45" s="7">
        <v>0</v>
      </c>
      <c r="J45" s="25">
        <v>9</v>
      </c>
      <c r="K45" s="24">
        <v>64</v>
      </c>
    </row>
    <row r="46" spans="1:11" x14ac:dyDescent="0.25">
      <c r="A46" s="11" t="s">
        <v>130</v>
      </c>
      <c r="B46" s="16" t="s">
        <v>109</v>
      </c>
      <c r="C46" s="9" t="s">
        <v>101</v>
      </c>
      <c r="D46" s="20">
        <v>49</v>
      </c>
      <c r="E46" s="7">
        <v>0</v>
      </c>
      <c r="F46" s="7">
        <v>45</v>
      </c>
      <c r="G46" s="7">
        <v>4</v>
      </c>
      <c r="H46" s="7">
        <v>0</v>
      </c>
      <c r="I46" s="7">
        <v>0</v>
      </c>
      <c r="J46" s="25">
        <v>57</v>
      </c>
      <c r="K46" s="24">
        <v>225</v>
      </c>
    </row>
    <row r="47" spans="1:11" x14ac:dyDescent="0.25">
      <c r="A47" s="11" t="s">
        <v>130</v>
      </c>
      <c r="B47" s="16" t="s">
        <v>109</v>
      </c>
      <c r="C47" s="9" t="s">
        <v>169</v>
      </c>
      <c r="D47" s="20">
        <v>47</v>
      </c>
      <c r="E47" s="7">
        <v>0</v>
      </c>
      <c r="F47" s="7">
        <v>46</v>
      </c>
      <c r="G47" s="7">
        <v>1</v>
      </c>
      <c r="H47" s="7">
        <v>0</v>
      </c>
      <c r="I47" s="7">
        <v>0</v>
      </c>
      <c r="J47" s="25">
        <v>49</v>
      </c>
      <c r="K47" s="24">
        <v>230</v>
      </c>
    </row>
    <row r="48" spans="1:11" x14ac:dyDescent="0.25">
      <c r="A48" s="11" t="s">
        <v>130</v>
      </c>
      <c r="B48" s="16" t="s">
        <v>109</v>
      </c>
      <c r="C48" s="9" t="s">
        <v>74</v>
      </c>
      <c r="D48" s="20">
        <v>16</v>
      </c>
      <c r="E48" s="7">
        <v>0</v>
      </c>
      <c r="F48" s="7">
        <v>5</v>
      </c>
      <c r="G48" s="7">
        <v>10</v>
      </c>
      <c r="H48" s="7">
        <v>1</v>
      </c>
      <c r="I48" s="7">
        <v>0</v>
      </c>
      <c r="J48" s="25">
        <v>44</v>
      </c>
      <c r="K48" s="24">
        <v>25</v>
      </c>
    </row>
    <row r="49" spans="1:11" x14ac:dyDescent="0.25">
      <c r="A49" s="11" t="s">
        <v>130</v>
      </c>
      <c r="B49" s="16" t="s">
        <v>109</v>
      </c>
      <c r="C49" s="9" t="s">
        <v>151</v>
      </c>
      <c r="D49" s="20">
        <v>70</v>
      </c>
      <c r="E49" s="7">
        <v>0</v>
      </c>
      <c r="F49" s="7">
        <v>59</v>
      </c>
      <c r="G49" s="7">
        <v>10</v>
      </c>
      <c r="H49" s="7">
        <v>1</v>
      </c>
      <c r="I49" s="7">
        <v>0</v>
      </c>
      <c r="J49" s="25">
        <v>98</v>
      </c>
      <c r="K49" s="24">
        <v>295</v>
      </c>
    </row>
    <row r="50" spans="1:11" x14ac:dyDescent="0.25">
      <c r="A50" s="11" t="s">
        <v>130</v>
      </c>
      <c r="B50" s="16" t="s">
        <v>109</v>
      </c>
      <c r="C50" s="9" t="s">
        <v>153</v>
      </c>
      <c r="D50" s="20">
        <v>34</v>
      </c>
      <c r="E50" s="7">
        <v>0</v>
      </c>
      <c r="F50" s="7">
        <v>34</v>
      </c>
      <c r="G50" s="7">
        <v>0</v>
      </c>
      <c r="H50" s="7">
        <v>0</v>
      </c>
      <c r="I50" s="7">
        <v>0</v>
      </c>
      <c r="J50" s="25">
        <v>34</v>
      </c>
      <c r="K50" s="24">
        <v>170</v>
      </c>
    </row>
    <row r="51" spans="1:11" x14ac:dyDescent="0.25">
      <c r="A51" s="11" t="s">
        <v>130</v>
      </c>
      <c r="B51" s="16" t="s">
        <v>108</v>
      </c>
      <c r="C51" s="9" t="s">
        <v>170</v>
      </c>
      <c r="D51" s="20">
        <v>8</v>
      </c>
      <c r="E51" s="7">
        <v>0</v>
      </c>
      <c r="F51" s="7">
        <v>8</v>
      </c>
      <c r="G51" s="7">
        <v>0</v>
      </c>
      <c r="H51" s="7">
        <v>0</v>
      </c>
      <c r="I51" s="7">
        <v>0</v>
      </c>
      <c r="J51" s="25">
        <v>8</v>
      </c>
      <c r="K51" s="24">
        <v>40</v>
      </c>
    </row>
    <row r="52" spans="1:11" x14ac:dyDescent="0.25">
      <c r="A52" s="11" t="s">
        <v>130</v>
      </c>
      <c r="B52" s="16" t="s">
        <v>109</v>
      </c>
      <c r="C52" s="9" t="s">
        <v>171</v>
      </c>
      <c r="D52" s="20">
        <v>45</v>
      </c>
      <c r="E52" s="7">
        <v>0</v>
      </c>
      <c r="F52" s="7">
        <v>40</v>
      </c>
      <c r="G52" s="7">
        <v>5</v>
      </c>
      <c r="H52" s="7">
        <v>0</v>
      </c>
      <c r="I52" s="7">
        <v>0</v>
      </c>
      <c r="J52" s="25">
        <v>55</v>
      </c>
      <c r="K52" s="24">
        <v>200</v>
      </c>
    </row>
    <row r="53" spans="1:11" x14ac:dyDescent="0.25">
      <c r="A53" s="11" t="s">
        <v>130</v>
      </c>
      <c r="B53" s="16" t="s">
        <v>109</v>
      </c>
      <c r="C53" s="9" t="s">
        <v>137</v>
      </c>
      <c r="D53" s="20">
        <v>45</v>
      </c>
      <c r="E53" s="7">
        <v>0</v>
      </c>
      <c r="F53" s="7">
        <v>40</v>
      </c>
      <c r="G53" s="7">
        <v>5</v>
      </c>
      <c r="H53" s="7">
        <v>0</v>
      </c>
      <c r="I53" s="7">
        <v>0</v>
      </c>
      <c r="J53" s="25">
        <v>55</v>
      </c>
      <c r="K53" s="24">
        <v>200</v>
      </c>
    </row>
    <row r="54" spans="1:11" x14ac:dyDescent="0.25">
      <c r="A54" s="11" t="s">
        <v>130</v>
      </c>
      <c r="B54" s="16" t="s">
        <v>109</v>
      </c>
      <c r="C54" s="9" t="s">
        <v>172</v>
      </c>
      <c r="D54" s="20">
        <v>37</v>
      </c>
      <c r="E54" s="7">
        <v>0</v>
      </c>
      <c r="F54" s="7">
        <v>37</v>
      </c>
      <c r="G54" s="7">
        <v>0</v>
      </c>
      <c r="H54" s="7">
        <v>0</v>
      </c>
      <c r="I54" s="7">
        <v>0</v>
      </c>
      <c r="J54" s="25">
        <v>37</v>
      </c>
      <c r="K54" s="24">
        <v>185</v>
      </c>
    </row>
    <row r="55" spans="1:11" x14ac:dyDescent="0.25">
      <c r="A55" s="11" t="s">
        <v>132</v>
      </c>
      <c r="B55" s="16" t="s">
        <v>109</v>
      </c>
      <c r="C55" s="9" t="s">
        <v>76</v>
      </c>
      <c r="D55" s="20">
        <v>21</v>
      </c>
      <c r="E55" s="7">
        <v>2</v>
      </c>
      <c r="F55" s="7">
        <v>19</v>
      </c>
      <c r="G55" s="7">
        <v>0</v>
      </c>
      <c r="H55" s="7">
        <v>0</v>
      </c>
      <c r="I55" s="7">
        <v>0</v>
      </c>
      <c r="J55" s="25">
        <v>19</v>
      </c>
      <c r="K55" s="24">
        <v>97</v>
      </c>
    </row>
    <row r="56" spans="1:11" x14ac:dyDescent="0.25">
      <c r="A56" s="11" t="s">
        <v>130</v>
      </c>
      <c r="B56" s="16" t="s">
        <v>109</v>
      </c>
      <c r="C56" s="9" t="s">
        <v>104</v>
      </c>
      <c r="D56" s="20">
        <v>17</v>
      </c>
      <c r="E56" s="7">
        <v>0</v>
      </c>
      <c r="F56" s="7">
        <v>12</v>
      </c>
      <c r="G56" s="7">
        <v>4</v>
      </c>
      <c r="H56" s="7">
        <v>1</v>
      </c>
      <c r="I56" s="7">
        <v>0</v>
      </c>
      <c r="J56" s="25">
        <v>33</v>
      </c>
      <c r="K56" s="24">
        <v>60</v>
      </c>
    </row>
    <row r="57" spans="1:11" x14ac:dyDescent="0.25">
      <c r="A57" s="11" t="s">
        <v>130</v>
      </c>
      <c r="B57" s="16" t="s">
        <v>109</v>
      </c>
      <c r="C57" s="9" t="s">
        <v>173</v>
      </c>
      <c r="D57" s="20">
        <v>12</v>
      </c>
      <c r="E57" s="7">
        <v>0</v>
      </c>
      <c r="F57" s="7">
        <v>0</v>
      </c>
      <c r="G57" s="7">
        <v>12</v>
      </c>
      <c r="H57" s="7">
        <v>0</v>
      </c>
      <c r="I57" s="7">
        <v>0</v>
      </c>
      <c r="J57" s="25">
        <v>36</v>
      </c>
      <c r="K57" s="24">
        <v>0</v>
      </c>
    </row>
    <row r="58" spans="1:11" x14ac:dyDescent="0.25">
      <c r="A58" s="11" t="s">
        <v>130</v>
      </c>
      <c r="B58" s="16" t="s">
        <v>109</v>
      </c>
      <c r="C58" s="9" t="s">
        <v>120</v>
      </c>
      <c r="D58" s="20">
        <v>12</v>
      </c>
      <c r="E58" s="7">
        <v>0</v>
      </c>
      <c r="F58" s="7">
        <v>4</v>
      </c>
      <c r="G58" s="7">
        <v>8</v>
      </c>
      <c r="H58" s="7">
        <v>0</v>
      </c>
      <c r="I58" s="7">
        <v>0</v>
      </c>
      <c r="J58" s="25">
        <v>28</v>
      </c>
      <c r="K58" s="24">
        <v>20</v>
      </c>
    </row>
    <row r="59" spans="1:11" x14ac:dyDescent="0.25">
      <c r="A59" s="11" t="s">
        <v>130</v>
      </c>
      <c r="B59" s="16" t="s">
        <v>109</v>
      </c>
      <c r="C59" s="9" t="s">
        <v>145</v>
      </c>
      <c r="D59" s="20">
        <v>10</v>
      </c>
      <c r="E59" s="7">
        <v>2</v>
      </c>
      <c r="F59" s="7">
        <v>2</v>
      </c>
      <c r="G59" s="7">
        <v>2</v>
      </c>
      <c r="H59" s="7">
        <v>4</v>
      </c>
      <c r="I59" s="7">
        <v>0</v>
      </c>
      <c r="J59" s="25">
        <v>44</v>
      </c>
      <c r="K59" s="24">
        <v>12</v>
      </c>
    </row>
    <row r="60" spans="1:11" x14ac:dyDescent="0.25">
      <c r="A60" s="11" t="s">
        <v>130</v>
      </c>
      <c r="B60" s="16" t="s">
        <v>109</v>
      </c>
      <c r="C60" s="9" t="s">
        <v>105</v>
      </c>
      <c r="D60" s="20">
        <v>56</v>
      </c>
      <c r="E60" s="7">
        <v>0</v>
      </c>
      <c r="F60" s="7">
        <v>56</v>
      </c>
      <c r="G60" s="7">
        <v>0</v>
      </c>
      <c r="H60" s="7">
        <v>0</v>
      </c>
      <c r="I60" s="7">
        <v>0</v>
      </c>
      <c r="J60" s="25">
        <v>56</v>
      </c>
      <c r="K60" s="24">
        <v>280</v>
      </c>
    </row>
    <row r="61" spans="1:11" x14ac:dyDescent="0.25">
      <c r="A61" s="11" t="s">
        <v>130</v>
      </c>
      <c r="B61" s="16" t="s">
        <v>109</v>
      </c>
      <c r="C61" s="9" t="s">
        <v>89</v>
      </c>
      <c r="D61" s="20">
        <v>31</v>
      </c>
      <c r="E61" s="7">
        <v>0</v>
      </c>
      <c r="F61" s="7">
        <v>31</v>
      </c>
      <c r="G61" s="7">
        <v>0</v>
      </c>
      <c r="H61" s="7">
        <v>0</v>
      </c>
      <c r="I61" s="7">
        <v>0</v>
      </c>
      <c r="J61" s="25">
        <v>31</v>
      </c>
      <c r="K61" s="24">
        <v>155</v>
      </c>
    </row>
    <row r="62" spans="1:11" x14ac:dyDescent="0.25">
      <c r="A62" s="11" t="s">
        <v>130</v>
      </c>
      <c r="B62" s="16" t="s">
        <v>109</v>
      </c>
      <c r="C62" s="9" t="s">
        <v>174</v>
      </c>
      <c r="D62" s="20">
        <v>47</v>
      </c>
      <c r="E62" s="7">
        <v>0</v>
      </c>
      <c r="F62" s="7">
        <v>41</v>
      </c>
      <c r="G62" s="7">
        <v>6</v>
      </c>
      <c r="H62" s="7">
        <v>0</v>
      </c>
      <c r="I62" s="7">
        <v>0</v>
      </c>
      <c r="J62" s="25">
        <v>59</v>
      </c>
      <c r="K62" s="24">
        <v>205</v>
      </c>
    </row>
    <row r="63" spans="1:11" x14ac:dyDescent="0.25">
      <c r="A63" s="11" t="s">
        <v>130</v>
      </c>
      <c r="B63" s="16" t="s">
        <v>109</v>
      </c>
      <c r="C63" s="9" t="s">
        <v>154</v>
      </c>
      <c r="D63" s="20">
        <v>28</v>
      </c>
      <c r="E63" s="7">
        <v>0</v>
      </c>
      <c r="F63" s="7">
        <v>24</v>
      </c>
      <c r="G63" s="7">
        <v>4</v>
      </c>
      <c r="H63" s="7">
        <v>0</v>
      </c>
      <c r="I63" s="7">
        <v>0</v>
      </c>
      <c r="J63" s="25">
        <v>36</v>
      </c>
      <c r="K63" s="24">
        <v>120</v>
      </c>
    </row>
    <row r="64" spans="1:11" x14ac:dyDescent="0.25">
      <c r="A64" s="11" t="s">
        <v>130</v>
      </c>
      <c r="B64" s="16" t="s">
        <v>109</v>
      </c>
      <c r="C64" s="9" t="s">
        <v>121</v>
      </c>
      <c r="D64" s="20">
        <v>30</v>
      </c>
      <c r="E64" s="7">
        <v>0</v>
      </c>
      <c r="F64" s="7">
        <v>29</v>
      </c>
      <c r="G64" s="7">
        <v>1</v>
      </c>
      <c r="H64" s="7">
        <v>0</v>
      </c>
      <c r="I64" s="7">
        <v>0</v>
      </c>
      <c r="J64" s="25">
        <v>32</v>
      </c>
      <c r="K64" s="24">
        <v>145</v>
      </c>
    </row>
    <row r="65" spans="1:11" x14ac:dyDescent="0.25">
      <c r="A65" s="11" t="s">
        <v>130</v>
      </c>
      <c r="B65" s="16" t="s">
        <v>108</v>
      </c>
      <c r="C65" s="9" t="s">
        <v>191</v>
      </c>
      <c r="D65" s="20">
        <v>27</v>
      </c>
      <c r="E65" s="7">
        <v>0</v>
      </c>
      <c r="F65" s="7">
        <v>27</v>
      </c>
      <c r="G65" s="7">
        <v>0</v>
      </c>
      <c r="H65" s="7">
        <v>0</v>
      </c>
      <c r="I65" s="7">
        <v>0</v>
      </c>
      <c r="J65" s="25">
        <v>27</v>
      </c>
      <c r="K65" s="24">
        <v>135</v>
      </c>
    </row>
    <row r="66" spans="1:11" x14ac:dyDescent="0.25">
      <c r="A66" s="11" t="s">
        <v>130</v>
      </c>
      <c r="B66" s="16" t="s">
        <v>109</v>
      </c>
      <c r="C66" s="9" t="s">
        <v>147</v>
      </c>
      <c r="D66" s="20">
        <v>28</v>
      </c>
      <c r="E66" s="7">
        <v>0</v>
      </c>
      <c r="F66" s="7">
        <v>23</v>
      </c>
      <c r="G66" s="7">
        <v>5</v>
      </c>
      <c r="H66" s="7">
        <v>0</v>
      </c>
      <c r="I66" s="7">
        <v>0</v>
      </c>
      <c r="J66" s="25">
        <v>38</v>
      </c>
      <c r="K66" s="24">
        <v>115</v>
      </c>
    </row>
    <row r="67" spans="1:11" x14ac:dyDescent="0.25">
      <c r="A67" s="11" t="s">
        <v>130</v>
      </c>
      <c r="B67" s="16" t="s">
        <v>109</v>
      </c>
      <c r="C67" s="9" t="s">
        <v>144</v>
      </c>
      <c r="D67" s="20">
        <v>190</v>
      </c>
      <c r="E67" s="7">
        <v>156</v>
      </c>
      <c r="F67" s="7">
        <v>31</v>
      </c>
      <c r="G67" s="7">
        <v>3</v>
      </c>
      <c r="H67" s="7">
        <v>0</v>
      </c>
      <c r="I67" s="7">
        <v>0</v>
      </c>
      <c r="J67" s="25">
        <v>40</v>
      </c>
      <c r="K67" s="24">
        <v>311</v>
      </c>
    </row>
    <row r="68" spans="1:11" x14ac:dyDescent="0.25">
      <c r="A68" s="11" t="s">
        <v>130</v>
      </c>
      <c r="B68" s="16" t="s">
        <v>109</v>
      </c>
      <c r="C68" s="9" t="s">
        <v>122</v>
      </c>
      <c r="D68" s="20">
        <v>28</v>
      </c>
      <c r="E68" s="7">
        <v>0</v>
      </c>
      <c r="F68" s="7">
        <v>28</v>
      </c>
      <c r="G68" s="7">
        <v>0</v>
      </c>
      <c r="H68" s="7">
        <v>0</v>
      </c>
      <c r="I68" s="7">
        <v>0</v>
      </c>
      <c r="J68" s="25">
        <v>28</v>
      </c>
      <c r="K68" s="24">
        <v>140</v>
      </c>
    </row>
    <row r="69" spans="1:11" x14ac:dyDescent="0.25">
      <c r="A69" s="11" t="s">
        <v>130</v>
      </c>
      <c r="B69" s="16" t="s">
        <v>109</v>
      </c>
      <c r="C69" s="9" t="s">
        <v>150</v>
      </c>
      <c r="D69" s="20">
        <v>32</v>
      </c>
      <c r="E69" s="7">
        <v>0</v>
      </c>
      <c r="F69" s="7">
        <v>29</v>
      </c>
      <c r="G69" s="7">
        <v>3</v>
      </c>
      <c r="H69" s="7">
        <v>0</v>
      </c>
      <c r="I69" s="7">
        <v>0</v>
      </c>
      <c r="J69" s="25">
        <v>38</v>
      </c>
      <c r="K69" s="24">
        <v>145</v>
      </c>
    </row>
    <row r="70" spans="1:11" x14ac:dyDescent="0.25">
      <c r="A70" s="11" t="s">
        <v>132</v>
      </c>
      <c r="B70" s="16" t="s">
        <v>109</v>
      </c>
      <c r="C70" s="9" t="s">
        <v>80</v>
      </c>
      <c r="D70" s="20">
        <v>17</v>
      </c>
      <c r="E70" s="7">
        <v>10</v>
      </c>
      <c r="F70" s="7">
        <v>7</v>
      </c>
      <c r="G70" s="7">
        <v>0</v>
      </c>
      <c r="H70" s="7">
        <v>0</v>
      </c>
      <c r="I70" s="7">
        <v>0</v>
      </c>
      <c r="J70" s="25">
        <v>7</v>
      </c>
      <c r="K70" s="24">
        <v>45</v>
      </c>
    </row>
    <row r="71" spans="1:11" x14ac:dyDescent="0.25">
      <c r="A71" s="11" t="s">
        <v>132</v>
      </c>
      <c r="B71" s="16" t="s">
        <v>109</v>
      </c>
      <c r="C71" s="9" t="s">
        <v>77</v>
      </c>
      <c r="D71" s="20">
        <v>28</v>
      </c>
      <c r="E71" s="7">
        <v>0</v>
      </c>
      <c r="F71" s="7">
        <v>28</v>
      </c>
      <c r="G71" s="7">
        <v>0</v>
      </c>
      <c r="H71" s="7">
        <v>0</v>
      </c>
      <c r="I71" s="7">
        <v>0</v>
      </c>
      <c r="J71" s="25">
        <v>28</v>
      </c>
      <c r="K71" s="24">
        <v>140</v>
      </c>
    </row>
    <row r="72" spans="1:11" x14ac:dyDescent="0.25">
      <c r="A72" s="11" t="s">
        <v>130</v>
      </c>
      <c r="B72" s="16" t="s">
        <v>109</v>
      </c>
      <c r="C72" s="9" t="s">
        <v>129</v>
      </c>
      <c r="D72" s="20">
        <v>18</v>
      </c>
      <c r="E72" s="7">
        <v>0</v>
      </c>
      <c r="F72" s="7">
        <v>14</v>
      </c>
      <c r="G72" s="7">
        <v>3</v>
      </c>
      <c r="H72" s="7">
        <v>1</v>
      </c>
      <c r="I72" s="7">
        <v>0</v>
      </c>
      <c r="J72" s="25">
        <v>32</v>
      </c>
      <c r="K72" s="24">
        <v>70</v>
      </c>
    </row>
    <row r="73" spans="1:11" x14ac:dyDescent="0.25">
      <c r="A73" s="11" t="s">
        <v>130</v>
      </c>
      <c r="B73" s="16" t="s">
        <v>109</v>
      </c>
      <c r="C73" s="9" t="s">
        <v>139</v>
      </c>
      <c r="D73" s="20">
        <v>42</v>
      </c>
      <c r="E73" s="7">
        <v>11</v>
      </c>
      <c r="F73" s="7">
        <v>31</v>
      </c>
      <c r="G73" s="7">
        <v>0</v>
      </c>
      <c r="H73" s="7">
        <v>0</v>
      </c>
      <c r="I73" s="7">
        <v>0</v>
      </c>
      <c r="J73" s="25">
        <v>31</v>
      </c>
      <c r="K73" s="24">
        <v>166</v>
      </c>
    </row>
    <row r="74" spans="1:11" x14ac:dyDescent="0.25">
      <c r="A74" s="11" t="s">
        <v>130</v>
      </c>
      <c r="B74" s="16" t="s">
        <v>109</v>
      </c>
      <c r="C74" s="9" t="s">
        <v>123</v>
      </c>
      <c r="D74" s="20">
        <v>26</v>
      </c>
      <c r="E74" s="7">
        <v>0</v>
      </c>
      <c r="F74" s="7">
        <v>22</v>
      </c>
      <c r="G74" s="7">
        <v>4</v>
      </c>
      <c r="H74" s="7">
        <v>0</v>
      </c>
      <c r="I74" s="7">
        <v>0</v>
      </c>
      <c r="J74" s="25">
        <v>34</v>
      </c>
      <c r="K74" s="24">
        <v>110</v>
      </c>
    </row>
    <row r="75" spans="1:11" x14ac:dyDescent="0.25">
      <c r="A75" s="11" t="s">
        <v>130</v>
      </c>
      <c r="B75" s="16" t="s">
        <v>108</v>
      </c>
      <c r="C75" s="9" t="s">
        <v>175</v>
      </c>
      <c r="D75" s="20">
        <v>18</v>
      </c>
      <c r="E75" s="7">
        <v>0</v>
      </c>
      <c r="F75" s="7">
        <v>18</v>
      </c>
      <c r="G75" s="7">
        <v>0</v>
      </c>
      <c r="H75" s="7">
        <v>0</v>
      </c>
      <c r="I75" s="7">
        <v>0</v>
      </c>
      <c r="J75" s="25">
        <v>18</v>
      </c>
      <c r="K75" s="24">
        <v>90</v>
      </c>
    </row>
    <row r="76" spans="1:11" x14ac:dyDescent="0.25">
      <c r="A76" s="11" t="s">
        <v>132</v>
      </c>
      <c r="B76" s="16" t="s">
        <v>109</v>
      </c>
      <c r="C76" s="9" t="s">
        <v>176</v>
      </c>
      <c r="D76" s="20">
        <v>132</v>
      </c>
      <c r="E76" s="7">
        <v>119</v>
      </c>
      <c r="F76" s="7">
        <v>13</v>
      </c>
      <c r="G76" s="7">
        <v>0</v>
      </c>
      <c r="H76" s="7">
        <v>0</v>
      </c>
      <c r="I76" s="7">
        <v>0</v>
      </c>
      <c r="J76" s="25">
        <v>13</v>
      </c>
      <c r="K76" s="24">
        <v>184</v>
      </c>
    </row>
    <row r="77" spans="1:11" x14ac:dyDescent="0.25">
      <c r="A77" s="11" t="s">
        <v>130</v>
      </c>
      <c r="B77" s="16" t="s">
        <v>109</v>
      </c>
      <c r="C77" s="9" t="s">
        <v>106</v>
      </c>
      <c r="D77" s="20">
        <v>29</v>
      </c>
      <c r="E77" s="7">
        <v>0</v>
      </c>
      <c r="F77" s="7">
        <v>29</v>
      </c>
      <c r="G77" s="7">
        <v>0</v>
      </c>
      <c r="H77" s="7">
        <v>0</v>
      </c>
      <c r="I77" s="7">
        <v>0</v>
      </c>
      <c r="J77" s="25">
        <v>29</v>
      </c>
      <c r="K77" s="24">
        <v>145</v>
      </c>
    </row>
    <row r="78" spans="1:11" x14ac:dyDescent="0.25">
      <c r="A78" s="11" t="s">
        <v>130</v>
      </c>
      <c r="B78" s="16" t="s">
        <v>109</v>
      </c>
      <c r="C78" s="9" t="s">
        <v>94</v>
      </c>
      <c r="D78" s="20">
        <v>201</v>
      </c>
      <c r="E78" s="7">
        <v>140</v>
      </c>
      <c r="F78" s="7">
        <v>56</v>
      </c>
      <c r="G78" s="7">
        <v>4</v>
      </c>
      <c r="H78" s="7">
        <v>0</v>
      </c>
      <c r="I78" s="7">
        <v>1</v>
      </c>
      <c r="J78" s="25">
        <v>86</v>
      </c>
      <c r="K78" s="24">
        <v>420</v>
      </c>
    </row>
    <row r="79" spans="1:11" x14ac:dyDescent="0.25">
      <c r="A79" s="11" t="s">
        <v>130</v>
      </c>
      <c r="B79" s="16" t="s">
        <v>109</v>
      </c>
      <c r="C79" s="9" t="s">
        <v>177</v>
      </c>
      <c r="D79" s="20">
        <v>41</v>
      </c>
      <c r="E79" s="7">
        <v>0</v>
      </c>
      <c r="F79" s="7">
        <v>40</v>
      </c>
      <c r="G79" s="7">
        <v>1</v>
      </c>
      <c r="H79" s="7">
        <v>0</v>
      </c>
      <c r="I79" s="7">
        <v>0</v>
      </c>
      <c r="J79" s="25">
        <v>43</v>
      </c>
      <c r="K79" s="24">
        <v>200</v>
      </c>
    </row>
    <row r="80" spans="1:11" x14ac:dyDescent="0.25">
      <c r="A80" s="11" t="s">
        <v>130</v>
      </c>
      <c r="B80" s="16" t="s">
        <v>109</v>
      </c>
      <c r="C80" s="9" t="s">
        <v>178</v>
      </c>
      <c r="D80" s="20">
        <v>26</v>
      </c>
      <c r="E80" s="7">
        <v>0</v>
      </c>
      <c r="F80" s="7">
        <v>25</v>
      </c>
      <c r="G80" s="7">
        <v>1</v>
      </c>
      <c r="H80" s="7">
        <v>0</v>
      </c>
      <c r="I80" s="7">
        <v>0</v>
      </c>
      <c r="J80" s="25">
        <v>28</v>
      </c>
      <c r="K80" s="24">
        <v>125</v>
      </c>
    </row>
    <row r="81" spans="1:11" x14ac:dyDescent="0.25">
      <c r="A81" s="11" t="s">
        <v>130</v>
      </c>
      <c r="B81" s="16" t="s">
        <v>109</v>
      </c>
      <c r="C81" s="9" t="s">
        <v>179</v>
      </c>
      <c r="D81" s="20">
        <v>29</v>
      </c>
      <c r="E81" s="7">
        <v>0</v>
      </c>
      <c r="F81" s="7">
        <v>29</v>
      </c>
      <c r="G81" s="7">
        <v>0</v>
      </c>
      <c r="H81" s="7">
        <v>0</v>
      </c>
      <c r="I81" s="7">
        <v>0</v>
      </c>
      <c r="J81" s="25">
        <v>29</v>
      </c>
      <c r="K81" s="24">
        <v>145</v>
      </c>
    </row>
    <row r="82" spans="1:11" x14ac:dyDescent="0.25">
      <c r="A82" s="11" t="s">
        <v>130</v>
      </c>
      <c r="B82" s="16" t="s">
        <v>108</v>
      </c>
      <c r="C82" s="9" t="s">
        <v>180</v>
      </c>
      <c r="D82" s="20">
        <v>16</v>
      </c>
      <c r="E82" s="7">
        <v>0</v>
      </c>
      <c r="F82" s="7">
        <v>15</v>
      </c>
      <c r="G82" s="7">
        <v>1</v>
      </c>
      <c r="H82" s="7">
        <v>0</v>
      </c>
      <c r="I82" s="7">
        <v>0</v>
      </c>
      <c r="J82" s="25">
        <v>18</v>
      </c>
      <c r="K82" s="24">
        <v>75</v>
      </c>
    </row>
    <row r="83" spans="1:11" x14ac:dyDescent="0.25">
      <c r="A83" s="11" t="s">
        <v>130</v>
      </c>
      <c r="B83" s="16" t="s">
        <v>108</v>
      </c>
      <c r="C83" s="9" t="s">
        <v>149</v>
      </c>
      <c r="D83" s="20">
        <v>21</v>
      </c>
      <c r="E83" s="7">
        <v>0</v>
      </c>
      <c r="F83" s="7">
        <v>18</v>
      </c>
      <c r="G83" s="7">
        <v>3</v>
      </c>
      <c r="H83" s="7">
        <v>0</v>
      </c>
      <c r="I83" s="7">
        <v>0</v>
      </c>
      <c r="J83" s="25">
        <v>27</v>
      </c>
      <c r="K83" s="24">
        <v>90</v>
      </c>
    </row>
    <row r="84" spans="1:11" x14ac:dyDescent="0.25">
      <c r="A84" s="11" t="s">
        <v>130</v>
      </c>
      <c r="B84" s="16" t="s">
        <v>109</v>
      </c>
      <c r="C84" s="9" t="s">
        <v>155</v>
      </c>
      <c r="D84" s="20">
        <v>37</v>
      </c>
      <c r="E84" s="7">
        <v>0</v>
      </c>
      <c r="F84" s="7">
        <v>37</v>
      </c>
      <c r="G84" s="7">
        <v>0</v>
      </c>
      <c r="H84" s="7">
        <v>0</v>
      </c>
      <c r="I84" s="7">
        <v>0</v>
      </c>
      <c r="J84" s="25">
        <v>37</v>
      </c>
      <c r="K84" s="24">
        <v>185</v>
      </c>
    </row>
    <row r="85" spans="1:11" x14ac:dyDescent="0.25">
      <c r="A85" s="11" t="s">
        <v>130</v>
      </c>
      <c r="B85" s="16" t="s">
        <v>109</v>
      </c>
      <c r="C85" s="9" t="s">
        <v>6</v>
      </c>
      <c r="D85" s="20">
        <v>41</v>
      </c>
      <c r="E85" s="7">
        <v>0</v>
      </c>
      <c r="F85" s="7">
        <v>30</v>
      </c>
      <c r="G85" s="7">
        <v>7</v>
      </c>
      <c r="H85" s="7">
        <v>0</v>
      </c>
      <c r="I85" s="7">
        <v>4</v>
      </c>
      <c r="J85" s="25">
        <v>123</v>
      </c>
      <c r="K85" s="24">
        <v>150</v>
      </c>
    </row>
    <row r="86" spans="1:11" x14ac:dyDescent="0.25">
      <c r="A86" s="11" t="s">
        <v>130</v>
      </c>
      <c r="B86" s="16" t="s">
        <v>109</v>
      </c>
      <c r="C86" s="9" t="s">
        <v>181</v>
      </c>
      <c r="D86" s="20">
        <v>37</v>
      </c>
      <c r="E86" s="7">
        <v>0</v>
      </c>
      <c r="F86" s="7">
        <v>37</v>
      </c>
      <c r="G86" s="7">
        <v>0</v>
      </c>
      <c r="H86" s="7">
        <v>0</v>
      </c>
      <c r="I86" s="7">
        <v>0</v>
      </c>
      <c r="J86" s="25">
        <v>37</v>
      </c>
      <c r="K86" s="24">
        <v>185</v>
      </c>
    </row>
    <row r="87" spans="1:11" x14ac:dyDescent="0.25">
      <c r="A87" s="11" t="s">
        <v>130</v>
      </c>
      <c r="B87" s="16" t="s">
        <v>109</v>
      </c>
      <c r="C87" s="9" t="s">
        <v>124</v>
      </c>
      <c r="D87" s="20">
        <v>30</v>
      </c>
      <c r="E87" s="7">
        <v>0</v>
      </c>
      <c r="F87" s="7">
        <v>29</v>
      </c>
      <c r="G87" s="7">
        <v>1</v>
      </c>
      <c r="H87" s="7">
        <v>0</v>
      </c>
      <c r="I87" s="7">
        <v>0</v>
      </c>
      <c r="J87" s="25">
        <v>32</v>
      </c>
      <c r="K87" s="24">
        <v>145</v>
      </c>
    </row>
    <row r="88" spans="1:11" x14ac:dyDescent="0.25">
      <c r="A88" s="11" t="s">
        <v>132</v>
      </c>
      <c r="B88" s="16" t="s">
        <v>109</v>
      </c>
      <c r="C88" s="9" t="s">
        <v>40</v>
      </c>
      <c r="D88" s="20">
        <v>6</v>
      </c>
      <c r="E88" s="7">
        <v>0</v>
      </c>
      <c r="F88" s="7">
        <v>6</v>
      </c>
      <c r="G88" s="7">
        <v>0</v>
      </c>
      <c r="H88" s="7">
        <v>0</v>
      </c>
      <c r="I88" s="7">
        <v>0</v>
      </c>
      <c r="J88" s="25">
        <v>6</v>
      </c>
      <c r="K88" s="24">
        <v>30</v>
      </c>
    </row>
    <row r="89" spans="1:11" x14ac:dyDescent="0.25">
      <c r="A89" s="11" t="s">
        <v>130</v>
      </c>
      <c r="B89" s="16" t="s">
        <v>108</v>
      </c>
      <c r="C89" s="9" t="s">
        <v>182</v>
      </c>
      <c r="D89" s="20">
        <v>16</v>
      </c>
      <c r="E89" s="7">
        <v>0</v>
      </c>
      <c r="F89" s="7">
        <v>16</v>
      </c>
      <c r="G89" s="7">
        <v>0</v>
      </c>
      <c r="H89" s="7">
        <v>0</v>
      </c>
      <c r="I89" s="7">
        <v>0</v>
      </c>
      <c r="J89" s="25">
        <v>16</v>
      </c>
      <c r="K89" s="24">
        <v>80</v>
      </c>
    </row>
    <row r="90" spans="1:11" x14ac:dyDescent="0.25">
      <c r="A90" s="11" t="s">
        <v>130</v>
      </c>
      <c r="B90" s="16" t="s">
        <v>109</v>
      </c>
      <c r="C90" s="9" t="s">
        <v>63</v>
      </c>
      <c r="D90" s="20">
        <v>24</v>
      </c>
      <c r="E90" s="7">
        <v>0</v>
      </c>
      <c r="F90" s="7">
        <v>22</v>
      </c>
      <c r="G90" s="7">
        <v>2</v>
      </c>
      <c r="H90" s="7">
        <v>0</v>
      </c>
      <c r="I90" s="7">
        <v>0</v>
      </c>
      <c r="J90" s="25">
        <v>28</v>
      </c>
      <c r="K90" s="24">
        <v>110</v>
      </c>
    </row>
    <row r="91" spans="1:11" x14ac:dyDescent="0.25">
      <c r="A91" s="11" t="s">
        <v>132</v>
      </c>
      <c r="B91" s="16" t="s">
        <v>109</v>
      </c>
      <c r="C91" s="9" t="s">
        <v>183</v>
      </c>
      <c r="D91" s="20">
        <v>25</v>
      </c>
      <c r="E91" s="7">
        <v>21</v>
      </c>
      <c r="F91" s="7">
        <v>4</v>
      </c>
      <c r="G91" s="7">
        <v>0</v>
      </c>
      <c r="H91" s="7">
        <v>0</v>
      </c>
      <c r="I91" s="7">
        <v>0</v>
      </c>
      <c r="J91" s="25">
        <v>4</v>
      </c>
      <c r="K91" s="24">
        <v>41</v>
      </c>
    </row>
    <row r="92" spans="1:11" x14ac:dyDescent="0.25">
      <c r="A92" s="11" t="s">
        <v>130</v>
      </c>
      <c r="B92" s="16" t="s">
        <v>109</v>
      </c>
      <c r="C92" s="9" t="s">
        <v>184</v>
      </c>
      <c r="D92" s="20">
        <v>49</v>
      </c>
      <c r="E92" s="7">
        <v>1</v>
      </c>
      <c r="F92" s="7">
        <v>48</v>
      </c>
      <c r="G92" s="7">
        <v>0</v>
      </c>
      <c r="H92" s="7">
        <v>0</v>
      </c>
      <c r="I92" s="7">
        <v>0</v>
      </c>
      <c r="J92" s="25">
        <v>48</v>
      </c>
      <c r="K92" s="24">
        <v>241</v>
      </c>
    </row>
    <row r="93" spans="1:11" x14ac:dyDescent="0.25">
      <c r="A93" s="11" t="s">
        <v>130</v>
      </c>
      <c r="B93" s="16" t="s">
        <v>109</v>
      </c>
      <c r="C93" s="9" t="s">
        <v>185</v>
      </c>
      <c r="D93" s="20">
        <v>30</v>
      </c>
      <c r="E93" s="7">
        <v>0</v>
      </c>
      <c r="F93" s="7">
        <v>30</v>
      </c>
      <c r="G93" s="7">
        <v>0</v>
      </c>
      <c r="H93" s="7">
        <v>0</v>
      </c>
      <c r="I93" s="7">
        <v>0</v>
      </c>
      <c r="J93" s="25">
        <v>30</v>
      </c>
      <c r="K93" s="24">
        <v>150</v>
      </c>
    </row>
    <row r="94" spans="1:11" x14ac:dyDescent="0.25">
      <c r="A94" s="11" t="s">
        <v>130</v>
      </c>
      <c r="B94" s="16" t="s">
        <v>109</v>
      </c>
      <c r="C94" s="9" t="s">
        <v>143</v>
      </c>
      <c r="D94" s="20">
        <v>16</v>
      </c>
      <c r="E94" s="7">
        <v>0</v>
      </c>
      <c r="F94" s="7">
        <v>3</v>
      </c>
      <c r="G94" s="7">
        <v>13</v>
      </c>
      <c r="H94" s="7">
        <v>0</v>
      </c>
      <c r="I94" s="7">
        <v>0</v>
      </c>
      <c r="J94" s="25">
        <v>42</v>
      </c>
      <c r="K94" s="24">
        <v>15</v>
      </c>
    </row>
    <row r="95" spans="1:11" x14ac:dyDescent="0.25">
      <c r="A95" s="11" t="s">
        <v>130</v>
      </c>
      <c r="B95" s="16" t="s">
        <v>109</v>
      </c>
      <c r="C95" s="9" t="s">
        <v>141</v>
      </c>
      <c r="D95" s="20">
        <v>36</v>
      </c>
      <c r="E95" s="7">
        <v>0</v>
      </c>
      <c r="F95" s="7">
        <v>30</v>
      </c>
      <c r="G95" s="7">
        <v>6</v>
      </c>
      <c r="H95" s="7">
        <v>0</v>
      </c>
      <c r="I95" s="7">
        <v>0</v>
      </c>
      <c r="J95" s="25">
        <v>48</v>
      </c>
      <c r="K95" s="24">
        <v>150</v>
      </c>
    </row>
    <row r="96" spans="1:11" x14ac:dyDescent="0.25">
      <c r="A96" s="11" t="s">
        <v>130</v>
      </c>
      <c r="B96" s="16" t="s">
        <v>109</v>
      </c>
      <c r="C96" s="9" t="s">
        <v>186</v>
      </c>
      <c r="D96" s="20">
        <v>20</v>
      </c>
      <c r="E96" s="7">
        <v>0</v>
      </c>
      <c r="F96" s="7">
        <v>19</v>
      </c>
      <c r="G96" s="7">
        <v>0</v>
      </c>
      <c r="H96" s="7">
        <v>1</v>
      </c>
      <c r="I96" s="7">
        <v>0</v>
      </c>
      <c r="J96" s="25">
        <v>28</v>
      </c>
      <c r="K96" s="24">
        <v>95</v>
      </c>
    </row>
    <row r="97" spans="1:11" x14ac:dyDescent="0.25">
      <c r="A97" s="11" t="s">
        <v>130</v>
      </c>
      <c r="B97" s="16" t="s">
        <v>109</v>
      </c>
      <c r="C97" s="9" t="s">
        <v>187</v>
      </c>
      <c r="D97" s="20">
        <v>38</v>
      </c>
      <c r="E97" s="7">
        <v>10</v>
      </c>
      <c r="F97" s="7">
        <v>28</v>
      </c>
      <c r="G97" s="7">
        <v>0</v>
      </c>
      <c r="H97" s="7">
        <v>0</v>
      </c>
      <c r="I97" s="7">
        <v>0</v>
      </c>
      <c r="J97" s="25">
        <v>28</v>
      </c>
      <c r="K97" s="24">
        <v>150</v>
      </c>
    </row>
    <row r="98" spans="1:11" x14ac:dyDescent="0.25">
      <c r="A98" s="11" t="s">
        <v>130</v>
      </c>
      <c r="B98" s="16" t="s">
        <v>108</v>
      </c>
      <c r="C98" s="9" t="s">
        <v>127</v>
      </c>
      <c r="D98" s="20">
        <v>27</v>
      </c>
      <c r="E98" s="7">
        <v>0</v>
      </c>
      <c r="F98" s="7">
        <v>27</v>
      </c>
      <c r="G98" s="7">
        <v>0</v>
      </c>
      <c r="H98" s="7">
        <v>0</v>
      </c>
      <c r="I98" s="7">
        <v>0</v>
      </c>
      <c r="J98" s="25">
        <v>27</v>
      </c>
      <c r="K98" s="24">
        <v>135</v>
      </c>
    </row>
    <row r="99" spans="1:11" x14ac:dyDescent="0.25">
      <c r="A99" s="11" t="s">
        <v>130</v>
      </c>
      <c r="B99" s="16" t="s">
        <v>109</v>
      </c>
      <c r="C99" s="9" t="s">
        <v>188</v>
      </c>
      <c r="D99" s="20">
        <v>30</v>
      </c>
      <c r="E99" s="7">
        <v>0</v>
      </c>
      <c r="F99" s="7">
        <v>30</v>
      </c>
      <c r="G99" s="7">
        <v>0</v>
      </c>
      <c r="H99" s="7">
        <v>0</v>
      </c>
      <c r="I99" s="7">
        <v>0</v>
      </c>
      <c r="J99" s="25">
        <v>30</v>
      </c>
      <c r="K99" s="24">
        <v>150</v>
      </c>
    </row>
    <row r="100" spans="1:11" x14ac:dyDescent="0.25">
      <c r="A100" s="11" t="s">
        <v>130</v>
      </c>
      <c r="B100" s="16" t="s">
        <v>108</v>
      </c>
      <c r="C100" s="9" t="s">
        <v>189</v>
      </c>
      <c r="D100" s="20">
        <v>23</v>
      </c>
      <c r="E100" s="7">
        <v>0</v>
      </c>
      <c r="F100" s="7">
        <v>23</v>
      </c>
      <c r="G100" s="7">
        <v>0</v>
      </c>
      <c r="H100" s="7">
        <v>0</v>
      </c>
      <c r="I100" s="7">
        <v>0</v>
      </c>
      <c r="J100" s="25">
        <v>23</v>
      </c>
      <c r="K100" s="24">
        <v>115</v>
      </c>
    </row>
  </sheetData>
  <phoneticPr fontId="4" type="noConversion"/>
  <conditionalFormatting sqref="B1 B101:B1048576">
    <cfRule type="cellIs" dxfId="13" priority="9" operator="equal">
      <formula>"Cumplio"</formula>
    </cfRule>
    <cfRule type="cellIs" dxfId="12" priority="10" operator="equal">
      <formula>"No Cumplio"</formula>
    </cfRule>
    <cfRule type="containsText" dxfId="11" priority="11" operator="containsText" text="Cumplio">
      <formula>NOT(ISERROR(SEARCH("Cumplio",B1)))</formula>
    </cfRule>
    <cfRule type="containsText" dxfId="10" priority="12" operator="containsText" text="No cumplio">
      <formula>NOT(ISERROR(SEARCH("No cumplio",B1)))</formula>
    </cfRule>
  </conditionalFormatting>
  <conditionalFormatting sqref="B2:B100">
    <cfRule type="beginsWith" dxfId="9" priority="1" operator="beginsWith" text="Cumplio">
      <formula>LEFT(B2,LEN("Cumplio"))="Cumplio"</formula>
    </cfRule>
    <cfRule type="containsText" dxfId="8" priority="2" operator="containsText" text="No cumplio">
      <formula>NOT(ISERROR(SEARCH("No cumplio",B2)))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21582-C0A2-46D3-A0AA-00689F5F5794}">
  <dimension ref="A1:E127"/>
  <sheetViews>
    <sheetView workbookViewId="0">
      <selection activeCell="E2" sqref="E2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3" width="13.5703125" customWidth="1"/>
    <col min="4" max="4" width="21.140625" bestFit="1" customWidth="1"/>
    <col min="5" max="5" width="23.140625" bestFit="1" customWidth="1"/>
  </cols>
  <sheetData>
    <row r="1" spans="1:5" x14ac:dyDescent="0.25">
      <c r="A1" s="4" t="s">
        <v>47</v>
      </c>
      <c r="B1" s="2" t="s">
        <v>0</v>
      </c>
      <c r="C1" s="3" t="s">
        <v>1</v>
      </c>
      <c r="D1" s="22" t="s">
        <v>54</v>
      </c>
      <c r="E1" s="21" t="s">
        <v>55</v>
      </c>
    </row>
    <row r="2" spans="1:5" x14ac:dyDescent="0.25">
      <c r="A2" s="12">
        <v>1</v>
      </c>
      <c r="B2" s="9" t="s">
        <v>6</v>
      </c>
      <c r="C2" s="20">
        <v>41</v>
      </c>
      <c r="D2" s="25">
        <v>123</v>
      </c>
      <c r="E2" s="13" t="s">
        <v>196</v>
      </c>
    </row>
    <row r="3" spans="1:5" x14ac:dyDescent="0.25">
      <c r="A3" s="12">
        <v>2</v>
      </c>
      <c r="B3" s="9" t="s">
        <v>151</v>
      </c>
      <c r="C3" s="20">
        <v>70</v>
      </c>
      <c r="D3" s="25">
        <v>98</v>
      </c>
    </row>
    <row r="4" spans="1:5" x14ac:dyDescent="0.25">
      <c r="A4" s="12">
        <v>3</v>
      </c>
      <c r="B4" s="9" t="s">
        <v>94</v>
      </c>
      <c r="C4" s="20">
        <v>201</v>
      </c>
      <c r="D4" s="25">
        <v>86</v>
      </c>
    </row>
    <row r="5" spans="1:5" x14ac:dyDescent="0.25">
      <c r="A5" s="12">
        <v>4</v>
      </c>
      <c r="B5" s="9" t="s">
        <v>133</v>
      </c>
      <c r="C5" s="20">
        <v>45</v>
      </c>
      <c r="D5" s="25">
        <v>74</v>
      </c>
    </row>
    <row r="6" spans="1:5" x14ac:dyDescent="0.25">
      <c r="A6" s="12">
        <v>5</v>
      </c>
      <c r="B6" s="9" t="s">
        <v>148</v>
      </c>
      <c r="C6" s="20">
        <v>71</v>
      </c>
      <c r="D6" s="25">
        <v>73</v>
      </c>
    </row>
    <row r="7" spans="1:5" x14ac:dyDescent="0.25">
      <c r="A7" s="12">
        <v>6</v>
      </c>
      <c r="B7" s="9" t="s">
        <v>174</v>
      </c>
      <c r="C7" s="20">
        <v>47</v>
      </c>
      <c r="D7" s="25">
        <v>59</v>
      </c>
    </row>
    <row r="8" spans="1:5" x14ac:dyDescent="0.25">
      <c r="A8" s="12">
        <v>7</v>
      </c>
      <c r="B8" s="9" t="s">
        <v>101</v>
      </c>
      <c r="C8" s="20">
        <v>49</v>
      </c>
      <c r="D8" s="25">
        <v>57</v>
      </c>
    </row>
    <row r="9" spans="1:5" x14ac:dyDescent="0.25">
      <c r="A9" s="12">
        <v>8</v>
      </c>
      <c r="B9" s="9" t="s">
        <v>105</v>
      </c>
      <c r="C9" s="20">
        <v>56</v>
      </c>
      <c r="D9" s="25">
        <v>56</v>
      </c>
    </row>
    <row r="10" spans="1:5" x14ac:dyDescent="0.25">
      <c r="A10" s="12">
        <v>9</v>
      </c>
      <c r="B10" s="9" t="s">
        <v>146</v>
      </c>
      <c r="C10" s="20">
        <v>41</v>
      </c>
      <c r="D10" s="25">
        <v>55</v>
      </c>
    </row>
    <row r="11" spans="1:5" x14ac:dyDescent="0.25">
      <c r="A11" s="12">
        <v>10</v>
      </c>
      <c r="B11" s="9" t="s">
        <v>152</v>
      </c>
      <c r="C11" s="20">
        <v>45</v>
      </c>
      <c r="D11" s="25">
        <v>55</v>
      </c>
    </row>
    <row r="12" spans="1:5" x14ac:dyDescent="0.25">
      <c r="A12" s="12">
        <v>11</v>
      </c>
      <c r="B12" s="9" t="s">
        <v>171</v>
      </c>
      <c r="C12" s="20">
        <v>45</v>
      </c>
      <c r="D12" s="25">
        <v>55</v>
      </c>
    </row>
    <row r="13" spans="1:5" x14ac:dyDescent="0.25">
      <c r="A13" s="12">
        <v>12</v>
      </c>
      <c r="B13" s="9" t="s">
        <v>137</v>
      </c>
      <c r="C13" s="20">
        <v>45</v>
      </c>
      <c r="D13" s="25">
        <v>55</v>
      </c>
    </row>
    <row r="14" spans="1:5" x14ac:dyDescent="0.25">
      <c r="A14" s="12">
        <v>13</v>
      </c>
      <c r="B14" s="9" t="s">
        <v>165</v>
      </c>
      <c r="C14" s="20">
        <v>38</v>
      </c>
      <c r="D14" s="25">
        <v>54</v>
      </c>
    </row>
    <row r="15" spans="1:5" x14ac:dyDescent="0.25">
      <c r="A15" s="12">
        <v>14</v>
      </c>
      <c r="B15" s="9" t="s">
        <v>169</v>
      </c>
      <c r="C15" s="20">
        <v>47</v>
      </c>
      <c r="D15" s="25">
        <v>49</v>
      </c>
    </row>
    <row r="16" spans="1:5" x14ac:dyDescent="0.25">
      <c r="A16" s="12">
        <v>15</v>
      </c>
      <c r="B16" s="9" t="s">
        <v>134</v>
      </c>
      <c r="C16" s="20">
        <v>46</v>
      </c>
      <c r="D16" s="25">
        <v>48</v>
      </c>
    </row>
    <row r="17" spans="1:4" x14ac:dyDescent="0.25">
      <c r="A17" s="12">
        <v>16</v>
      </c>
      <c r="B17" s="9" t="s">
        <v>184</v>
      </c>
      <c r="C17" s="20">
        <v>49</v>
      </c>
      <c r="D17" s="25">
        <v>48</v>
      </c>
    </row>
    <row r="18" spans="1:4" x14ac:dyDescent="0.25">
      <c r="A18" s="12">
        <v>17</v>
      </c>
      <c r="B18" s="9" t="s">
        <v>141</v>
      </c>
      <c r="C18" s="20">
        <v>36</v>
      </c>
      <c r="D18" s="25">
        <v>48</v>
      </c>
    </row>
    <row r="19" spans="1:4" x14ac:dyDescent="0.25">
      <c r="A19" s="12">
        <v>18</v>
      </c>
      <c r="B19" s="9" t="s">
        <v>8</v>
      </c>
      <c r="C19" s="20">
        <v>5</v>
      </c>
      <c r="D19" s="25">
        <v>45</v>
      </c>
    </row>
    <row r="20" spans="1:4" x14ac:dyDescent="0.25">
      <c r="A20" s="12">
        <v>19</v>
      </c>
      <c r="B20" s="9" t="s">
        <v>160</v>
      </c>
      <c r="C20" s="20">
        <v>37</v>
      </c>
      <c r="D20" s="25">
        <v>45</v>
      </c>
    </row>
    <row r="21" spans="1:4" x14ac:dyDescent="0.25">
      <c r="A21" s="12">
        <v>20</v>
      </c>
      <c r="B21" s="9" t="s">
        <v>98</v>
      </c>
      <c r="C21" s="20">
        <v>44</v>
      </c>
      <c r="D21" s="25">
        <v>44</v>
      </c>
    </row>
    <row r="22" spans="1:4" x14ac:dyDescent="0.25">
      <c r="A22" s="12">
        <v>21</v>
      </c>
      <c r="B22" s="9" t="s">
        <v>74</v>
      </c>
      <c r="C22" s="20">
        <v>16</v>
      </c>
      <c r="D22" s="25">
        <v>44</v>
      </c>
    </row>
    <row r="23" spans="1:4" x14ac:dyDescent="0.25">
      <c r="A23" s="12">
        <v>22</v>
      </c>
      <c r="B23" s="9" t="s">
        <v>145</v>
      </c>
      <c r="C23" s="20">
        <v>10</v>
      </c>
      <c r="D23" s="25">
        <v>44</v>
      </c>
    </row>
    <row r="24" spans="1:4" x14ac:dyDescent="0.25">
      <c r="A24" s="12">
        <v>23</v>
      </c>
      <c r="B24" s="9" t="s">
        <v>177</v>
      </c>
      <c r="C24" s="20">
        <v>41</v>
      </c>
      <c r="D24" s="25">
        <v>43</v>
      </c>
    </row>
    <row r="25" spans="1:4" x14ac:dyDescent="0.25">
      <c r="A25" s="12">
        <v>24</v>
      </c>
      <c r="B25" s="9" t="s">
        <v>112</v>
      </c>
      <c r="C25" s="20">
        <v>24</v>
      </c>
      <c r="D25" s="25">
        <v>42</v>
      </c>
    </row>
    <row r="26" spans="1:4" x14ac:dyDescent="0.25">
      <c r="A26" s="12">
        <v>25</v>
      </c>
      <c r="B26" s="9" t="s">
        <v>143</v>
      </c>
      <c r="C26" s="20">
        <v>16</v>
      </c>
      <c r="D26" s="25">
        <v>42</v>
      </c>
    </row>
    <row r="27" spans="1:4" x14ac:dyDescent="0.25">
      <c r="A27" s="12">
        <v>26</v>
      </c>
      <c r="B27" s="9" t="s">
        <v>144</v>
      </c>
      <c r="C27" s="20">
        <v>190</v>
      </c>
      <c r="D27" s="25">
        <v>40</v>
      </c>
    </row>
    <row r="28" spans="1:4" x14ac:dyDescent="0.25">
      <c r="A28" s="12">
        <v>27</v>
      </c>
      <c r="B28" s="9" t="s">
        <v>168</v>
      </c>
      <c r="C28" s="20">
        <v>39</v>
      </c>
      <c r="D28" s="25">
        <v>39</v>
      </c>
    </row>
    <row r="29" spans="1:4" x14ac:dyDescent="0.25">
      <c r="A29" s="12">
        <v>28</v>
      </c>
      <c r="B29" s="9" t="s">
        <v>147</v>
      </c>
      <c r="C29" s="20">
        <v>28</v>
      </c>
      <c r="D29" s="25">
        <v>38</v>
      </c>
    </row>
    <row r="30" spans="1:4" x14ac:dyDescent="0.25">
      <c r="A30" s="12">
        <v>29</v>
      </c>
      <c r="B30" s="9" t="s">
        <v>150</v>
      </c>
      <c r="C30" s="20">
        <v>32</v>
      </c>
      <c r="D30" s="25">
        <v>38</v>
      </c>
    </row>
    <row r="31" spans="1:4" x14ac:dyDescent="0.25">
      <c r="A31" s="12">
        <v>30</v>
      </c>
      <c r="B31" s="9" t="s">
        <v>114</v>
      </c>
      <c r="C31" s="20">
        <v>35</v>
      </c>
      <c r="D31" s="25">
        <v>37</v>
      </c>
    </row>
    <row r="32" spans="1:4" x14ac:dyDescent="0.25">
      <c r="A32" s="12">
        <v>31</v>
      </c>
      <c r="B32" s="9" t="s">
        <v>119</v>
      </c>
      <c r="C32" s="20">
        <v>21</v>
      </c>
      <c r="D32" s="25">
        <v>37</v>
      </c>
    </row>
    <row r="33" spans="1:4" x14ac:dyDescent="0.25">
      <c r="A33" s="12">
        <v>32</v>
      </c>
      <c r="B33" s="9" t="s">
        <v>172</v>
      </c>
      <c r="C33" s="20">
        <v>37</v>
      </c>
      <c r="D33" s="25">
        <v>37</v>
      </c>
    </row>
    <row r="34" spans="1:4" x14ac:dyDescent="0.25">
      <c r="A34" s="12">
        <v>33</v>
      </c>
      <c r="B34" s="9" t="s">
        <v>155</v>
      </c>
      <c r="C34" s="20">
        <v>37</v>
      </c>
      <c r="D34" s="25">
        <v>37</v>
      </c>
    </row>
    <row r="35" spans="1:4" x14ac:dyDescent="0.25">
      <c r="A35" s="12">
        <v>34</v>
      </c>
      <c r="B35" s="9" t="s">
        <v>181</v>
      </c>
      <c r="C35" s="20">
        <v>37</v>
      </c>
      <c r="D35" s="25">
        <v>37</v>
      </c>
    </row>
    <row r="36" spans="1:4" ht="14.25" customHeight="1" x14ac:dyDescent="0.25">
      <c r="A36" s="12">
        <v>35</v>
      </c>
      <c r="B36" s="9" t="s">
        <v>173</v>
      </c>
      <c r="C36" s="20">
        <v>12</v>
      </c>
      <c r="D36" s="25">
        <v>36</v>
      </c>
    </row>
    <row r="37" spans="1:4" x14ac:dyDescent="0.25">
      <c r="A37" s="12">
        <v>36</v>
      </c>
      <c r="B37" s="9" t="s">
        <v>154</v>
      </c>
      <c r="C37" s="20">
        <v>28</v>
      </c>
      <c r="D37" s="25">
        <v>36</v>
      </c>
    </row>
    <row r="38" spans="1:4" x14ac:dyDescent="0.25">
      <c r="A38" s="12">
        <v>37</v>
      </c>
      <c r="B38" s="9" t="s">
        <v>158</v>
      </c>
      <c r="C38" s="20">
        <v>34</v>
      </c>
      <c r="D38" s="25">
        <v>34</v>
      </c>
    </row>
    <row r="39" spans="1:4" x14ac:dyDescent="0.25">
      <c r="A39" s="12">
        <v>38</v>
      </c>
      <c r="B39" s="9" t="s">
        <v>136</v>
      </c>
      <c r="C39" s="20">
        <v>18</v>
      </c>
      <c r="D39" s="25">
        <v>34</v>
      </c>
    </row>
    <row r="40" spans="1:4" x14ac:dyDescent="0.25">
      <c r="A40" s="12">
        <v>39</v>
      </c>
      <c r="B40" s="9" t="s">
        <v>153</v>
      </c>
      <c r="C40" s="20">
        <v>34</v>
      </c>
      <c r="D40" s="25">
        <v>34</v>
      </c>
    </row>
    <row r="41" spans="1:4" x14ac:dyDescent="0.25">
      <c r="A41" s="12">
        <v>40</v>
      </c>
      <c r="B41" s="9" t="s">
        <v>123</v>
      </c>
      <c r="C41" s="20">
        <v>26</v>
      </c>
      <c r="D41" s="25">
        <v>34</v>
      </c>
    </row>
    <row r="42" spans="1:4" x14ac:dyDescent="0.25">
      <c r="A42" s="12">
        <v>41</v>
      </c>
      <c r="B42" s="9" t="s">
        <v>113</v>
      </c>
      <c r="C42" s="20">
        <v>23</v>
      </c>
      <c r="D42" s="25">
        <v>33</v>
      </c>
    </row>
    <row r="43" spans="1:4" x14ac:dyDescent="0.25">
      <c r="A43" s="12">
        <v>42</v>
      </c>
      <c r="B43" s="9" t="s">
        <v>75</v>
      </c>
      <c r="C43" s="20">
        <v>15</v>
      </c>
      <c r="D43" s="25">
        <v>33</v>
      </c>
    </row>
    <row r="44" spans="1:4" x14ac:dyDescent="0.25">
      <c r="A44" s="12">
        <v>43</v>
      </c>
      <c r="B44" s="9" t="s">
        <v>163</v>
      </c>
      <c r="C44" s="20">
        <v>31</v>
      </c>
      <c r="D44" s="25">
        <v>33</v>
      </c>
    </row>
    <row r="45" spans="1:4" x14ac:dyDescent="0.25">
      <c r="A45" s="12">
        <v>44</v>
      </c>
      <c r="B45" s="9" t="s">
        <v>194</v>
      </c>
      <c r="C45" s="20">
        <v>33</v>
      </c>
      <c r="D45" s="25">
        <v>33</v>
      </c>
    </row>
    <row r="46" spans="1:4" x14ac:dyDescent="0.25">
      <c r="A46" s="12">
        <v>45</v>
      </c>
      <c r="B46" s="9" t="s">
        <v>117</v>
      </c>
      <c r="C46" s="20">
        <v>9</v>
      </c>
      <c r="D46" s="25">
        <v>33</v>
      </c>
    </row>
    <row r="47" spans="1:4" x14ac:dyDescent="0.25">
      <c r="A47" s="12">
        <v>46</v>
      </c>
      <c r="B47" s="9" t="s">
        <v>104</v>
      </c>
      <c r="C47" s="20">
        <v>17</v>
      </c>
      <c r="D47" s="25">
        <v>33</v>
      </c>
    </row>
    <row r="48" spans="1:4" x14ac:dyDescent="0.25">
      <c r="A48" s="12">
        <v>47</v>
      </c>
      <c r="B48" s="9" t="s">
        <v>128</v>
      </c>
      <c r="C48" s="20">
        <v>26</v>
      </c>
      <c r="D48" s="25">
        <v>32</v>
      </c>
    </row>
    <row r="49" spans="1:4" x14ac:dyDescent="0.25">
      <c r="A49" s="12">
        <v>48</v>
      </c>
      <c r="B49" s="9" t="s">
        <v>121</v>
      </c>
      <c r="C49" s="20">
        <v>30</v>
      </c>
      <c r="D49" s="25">
        <v>32</v>
      </c>
    </row>
    <row r="50" spans="1:4" x14ac:dyDescent="0.25">
      <c r="A50" s="12">
        <v>49</v>
      </c>
      <c r="B50" s="9" t="s">
        <v>129</v>
      </c>
      <c r="C50" s="20">
        <v>18</v>
      </c>
      <c r="D50" s="25">
        <v>32</v>
      </c>
    </row>
    <row r="51" spans="1:4" x14ac:dyDescent="0.25">
      <c r="A51" s="12">
        <v>50</v>
      </c>
      <c r="B51" s="9" t="s">
        <v>124</v>
      </c>
      <c r="C51" s="20">
        <v>30</v>
      </c>
      <c r="D51" s="25">
        <v>32</v>
      </c>
    </row>
    <row r="52" spans="1:4" x14ac:dyDescent="0.25">
      <c r="A52" s="12">
        <v>51</v>
      </c>
      <c r="B52" s="9" t="s">
        <v>190</v>
      </c>
      <c r="C52" s="20">
        <v>21</v>
      </c>
      <c r="D52" s="25">
        <v>31</v>
      </c>
    </row>
    <row r="53" spans="1:4" x14ac:dyDescent="0.25">
      <c r="A53" s="12">
        <v>52</v>
      </c>
      <c r="B53" s="9" t="s">
        <v>162</v>
      </c>
      <c r="C53" s="20">
        <v>31</v>
      </c>
      <c r="D53" s="25">
        <v>31</v>
      </c>
    </row>
    <row r="54" spans="1:4" x14ac:dyDescent="0.25">
      <c r="A54" s="12">
        <v>53</v>
      </c>
      <c r="B54" s="9" t="s">
        <v>195</v>
      </c>
      <c r="C54" s="20">
        <v>17</v>
      </c>
      <c r="D54" s="25">
        <v>31</v>
      </c>
    </row>
    <row r="55" spans="1:4" x14ac:dyDescent="0.25">
      <c r="A55" s="12">
        <v>54</v>
      </c>
      <c r="B55" s="9" t="s">
        <v>89</v>
      </c>
      <c r="C55" s="20">
        <v>31</v>
      </c>
      <c r="D55" s="25">
        <v>31</v>
      </c>
    </row>
    <row r="56" spans="1:4" x14ac:dyDescent="0.25">
      <c r="A56" s="12">
        <v>55</v>
      </c>
      <c r="B56" s="9" t="s">
        <v>139</v>
      </c>
      <c r="C56" s="20">
        <v>42</v>
      </c>
      <c r="D56" s="25">
        <v>31</v>
      </c>
    </row>
    <row r="57" spans="1:4" x14ac:dyDescent="0.25">
      <c r="A57" s="12">
        <v>56</v>
      </c>
      <c r="B57" s="9" t="s">
        <v>156</v>
      </c>
      <c r="C57" s="20">
        <v>22</v>
      </c>
      <c r="D57" s="25">
        <v>30</v>
      </c>
    </row>
    <row r="58" spans="1:4" x14ac:dyDescent="0.25">
      <c r="A58" s="12">
        <v>57</v>
      </c>
      <c r="B58" s="9" t="s">
        <v>185</v>
      </c>
      <c r="C58" s="20">
        <v>30</v>
      </c>
      <c r="D58" s="25">
        <v>30</v>
      </c>
    </row>
    <row r="59" spans="1:4" x14ac:dyDescent="0.25">
      <c r="A59" s="12">
        <v>58</v>
      </c>
      <c r="B59" s="9" t="s">
        <v>188</v>
      </c>
      <c r="C59" s="20">
        <v>30</v>
      </c>
      <c r="D59" s="25">
        <v>30</v>
      </c>
    </row>
    <row r="60" spans="1:4" x14ac:dyDescent="0.25">
      <c r="A60" s="12">
        <v>59</v>
      </c>
      <c r="B60" s="9" t="s">
        <v>106</v>
      </c>
      <c r="C60" s="20">
        <v>29</v>
      </c>
      <c r="D60" s="25">
        <v>29</v>
      </c>
    </row>
    <row r="61" spans="1:4" x14ac:dyDescent="0.25">
      <c r="A61" s="12">
        <v>60</v>
      </c>
      <c r="B61" s="9" t="s">
        <v>179</v>
      </c>
      <c r="C61" s="20">
        <v>29</v>
      </c>
      <c r="D61" s="25">
        <v>29</v>
      </c>
    </row>
    <row r="62" spans="1:4" x14ac:dyDescent="0.25">
      <c r="A62" s="12">
        <v>61</v>
      </c>
      <c r="B62" s="9" t="s">
        <v>111</v>
      </c>
      <c r="C62" s="20">
        <v>18</v>
      </c>
      <c r="D62" s="25">
        <v>28</v>
      </c>
    </row>
    <row r="63" spans="1:4" x14ac:dyDescent="0.25">
      <c r="A63" s="12">
        <v>62</v>
      </c>
      <c r="B63" s="9" t="s">
        <v>115</v>
      </c>
      <c r="C63" s="20">
        <v>22</v>
      </c>
      <c r="D63" s="25">
        <v>28</v>
      </c>
    </row>
    <row r="64" spans="1:4" x14ac:dyDescent="0.25">
      <c r="A64" s="12">
        <v>63</v>
      </c>
      <c r="B64" s="9" t="s">
        <v>161</v>
      </c>
      <c r="C64" s="20">
        <v>28</v>
      </c>
      <c r="D64" s="25">
        <v>28</v>
      </c>
    </row>
    <row r="65" spans="1:4" x14ac:dyDescent="0.25">
      <c r="A65" s="12">
        <v>64</v>
      </c>
      <c r="B65" s="9" t="s">
        <v>116</v>
      </c>
      <c r="C65" s="20">
        <v>28</v>
      </c>
      <c r="D65" s="25">
        <v>28</v>
      </c>
    </row>
    <row r="66" spans="1:4" x14ac:dyDescent="0.25">
      <c r="A66" s="12">
        <v>65</v>
      </c>
      <c r="B66" s="9" t="s">
        <v>13</v>
      </c>
      <c r="C66" s="20">
        <v>28</v>
      </c>
      <c r="D66" s="25">
        <v>28</v>
      </c>
    </row>
    <row r="67" spans="1:4" x14ac:dyDescent="0.25">
      <c r="A67" s="12">
        <v>66</v>
      </c>
      <c r="B67" s="9" t="s">
        <v>164</v>
      </c>
      <c r="C67" s="20">
        <v>28</v>
      </c>
      <c r="D67" s="25">
        <v>28</v>
      </c>
    </row>
    <row r="68" spans="1:4" x14ac:dyDescent="0.25">
      <c r="A68" s="12">
        <v>67</v>
      </c>
      <c r="B68" s="9" t="s">
        <v>91</v>
      </c>
      <c r="C68" s="20">
        <v>24</v>
      </c>
      <c r="D68" s="25">
        <v>28</v>
      </c>
    </row>
    <row r="69" spans="1:4" x14ac:dyDescent="0.25">
      <c r="A69" s="12">
        <v>68</v>
      </c>
      <c r="B69" s="9" t="s">
        <v>62</v>
      </c>
      <c r="C69" s="20">
        <v>28</v>
      </c>
      <c r="D69" s="25">
        <v>28</v>
      </c>
    </row>
    <row r="70" spans="1:4" x14ac:dyDescent="0.25">
      <c r="A70" s="12">
        <v>69</v>
      </c>
      <c r="B70" s="9" t="s">
        <v>120</v>
      </c>
      <c r="C70" s="20">
        <v>12</v>
      </c>
      <c r="D70" s="25">
        <v>28</v>
      </c>
    </row>
    <row r="71" spans="1:4" x14ac:dyDescent="0.25">
      <c r="A71" s="12">
        <v>70</v>
      </c>
      <c r="B71" s="9" t="s">
        <v>122</v>
      </c>
      <c r="C71" s="20">
        <v>28</v>
      </c>
      <c r="D71" s="25">
        <v>28</v>
      </c>
    </row>
    <row r="72" spans="1:4" x14ac:dyDescent="0.25">
      <c r="A72" s="12">
        <v>71</v>
      </c>
      <c r="B72" s="9" t="s">
        <v>77</v>
      </c>
      <c r="C72" s="20">
        <v>28</v>
      </c>
      <c r="D72" s="25">
        <v>28</v>
      </c>
    </row>
    <row r="73" spans="1:4" x14ac:dyDescent="0.25">
      <c r="A73" s="12">
        <v>72</v>
      </c>
      <c r="B73" s="9" t="s">
        <v>178</v>
      </c>
      <c r="C73" s="20">
        <v>26</v>
      </c>
      <c r="D73" s="25">
        <v>28</v>
      </c>
    </row>
    <row r="74" spans="1:4" x14ac:dyDescent="0.25">
      <c r="A74" s="12">
        <v>73</v>
      </c>
      <c r="B74" s="9" t="s">
        <v>63</v>
      </c>
      <c r="C74" s="20">
        <v>24</v>
      </c>
      <c r="D74" s="25">
        <v>28</v>
      </c>
    </row>
    <row r="75" spans="1:4" x14ac:dyDescent="0.25">
      <c r="A75" s="12">
        <v>74</v>
      </c>
      <c r="B75" s="9" t="s">
        <v>186</v>
      </c>
      <c r="C75" s="20">
        <v>20</v>
      </c>
      <c r="D75" s="25">
        <v>28</v>
      </c>
    </row>
    <row r="76" spans="1:4" x14ac:dyDescent="0.25">
      <c r="A76" s="12">
        <v>75</v>
      </c>
      <c r="B76" s="9" t="s">
        <v>187</v>
      </c>
      <c r="C76" s="20">
        <v>38</v>
      </c>
      <c r="D76" s="25">
        <v>28</v>
      </c>
    </row>
    <row r="77" spans="1:4" x14ac:dyDescent="0.25">
      <c r="A77" s="12">
        <v>76</v>
      </c>
      <c r="B77" s="9" t="s">
        <v>110</v>
      </c>
      <c r="C77" s="20">
        <v>17</v>
      </c>
      <c r="D77" s="25">
        <v>27</v>
      </c>
    </row>
    <row r="78" spans="1:4" x14ac:dyDescent="0.25">
      <c r="A78" s="12">
        <v>77</v>
      </c>
      <c r="B78" s="9" t="s">
        <v>191</v>
      </c>
      <c r="C78" s="20">
        <v>27</v>
      </c>
      <c r="D78" s="25">
        <v>27</v>
      </c>
    </row>
    <row r="79" spans="1:4" x14ac:dyDescent="0.25">
      <c r="A79" s="12">
        <v>78</v>
      </c>
      <c r="B79" s="9" t="s">
        <v>149</v>
      </c>
      <c r="C79" s="20">
        <v>21</v>
      </c>
      <c r="D79" s="25">
        <v>27</v>
      </c>
    </row>
    <row r="80" spans="1:4" x14ac:dyDescent="0.25">
      <c r="A80" s="12">
        <v>79</v>
      </c>
      <c r="B80" s="9" t="s">
        <v>127</v>
      </c>
      <c r="C80" s="20">
        <v>27</v>
      </c>
      <c r="D80" s="25">
        <v>27</v>
      </c>
    </row>
    <row r="81" spans="1:4" x14ac:dyDescent="0.25">
      <c r="A81" s="12">
        <v>80</v>
      </c>
      <c r="B81" s="9" t="s">
        <v>189</v>
      </c>
      <c r="C81" s="20">
        <v>23</v>
      </c>
      <c r="D81" s="25">
        <v>23</v>
      </c>
    </row>
    <row r="82" spans="1:4" x14ac:dyDescent="0.25">
      <c r="A82" s="12">
        <v>81</v>
      </c>
      <c r="B82" s="9" t="s">
        <v>135</v>
      </c>
      <c r="C82" s="20">
        <v>19</v>
      </c>
      <c r="D82" s="25">
        <v>21</v>
      </c>
    </row>
    <row r="83" spans="1:4" x14ac:dyDescent="0.25">
      <c r="A83" s="12">
        <v>82</v>
      </c>
      <c r="B83" s="9" t="s">
        <v>76</v>
      </c>
      <c r="C83" s="20">
        <v>21</v>
      </c>
      <c r="D83" s="25">
        <v>19</v>
      </c>
    </row>
    <row r="84" spans="1:4" x14ac:dyDescent="0.25">
      <c r="A84" s="12">
        <v>83</v>
      </c>
      <c r="B84" s="9" t="s">
        <v>175</v>
      </c>
      <c r="C84" s="20">
        <v>18</v>
      </c>
      <c r="D84" s="25">
        <v>18</v>
      </c>
    </row>
    <row r="85" spans="1:4" x14ac:dyDescent="0.25">
      <c r="A85" s="12">
        <v>84</v>
      </c>
      <c r="B85" s="9" t="s">
        <v>180</v>
      </c>
      <c r="C85" s="20">
        <v>16</v>
      </c>
      <c r="D85" s="25">
        <v>18</v>
      </c>
    </row>
    <row r="86" spans="1:4" x14ac:dyDescent="0.25">
      <c r="A86" s="12">
        <v>85</v>
      </c>
      <c r="B86" s="9" t="s">
        <v>182</v>
      </c>
      <c r="C86" s="20">
        <v>16</v>
      </c>
      <c r="D86" s="25">
        <v>16</v>
      </c>
    </row>
    <row r="87" spans="1:4" x14ac:dyDescent="0.25">
      <c r="A87" s="12">
        <v>86</v>
      </c>
      <c r="B87" s="9" t="s">
        <v>167</v>
      </c>
      <c r="C87" s="20">
        <v>15</v>
      </c>
      <c r="D87" s="25">
        <v>15</v>
      </c>
    </row>
    <row r="88" spans="1:4" x14ac:dyDescent="0.25">
      <c r="A88" s="12">
        <v>87</v>
      </c>
      <c r="B88" s="9" t="s">
        <v>176</v>
      </c>
      <c r="C88" s="20">
        <v>132</v>
      </c>
      <c r="D88" s="25">
        <v>13</v>
      </c>
    </row>
    <row r="89" spans="1:4" x14ac:dyDescent="0.25">
      <c r="A89" s="12">
        <v>88</v>
      </c>
      <c r="B89" s="9" t="s">
        <v>166</v>
      </c>
      <c r="C89" s="20">
        <v>11</v>
      </c>
      <c r="D89" s="25">
        <v>11</v>
      </c>
    </row>
    <row r="90" spans="1:4" x14ac:dyDescent="0.25">
      <c r="A90" s="12">
        <v>89</v>
      </c>
      <c r="B90" s="9" t="s">
        <v>100</v>
      </c>
      <c r="C90" s="20">
        <v>28</v>
      </c>
      <c r="D90" s="25">
        <v>9</v>
      </c>
    </row>
    <row r="91" spans="1:4" x14ac:dyDescent="0.25">
      <c r="A91" s="12">
        <v>90</v>
      </c>
      <c r="B91" s="9" t="s">
        <v>170</v>
      </c>
      <c r="C91" s="20">
        <v>8</v>
      </c>
      <c r="D91" s="25">
        <v>8</v>
      </c>
    </row>
    <row r="92" spans="1:4" x14ac:dyDescent="0.25">
      <c r="A92" s="12">
        <v>91</v>
      </c>
      <c r="B92" s="9" t="s">
        <v>26</v>
      </c>
      <c r="C92" s="20">
        <v>18</v>
      </c>
      <c r="D92" s="25">
        <v>7</v>
      </c>
    </row>
    <row r="93" spans="1:4" x14ac:dyDescent="0.25">
      <c r="A93" s="12">
        <v>92</v>
      </c>
      <c r="B93" s="9" t="s">
        <v>80</v>
      </c>
      <c r="C93" s="20">
        <v>17</v>
      </c>
      <c r="D93" s="25">
        <v>7</v>
      </c>
    </row>
    <row r="94" spans="1:4" x14ac:dyDescent="0.25">
      <c r="A94" s="12">
        <v>93</v>
      </c>
      <c r="B94" s="9" t="s">
        <v>40</v>
      </c>
      <c r="C94" s="20">
        <v>6</v>
      </c>
      <c r="D94" s="25">
        <v>6</v>
      </c>
    </row>
    <row r="95" spans="1:4" x14ac:dyDescent="0.25">
      <c r="A95" s="12">
        <v>94</v>
      </c>
      <c r="B95" s="9" t="s">
        <v>17</v>
      </c>
      <c r="C95" s="20">
        <v>17</v>
      </c>
      <c r="D95" s="25">
        <v>5</v>
      </c>
    </row>
    <row r="96" spans="1:4" x14ac:dyDescent="0.25">
      <c r="A96" s="12">
        <v>95</v>
      </c>
      <c r="B96" s="9" t="s">
        <v>183</v>
      </c>
      <c r="C96" s="20">
        <v>25</v>
      </c>
      <c r="D96" s="25">
        <v>4</v>
      </c>
    </row>
    <row r="97" spans="1:4" x14ac:dyDescent="0.25">
      <c r="A97" s="12">
        <v>96</v>
      </c>
      <c r="B97" s="9" t="s">
        <v>157</v>
      </c>
      <c r="C97" s="20">
        <v>22</v>
      </c>
      <c r="D97" s="25">
        <v>2</v>
      </c>
    </row>
    <row r="98" spans="1:4" x14ac:dyDescent="0.25">
      <c r="A98" s="12">
        <v>97</v>
      </c>
      <c r="B98" s="9" t="s">
        <v>159</v>
      </c>
      <c r="C98" s="20">
        <v>1</v>
      </c>
      <c r="D98" s="25">
        <v>1</v>
      </c>
    </row>
    <row r="99" spans="1:4" x14ac:dyDescent="0.25">
      <c r="A99" s="12">
        <v>98</v>
      </c>
      <c r="B99" s="9" t="s">
        <v>192</v>
      </c>
      <c r="C99" s="20">
        <v>113</v>
      </c>
      <c r="D99" s="25">
        <v>0</v>
      </c>
    </row>
    <row r="100" spans="1:4" x14ac:dyDescent="0.25">
      <c r="A100" s="12">
        <v>99</v>
      </c>
      <c r="B100" s="9" t="s">
        <v>193</v>
      </c>
      <c r="C100" s="20">
        <v>143</v>
      </c>
      <c r="D100" s="25">
        <v>0</v>
      </c>
    </row>
    <row r="101" spans="1:4" x14ac:dyDescent="0.25">
      <c r="A101" s="12">
        <v>100</v>
      </c>
      <c r="B101" s="9"/>
      <c r="C101" s="20"/>
      <c r="D101" s="25"/>
    </row>
    <row r="102" spans="1:4" x14ac:dyDescent="0.25">
      <c r="A102" s="12">
        <v>101</v>
      </c>
      <c r="B102" s="9"/>
      <c r="C102" s="20"/>
      <c r="D102" s="25"/>
    </row>
    <row r="103" spans="1:4" x14ac:dyDescent="0.25">
      <c r="A103" s="12">
        <v>102</v>
      </c>
      <c r="B103" s="9"/>
      <c r="C103" s="20"/>
      <c r="D103" s="25"/>
    </row>
    <row r="104" spans="1:4" x14ac:dyDescent="0.25">
      <c r="A104" s="12">
        <v>103</v>
      </c>
      <c r="B104" s="9"/>
      <c r="C104" s="20"/>
      <c r="D104" s="25"/>
    </row>
    <row r="105" spans="1:4" x14ac:dyDescent="0.25">
      <c r="A105" s="12">
        <v>104</v>
      </c>
      <c r="B105" s="9"/>
      <c r="C105" s="20"/>
      <c r="D105" s="25"/>
    </row>
    <row r="106" spans="1:4" x14ac:dyDescent="0.25">
      <c r="A106" s="12">
        <v>105</v>
      </c>
      <c r="B106" s="9"/>
      <c r="C106" s="20"/>
      <c r="D106" s="25"/>
    </row>
    <row r="107" spans="1:4" x14ac:dyDescent="0.25">
      <c r="A107" s="12">
        <v>106</v>
      </c>
      <c r="B107" s="9"/>
      <c r="C107" s="20"/>
      <c r="D107" s="25"/>
    </row>
    <row r="108" spans="1:4" x14ac:dyDescent="0.25">
      <c r="A108" s="12">
        <v>107</v>
      </c>
      <c r="B108" s="9"/>
      <c r="C108" s="20"/>
      <c r="D108" s="25"/>
    </row>
    <row r="109" spans="1:4" x14ac:dyDescent="0.25">
      <c r="A109" s="12">
        <v>108</v>
      </c>
      <c r="B109" s="9"/>
      <c r="C109" s="20"/>
      <c r="D109" s="25"/>
    </row>
    <row r="110" spans="1:4" x14ac:dyDescent="0.25">
      <c r="A110" s="12">
        <v>109</v>
      </c>
      <c r="B110" s="9"/>
      <c r="C110" s="20"/>
      <c r="D110" s="25"/>
    </row>
    <row r="111" spans="1:4" x14ac:dyDescent="0.25">
      <c r="A111" s="12">
        <v>110</v>
      </c>
      <c r="B111" s="9"/>
      <c r="C111" s="20"/>
      <c r="D111" s="25"/>
    </row>
    <row r="112" spans="1:4" x14ac:dyDescent="0.25">
      <c r="A112" s="12">
        <v>111</v>
      </c>
      <c r="B112" s="9"/>
      <c r="C112" s="20"/>
      <c r="D112" s="25"/>
    </row>
    <row r="113" spans="1:4" x14ac:dyDescent="0.25">
      <c r="A113" s="12">
        <v>112</v>
      </c>
      <c r="B113" s="9"/>
      <c r="C113" s="20"/>
      <c r="D113" s="25"/>
    </row>
    <row r="114" spans="1:4" x14ac:dyDescent="0.25">
      <c r="A114" s="12">
        <v>113</v>
      </c>
      <c r="B114" s="9"/>
      <c r="C114" s="20"/>
      <c r="D114" s="25"/>
    </row>
    <row r="115" spans="1:4" x14ac:dyDescent="0.25">
      <c r="A115" s="12">
        <v>114</v>
      </c>
      <c r="B115" s="9"/>
      <c r="C115" s="20"/>
      <c r="D115" s="25"/>
    </row>
    <row r="116" spans="1:4" x14ac:dyDescent="0.25">
      <c r="A116" s="12">
        <v>115</v>
      </c>
      <c r="B116" s="9"/>
      <c r="C116" s="20"/>
      <c r="D116" s="25"/>
    </row>
    <row r="117" spans="1:4" x14ac:dyDescent="0.25">
      <c r="A117" s="12">
        <v>116</v>
      </c>
      <c r="B117" s="9"/>
      <c r="C117" s="20"/>
      <c r="D117" s="25"/>
    </row>
    <row r="118" spans="1:4" x14ac:dyDescent="0.25">
      <c r="A118" s="12">
        <v>117</v>
      </c>
      <c r="B118" s="9"/>
      <c r="C118" s="20"/>
      <c r="D118" s="25"/>
    </row>
    <row r="119" spans="1:4" x14ac:dyDescent="0.25">
      <c r="A119" s="12">
        <v>118</v>
      </c>
      <c r="B119" s="9"/>
      <c r="C119" s="20"/>
      <c r="D119" s="25"/>
    </row>
    <row r="120" spans="1:4" x14ac:dyDescent="0.25">
      <c r="A120" s="12">
        <v>119</v>
      </c>
      <c r="B120" s="9"/>
      <c r="C120" s="20"/>
      <c r="D120" s="25"/>
    </row>
    <row r="121" spans="1:4" x14ac:dyDescent="0.25">
      <c r="A121" s="12">
        <v>120</v>
      </c>
      <c r="B121" s="9"/>
      <c r="C121" s="20"/>
      <c r="D121" s="25"/>
    </row>
    <row r="122" spans="1:4" x14ac:dyDescent="0.25">
      <c r="A122" s="12">
        <v>121</v>
      </c>
      <c r="B122" s="9"/>
      <c r="C122" s="20"/>
      <c r="D122" s="25"/>
    </row>
    <row r="123" spans="1:4" x14ac:dyDescent="0.25">
      <c r="A123" s="12">
        <v>122</v>
      </c>
      <c r="B123" s="9"/>
      <c r="C123" s="20"/>
      <c r="D123" s="25"/>
    </row>
    <row r="124" spans="1:4" x14ac:dyDescent="0.25">
      <c r="A124" s="12">
        <v>123</v>
      </c>
      <c r="B124" s="9"/>
      <c r="C124" s="20"/>
      <c r="D124" s="25"/>
    </row>
    <row r="125" spans="1:4" x14ac:dyDescent="0.25">
      <c r="A125" s="12">
        <v>124</v>
      </c>
      <c r="B125" s="9"/>
      <c r="C125" s="20"/>
      <c r="D125" s="25"/>
    </row>
    <row r="126" spans="1:4" x14ac:dyDescent="0.25">
      <c r="A126" s="12">
        <v>125</v>
      </c>
      <c r="B126" s="9"/>
      <c r="C126" s="20"/>
      <c r="D126" s="25"/>
    </row>
    <row r="127" spans="1:4" x14ac:dyDescent="0.25">
      <c r="A127" s="12">
        <v>126</v>
      </c>
      <c r="B127" s="9"/>
      <c r="C127" s="20"/>
      <c r="D127" s="25"/>
    </row>
  </sheetData>
  <autoFilter ref="B1:D1" xr:uid="{C3521582-C0A2-46D3-A0AA-00689F5F5794}">
    <sortState xmlns:xlrd2="http://schemas.microsoft.com/office/spreadsheetml/2017/richdata2" ref="B2:D127">
      <sortCondition descending="1" ref="D1"/>
    </sortState>
  </autoFilter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4E31B-89C1-4409-9A86-5CBD30F5EBA1}">
  <dimension ref="A1:L102"/>
  <sheetViews>
    <sheetView tabSelected="1" topLeftCell="A37" zoomScale="130" zoomScaleNormal="130" workbookViewId="0">
      <selection activeCell="C93" sqref="C93:L94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196</v>
      </c>
    </row>
    <row r="2" spans="1:12" ht="6.75" customHeight="1" x14ac:dyDescent="0.25"/>
    <row r="3" spans="1:12" x14ac:dyDescent="0.25">
      <c r="C3" s="1" t="s">
        <v>1</v>
      </c>
      <c r="D3" s="30">
        <f t="shared" ref="D3:I3" si="0">SUM(D5:D102)</f>
        <v>3428</v>
      </c>
      <c r="E3" s="30">
        <f t="shared" si="0"/>
        <v>790</v>
      </c>
      <c r="F3" s="30">
        <f t="shared" si="0"/>
        <v>2387</v>
      </c>
      <c r="G3" s="30">
        <f t="shared" si="0"/>
        <v>225</v>
      </c>
      <c r="H3" s="30">
        <f t="shared" si="0"/>
        <v>20</v>
      </c>
      <c r="I3" s="30">
        <f t="shared" si="0"/>
        <v>6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tr">
        <f>IF(ISERROR(VLOOKUP(C5,'Caza lvl 1'!A:A,1,0)),"4lvl2","4lvl1")</f>
        <v>4lvl2</v>
      </c>
      <c r="B5" s="16" t="str">
        <f t="shared" ref="B5:B36" si="1">_xlfn.IFS(A5 = "4lvl2",IF(J5&gt;=28,"Cumplio", "No cumplio"),A5 = "4lvl1",IF(K5&gt;= 28,"Cumplio","No cumplio"))</f>
        <v>No cumplio</v>
      </c>
      <c r="C5" s="9" t="s">
        <v>110</v>
      </c>
      <c r="D5" s="28">
        <f>SUM(E5:I5)</f>
        <v>17</v>
      </c>
      <c r="E5" s="7">
        <v>0</v>
      </c>
      <c r="F5" s="7">
        <v>12</v>
      </c>
      <c r="G5" s="7">
        <v>5</v>
      </c>
      <c r="H5" s="7">
        <v>0</v>
      </c>
      <c r="I5" s="7">
        <v>0</v>
      </c>
      <c r="J5" s="25">
        <f t="shared" ref="J5:J36" si="2">(G5*3)+(H5*9)+(I5*18)+F5</f>
        <v>27</v>
      </c>
      <c r="K5" s="24">
        <f t="shared" ref="K5:K36" si="3">F5*5+E5</f>
        <v>60</v>
      </c>
      <c r="L5" s="17" cm="1">
        <f t="array" ref="L5">_xlfn.IFS(A5="4lvl2",IF(J5&gt;=28,"No debe",28-J5), A5="4lvl1",IF(K5&gt;=28,"No debe",28-K5))</f>
        <v>1</v>
      </c>
    </row>
    <row r="6" spans="1:12" x14ac:dyDescent="0.25">
      <c r="A6" s="11" t="str">
        <f>IF(ISERROR(VLOOKUP(C6,'Caza lvl 1'!A:A,1,0)),"4lvl2","4lvl1")</f>
        <v>4lvl2</v>
      </c>
      <c r="B6" s="16" t="str">
        <f t="shared" si="1"/>
        <v>Cumplio</v>
      </c>
      <c r="C6" s="9" t="s">
        <v>111</v>
      </c>
      <c r="D6" s="28">
        <f t="shared" ref="D6:D68" si="4">SUM(E6:I6)</f>
        <v>18</v>
      </c>
      <c r="E6" s="7">
        <v>0</v>
      </c>
      <c r="F6" s="7">
        <v>13</v>
      </c>
      <c r="G6" s="7">
        <v>5</v>
      </c>
      <c r="H6" s="7">
        <v>0</v>
      </c>
      <c r="I6" s="7">
        <v>0</v>
      </c>
      <c r="J6" s="25">
        <f t="shared" si="2"/>
        <v>28</v>
      </c>
      <c r="K6" s="24">
        <f t="shared" si="3"/>
        <v>65</v>
      </c>
      <c r="L6" s="17" t="str" cm="1">
        <f t="array" ref="L6">_xlfn.IFS(A6="4lvl2",IF(J6&gt;=28,"No debe",28-J6), A6="4lvl1",IF(K6&gt;=28,"No debe",28-K6))</f>
        <v>No debe</v>
      </c>
    </row>
    <row r="7" spans="1:12" x14ac:dyDescent="0.25">
      <c r="A7" s="11" t="str">
        <f>IF(ISERROR(VLOOKUP(C7,'Caza lvl 1'!A:A,1,0)),"4lvl2","4lvl1")</f>
        <v>4lvl2</v>
      </c>
      <c r="B7" s="16" t="str">
        <f t="shared" si="1"/>
        <v>Cumplio</v>
      </c>
      <c r="C7" s="9" t="s">
        <v>128</v>
      </c>
      <c r="D7" s="28">
        <f t="shared" si="4"/>
        <v>26</v>
      </c>
      <c r="E7" s="7">
        <v>0</v>
      </c>
      <c r="F7" s="7">
        <v>23</v>
      </c>
      <c r="G7" s="7">
        <v>3</v>
      </c>
      <c r="H7" s="7">
        <v>0</v>
      </c>
      <c r="I7" s="7">
        <v>0</v>
      </c>
      <c r="J7" s="25">
        <f t="shared" si="2"/>
        <v>32</v>
      </c>
      <c r="K7" s="24">
        <f t="shared" si="3"/>
        <v>115</v>
      </c>
      <c r="L7" s="17" t="str" cm="1">
        <f t="array" ref="L7">_xlfn.IFS(A7="4lvl2",IF(J7&gt;=28,"No debe",28-J7), A7="4lvl1",IF(K7&gt;=28,"No debe",28-K7))</f>
        <v>No debe</v>
      </c>
    </row>
    <row r="8" spans="1:12" x14ac:dyDescent="0.25">
      <c r="A8" s="11" t="str">
        <f>IF(ISERROR(VLOOKUP(C8,'Caza lvl 1'!A:A,1,0)),"4lvl2","4lvl1")</f>
        <v>4lvl2</v>
      </c>
      <c r="B8" s="16" t="str">
        <f t="shared" si="1"/>
        <v>Cumplio</v>
      </c>
      <c r="C8" s="9" t="s">
        <v>112</v>
      </c>
      <c r="D8" s="28">
        <f>SUM(E8:I8)</f>
        <v>24</v>
      </c>
      <c r="E8" s="7">
        <v>0</v>
      </c>
      <c r="F8" s="7">
        <v>15</v>
      </c>
      <c r="G8" s="7">
        <v>9</v>
      </c>
      <c r="H8" s="7">
        <v>0</v>
      </c>
      <c r="I8" s="7">
        <v>0</v>
      </c>
      <c r="J8" s="25">
        <f t="shared" si="2"/>
        <v>42</v>
      </c>
      <c r="K8" s="24">
        <f t="shared" si="3"/>
        <v>75</v>
      </c>
      <c r="L8" s="17" t="str" cm="1">
        <f t="array" ref="L8">_xlfn.IFS(A8="4lvl2",IF(J8&gt;=28,"No debe",28-J8), A8="4lvl1",IF(K8&gt;=28,"No debe",28-K8))</f>
        <v>No debe</v>
      </c>
    </row>
    <row r="9" spans="1:12" x14ac:dyDescent="0.25">
      <c r="A9" s="11" t="str">
        <f>IF(ISERROR(VLOOKUP(C9,'Caza lvl 1'!A:A,1,0)),"4lvl2","4lvl1")</f>
        <v>4lvl2</v>
      </c>
      <c r="B9" s="16" t="str">
        <f t="shared" si="1"/>
        <v>Cumplio</v>
      </c>
      <c r="C9" s="9" t="s">
        <v>113</v>
      </c>
      <c r="D9" s="28">
        <f t="shared" si="4"/>
        <v>23</v>
      </c>
      <c r="E9" s="7">
        <v>0</v>
      </c>
      <c r="F9" s="7">
        <v>18</v>
      </c>
      <c r="G9" s="7">
        <v>5</v>
      </c>
      <c r="H9" s="7">
        <v>0</v>
      </c>
      <c r="I9" s="7">
        <v>0</v>
      </c>
      <c r="J9" s="25">
        <f t="shared" si="2"/>
        <v>33</v>
      </c>
      <c r="K9" s="24">
        <f t="shared" si="3"/>
        <v>90</v>
      </c>
      <c r="L9" s="17" t="str" cm="1">
        <f t="array" ref="L9">_xlfn.IFS(A9="4lvl2",IF(J9&gt;=28,"No debe",28-J9), A9="4lvl1",IF(K9&gt;=28,"No debe",28-K9))</f>
        <v>No debe</v>
      </c>
    </row>
    <row r="10" spans="1:12" x14ac:dyDescent="0.25">
      <c r="A10" s="11" t="str">
        <f>IF(ISERROR(VLOOKUP(C10,'Caza lvl 1'!A:A,1,0)),"4lvl2","4lvl1")</f>
        <v>4lvl2</v>
      </c>
      <c r="B10" s="16" t="str">
        <f t="shared" si="1"/>
        <v>Cumplio</v>
      </c>
      <c r="C10" s="9" t="s">
        <v>133</v>
      </c>
      <c r="D10" s="28">
        <f t="shared" si="4"/>
        <v>45</v>
      </c>
      <c r="E10" s="7">
        <v>0</v>
      </c>
      <c r="F10" s="7">
        <v>38</v>
      </c>
      <c r="G10" s="7">
        <v>6</v>
      </c>
      <c r="H10" s="7">
        <v>0</v>
      </c>
      <c r="I10" s="7">
        <v>1</v>
      </c>
      <c r="J10" s="25">
        <f t="shared" si="2"/>
        <v>74</v>
      </c>
      <c r="K10" s="24">
        <f t="shared" si="3"/>
        <v>190</v>
      </c>
      <c r="L10" s="17" t="str" cm="1">
        <f t="array" ref="L10">_xlfn.IFS(A10="4lvl2",IF(J10&gt;=28,"No debe",28-J10), A10="4lvl1",IF(K10&gt;=28,"No debe",28-K10))</f>
        <v>No debe</v>
      </c>
    </row>
    <row r="11" spans="1:12" x14ac:dyDescent="0.25">
      <c r="A11" s="11" t="str">
        <f>IF(ISERROR(VLOOKUP(C11,'Caza lvl 1'!A:A,1,0)),"4lvl2","4lvl1")</f>
        <v>4lvl2</v>
      </c>
      <c r="B11" s="16" t="str">
        <f t="shared" si="1"/>
        <v>Cumplio</v>
      </c>
      <c r="C11" s="9" t="s">
        <v>146</v>
      </c>
      <c r="D11" s="28">
        <f t="shared" si="4"/>
        <v>41</v>
      </c>
      <c r="E11" s="7">
        <v>0</v>
      </c>
      <c r="F11" s="7">
        <v>34</v>
      </c>
      <c r="G11" s="7">
        <v>7</v>
      </c>
      <c r="H11" s="7">
        <v>0</v>
      </c>
      <c r="I11" s="7">
        <v>0</v>
      </c>
      <c r="J11" s="25">
        <f t="shared" si="2"/>
        <v>55</v>
      </c>
      <c r="K11" s="24">
        <f t="shared" si="3"/>
        <v>170</v>
      </c>
      <c r="L11" s="17" t="str" cm="1">
        <f t="array" ref="L11">_xlfn.IFS(A11="4lvl2",IF(J11&gt;=28,"No debe",28-J11), A11="4lvl1",IF(K11&gt;=28,"No debe",28-K11))</f>
        <v>No debe</v>
      </c>
    </row>
    <row r="12" spans="1:12" x14ac:dyDescent="0.25">
      <c r="A12" s="11" t="str">
        <f>IF(ISERROR(VLOOKUP(C12,'Caza lvl 1'!A:A,1,0)),"4lvl2","4lvl1")</f>
        <v>4lvl2</v>
      </c>
      <c r="B12" s="16" t="str">
        <f t="shared" si="1"/>
        <v>Cumplio</v>
      </c>
      <c r="C12" s="9" t="s">
        <v>8</v>
      </c>
      <c r="D12" s="28">
        <f t="shared" si="4"/>
        <v>5</v>
      </c>
      <c r="E12" s="7">
        <v>0</v>
      </c>
      <c r="F12" s="7">
        <v>0</v>
      </c>
      <c r="G12" s="7">
        <v>0</v>
      </c>
      <c r="H12" s="7">
        <v>5</v>
      </c>
      <c r="I12" s="7">
        <v>0</v>
      </c>
      <c r="J12" s="25">
        <f t="shared" si="2"/>
        <v>45</v>
      </c>
      <c r="K12" s="24">
        <f t="shared" si="3"/>
        <v>0</v>
      </c>
      <c r="L12" s="17" t="str" cm="1">
        <f t="array" ref="L12">_xlfn.IFS(A12="4lvl2",IF(J12&gt;=28,"No debe",28-J12), A12="4lvl1",IF(K12&gt;=28,"No debe",28-K12))</f>
        <v>No debe</v>
      </c>
    </row>
    <row r="13" spans="1:12" x14ac:dyDescent="0.25">
      <c r="A13" s="11" t="str">
        <f>IF(ISERROR(VLOOKUP(C13,'Caza lvl 1'!A:A,1,0)),"4lvl2","4lvl1")</f>
        <v>4lvl2</v>
      </c>
      <c r="B13" s="16" t="str">
        <f t="shared" si="1"/>
        <v>Cumplio</v>
      </c>
      <c r="C13" s="9" t="s">
        <v>152</v>
      </c>
      <c r="D13" s="28">
        <f t="shared" si="4"/>
        <v>45</v>
      </c>
      <c r="E13" s="7">
        <v>0</v>
      </c>
      <c r="F13" s="7">
        <v>40</v>
      </c>
      <c r="G13" s="7">
        <v>5</v>
      </c>
      <c r="H13" s="7">
        <v>0</v>
      </c>
      <c r="I13" s="7">
        <v>0</v>
      </c>
      <c r="J13" s="25">
        <f t="shared" si="2"/>
        <v>55</v>
      </c>
      <c r="K13" s="24">
        <f t="shared" si="3"/>
        <v>200</v>
      </c>
      <c r="L13" s="17" t="str" cm="1">
        <f t="array" ref="L13">_xlfn.IFS(A13="4lvl2",IF(J13&gt;=28,"No debe",28-J13), A13="4lvl1",IF(K13&gt;=28,"No debe",28-K13))</f>
        <v>No debe</v>
      </c>
    </row>
    <row r="14" spans="1:12" x14ac:dyDescent="0.25">
      <c r="A14" s="11" t="str">
        <f>IF(ISERROR(VLOOKUP(C14,'Caza lvl 1'!A:A,1,0)),"4lvl2","4lvl1")</f>
        <v>4lvl1</v>
      </c>
      <c r="B14" s="16" t="str">
        <f t="shared" si="1"/>
        <v>Cumplio</v>
      </c>
      <c r="C14" s="9" t="s">
        <v>26</v>
      </c>
      <c r="D14" s="28">
        <f t="shared" si="4"/>
        <v>18</v>
      </c>
      <c r="E14" s="7">
        <v>11</v>
      </c>
      <c r="F14" s="7">
        <v>7</v>
      </c>
      <c r="G14" s="7">
        <v>0</v>
      </c>
      <c r="H14" s="7">
        <v>0</v>
      </c>
      <c r="I14" s="7">
        <v>0</v>
      </c>
      <c r="J14" s="25">
        <f t="shared" si="2"/>
        <v>7</v>
      </c>
      <c r="K14" s="24">
        <f t="shared" si="3"/>
        <v>46</v>
      </c>
      <c r="L14" s="17" t="str" cm="1">
        <f t="array" ref="L14">_xlfn.IFS(A14="4lvl2",IF(J14&gt;=28,"No debe",28-J14), A14="4lvl1",IF(K14&gt;=28,"No debe",28-K14))</f>
        <v>No debe</v>
      </c>
    </row>
    <row r="15" spans="1:12" x14ac:dyDescent="0.25">
      <c r="A15" s="11" t="str">
        <f>IF(ISERROR(VLOOKUP(C15,'Caza lvl 1'!A:A,1,0)),"4lvl2","4lvl1")</f>
        <v>4lvl2</v>
      </c>
      <c r="B15" s="16" t="str">
        <f t="shared" si="1"/>
        <v>Cumplio</v>
      </c>
      <c r="C15" s="9" t="s">
        <v>98</v>
      </c>
      <c r="D15" s="28">
        <f t="shared" si="4"/>
        <v>44</v>
      </c>
      <c r="E15" s="7">
        <v>0</v>
      </c>
      <c r="F15" s="7">
        <v>44</v>
      </c>
      <c r="G15" s="7">
        <v>0</v>
      </c>
      <c r="H15" s="7">
        <v>0</v>
      </c>
      <c r="I15" s="7">
        <v>0</v>
      </c>
      <c r="J15" s="25">
        <f t="shared" si="2"/>
        <v>44</v>
      </c>
      <c r="K15" s="24">
        <f t="shared" si="3"/>
        <v>220</v>
      </c>
      <c r="L15" s="17" t="str" cm="1">
        <f t="array" ref="L15">_xlfn.IFS(A15="4lvl2",IF(J15&gt;=28,"No debe",28-J15), A15="4lvl1",IF(K15&gt;=28,"No debe",28-K15))</f>
        <v>No debe</v>
      </c>
    </row>
    <row r="16" spans="1:12" x14ac:dyDescent="0.25">
      <c r="A16" s="11" t="str">
        <f>IF(ISERROR(VLOOKUP(C16,'Caza lvl 1'!A:A,1,0)),"4lvl2","4lvl1")</f>
        <v>4lvl2</v>
      </c>
      <c r="B16" s="16" t="str">
        <f t="shared" si="1"/>
        <v>Cumplio</v>
      </c>
      <c r="C16" s="9" t="s">
        <v>156</v>
      </c>
      <c r="D16" s="28">
        <f t="shared" si="4"/>
        <v>22</v>
      </c>
      <c r="E16" s="7">
        <v>0</v>
      </c>
      <c r="F16" s="7">
        <v>21</v>
      </c>
      <c r="G16" s="7">
        <v>0</v>
      </c>
      <c r="H16" s="7">
        <v>1</v>
      </c>
      <c r="I16" s="7">
        <v>0</v>
      </c>
      <c r="J16" s="25">
        <f t="shared" si="2"/>
        <v>30</v>
      </c>
      <c r="K16" s="24">
        <f t="shared" si="3"/>
        <v>105</v>
      </c>
      <c r="L16" s="17" t="str" cm="1">
        <f t="array" ref="L16">_xlfn.IFS(A16="4lvl2",IF(J16&gt;=28,"No debe",28-J16), A16="4lvl1",IF(K16&gt;=28,"No debe",28-K16))</f>
        <v>No debe</v>
      </c>
    </row>
    <row r="17" spans="1:12" x14ac:dyDescent="0.25">
      <c r="A17" s="11" t="str">
        <f>IF(ISERROR(VLOOKUP(C17,'Caza lvl 1'!A:A,1,0)),"4lvl2","4lvl1")</f>
        <v>4lvl2</v>
      </c>
      <c r="B17" s="16" t="str">
        <f t="shared" si="1"/>
        <v>Cumplio</v>
      </c>
      <c r="C17" s="9" t="s">
        <v>114</v>
      </c>
      <c r="D17" s="28">
        <f t="shared" si="4"/>
        <v>35</v>
      </c>
      <c r="E17" s="7">
        <v>0</v>
      </c>
      <c r="F17" s="7">
        <v>34</v>
      </c>
      <c r="G17" s="7">
        <v>1</v>
      </c>
      <c r="H17" s="7">
        <v>0</v>
      </c>
      <c r="I17" s="7">
        <v>0</v>
      </c>
      <c r="J17" s="25">
        <f t="shared" si="2"/>
        <v>37</v>
      </c>
      <c r="K17" s="24">
        <f t="shared" si="3"/>
        <v>170</v>
      </c>
      <c r="L17" s="17" t="str" cm="1">
        <f t="array" ref="L17">_xlfn.IFS(A17="4lvl2",IF(J17&gt;=28,"No debe",28-J17), A17="4lvl1",IF(K17&gt;=28,"No debe",28-K17))</f>
        <v>No debe</v>
      </c>
    </row>
    <row r="18" spans="1:12" x14ac:dyDescent="0.25">
      <c r="A18" s="11" t="str">
        <f>IF(ISERROR(VLOOKUP(C18,'Caza lvl 1'!A:A,1,0)),"4lvl2","4lvl1")</f>
        <v>4lvl2</v>
      </c>
      <c r="B18" s="16" t="str">
        <f t="shared" si="1"/>
        <v>Cumplio</v>
      </c>
      <c r="C18" s="9" t="s">
        <v>190</v>
      </c>
      <c r="D18" s="28">
        <f t="shared" si="4"/>
        <v>21</v>
      </c>
      <c r="E18" s="7">
        <v>0</v>
      </c>
      <c r="F18" s="7">
        <v>16</v>
      </c>
      <c r="G18" s="7">
        <v>5</v>
      </c>
      <c r="H18" s="7">
        <v>0</v>
      </c>
      <c r="I18" s="7">
        <v>0</v>
      </c>
      <c r="J18" s="25">
        <f t="shared" si="2"/>
        <v>31</v>
      </c>
      <c r="K18" s="24">
        <f t="shared" si="3"/>
        <v>80</v>
      </c>
      <c r="L18" s="17" t="str" cm="1">
        <f t="array" ref="L18">_xlfn.IFS(A18="4lvl2",IF(J18&gt;=28,"No debe",28-J18), A18="4lvl1",IF(K18&gt;=28,"No debe",28-K18))</f>
        <v>No debe</v>
      </c>
    </row>
    <row r="19" spans="1:12" x14ac:dyDescent="0.25">
      <c r="A19" s="11" t="str">
        <f>IF(ISERROR(VLOOKUP(C19,'Caza lvl 1'!A:A,1,0)),"4lvl2","4lvl1")</f>
        <v>4lvl1</v>
      </c>
      <c r="B19" s="16" t="str">
        <f t="shared" si="1"/>
        <v>Cumplio</v>
      </c>
      <c r="C19" s="9" t="s">
        <v>157</v>
      </c>
      <c r="D19" s="28">
        <f t="shared" si="4"/>
        <v>22</v>
      </c>
      <c r="E19" s="7">
        <v>20</v>
      </c>
      <c r="F19" s="7">
        <v>2</v>
      </c>
      <c r="G19" s="7">
        <v>0</v>
      </c>
      <c r="H19" s="7">
        <v>0</v>
      </c>
      <c r="I19" s="7">
        <v>0</v>
      </c>
      <c r="J19" s="25">
        <f t="shared" si="2"/>
        <v>2</v>
      </c>
      <c r="K19" s="24">
        <f t="shared" si="3"/>
        <v>30</v>
      </c>
      <c r="L19" s="17" t="str" cm="1">
        <f t="array" ref="L19">_xlfn.IFS(A19="4lvl2",IF(J19&gt;=28,"No debe",28-J19), A19="4lvl1",IF(K19&gt;=28,"No debe",28-K19))</f>
        <v>No debe</v>
      </c>
    </row>
    <row r="20" spans="1:12" x14ac:dyDescent="0.25">
      <c r="A20" s="11" t="str">
        <f>IF(ISERROR(VLOOKUP(C20,'Caza lvl 1'!A:A,1,0)),"4lvl2","4lvl1")</f>
        <v>4lvl2</v>
      </c>
      <c r="B20" s="16" t="str">
        <f t="shared" si="1"/>
        <v>Cumplio</v>
      </c>
      <c r="C20" s="9" t="s">
        <v>134</v>
      </c>
      <c r="D20" s="28">
        <f t="shared" si="4"/>
        <v>46</v>
      </c>
      <c r="E20" s="7">
        <v>0</v>
      </c>
      <c r="F20" s="7">
        <v>45</v>
      </c>
      <c r="G20" s="7">
        <v>1</v>
      </c>
      <c r="H20" s="7">
        <v>0</v>
      </c>
      <c r="I20" s="7">
        <v>0</v>
      </c>
      <c r="J20" s="25">
        <f t="shared" si="2"/>
        <v>48</v>
      </c>
      <c r="K20" s="24">
        <f t="shared" si="3"/>
        <v>225</v>
      </c>
      <c r="L20" s="17" t="str" cm="1">
        <f t="array" ref="L20">_xlfn.IFS(A20="4lvl2",IF(J20&gt;=28,"No debe",28-J20), A20="4lvl1",IF(K20&gt;=28,"No debe",28-K20))</f>
        <v>No debe</v>
      </c>
    </row>
    <row r="21" spans="1:12" x14ac:dyDescent="0.25">
      <c r="A21" s="11" t="str">
        <f>IF(ISERROR(VLOOKUP(C21,'Caza lvl 1'!A:A,1,0)),"4lvl2","4lvl1")</f>
        <v>4lvl2</v>
      </c>
      <c r="B21" s="16" t="str">
        <f t="shared" si="1"/>
        <v>Cumplio</v>
      </c>
      <c r="C21" s="9" t="s">
        <v>159</v>
      </c>
      <c r="D21" s="28">
        <f t="shared" si="4"/>
        <v>35</v>
      </c>
      <c r="E21" s="7">
        <v>0</v>
      </c>
      <c r="F21" s="7">
        <v>35</v>
      </c>
      <c r="G21" s="7">
        <v>0</v>
      </c>
      <c r="H21" s="7">
        <v>0</v>
      </c>
      <c r="I21" s="7">
        <v>0</v>
      </c>
      <c r="J21" s="25">
        <f t="shared" si="2"/>
        <v>35</v>
      </c>
      <c r="K21" s="24">
        <f t="shared" si="3"/>
        <v>175</v>
      </c>
      <c r="L21" s="17" t="str" cm="1">
        <f t="array" ref="L21">_xlfn.IFS(A21="4lvl2",IF(J21&gt;=28,"No debe",28-J21), A21="4lvl1",IF(K21&gt;=28,"No debe",28-K21))</f>
        <v>No debe</v>
      </c>
    </row>
    <row r="22" spans="1:12" x14ac:dyDescent="0.25">
      <c r="A22" s="11" t="str">
        <f>IF(ISERROR(VLOOKUP(C22,'Caza lvl 1'!A:A,1,0)),"4lvl2","4lvl1")</f>
        <v>4lvl2</v>
      </c>
      <c r="B22" s="16" t="str">
        <f t="shared" si="1"/>
        <v>Cumplio</v>
      </c>
      <c r="C22" s="9" t="s">
        <v>115</v>
      </c>
      <c r="D22" s="28">
        <f t="shared" si="4"/>
        <v>22</v>
      </c>
      <c r="E22" s="7">
        <v>0</v>
      </c>
      <c r="F22" s="7">
        <v>19</v>
      </c>
      <c r="G22" s="7">
        <v>3</v>
      </c>
      <c r="H22" s="7">
        <v>0</v>
      </c>
      <c r="I22" s="7">
        <v>0</v>
      </c>
      <c r="J22" s="25">
        <f t="shared" si="2"/>
        <v>28</v>
      </c>
      <c r="K22" s="24">
        <f t="shared" si="3"/>
        <v>95</v>
      </c>
      <c r="L22" s="17" t="str" cm="1">
        <f t="array" ref="L22">_xlfn.IFS(A22="4lvl2",IF(J22&gt;=28,"No debe",28-J22), A22="4lvl1",IF(K22&gt;=28,"No debe",28-K22))</f>
        <v>No debe</v>
      </c>
    </row>
    <row r="23" spans="1:12" x14ac:dyDescent="0.25">
      <c r="A23" s="11" t="str">
        <f>IF(ISERROR(VLOOKUP(C23,'Caza lvl 1'!A:A,1,0)),"4lvl2","4lvl1")</f>
        <v>4lvl2</v>
      </c>
      <c r="B23" s="16" t="str">
        <f t="shared" si="1"/>
        <v>Cumplio</v>
      </c>
      <c r="C23" s="9" t="s">
        <v>160</v>
      </c>
      <c r="D23" s="28">
        <f t="shared" si="4"/>
        <v>37</v>
      </c>
      <c r="E23" s="7">
        <v>0</v>
      </c>
      <c r="F23" s="7">
        <v>33</v>
      </c>
      <c r="G23" s="7">
        <v>4</v>
      </c>
      <c r="H23" s="7">
        <v>0</v>
      </c>
      <c r="I23" s="7">
        <v>0</v>
      </c>
      <c r="J23" s="25">
        <f t="shared" si="2"/>
        <v>45</v>
      </c>
      <c r="K23" s="24">
        <f t="shared" si="3"/>
        <v>165</v>
      </c>
      <c r="L23" s="17" t="str" cm="1">
        <f t="array" ref="L23">_xlfn.IFS(A23="4lvl2",IF(J23&gt;=28,"No debe",28-J23), A23="4lvl1",IF(K23&gt;=28,"No debe",28-K23))</f>
        <v>No debe</v>
      </c>
    </row>
    <row r="24" spans="1:12" x14ac:dyDescent="0.25">
      <c r="A24" s="11" t="str">
        <f>IF(ISERROR(VLOOKUP(C24,'Caza lvl 1'!A:A,1,0)),"4lvl2","4lvl1")</f>
        <v>4lvl2</v>
      </c>
      <c r="B24" s="16" t="str">
        <f t="shared" si="1"/>
        <v>Cumplio</v>
      </c>
      <c r="C24" s="9" t="s">
        <v>161</v>
      </c>
      <c r="D24" s="28">
        <f t="shared" si="4"/>
        <v>28</v>
      </c>
      <c r="E24" s="7">
        <v>0</v>
      </c>
      <c r="F24" s="7">
        <v>28</v>
      </c>
      <c r="G24" s="7">
        <v>0</v>
      </c>
      <c r="H24" s="7">
        <v>0</v>
      </c>
      <c r="I24" s="7">
        <v>0</v>
      </c>
      <c r="J24" s="25">
        <f t="shared" si="2"/>
        <v>28</v>
      </c>
      <c r="K24" s="24">
        <f t="shared" si="3"/>
        <v>140</v>
      </c>
      <c r="L24" s="17" t="str" cm="1">
        <f t="array" ref="L24">_xlfn.IFS(A24="4lvl2",IF(J24&gt;=28,"No debe",28-J24), A24="4lvl1",IF(K24&gt;=28,"No debe",28-K24))</f>
        <v>No debe</v>
      </c>
    </row>
    <row r="25" spans="1:12" x14ac:dyDescent="0.25">
      <c r="A25" s="11" t="str">
        <f>IF(ISERROR(VLOOKUP(C25,'Caza lvl 1'!A:A,1,0)),"4lvl2","4lvl1")</f>
        <v>4lvl2</v>
      </c>
      <c r="B25" s="16" t="str">
        <f t="shared" si="1"/>
        <v>Cumplio</v>
      </c>
      <c r="C25" s="9" t="s">
        <v>162</v>
      </c>
      <c r="D25" s="28">
        <f t="shared" si="4"/>
        <v>31</v>
      </c>
      <c r="E25" s="7">
        <v>0</v>
      </c>
      <c r="F25" s="7">
        <v>31</v>
      </c>
      <c r="G25" s="7">
        <v>0</v>
      </c>
      <c r="H25" s="7">
        <v>0</v>
      </c>
      <c r="I25" s="7">
        <v>0</v>
      </c>
      <c r="J25" s="25">
        <f t="shared" si="2"/>
        <v>31</v>
      </c>
      <c r="K25" s="24">
        <f t="shared" si="3"/>
        <v>155</v>
      </c>
      <c r="L25" s="17" t="str" cm="1">
        <f t="array" ref="L25">_xlfn.IFS(A25="4lvl2",IF(J25&gt;=28,"No debe",28-J25), A25="4lvl1",IF(K25&gt;=28,"No debe",28-K25))</f>
        <v>No debe</v>
      </c>
    </row>
    <row r="26" spans="1:12" x14ac:dyDescent="0.25">
      <c r="A26" s="11" t="str">
        <f>IF(ISERROR(VLOOKUP(C26,'Caza lvl 1'!A:A,1,0)),"4lvl2","4lvl1")</f>
        <v>4lvl2</v>
      </c>
      <c r="B26" s="16" t="str">
        <f t="shared" si="1"/>
        <v>Cumplio</v>
      </c>
      <c r="C26" s="9" t="s">
        <v>75</v>
      </c>
      <c r="D26" s="28">
        <f t="shared" si="4"/>
        <v>15</v>
      </c>
      <c r="E26" s="7">
        <v>0</v>
      </c>
      <c r="F26" s="7">
        <v>9</v>
      </c>
      <c r="G26" s="7">
        <v>5</v>
      </c>
      <c r="H26" s="7">
        <v>1</v>
      </c>
      <c r="I26" s="7">
        <v>0</v>
      </c>
      <c r="J26" s="25">
        <f t="shared" si="2"/>
        <v>33</v>
      </c>
      <c r="K26" s="24">
        <f t="shared" si="3"/>
        <v>45</v>
      </c>
      <c r="L26" s="17" t="str" cm="1">
        <f t="array" ref="L26">_xlfn.IFS(A26="4lvl2",IF(J26&gt;=28,"No debe",28-J26), A26="4lvl1",IF(K26&gt;=28,"No debe",28-K26))</f>
        <v>No debe</v>
      </c>
    </row>
    <row r="27" spans="1:12" x14ac:dyDescent="0.25">
      <c r="A27" s="11" t="str">
        <f>IF(ISERROR(VLOOKUP(C27,'Caza lvl 1'!A:A,1,0)),"4lvl2","4lvl1")</f>
        <v>4lvl2</v>
      </c>
      <c r="B27" s="16" t="str">
        <f t="shared" si="1"/>
        <v>Cumplio</v>
      </c>
      <c r="C27" s="9" t="s">
        <v>163</v>
      </c>
      <c r="D27" s="28">
        <f t="shared" si="4"/>
        <v>31</v>
      </c>
      <c r="E27" s="7">
        <v>0</v>
      </c>
      <c r="F27" s="7">
        <v>30</v>
      </c>
      <c r="G27" s="7">
        <v>1</v>
      </c>
      <c r="H27" s="7">
        <v>0</v>
      </c>
      <c r="I27" s="7">
        <v>0</v>
      </c>
      <c r="J27" s="25">
        <f t="shared" si="2"/>
        <v>33</v>
      </c>
      <c r="K27" s="24">
        <f t="shared" si="3"/>
        <v>150</v>
      </c>
      <c r="L27" s="17" t="str" cm="1">
        <f t="array" ref="L27">_xlfn.IFS(A27="4lvl2",IF(J27&gt;=28,"No debe",28-J27), A27="4lvl1",IF(K27&gt;=28,"No debe",28-K27))</f>
        <v>No debe</v>
      </c>
    </row>
    <row r="28" spans="1:12" x14ac:dyDescent="0.25">
      <c r="A28" s="11" t="str">
        <f>IF(ISERROR(VLOOKUP(C28,'Caza lvl 1'!A:A,1,0)),"4lvl2","4lvl1")</f>
        <v>4lvl2</v>
      </c>
      <c r="B28" s="16" t="str">
        <f t="shared" si="1"/>
        <v>Cumplio</v>
      </c>
      <c r="C28" s="9" t="s">
        <v>116</v>
      </c>
      <c r="D28" s="28">
        <f t="shared" si="4"/>
        <v>28</v>
      </c>
      <c r="E28" s="7">
        <v>0</v>
      </c>
      <c r="F28" s="7">
        <v>28</v>
      </c>
      <c r="G28" s="7">
        <v>0</v>
      </c>
      <c r="H28" s="7">
        <v>0</v>
      </c>
      <c r="I28" s="7">
        <v>0</v>
      </c>
      <c r="J28" s="25">
        <f t="shared" si="2"/>
        <v>28</v>
      </c>
      <c r="K28" s="24">
        <f t="shared" si="3"/>
        <v>140</v>
      </c>
      <c r="L28" s="17" t="str" cm="1">
        <f t="array" ref="L28">_xlfn.IFS(A28="4lvl2",IF(J28&gt;=28,"No debe",28-J28), A28="4lvl1",IF(K28&gt;=28,"No debe",28-K28))</f>
        <v>No debe</v>
      </c>
    </row>
    <row r="29" spans="1:12" x14ac:dyDescent="0.25">
      <c r="A29" s="11" t="str">
        <f>IF(ISERROR(VLOOKUP(C29,'Caza lvl 1'!A:A,1,0)),"4lvl2","4lvl1")</f>
        <v>4lvl2</v>
      </c>
      <c r="B29" s="16" t="str">
        <f t="shared" si="1"/>
        <v>Cumplio</v>
      </c>
      <c r="C29" s="9" t="s">
        <v>13</v>
      </c>
      <c r="D29" s="28">
        <f t="shared" si="4"/>
        <v>28</v>
      </c>
      <c r="E29" s="7">
        <v>0</v>
      </c>
      <c r="F29" s="7">
        <v>28</v>
      </c>
      <c r="G29" s="7">
        <v>0</v>
      </c>
      <c r="H29" s="7">
        <v>0</v>
      </c>
      <c r="I29" s="7">
        <v>0</v>
      </c>
      <c r="J29" s="25">
        <f t="shared" si="2"/>
        <v>28</v>
      </c>
      <c r="K29" s="24">
        <f t="shared" si="3"/>
        <v>140</v>
      </c>
      <c r="L29" s="17" t="str" cm="1">
        <f t="array" ref="L29">_xlfn.IFS(A29="4lvl2",IF(J29&gt;=28,"No debe",28-J29), A29="4lvl1",IF(K29&gt;=28,"No debe",28-K29))</f>
        <v>No debe</v>
      </c>
    </row>
    <row r="30" spans="1:12" x14ac:dyDescent="0.25">
      <c r="A30" s="11" t="str">
        <f>IF(ISERROR(VLOOKUP(C30,'Caza lvl 1'!A:A,1,0)),"4lvl2","4lvl1")</f>
        <v>4lvl2</v>
      </c>
      <c r="B30" s="16" t="str">
        <f t="shared" si="1"/>
        <v>Cumplio</v>
      </c>
      <c r="C30" s="9" t="s">
        <v>164</v>
      </c>
      <c r="D30" s="28">
        <f t="shared" si="4"/>
        <v>28</v>
      </c>
      <c r="E30" s="7">
        <v>0</v>
      </c>
      <c r="F30" s="7">
        <v>28</v>
      </c>
      <c r="G30" s="7">
        <v>0</v>
      </c>
      <c r="H30" s="7">
        <v>0</v>
      </c>
      <c r="I30" s="7">
        <v>0</v>
      </c>
      <c r="J30" s="25">
        <f t="shared" si="2"/>
        <v>28</v>
      </c>
      <c r="K30" s="24">
        <f t="shared" si="3"/>
        <v>140</v>
      </c>
      <c r="L30" s="17" t="str" cm="1">
        <f t="array" ref="L30">_xlfn.IFS(A30="4lvl2",IF(J30&gt;=28,"No debe",28-J30), A30="4lvl1",IF(K30&gt;=28,"No debe",28-K30))</f>
        <v>No debe</v>
      </c>
    </row>
    <row r="31" spans="1:12" x14ac:dyDescent="0.25">
      <c r="A31" s="11" t="str">
        <f>IF(ISERROR(VLOOKUP(C31,'Caza lvl 1'!A:A,1,0)),"4lvl2","4lvl1")</f>
        <v>4lvl2</v>
      </c>
      <c r="B31" s="16" t="str">
        <f t="shared" si="1"/>
        <v>Cumplio</v>
      </c>
      <c r="C31" s="9" t="s">
        <v>165</v>
      </c>
      <c r="D31" s="28">
        <f t="shared" si="4"/>
        <v>38</v>
      </c>
      <c r="E31" s="7">
        <v>0</v>
      </c>
      <c r="F31" s="7">
        <v>36</v>
      </c>
      <c r="G31" s="7">
        <v>0</v>
      </c>
      <c r="H31" s="7">
        <v>2</v>
      </c>
      <c r="I31" s="7">
        <v>0</v>
      </c>
      <c r="J31" s="25">
        <f t="shared" si="2"/>
        <v>54</v>
      </c>
      <c r="K31" s="24">
        <f t="shared" si="3"/>
        <v>180</v>
      </c>
      <c r="L31" s="17" t="str" cm="1">
        <f t="array" ref="L31">_xlfn.IFS(A31="4lvl2",IF(J31&gt;=28,"No debe",28-J31), A31="4lvl1",IF(K31&gt;=28,"No debe",28-K31))</f>
        <v>No debe</v>
      </c>
    </row>
    <row r="32" spans="1:12" x14ac:dyDescent="0.25">
      <c r="A32" s="11" t="str">
        <f>IF(ISERROR(VLOOKUP(C32,'Caza lvl 1'!A:A,1,0)),"4lvl2","4lvl1")</f>
        <v>4lvl2</v>
      </c>
      <c r="B32" s="16" t="str">
        <f t="shared" si="1"/>
        <v>Cumplio</v>
      </c>
      <c r="C32" s="9" t="s">
        <v>148</v>
      </c>
      <c r="D32" s="28">
        <f t="shared" si="4"/>
        <v>71</v>
      </c>
      <c r="E32" s="7">
        <v>0</v>
      </c>
      <c r="F32" s="7">
        <v>70</v>
      </c>
      <c r="G32" s="7">
        <v>1</v>
      </c>
      <c r="H32" s="7">
        <v>0</v>
      </c>
      <c r="I32" s="7">
        <v>0</v>
      </c>
      <c r="J32" s="25">
        <f t="shared" si="2"/>
        <v>73</v>
      </c>
      <c r="K32" s="24">
        <f t="shared" si="3"/>
        <v>350</v>
      </c>
      <c r="L32" s="17" t="str" cm="1">
        <f t="array" ref="L32">_xlfn.IFS(A32="4lvl2",IF(J32&gt;=28,"No debe",28-J32), A32="4lvl1",IF(K32&gt;=28,"No debe",28-K32))</f>
        <v>No debe</v>
      </c>
    </row>
    <row r="33" spans="1:12" x14ac:dyDescent="0.25">
      <c r="A33" s="11" t="str">
        <f>IF(ISERROR(VLOOKUP(C33,'Caza lvl 1'!A:A,1,0)),"4lvl2","4lvl1")</f>
        <v>4lvl1</v>
      </c>
      <c r="B33" s="16" t="str">
        <f t="shared" si="1"/>
        <v>Cumplio</v>
      </c>
      <c r="C33" s="9" t="s">
        <v>192</v>
      </c>
      <c r="D33" s="28">
        <f t="shared" si="4"/>
        <v>113</v>
      </c>
      <c r="E33" s="7">
        <v>113</v>
      </c>
      <c r="F33" s="7">
        <v>0</v>
      </c>
      <c r="G33" s="7">
        <v>0</v>
      </c>
      <c r="H33" s="7">
        <v>0</v>
      </c>
      <c r="I33" s="7">
        <v>0</v>
      </c>
      <c r="J33" s="25">
        <f t="shared" si="2"/>
        <v>0</v>
      </c>
      <c r="K33" s="24">
        <f t="shared" si="3"/>
        <v>113</v>
      </c>
      <c r="L33" s="17" t="str" cm="1">
        <f t="array" ref="L33">_xlfn.IFS(A33="4lvl2",IF(J33&gt;=28,"No debe",28-J33), A33="4lvl1",IF(K33&gt;=28,"No debe",28-K33))</f>
        <v>No debe</v>
      </c>
    </row>
    <row r="34" spans="1:12" x14ac:dyDescent="0.25">
      <c r="A34" s="11" t="str">
        <f>IF(ISERROR(VLOOKUP(C34,'Caza lvl 1'!A:A,1,0)),"4lvl2","4lvl1")</f>
        <v>4lvl2</v>
      </c>
      <c r="B34" s="16" t="str">
        <f t="shared" si="1"/>
        <v>Cumplio</v>
      </c>
      <c r="C34" s="9" t="s">
        <v>194</v>
      </c>
      <c r="D34" s="28">
        <f t="shared" si="4"/>
        <v>33</v>
      </c>
      <c r="E34" s="7">
        <v>0</v>
      </c>
      <c r="F34" s="7">
        <v>33</v>
      </c>
      <c r="G34" s="7">
        <v>0</v>
      </c>
      <c r="H34" s="7">
        <v>0</v>
      </c>
      <c r="I34" s="7">
        <v>0</v>
      </c>
      <c r="J34" s="25">
        <f t="shared" si="2"/>
        <v>33</v>
      </c>
      <c r="K34" s="24">
        <f t="shared" si="3"/>
        <v>165</v>
      </c>
      <c r="L34" s="17" t="str" cm="1">
        <f t="array" ref="L34">_xlfn.IFS(A34="4lvl2",IF(J34&gt;=28,"No debe",28-J34), A34="4lvl1",IF(K34&gt;=28,"No debe",28-K34))</f>
        <v>No debe</v>
      </c>
    </row>
    <row r="35" spans="1:12" x14ac:dyDescent="0.25">
      <c r="A35" s="11" t="str">
        <f>IF(ISERROR(VLOOKUP(C35,'Caza lvl 1'!A:A,1,0)),"4lvl2","4lvl1")</f>
        <v>4lvl2</v>
      </c>
      <c r="B35" s="16" t="str">
        <f t="shared" si="1"/>
        <v>No cumplio</v>
      </c>
      <c r="C35" s="9" t="s">
        <v>166</v>
      </c>
      <c r="D35" s="28">
        <f t="shared" si="4"/>
        <v>11</v>
      </c>
      <c r="E35" s="7">
        <v>0</v>
      </c>
      <c r="F35" s="7">
        <v>11</v>
      </c>
      <c r="G35" s="7">
        <v>0</v>
      </c>
      <c r="H35" s="7">
        <v>0</v>
      </c>
      <c r="I35" s="7">
        <v>0</v>
      </c>
      <c r="J35" s="25">
        <f t="shared" si="2"/>
        <v>11</v>
      </c>
      <c r="K35" s="24">
        <f t="shared" si="3"/>
        <v>55</v>
      </c>
      <c r="L35" s="17" cm="1">
        <f t="array" ref="L35">_xlfn.IFS(A35="4lvl2",IF(J35&gt;=28,"No debe",28-J35), A35="4lvl1",IF(K35&gt;=28,"No debe",28-K35))</f>
        <v>17</v>
      </c>
    </row>
    <row r="36" spans="1:12" x14ac:dyDescent="0.25">
      <c r="A36" s="11" t="str">
        <f>IF(ISERROR(VLOOKUP(C36,'Caza lvl 1'!A:A,1,0)),"4lvl2","4lvl1")</f>
        <v>4lvl2</v>
      </c>
      <c r="B36" s="16" t="str">
        <f t="shared" si="1"/>
        <v>No cumplio</v>
      </c>
      <c r="C36" s="9" t="s">
        <v>167</v>
      </c>
      <c r="D36" s="28">
        <f t="shared" si="4"/>
        <v>15</v>
      </c>
      <c r="E36" s="7">
        <v>0</v>
      </c>
      <c r="F36" s="7">
        <v>15</v>
      </c>
      <c r="G36" s="7">
        <v>0</v>
      </c>
      <c r="H36" s="7">
        <v>0</v>
      </c>
      <c r="I36" s="7">
        <v>0</v>
      </c>
      <c r="J36" s="25">
        <f t="shared" si="2"/>
        <v>15</v>
      </c>
      <c r="K36" s="24">
        <f t="shared" si="3"/>
        <v>75</v>
      </c>
      <c r="L36" s="17" cm="1">
        <f t="array" ref="L36">_xlfn.IFS(A36="4lvl2",IF(J36&gt;=28,"No debe",28-J36), A36="4lvl1",IF(K36&gt;=28,"No debe",28-K36))</f>
        <v>13</v>
      </c>
    </row>
    <row r="37" spans="1:12" x14ac:dyDescent="0.25">
      <c r="A37" s="11" t="str">
        <f>IF(ISERROR(VLOOKUP(C37,'Caza lvl 1'!A:A,1,0)),"4lvl2","4lvl1")</f>
        <v>4lvl1</v>
      </c>
      <c r="B37" s="16" t="str">
        <f t="shared" ref="B37:B68" si="5">_xlfn.IFS(A37 = "4lvl2",IF(J37&gt;=28,"Cumplio", "No cumplio"),A37 = "4lvl1",IF(K37&gt;= 28,"Cumplio","No cumplio"))</f>
        <v>Cumplio</v>
      </c>
      <c r="C37" s="9" t="s">
        <v>193</v>
      </c>
      <c r="D37" s="28">
        <f t="shared" si="4"/>
        <v>143</v>
      </c>
      <c r="E37" s="7">
        <v>143</v>
      </c>
      <c r="F37" s="7">
        <v>0</v>
      </c>
      <c r="G37" s="7">
        <v>0</v>
      </c>
      <c r="H37" s="7">
        <v>0</v>
      </c>
      <c r="I37" s="7">
        <v>0</v>
      </c>
      <c r="J37" s="25">
        <f t="shared" ref="J37:J68" si="6">(G37*3)+(H37*9)+(I37*18)+F37</f>
        <v>0</v>
      </c>
      <c r="K37" s="24">
        <f t="shared" ref="K37:K68" si="7">F37*5+E37</f>
        <v>143</v>
      </c>
      <c r="L37" s="17" t="str" cm="1">
        <f t="array" ref="L37">_xlfn.IFS(A37="4lvl2",IF(J37&gt;=28,"No debe",28-J37), A37="4lvl1",IF(K37&gt;=28,"No debe",28-K37))</f>
        <v>No debe</v>
      </c>
    </row>
    <row r="38" spans="1:12" x14ac:dyDescent="0.25">
      <c r="A38" s="11" t="str">
        <f>IF(ISERROR(VLOOKUP(C38,'Caza lvl 1'!A:A,1,0)),"4lvl2","4lvl1")</f>
        <v>4lvl2</v>
      </c>
      <c r="B38" s="16" t="str">
        <f t="shared" si="5"/>
        <v>Cumplio</v>
      </c>
      <c r="C38" s="9" t="s">
        <v>168</v>
      </c>
      <c r="D38" s="28">
        <f t="shared" si="4"/>
        <v>39</v>
      </c>
      <c r="E38" s="7">
        <v>0</v>
      </c>
      <c r="F38" s="7">
        <v>39</v>
      </c>
      <c r="G38" s="7">
        <v>0</v>
      </c>
      <c r="H38" s="7">
        <v>0</v>
      </c>
      <c r="I38" s="7">
        <v>0</v>
      </c>
      <c r="J38" s="25">
        <f t="shared" si="6"/>
        <v>39</v>
      </c>
      <c r="K38" s="24">
        <f t="shared" si="7"/>
        <v>195</v>
      </c>
      <c r="L38" s="17" t="str" cm="1">
        <f t="array" ref="L38">_xlfn.IFS(A38="4lvl2",IF(J38&gt;=28,"No debe",28-J38), A38="4lvl1",IF(K38&gt;=28,"No debe",28-K38))</f>
        <v>No debe</v>
      </c>
    </row>
    <row r="39" spans="1:12" x14ac:dyDescent="0.25">
      <c r="A39" s="11" t="str">
        <f>IF(ISERROR(VLOOKUP(C39,'Caza lvl 1'!A:A,1,0)),"4lvl2","4lvl1")</f>
        <v>4lvl2</v>
      </c>
      <c r="B39" s="16" t="str">
        <f t="shared" si="5"/>
        <v>Cumplio</v>
      </c>
      <c r="C39" s="9" t="s">
        <v>117</v>
      </c>
      <c r="D39" s="28">
        <f t="shared" si="4"/>
        <v>9</v>
      </c>
      <c r="E39" s="7">
        <v>0</v>
      </c>
      <c r="F39" s="7">
        <v>0</v>
      </c>
      <c r="G39" s="7">
        <v>8</v>
      </c>
      <c r="H39" s="7">
        <v>1</v>
      </c>
      <c r="I39" s="7">
        <v>0</v>
      </c>
      <c r="J39" s="25">
        <f t="shared" si="6"/>
        <v>33</v>
      </c>
      <c r="K39" s="24">
        <f t="shared" si="7"/>
        <v>0</v>
      </c>
      <c r="L39" s="17" t="str" cm="1">
        <f t="array" ref="L39">_xlfn.IFS(A39="4lvl2",IF(J39&gt;=28,"No debe",28-J39), A39="4lvl1",IF(K39&gt;=28,"No debe",28-K39))</f>
        <v>No debe</v>
      </c>
    </row>
    <row r="40" spans="1:12" x14ac:dyDescent="0.25">
      <c r="A40" s="11" t="str">
        <f>IF(ISERROR(VLOOKUP(C40,'Caza lvl 1'!A:A,1,0)),"4lvl2","4lvl1")</f>
        <v>4lvl2</v>
      </c>
      <c r="B40" s="16" t="str">
        <f t="shared" si="5"/>
        <v>Cumplio</v>
      </c>
      <c r="C40" s="9" t="s">
        <v>91</v>
      </c>
      <c r="D40" s="28">
        <f t="shared" si="4"/>
        <v>24</v>
      </c>
      <c r="E40" s="7">
        <v>0</v>
      </c>
      <c r="F40" s="7">
        <v>22</v>
      </c>
      <c r="G40" s="7">
        <v>2</v>
      </c>
      <c r="H40" s="7">
        <v>0</v>
      </c>
      <c r="I40" s="7">
        <v>0</v>
      </c>
      <c r="J40" s="25">
        <f t="shared" si="6"/>
        <v>28</v>
      </c>
      <c r="K40" s="24">
        <f t="shared" si="7"/>
        <v>110</v>
      </c>
      <c r="L40" s="17" t="str" cm="1">
        <f t="array" ref="L40">_xlfn.IFS(A40="4lvl2",IF(J40&gt;=28,"No debe",28-J40), A40="4lvl1",IF(K40&gt;=28,"No debe",28-K40))</f>
        <v>No debe</v>
      </c>
    </row>
    <row r="41" spans="1:12" x14ac:dyDescent="0.25">
      <c r="A41" s="11" t="str">
        <f>IF(ISERROR(VLOOKUP(C41,'Caza lvl 1'!A:A,1,0)),"4lvl2","4lvl1")</f>
        <v>4lvl2</v>
      </c>
      <c r="B41" s="16" t="str">
        <f t="shared" si="5"/>
        <v>No cumplio</v>
      </c>
      <c r="C41" s="9" t="s">
        <v>135</v>
      </c>
      <c r="D41" s="28">
        <f t="shared" si="4"/>
        <v>19</v>
      </c>
      <c r="E41" s="7">
        <v>0</v>
      </c>
      <c r="F41" s="7">
        <v>18</v>
      </c>
      <c r="G41" s="7">
        <v>1</v>
      </c>
      <c r="H41" s="7">
        <v>0</v>
      </c>
      <c r="I41" s="7">
        <v>0</v>
      </c>
      <c r="J41" s="25">
        <f t="shared" si="6"/>
        <v>21</v>
      </c>
      <c r="K41" s="24">
        <f t="shared" si="7"/>
        <v>90</v>
      </c>
      <c r="L41" s="17" cm="1">
        <f t="array" ref="L41">_xlfn.IFS(A41="4lvl2",IF(J41&gt;=28,"No debe",28-J41), A41="4lvl1",IF(K41&gt;=28,"No debe",28-K41))</f>
        <v>7</v>
      </c>
    </row>
    <row r="42" spans="1:12" x14ac:dyDescent="0.25">
      <c r="A42" s="11" t="str">
        <f>IF(ISERROR(VLOOKUP(C42,'Caza lvl 1'!A:A,1,0)),"4lvl2","4lvl1")</f>
        <v>4lvl2</v>
      </c>
      <c r="B42" s="16" t="str">
        <f t="shared" si="5"/>
        <v>Cumplio</v>
      </c>
      <c r="C42" s="9" t="s">
        <v>195</v>
      </c>
      <c r="D42" s="28">
        <f t="shared" si="4"/>
        <v>17</v>
      </c>
      <c r="E42" s="7">
        <v>0</v>
      </c>
      <c r="F42" s="7">
        <v>10</v>
      </c>
      <c r="G42" s="7">
        <v>7</v>
      </c>
      <c r="H42" s="7">
        <v>0</v>
      </c>
      <c r="I42" s="7">
        <v>0</v>
      </c>
      <c r="J42" s="25">
        <f t="shared" si="6"/>
        <v>31</v>
      </c>
      <c r="K42" s="24">
        <f t="shared" si="7"/>
        <v>50</v>
      </c>
      <c r="L42" s="17" t="str" cm="1">
        <f t="array" ref="L42">_xlfn.IFS(A42="4lvl2",IF(J42&gt;=28,"No debe",28-J42), A42="4lvl1",IF(K42&gt;=28,"No debe",28-K42))</f>
        <v>No debe</v>
      </c>
    </row>
    <row r="43" spans="1:12" x14ac:dyDescent="0.25">
      <c r="A43" s="11" t="str">
        <f>IF(ISERROR(VLOOKUP(C43,'Caza lvl 1'!A:A,1,0)),"4lvl2","4lvl1")</f>
        <v>4lvl2</v>
      </c>
      <c r="B43" s="16" t="str">
        <f t="shared" si="5"/>
        <v>Cumplio</v>
      </c>
      <c r="C43" s="9" t="s">
        <v>62</v>
      </c>
      <c r="D43" s="28">
        <f t="shared" si="4"/>
        <v>28</v>
      </c>
      <c r="E43" s="7">
        <v>0</v>
      </c>
      <c r="F43" s="7">
        <v>28</v>
      </c>
      <c r="G43" s="7">
        <v>0</v>
      </c>
      <c r="H43" s="7">
        <v>0</v>
      </c>
      <c r="I43" s="7">
        <v>0</v>
      </c>
      <c r="J43" s="25">
        <f t="shared" si="6"/>
        <v>28</v>
      </c>
      <c r="K43" s="24">
        <f t="shared" si="7"/>
        <v>140</v>
      </c>
      <c r="L43" s="17" t="str" cm="1">
        <f t="array" ref="L43">_xlfn.IFS(A43="4lvl2",IF(J43&gt;=28,"No debe",28-J43), A43="4lvl1",IF(K43&gt;=28,"No debe",28-K43))</f>
        <v>No debe</v>
      </c>
    </row>
    <row r="44" spans="1:12" x14ac:dyDescent="0.25">
      <c r="A44" s="11" t="str">
        <f>IF(ISERROR(VLOOKUP(C44,'Caza lvl 1'!A:A,1,0)),"4lvl2","4lvl1")</f>
        <v>4lvl2</v>
      </c>
      <c r="B44" s="16" t="str">
        <f t="shared" si="5"/>
        <v>Cumplio</v>
      </c>
      <c r="C44" s="9" t="s">
        <v>119</v>
      </c>
      <c r="D44" s="28">
        <f t="shared" si="4"/>
        <v>21</v>
      </c>
      <c r="E44" s="7">
        <v>0</v>
      </c>
      <c r="F44" s="7">
        <v>16</v>
      </c>
      <c r="G44" s="7">
        <v>4</v>
      </c>
      <c r="H44" s="7">
        <v>1</v>
      </c>
      <c r="I44" s="7">
        <v>0</v>
      </c>
      <c r="J44" s="25">
        <f t="shared" si="6"/>
        <v>37</v>
      </c>
      <c r="K44" s="24">
        <f t="shared" si="7"/>
        <v>80</v>
      </c>
      <c r="L44" s="17" t="str" cm="1">
        <f t="array" ref="L44">_xlfn.IFS(A44="4lvl2",IF(J44&gt;=28,"No debe",28-J44), A44="4lvl1",IF(K44&gt;=28,"No debe",28-K44))</f>
        <v>No debe</v>
      </c>
    </row>
    <row r="45" spans="1:12" x14ac:dyDescent="0.25">
      <c r="A45" s="11" t="str">
        <f>IF(ISERROR(VLOOKUP(C45,'Caza lvl 1'!A:A,1,0)),"4lvl2","4lvl1")</f>
        <v>4lvl2</v>
      </c>
      <c r="B45" s="16" t="str">
        <f t="shared" si="5"/>
        <v>Cumplio</v>
      </c>
      <c r="C45" s="9" t="s">
        <v>136</v>
      </c>
      <c r="D45" s="28">
        <f t="shared" si="4"/>
        <v>18</v>
      </c>
      <c r="E45" s="7">
        <v>0</v>
      </c>
      <c r="F45" s="7">
        <v>10</v>
      </c>
      <c r="G45" s="7">
        <v>8</v>
      </c>
      <c r="H45" s="7">
        <v>0</v>
      </c>
      <c r="I45" s="7">
        <v>0</v>
      </c>
      <c r="J45" s="25">
        <f t="shared" si="6"/>
        <v>34</v>
      </c>
      <c r="K45" s="24">
        <f t="shared" si="7"/>
        <v>50</v>
      </c>
      <c r="L45" s="17" t="str" cm="1">
        <f t="array" ref="L45">_xlfn.IFS(A45="4lvl2",IF(J45&gt;=28,"No debe",28-J45), A45="4lvl1",IF(K45&gt;=28,"No debe",28-K45))</f>
        <v>No debe</v>
      </c>
    </row>
    <row r="46" spans="1:12" x14ac:dyDescent="0.25">
      <c r="A46" s="11" t="str">
        <f>IF(ISERROR(VLOOKUP(C46,'Caza lvl 1'!A:A,1,0)),"4lvl2","4lvl1")</f>
        <v>4lvl1</v>
      </c>
      <c r="B46" s="16" t="str">
        <f t="shared" si="5"/>
        <v>Cumplio</v>
      </c>
      <c r="C46" s="9" t="s">
        <v>17</v>
      </c>
      <c r="D46" s="28">
        <f t="shared" si="4"/>
        <v>17</v>
      </c>
      <c r="E46" s="7">
        <v>12</v>
      </c>
      <c r="F46" s="7">
        <v>5</v>
      </c>
      <c r="G46" s="7">
        <v>0</v>
      </c>
      <c r="H46" s="7">
        <v>0</v>
      </c>
      <c r="I46" s="7">
        <v>0</v>
      </c>
      <c r="J46" s="25">
        <f t="shared" si="6"/>
        <v>5</v>
      </c>
      <c r="K46" s="24">
        <f t="shared" si="7"/>
        <v>37</v>
      </c>
      <c r="L46" s="17" t="str" cm="1">
        <f t="array" ref="L46">_xlfn.IFS(A46="4lvl2",IF(J46&gt;=28,"No debe",28-J46), A46="4lvl1",IF(K46&gt;=28,"No debe",28-K46))</f>
        <v>No debe</v>
      </c>
    </row>
    <row r="47" spans="1:12" x14ac:dyDescent="0.25">
      <c r="A47" s="11" t="str">
        <f>IF(ISERROR(VLOOKUP(C47,'Caza lvl 1'!A:A,1,0)),"4lvl2","4lvl1")</f>
        <v>4lvl1</v>
      </c>
      <c r="B47" s="16" t="str">
        <f t="shared" si="5"/>
        <v>Cumplio</v>
      </c>
      <c r="C47" s="9" t="s">
        <v>100</v>
      </c>
      <c r="D47" s="28">
        <f t="shared" si="4"/>
        <v>28</v>
      </c>
      <c r="E47" s="7">
        <v>19</v>
      </c>
      <c r="F47" s="7">
        <v>9</v>
      </c>
      <c r="G47" s="7">
        <v>0</v>
      </c>
      <c r="H47" s="7">
        <v>0</v>
      </c>
      <c r="I47" s="7">
        <v>0</v>
      </c>
      <c r="J47" s="25">
        <f t="shared" si="6"/>
        <v>9</v>
      </c>
      <c r="K47" s="24">
        <f t="shared" si="7"/>
        <v>64</v>
      </c>
      <c r="L47" s="17" t="str" cm="1">
        <f t="array" ref="L47">_xlfn.IFS(A47="4lvl2",IF(J47&gt;=28,"No debe",28-J47), A47="4lvl1",IF(K47&gt;=28,"No debe",28-K47))</f>
        <v>No debe</v>
      </c>
    </row>
    <row r="48" spans="1:12" x14ac:dyDescent="0.25">
      <c r="A48" s="11" t="str">
        <f>IF(ISERROR(VLOOKUP(C48,'Caza lvl 1'!A:A,1,0)),"4lvl2","4lvl1")</f>
        <v>4lvl2</v>
      </c>
      <c r="B48" s="16" t="str">
        <f t="shared" si="5"/>
        <v>Cumplio</v>
      </c>
      <c r="C48" s="9" t="s">
        <v>101</v>
      </c>
      <c r="D48" s="28">
        <f t="shared" si="4"/>
        <v>49</v>
      </c>
      <c r="E48" s="7">
        <v>0</v>
      </c>
      <c r="F48" s="7">
        <v>45</v>
      </c>
      <c r="G48" s="7">
        <v>4</v>
      </c>
      <c r="H48" s="7">
        <v>0</v>
      </c>
      <c r="I48" s="7">
        <v>0</v>
      </c>
      <c r="J48" s="25">
        <f t="shared" si="6"/>
        <v>57</v>
      </c>
      <c r="K48" s="24">
        <f t="shared" si="7"/>
        <v>225</v>
      </c>
      <c r="L48" s="17" t="str" cm="1">
        <f t="array" ref="L48">_xlfn.IFS(A48="4lvl2",IF(J48&gt;=28,"No debe",28-J48), A48="4lvl1",IF(K48&gt;=28,"No debe",28-K48))</f>
        <v>No debe</v>
      </c>
    </row>
    <row r="49" spans="1:12" x14ac:dyDescent="0.25">
      <c r="A49" s="11" t="str">
        <f>IF(ISERROR(VLOOKUP(C49,'Caza lvl 1'!A:A,1,0)),"4lvl2","4lvl1")</f>
        <v>4lvl2</v>
      </c>
      <c r="B49" s="16" t="str">
        <f t="shared" si="5"/>
        <v>Cumplio</v>
      </c>
      <c r="C49" s="9" t="s">
        <v>169</v>
      </c>
      <c r="D49" s="28">
        <f t="shared" si="4"/>
        <v>47</v>
      </c>
      <c r="E49" s="7">
        <v>0</v>
      </c>
      <c r="F49" s="7">
        <v>46</v>
      </c>
      <c r="G49" s="7">
        <v>1</v>
      </c>
      <c r="H49" s="7">
        <v>0</v>
      </c>
      <c r="I49" s="7">
        <v>0</v>
      </c>
      <c r="J49" s="25">
        <f t="shared" si="6"/>
        <v>49</v>
      </c>
      <c r="K49" s="24">
        <f t="shared" si="7"/>
        <v>230</v>
      </c>
      <c r="L49" s="17" t="str" cm="1">
        <f t="array" ref="L49">_xlfn.IFS(A49="4lvl2",IF(J49&gt;=28,"No debe",28-J49), A49="4lvl1",IF(K49&gt;=28,"No debe",28-K49))</f>
        <v>No debe</v>
      </c>
    </row>
    <row r="50" spans="1:12" x14ac:dyDescent="0.25">
      <c r="A50" s="11" t="str">
        <f>IF(ISERROR(VLOOKUP(C50,'Caza lvl 1'!A:A,1,0)),"4lvl2","4lvl1")</f>
        <v>4lvl2</v>
      </c>
      <c r="B50" s="16" t="str">
        <f t="shared" si="5"/>
        <v>Cumplio</v>
      </c>
      <c r="C50" s="9" t="s">
        <v>74</v>
      </c>
      <c r="D50" s="28">
        <f t="shared" si="4"/>
        <v>16</v>
      </c>
      <c r="E50" s="7">
        <v>0</v>
      </c>
      <c r="F50" s="7">
        <v>5</v>
      </c>
      <c r="G50" s="7">
        <v>10</v>
      </c>
      <c r="H50" s="7">
        <v>1</v>
      </c>
      <c r="I50" s="7">
        <v>0</v>
      </c>
      <c r="J50" s="25">
        <f t="shared" si="6"/>
        <v>44</v>
      </c>
      <c r="K50" s="24">
        <f t="shared" si="7"/>
        <v>25</v>
      </c>
      <c r="L50" s="17" t="str" cm="1">
        <f t="array" ref="L50">_xlfn.IFS(A50="4lvl2",IF(J50&gt;=28,"No debe",28-J50), A50="4lvl1",IF(K50&gt;=28,"No debe",28-K50))</f>
        <v>No debe</v>
      </c>
    </row>
    <row r="51" spans="1:12" x14ac:dyDescent="0.25">
      <c r="A51" s="11" t="str">
        <f>IF(ISERROR(VLOOKUP(C51,'Caza lvl 1'!A:A,1,0)),"4lvl2","4lvl1")</f>
        <v>4lvl2</v>
      </c>
      <c r="B51" s="16" t="str">
        <f t="shared" si="5"/>
        <v>Cumplio</v>
      </c>
      <c r="C51" s="9" t="s">
        <v>151</v>
      </c>
      <c r="D51" s="28">
        <f t="shared" si="4"/>
        <v>70</v>
      </c>
      <c r="E51" s="7">
        <v>0</v>
      </c>
      <c r="F51" s="7">
        <v>59</v>
      </c>
      <c r="G51" s="7">
        <v>10</v>
      </c>
      <c r="H51" s="7">
        <v>1</v>
      </c>
      <c r="I51" s="7">
        <v>0</v>
      </c>
      <c r="J51" s="25">
        <f t="shared" si="6"/>
        <v>98</v>
      </c>
      <c r="K51" s="24">
        <f t="shared" si="7"/>
        <v>295</v>
      </c>
      <c r="L51" s="17" t="str" cm="1">
        <f t="array" ref="L51">_xlfn.IFS(A51="4lvl2",IF(J51&gt;=28,"No debe",28-J51), A51="4lvl1",IF(K51&gt;=28,"No debe",28-K51))</f>
        <v>No debe</v>
      </c>
    </row>
    <row r="52" spans="1:12" x14ac:dyDescent="0.25">
      <c r="A52" s="11" t="str">
        <f>IF(ISERROR(VLOOKUP(C52,'Caza lvl 1'!A:A,1,0)),"4lvl2","4lvl1")</f>
        <v>4lvl2</v>
      </c>
      <c r="B52" s="16" t="str">
        <f t="shared" si="5"/>
        <v>Cumplio</v>
      </c>
      <c r="C52" s="9" t="s">
        <v>153</v>
      </c>
      <c r="D52" s="28">
        <f t="shared" si="4"/>
        <v>34</v>
      </c>
      <c r="E52" s="7">
        <v>0</v>
      </c>
      <c r="F52" s="7">
        <v>34</v>
      </c>
      <c r="G52" s="7">
        <v>0</v>
      </c>
      <c r="H52" s="7">
        <v>0</v>
      </c>
      <c r="I52" s="7">
        <v>0</v>
      </c>
      <c r="J52" s="25">
        <f t="shared" si="6"/>
        <v>34</v>
      </c>
      <c r="K52" s="24">
        <f t="shared" si="7"/>
        <v>170</v>
      </c>
      <c r="L52" s="17" t="str" cm="1">
        <f t="array" ref="L52">_xlfn.IFS(A52="4lvl2",IF(J52&gt;=28,"No debe",28-J52), A52="4lvl1",IF(K52&gt;=28,"No debe",28-K52))</f>
        <v>No debe</v>
      </c>
    </row>
    <row r="53" spans="1:12" x14ac:dyDescent="0.25">
      <c r="A53" s="11" t="str">
        <f>IF(ISERROR(VLOOKUP(C53,'Caza lvl 1'!A:A,1,0)),"4lvl2","4lvl1")</f>
        <v>4lvl2</v>
      </c>
      <c r="B53" s="16" t="str">
        <f t="shared" si="5"/>
        <v>No cumplio</v>
      </c>
      <c r="C53" s="9" t="s">
        <v>170</v>
      </c>
      <c r="D53" s="28">
        <f t="shared" si="4"/>
        <v>8</v>
      </c>
      <c r="E53" s="7">
        <v>0</v>
      </c>
      <c r="F53" s="7">
        <v>8</v>
      </c>
      <c r="G53" s="7">
        <v>0</v>
      </c>
      <c r="H53" s="7">
        <v>0</v>
      </c>
      <c r="I53" s="7">
        <v>0</v>
      </c>
      <c r="J53" s="25">
        <f t="shared" si="6"/>
        <v>8</v>
      </c>
      <c r="K53" s="24">
        <f t="shared" si="7"/>
        <v>40</v>
      </c>
      <c r="L53" s="17" cm="1">
        <f t="array" ref="L53">_xlfn.IFS(A53="4lvl2",IF(J53&gt;=28,"No debe",28-J53), A53="4lvl1",IF(K53&gt;=28,"No debe",28-K53))</f>
        <v>20</v>
      </c>
    </row>
    <row r="54" spans="1:12" x14ac:dyDescent="0.25">
      <c r="A54" s="11" t="str">
        <f>IF(ISERROR(VLOOKUP(C54,'Caza lvl 1'!A:A,1,0)),"4lvl2","4lvl1")</f>
        <v>4lvl2</v>
      </c>
      <c r="B54" s="16" t="str">
        <f t="shared" si="5"/>
        <v>Cumplio</v>
      </c>
      <c r="C54" s="9" t="s">
        <v>171</v>
      </c>
      <c r="D54" s="28">
        <f t="shared" si="4"/>
        <v>45</v>
      </c>
      <c r="E54" s="7">
        <v>0</v>
      </c>
      <c r="F54" s="7">
        <v>40</v>
      </c>
      <c r="G54" s="7">
        <v>5</v>
      </c>
      <c r="H54" s="7">
        <v>0</v>
      </c>
      <c r="I54" s="7">
        <v>0</v>
      </c>
      <c r="J54" s="25">
        <f t="shared" si="6"/>
        <v>55</v>
      </c>
      <c r="K54" s="24">
        <f t="shared" si="7"/>
        <v>200</v>
      </c>
      <c r="L54" s="17" t="str" cm="1">
        <f t="array" ref="L54">_xlfn.IFS(A54="4lvl2",IF(J54&gt;=28,"No debe",28-J54), A54="4lvl1",IF(K54&gt;=28,"No debe",28-K54))</f>
        <v>No debe</v>
      </c>
    </row>
    <row r="55" spans="1:12" x14ac:dyDescent="0.25">
      <c r="A55" s="11" t="str">
        <f>IF(ISERROR(VLOOKUP(C55,'Caza lvl 1'!A:A,1,0)),"4lvl2","4lvl1")</f>
        <v>4lvl2</v>
      </c>
      <c r="B55" s="16" t="str">
        <f t="shared" si="5"/>
        <v>Cumplio</v>
      </c>
      <c r="C55" s="9" t="s">
        <v>137</v>
      </c>
      <c r="D55" s="28">
        <f t="shared" si="4"/>
        <v>45</v>
      </c>
      <c r="E55" s="7">
        <v>0</v>
      </c>
      <c r="F55" s="7">
        <v>40</v>
      </c>
      <c r="G55" s="7">
        <v>5</v>
      </c>
      <c r="H55" s="7">
        <v>0</v>
      </c>
      <c r="I55" s="7">
        <v>0</v>
      </c>
      <c r="J55" s="25">
        <f t="shared" si="6"/>
        <v>55</v>
      </c>
      <c r="K55" s="24">
        <f t="shared" si="7"/>
        <v>200</v>
      </c>
      <c r="L55" s="17" t="str" cm="1">
        <f t="array" ref="L55">_xlfn.IFS(A55="4lvl2",IF(J55&gt;=28,"No debe",28-J55), A55="4lvl1",IF(K55&gt;=28,"No debe",28-K55))</f>
        <v>No debe</v>
      </c>
    </row>
    <row r="56" spans="1:12" x14ac:dyDescent="0.25">
      <c r="A56" s="11" t="str">
        <f>IF(ISERROR(VLOOKUP(C56,'Caza lvl 1'!A:A,1,0)),"4lvl2","4lvl1")</f>
        <v>4lvl2</v>
      </c>
      <c r="B56" s="16" t="str">
        <f t="shared" si="5"/>
        <v>Cumplio</v>
      </c>
      <c r="C56" s="9" t="s">
        <v>172</v>
      </c>
      <c r="D56" s="28">
        <f t="shared" si="4"/>
        <v>37</v>
      </c>
      <c r="E56" s="7">
        <v>0</v>
      </c>
      <c r="F56" s="7">
        <v>37</v>
      </c>
      <c r="G56" s="7">
        <v>0</v>
      </c>
      <c r="H56" s="7">
        <v>0</v>
      </c>
      <c r="I56" s="7">
        <v>0</v>
      </c>
      <c r="J56" s="25">
        <f t="shared" si="6"/>
        <v>37</v>
      </c>
      <c r="K56" s="24">
        <f t="shared" si="7"/>
        <v>185</v>
      </c>
      <c r="L56" s="17" t="str" cm="1">
        <f t="array" ref="L56">_xlfn.IFS(A56="4lvl2",IF(J56&gt;=28,"No debe",28-J56), A56="4lvl1",IF(K56&gt;=28,"No debe",28-K56))</f>
        <v>No debe</v>
      </c>
    </row>
    <row r="57" spans="1:12" x14ac:dyDescent="0.25">
      <c r="A57" s="11" t="str">
        <f>IF(ISERROR(VLOOKUP(C57,'Caza lvl 1'!A:A,1,0)),"4lvl2","4lvl1")</f>
        <v>4lvl1</v>
      </c>
      <c r="B57" s="16" t="str">
        <f t="shared" si="5"/>
        <v>Cumplio</v>
      </c>
      <c r="C57" s="9" t="s">
        <v>76</v>
      </c>
      <c r="D57" s="28">
        <f t="shared" si="4"/>
        <v>21</v>
      </c>
      <c r="E57" s="7">
        <v>2</v>
      </c>
      <c r="F57" s="7">
        <v>19</v>
      </c>
      <c r="G57" s="7">
        <v>0</v>
      </c>
      <c r="H57" s="7">
        <v>0</v>
      </c>
      <c r="I57" s="7">
        <v>0</v>
      </c>
      <c r="J57" s="25">
        <f t="shared" si="6"/>
        <v>19</v>
      </c>
      <c r="K57" s="24">
        <f t="shared" si="7"/>
        <v>97</v>
      </c>
      <c r="L57" s="17" t="str" cm="1">
        <f t="array" ref="L57">_xlfn.IFS(A57="4lvl2",IF(J57&gt;=28,"No debe",28-J57), A57="4lvl1",IF(K57&gt;=28,"No debe",28-K57))</f>
        <v>No debe</v>
      </c>
    </row>
    <row r="58" spans="1:12" x14ac:dyDescent="0.25">
      <c r="A58" s="11" t="str">
        <f>IF(ISERROR(VLOOKUP(C58,'Caza lvl 1'!A:A,1,0)),"4lvl2","4lvl1")</f>
        <v>4lvl2</v>
      </c>
      <c r="B58" s="16" t="str">
        <f t="shared" si="5"/>
        <v>Cumplio</v>
      </c>
      <c r="C58" s="9" t="s">
        <v>104</v>
      </c>
      <c r="D58" s="28">
        <f t="shared" si="4"/>
        <v>17</v>
      </c>
      <c r="E58" s="7">
        <v>0</v>
      </c>
      <c r="F58" s="7">
        <v>12</v>
      </c>
      <c r="G58" s="7">
        <v>4</v>
      </c>
      <c r="H58" s="7">
        <v>1</v>
      </c>
      <c r="I58" s="7">
        <v>0</v>
      </c>
      <c r="J58" s="25">
        <f t="shared" si="6"/>
        <v>33</v>
      </c>
      <c r="K58" s="24">
        <f t="shared" si="7"/>
        <v>60</v>
      </c>
      <c r="L58" s="17" t="str" cm="1">
        <f t="array" ref="L58">_xlfn.IFS(A58="4lvl2",IF(J58&gt;=28,"No debe",28-J58), A58="4lvl1",IF(K58&gt;=28,"No debe",28-K58))</f>
        <v>No debe</v>
      </c>
    </row>
    <row r="59" spans="1:12" x14ac:dyDescent="0.25">
      <c r="A59" s="11" t="str">
        <f>IF(ISERROR(VLOOKUP(C59,'Caza lvl 1'!A:A,1,0)),"4lvl2","4lvl1")</f>
        <v>4lvl2</v>
      </c>
      <c r="B59" s="16" t="str">
        <f t="shared" si="5"/>
        <v>Cumplio</v>
      </c>
      <c r="C59" s="9" t="s">
        <v>173</v>
      </c>
      <c r="D59" s="28">
        <f t="shared" si="4"/>
        <v>12</v>
      </c>
      <c r="E59" s="7">
        <v>0</v>
      </c>
      <c r="F59" s="7">
        <v>0</v>
      </c>
      <c r="G59" s="7">
        <v>12</v>
      </c>
      <c r="H59" s="7">
        <v>0</v>
      </c>
      <c r="I59" s="7">
        <v>0</v>
      </c>
      <c r="J59" s="25">
        <f t="shared" si="6"/>
        <v>36</v>
      </c>
      <c r="K59" s="24">
        <f t="shared" si="7"/>
        <v>0</v>
      </c>
      <c r="L59" s="17" t="str" cm="1">
        <f t="array" ref="L59">_xlfn.IFS(A59="4lvl2",IF(J59&gt;=28,"No debe",28-J59), A59="4lvl1",IF(K59&gt;=28,"No debe",28-K59))</f>
        <v>No debe</v>
      </c>
    </row>
    <row r="60" spans="1:12" x14ac:dyDescent="0.25">
      <c r="A60" s="11" t="str">
        <f>IF(ISERROR(VLOOKUP(C60,'Caza lvl 1'!A:A,1,0)),"4lvl2","4lvl1")</f>
        <v>4lvl2</v>
      </c>
      <c r="B60" s="16" t="str">
        <f t="shared" si="5"/>
        <v>Cumplio</v>
      </c>
      <c r="C60" s="9" t="s">
        <v>120</v>
      </c>
      <c r="D60" s="28">
        <f t="shared" si="4"/>
        <v>12</v>
      </c>
      <c r="E60" s="7">
        <v>0</v>
      </c>
      <c r="F60" s="7">
        <v>4</v>
      </c>
      <c r="G60" s="7">
        <v>8</v>
      </c>
      <c r="H60" s="7">
        <v>0</v>
      </c>
      <c r="I60" s="7">
        <v>0</v>
      </c>
      <c r="J60" s="25">
        <f t="shared" si="6"/>
        <v>28</v>
      </c>
      <c r="K60" s="24">
        <f t="shared" si="7"/>
        <v>20</v>
      </c>
      <c r="L60" s="17" t="str" cm="1">
        <f t="array" ref="L60">_xlfn.IFS(A60="4lvl2",IF(J60&gt;=28,"No debe",28-J60), A60="4lvl1",IF(K60&gt;=28,"No debe",28-K60))</f>
        <v>No debe</v>
      </c>
    </row>
    <row r="61" spans="1:12" x14ac:dyDescent="0.25">
      <c r="A61" s="11" t="str">
        <f>IF(ISERROR(VLOOKUP(C61,'Caza lvl 1'!A:A,1,0)),"4lvl2","4lvl1")</f>
        <v>4lvl2</v>
      </c>
      <c r="B61" s="16" t="str">
        <f t="shared" si="5"/>
        <v>Cumplio</v>
      </c>
      <c r="C61" s="9" t="s">
        <v>145</v>
      </c>
      <c r="D61" s="28">
        <f t="shared" si="4"/>
        <v>10</v>
      </c>
      <c r="E61" s="7">
        <v>2</v>
      </c>
      <c r="F61" s="7">
        <v>2</v>
      </c>
      <c r="G61" s="7">
        <v>2</v>
      </c>
      <c r="H61" s="7">
        <v>4</v>
      </c>
      <c r="I61" s="7">
        <v>0</v>
      </c>
      <c r="J61" s="25">
        <f t="shared" si="6"/>
        <v>44</v>
      </c>
      <c r="K61" s="24">
        <f t="shared" si="7"/>
        <v>12</v>
      </c>
      <c r="L61" s="17" t="str" cm="1">
        <f t="array" ref="L61">_xlfn.IFS(A61="4lvl2",IF(J61&gt;=28,"No debe",28-J61), A61="4lvl1",IF(K61&gt;=28,"No debe",28-K61))</f>
        <v>No debe</v>
      </c>
    </row>
    <row r="62" spans="1:12" x14ac:dyDescent="0.25">
      <c r="A62" s="11" t="str">
        <f>IF(ISERROR(VLOOKUP(C62,'Caza lvl 1'!A:A,1,0)),"4lvl2","4lvl1")</f>
        <v>4lvl2</v>
      </c>
      <c r="B62" s="16" t="str">
        <f t="shared" si="5"/>
        <v>Cumplio</v>
      </c>
      <c r="C62" s="9" t="s">
        <v>105</v>
      </c>
      <c r="D62" s="28">
        <f t="shared" si="4"/>
        <v>56</v>
      </c>
      <c r="E62" s="7">
        <v>0</v>
      </c>
      <c r="F62" s="7">
        <v>56</v>
      </c>
      <c r="G62" s="7">
        <v>0</v>
      </c>
      <c r="H62" s="7">
        <v>0</v>
      </c>
      <c r="I62" s="7">
        <v>0</v>
      </c>
      <c r="J62" s="25">
        <f t="shared" si="6"/>
        <v>56</v>
      </c>
      <c r="K62" s="24">
        <f t="shared" si="7"/>
        <v>280</v>
      </c>
      <c r="L62" s="17" t="str" cm="1">
        <f t="array" ref="L62">_xlfn.IFS(A62="4lvl2",IF(J62&gt;=28,"No debe",28-J62), A62="4lvl1",IF(K62&gt;=28,"No debe",28-K62))</f>
        <v>No debe</v>
      </c>
    </row>
    <row r="63" spans="1:12" x14ac:dyDescent="0.25">
      <c r="A63" s="11" t="str">
        <f>IF(ISERROR(VLOOKUP(C63,'Caza lvl 1'!A:A,1,0)),"4lvl2","4lvl1")</f>
        <v>4lvl2</v>
      </c>
      <c r="B63" s="16" t="str">
        <f t="shared" si="5"/>
        <v>Cumplio</v>
      </c>
      <c r="C63" s="9" t="s">
        <v>89</v>
      </c>
      <c r="D63" s="28">
        <f t="shared" si="4"/>
        <v>31</v>
      </c>
      <c r="E63" s="7">
        <v>0</v>
      </c>
      <c r="F63" s="7">
        <v>31</v>
      </c>
      <c r="G63" s="7">
        <v>0</v>
      </c>
      <c r="H63" s="7">
        <v>0</v>
      </c>
      <c r="I63" s="7">
        <v>0</v>
      </c>
      <c r="J63" s="25">
        <f t="shared" si="6"/>
        <v>31</v>
      </c>
      <c r="K63" s="24">
        <f t="shared" si="7"/>
        <v>155</v>
      </c>
      <c r="L63" s="17" t="str" cm="1">
        <f t="array" ref="L63">_xlfn.IFS(A63="4lvl2",IF(J63&gt;=28,"No debe",28-J63), A63="4lvl1",IF(K63&gt;=28,"No debe",28-K63))</f>
        <v>No debe</v>
      </c>
    </row>
    <row r="64" spans="1:12" x14ac:dyDescent="0.25">
      <c r="A64" s="11" t="str">
        <f>IF(ISERROR(VLOOKUP(C64,'Caza lvl 1'!A:A,1,0)),"4lvl2","4lvl1")</f>
        <v>4lvl2</v>
      </c>
      <c r="B64" s="16" t="str">
        <f t="shared" si="5"/>
        <v>Cumplio</v>
      </c>
      <c r="C64" s="9" t="s">
        <v>174</v>
      </c>
      <c r="D64" s="28">
        <f t="shared" si="4"/>
        <v>47</v>
      </c>
      <c r="E64" s="7">
        <v>0</v>
      </c>
      <c r="F64" s="7">
        <v>41</v>
      </c>
      <c r="G64" s="7">
        <v>6</v>
      </c>
      <c r="H64" s="7">
        <v>0</v>
      </c>
      <c r="I64" s="7">
        <v>0</v>
      </c>
      <c r="J64" s="25">
        <f t="shared" si="6"/>
        <v>59</v>
      </c>
      <c r="K64" s="24">
        <f t="shared" si="7"/>
        <v>205</v>
      </c>
      <c r="L64" s="17" t="str" cm="1">
        <f t="array" ref="L64">_xlfn.IFS(A64="4lvl2",IF(J64&gt;=28,"No debe",28-J64), A64="4lvl1",IF(K64&gt;=28,"No debe",28-K64))</f>
        <v>No debe</v>
      </c>
    </row>
    <row r="65" spans="1:12" x14ac:dyDescent="0.25">
      <c r="A65" s="11" t="str">
        <f>IF(ISERROR(VLOOKUP(C65,'Caza lvl 1'!A:A,1,0)),"4lvl2","4lvl1")</f>
        <v>4lvl2</v>
      </c>
      <c r="B65" s="16" t="str">
        <f t="shared" si="5"/>
        <v>Cumplio</v>
      </c>
      <c r="C65" s="9" t="s">
        <v>154</v>
      </c>
      <c r="D65" s="28">
        <f t="shared" si="4"/>
        <v>28</v>
      </c>
      <c r="E65" s="7">
        <v>0</v>
      </c>
      <c r="F65" s="7">
        <v>24</v>
      </c>
      <c r="G65" s="7">
        <v>4</v>
      </c>
      <c r="H65" s="7">
        <v>0</v>
      </c>
      <c r="I65" s="7">
        <v>0</v>
      </c>
      <c r="J65" s="25">
        <f t="shared" si="6"/>
        <v>36</v>
      </c>
      <c r="K65" s="24">
        <f t="shared" si="7"/>
        <v>120</v>
      </c>
      <c r="L65" s="17" t="str" cm="1">
        <f t="array" ref="L65">_xlfn.IFS(A65="4lvl2",IF(J65&gt;=28,"No debe",28-J65), A65="4lvl1",IF(K65&gt;=28,"No debe",28-K65))</f>
        <v>No debe</v>
      </c>
    </row>
    <row r="66" spans="1:12" x14ac:dyDescent="0.25">
      <c r="A66" s="11" t="str">
        <f>IF(ISERROR(VLOOKUP(C66,'Caza lvl 1'!A:A,1,0)),"4lvl2","4lvl1")</f>
        <v>4lvl2</v>
      </c>
      <c r="B66" s="16" t="str">
        <f t="shared" si="5"/>
        <v>Cumplio</v>
      </c>
      <c r="C66" s="9" t="s">
        <v>121</v>
      </c>
      <c r="D66" s="28">
        <f t="shared" si="4"/>
        <v>30</v>
      </c>
      <c r="E66" s="7">
        <v>0</v>
      </c>
      <c r="F66" s="7">
        <v>29</v>
      </c>
      <c r="G66" s="7">
        <v>1</v>
      </c>
      <c r="H66" s="7">
        <v>0</v>
      </c>
      <c r="I66" s="7">
        <v>0</v>
      </c>
      <c r="J66" s="25">
        <f t="shared" si="6"/>
        <v>32</v>
      </c>
      <c r="K66" s="24">
        <f t="shared" si="7"/>
        <v>145</v>
      </c>
      <c r="L66" s="17" t="str" cm="1">
        <f t="array" ref="L66">_xlfn.IFS(A66="4lvl2",IF(J66&gt;=28,"No debe",28-J66), A66="4lvl1",IF(K66&gt;=28,"No debe",28-K66))</f>
        <v>No debe</v>
      </c>
    </row>
    <row r="67" spans="1:12" x14ac:dyDescent="0.25">
      <c r="A67" s="11" t="str">
        <f>IF(ISERROR(VLOOKUP(C67,'Caza lvl 1'!A:A,1,0)),"4lvl2","4lvl1")</f>
        <v>4lvl2</v>
      </c>
      <c r="B67" s="16" t="str">
        <f t="shared" si="5"/>
        <v>No cumplio</v>
      </c>
      <c r="C67" s="9" t="s">
        <v>191</v>
      </c>
      <c r="D67" s="28">
        <f t="shared" si="4"/>
        <v>27</v>
      </c>
      <c r="E67" s="7">
        <v>0</v>
      </c>
      <c r="F67" s="7">
        <v>27</v>
      </c>
      <c r="G67" s="7">
        <v>0</v>
      </c>
      <c r="H67" s="7">
        <v>0</v>
      </c>
      <c r="I67" s="7">
        <v>0</v>
      </c>
      <c r="J67" s="25">
        <f t="shared" si="6"/>
        <v>27</v>
      </c>
      <c r="K67" s="24">
        <f t="shared" si="7"/>
        <v>135</v>
      </c>
      <c r="L67" s="17" cm="1">
        <f t="array" ref="L67">_xlfn.IFS(A67="4lvl2",IF(J67&gt;=28,"No debe",28-J67), A67="4lvl1",IF(K67&gt;=28,"No debe",28-K67))</f>
        <v>1</v>
      </c>
    </row>
    <row r="68" spans="1:12" x14ac:dyDescent="0.25">
      <c r="A68" s="11" t="str">
        <f>IF(ISERROR(VLOOKUP(C68,'Caza lvl 1'!A:A,1,0)),"4lvl2","4lvl1")</f>
        <v>4lvl2</v>
      </c>
      <c r="B68" s="16" t="str">
        <f t="shared" si="5"/>
        <v>Cumplio</v>
      </c>
      <c r="C68" s="9" t="s">
        <v>147</v>
      </c>
      <c r="D68" s="28">
        <f t="shared" si="4"/>
        <v>28</v>
      </c>
      <c r="E68" s="7">
        <v>0</v>
      </c>
      <c r="F68" s="7">
        <v>23</v>
      </c>
      <c r="G68" s="7">
        <v>5</v>
      </c>
      <c r="H68" s="7">
        <v>0</v>
      </c>
      <c r="I68" s="7">
        <v>0</v>
      </c>
      <c r="J68" s="25">
        <f t="shared" si="6"/>
        <v>38</v>
      </c>
      <c r="K68" s="24">
        <f t="shared" si="7"/>
        <v>115</v>
      </c>
      <c r="L68" s="17" t="str" cm="1">
        <f t="array" ref="L68">_xlfn.IFS(A68="4lvl2",IF(J68&gt;=28,"No debe",28-J68), A68="4lvl1",IF(K68&gt;=28,"No debe",28-K68))</f>
        <v>No debe</v>
      </c>
    </row>
    <row r="69" spans="1:12" x14ac:dyDescent="0.25">
      <c r="A69" s="11" t="str">
        <f>IF(ISERROR(VLOOKUP(C69,'Caza lvl 1'!A:A,1,0)),"4lvl2","4lvl1")</f>
        <v>4lvl2</v>
      </c>
      <c r="B69" s="16" t="str">
        <f t="shared" ref="B69:B100" si="8">_xlfn.IFS(A69 = "4lvl2",IF(J69&gt;=28,"Cumplio", "No cumplio"),A69 = "4lvl1",IF(K69&gt;= 28,"Cumplio","No cumplio"))</f>
        <v>Cumplio</v>
      </c>
      <c r="C69" s="9" t="s">
        <v>144</v>
      </c>
      <c r="D69" s="28">
        <f t="shared" ref="D69:D102" si="9">SUM(E69:I69)</f>
        <v>190</v>
      </c>
      <c r="E69" s="7">
        <v>156</v>
      </c>
      <c r="F69" s="7">
        <v>31</v>
      </c>
      <c r="G69" s="7">
        <v>3</v>
      </c>
      <c r="H69" s="7">
        <v>0</v>
      </c>
      <c r="I69" s="7">
        <v>0</v>
      </c>
      <c r="J69" s="25">
        <f t="shared" ref="J69:J100" si="10">(G69*3)+(H69*9)+(I69*18)+F69</f>
        <v>40</v>
      </c>
      <c r="K69" s="24">
        <f t="shared" ref="K69:K102" si="11">F69*5+E69</f>
        <v>311</v>
      </c>
      <c r="L69" s="17" t="str" cm="1">
        <f t="array" ref="L69">_xlfn.IFS(A69="4lvl2",IF(J69&gt;=28,"No debe",28-J69), A69="4lvl1",IF(K69&gt;=28,"No debe",28-K69))</f>
        <v>No debe</v>
      </c>
    </row>
    <row r="70" spans="1:12" x14ac:dyDescent="0.25">
      <c r="A70" s="11" t="str">
        <f>IF(ISERROR(VLOOKUP(C70,'Caza lvl 1'!A:A,1,0)),"4lvl2","4lvl1")</f>
        <v>4lvl2</v>
      </c>
      <c r="B70" s="16" t="str">
        <f t="shared" si="8"/>
        <v>Cumplio</v>
      </c>
      <c r="C70" s="9" t="s">
        <v>122</v>
      </c>
      <c r="D70" s="28">
        <f t="shared" si="9"/>
        <v>28</v>
      </c>
      <c r="E70" s="7">
        <v>0</v>
      </c>
      <c r="F70" s="7">
        <v>28</v>
      </c>
      <c r="G70" s="7">
        <v>0</v>
      </c>
      <c r="H70" s="7">
        <v>0</v>
      </c>
      <c r="I70" s="7">
        <v>0</v>
      </c>
      <c r="J70" s="25">
        <f t="shared" si="10"/>
        <v>28</v>
      </c>
      <c r="K70" s="24">
        <f t="shared" si="11"/>
        <v>140</v>
      </c>
      <c r="L70" s="17" t="str" cm="1">
        <f t="array" ref="L70">_xlfn.IFS(A70="4lvl2",IF(J70&gt;=28,"No debe",28-J70), A70="4lvl1",IF(K70&gt;=28,"No debe",28-K70))</f>
        <v>No debe</v>
      </c>
    </row>
    <row r="71" spans="1:12" x14ac:dyDescent="0.25">
      <c r="A71" s="11" t="str">
        <f>IF(ISERROR(VLOOKUP(C71,'Caza lvl 1'!A:A,1,0)),"4lvl2","4lvl1")</f>
        <v>4lvl2</v>
      </c>
      <c r="B71" s="16" t="str">
        <f t="shared" si="8"/>
        <v>Cumplio</v>
      </c>
      <c r="C71" s="9" t="s">
        <v>150</v>
      </c>
      <c r="D71" s="28">
        <f t="shared" si="9"/>
        <v>32</v>
      </c>
      <c r="E71" s="7">
        <v>0</v>
      </c>
      <c r="F71" s="7">
        <v>29</v>
      </c>
      <c r="G71" s="7">
        <v>3</v>
      </c>
      <c r="H71" s="7">
        <v>0</v>
      </c>
      <c r="I71" s="7">
        <v>0</v>
      </c>
      <c r="J71" s="25">
        <f t="shared" si="10"/>
        <v>38</v>
      </c>
      <c r="K71" s="24">
        <f t="shared" si="11"/>
        <v>145</v>
      </c>
      <c r="L71" s="17" t="str" cm="1">
        <f t="array" ref="L71">_xlfn.IFS(A71="4lvl2",IF(J71&gt;=28,"No debe",28-J71), A71="4lvl1",IF(K71&gt;=28,"No debe",28-K71))</f>
        <v>No debe</v>
      </c>
    </row>
    <row r="72" spans="1:12" x14ac:dyDescent="0.25">
      <c r="A72" s="11" t="str">
        <f>IF(ISERROR(VLOOKUP(C72,'Caza lvl 1'!A:A,1,0)),"4lvl2","4lvl1")</f>
        <v>4lvl1</v>
      </c>
      <c r="B72" s="16" t="str">
        <f t="shared" si="8"/>
        <v>Cumplio</v>
      </c>
      <c r="C72" s="9" t="s">
        <v>80</v>
      </c>
      <c r="D72" s="28">
        <f t="shared" si="9"/>
        <v>17</v>
      </c>
      <c r="E72" s="7">
        <v>10</v>
      </c>
      <c r="F72" s="7">
        <v>7</v>
      </c>
      <c r="G72" s="7">
        <v>0</v>
      </c>
      <c r="H72" s="7">
        <v>0</v>
      </c>
      <c r="I72" s="7">
        <v>0</v>
      </c>
      <c r="J72" s="25">
        <f t="shared" si="10"/>
        <v>7</v>
      </c>
      <c r="K72" s="24">
        <f t="shared" si="11"/>
        <v>45</v>
      </c>
      <c r="L72" s="17" t="str" cm="1">
        <f t="array" ref="L72">_xlfn.IFS(A72="4lvl2",IF(J72&gt;=28,"No debe",28-J72), A72="4lvl1",IF(K72&gt;=28,"No debe",28-K72))</f>
        <v>No debe</v>
      </c>
    </row>
    <row r="73" spans="1:12" x14ac:dyDescent="0.25">
      <c r="A73" s="11" t="str">
        <f>IF(ISERROR(VLOOKUP(C73,'Caza lvl 1'!A:A,1,0)),"4lvl2","4lvl1")</f>
        <v>4lvl1</v>
      </c>
      <c r="B73" s="16" t="str">
        <f t="shared" si="8"/>
        <v>Cumplio</v>
      </c>
      <c r="C73" s="9" t="s">
        <v>77</v>
      </c>
      <c r="D73" s="28">
        <f t="shared" si="9"/>
        <v>28</v>
      </c>
      <c r="E73" s="7">
        <v>0</v>
      </c>
      <c r="F73" s="7">
        <v>28</v>
      </c>
      <c r="G73" s="7">
        <v>0</v>
      </c>
      <c r="H73" s="7">
        <v>0</v>
      </c>
      <c r="I73" s="7">
        <v>0</v>
      </c>
      <c r="J73" s="25">
        <f t="shared" si="10"/>
        <v>28</v>
      </c>
      <c r="K73" s="24">
        <f t="shared" si="11"/>
        <v>140</v>
      </c>
      <c r="L73" s="17" t="str" cm="1">
        <f t="array" ref="L73">_xlfn.IFS(A73="4lvl2",IF(J73&gt;=28,"No debe",28-J73), A73="4lvl1",IF(K73&gt;=28,"No debe",28-K73))</f>
        <v>No debe</v>
      </c>
    </row>
    <row r="74" spans="1:12" x14ac:dyDescent="0.25">
      <c r="A74" s="11" t="str">
        <f>IF(ISERROR(VLOOKUP(C74,'Caza lvl 1'!A:A,1,0)),"4lvl2","4lvl1")</f>
        <v>4lvl2</v>
      </c>
      <c r="B74" s="16" t="str">
        <f t="shared" si="8"/>
        <v>Cumplio</v>
      </c>
      <c r="C74" s="9" t="s">
        <v>129</v>
      </c>
      <c r="D74" s="28">
        <f t="shared" si="9"/>
        <v>18</v>
      </c>
      <c r="E74" s="7">
        <v>0</v>
      </c>
      <c r="F74" s="7">
        <v>14</v>
      </c>
      <c r="G74" s="7">
        <v>3</v>
      </c>
      <c r="H74" s="7">
        <v>1</v>
      </c>
      <c r="I74" s="7">
        <v>0</v>
      </c>
      <c r="J74" s="25">
        <f t="shared" si="10"/>
        <v>32</v>
      </c>
      <c r="K74" s="24">
        <f t="shared" si="11"/>
        <v>70</v>
      </c>
      <c r="L74" s="17" t="str" cm="1">
        <f t="array" ref="L74">_xlfn.IFS(A74="4lvl2",IF(J74&gt;=28,"No debe",28-J74), A74="4lvl1",IF(K74&gt;=28,"No debe",28-K74))</f>
        <v>No debe</v>
      </c>
    </row>
    <row r="75" spans="1:12" x14ac:dyDescent="0.25">
      <c r="A75" s="11" t="str">
        <f>IF(ISERROR(VLOOKUP(C75,'Caza lvl 1'!A:A,1,0)),"4lvl2","4lvl1")</f>
        <v>4lvl2</v>
      </c>
      <c r="B75" s="16" t="str">
        <f t="shared" si="8"/>
        <v>Cumplio</v>
      </c>
      <c r="C75" s="9" t="s">
        <v>139</v>
      </c>
      <c r="D75" s="28">
        <f t="shared" si="9"/>
        <v>42</v>
      </c>
      <c r="E75" s="7">
        <v>11</v>
      </c>
      <c r="F75" s="7">
        <v>31</v>
      </c>
      <c r="G75" s="7">
        <v>0</v>
      </c>
      <c r="H75" s="7">
        <v>0</v>
      </c>
      <c r="I75" s="7">
        <v>0</v>
      </c>
      <c r="J75" s="25">
        <f t="shared" si="10"/>
        <v>31</v>
      </c>
      <c r="K75" s="24">
        <f t="shared" si="11"/>
        <v>166</v>
      </c>
      <c r="L75" s="17" t="str" cm="1">
        <f t="array" ref="L75">_xlfn.IFS(A75="4lvl2",IF(J75&gt;=28,"No debe",28-J75), A75="4lvl1",IF(K75&gt;=28,"No debe",28-K75))</f>
        <v>No debe</v>
      </c>
    </row>
    <row r="76" spans="1:12" x14ac:dyDescent="0.25">
      <c r="A76" s="11" t="str">
        <f>IF(ISERROR(VLOOKUP(C76,'Caza lvl 1'!A:A,1,0)),"4lvl2","4lvl1")</f>
        <v>4lvl2</v>
      </c>
      <c r="B76" s="16" t="str">
        <f t="shared" si="8"/>
        <v>Cumplio</v>
      </c>
      <c r="C76" s="9" t="s">
        <v>123</v>
      </c>
      <c r="D76" s="28">
        <f t="shared" si="9"/>
        <v>26</v>
      </c>
      <c r="E76" s="7">
        <v>0</v>
      </c>
      <c r="F76" s="7">
        <v>22</v>
      </c>
      <c r="G76" s="7">
        <v>4</v>
      </c>
      <c r="H76" s="7">
        <v>0</v>
      </c>
      <c r="I76" s="7">
        <v>0</v>
      </c>
      <c r="J76" s="25">
        <f t="shared" si="10"/>
        <v>34</v>
      </c>
      <c r="K76" s="24">
        <f t="shared" si="11"/>
        <v>110</v>
      </c>
      <c r="L76" s="17" t="str" cm="1">
        <f t="array" ref="L76">_xlfn.IFS(A76="4lvl2",IF(J76&gt;=28,"No debe",28-J76), A76="4lvl1",IF(K76&gt;=28,"No debe",28-K76))</f>
        <v>No debe</v>
      </c>
    </row>
    <row r="77" spans="1:12" x14ac:dyDescent="0.25">
      <c r="A77" s="11" t="str">
        <f>IF(ISERROR(VLOOKUP(C77,'Caza lvl 1'!A:A,1,0)),"4lvl2","4lvl1")</f>
        <v>4lvl2</v>
      </c>
      <c r="B77" s="16" t="str">
        <f t="shared" si="8"/>
        <v>No cumplio</v>
      </c>
      <c r="C77" s="9" t="s">
        <v>175</v>
      </c>
      <c r="D77" s="28">
        <f t="shared" si="9"/>
        <v>18</v>
      </c>
      <c r="E77" s="7">
        <v>0</v>
      </c>
      <c r="F77" s="7">
        <v>18</v>
      </c>
      <c r="G77" s="7">
        <v>0</v>
      </c>
      <c r="H77" s="7">
        <v>0</v>
      </c>
      <c r="I77" s="7">
        <v>0</v>
      </c>
      <c r="J77" s="25">
        <f t="shared" si="10"/>
        <v>18</v>
      </c>
      <c r="K77" s="24">
        <f t="shared" si="11"/>
        <v>90</v>
      </c>
      <c r="L77" s="17" cm="1">
        <f t="array" ref="L77">_xlfn.IFS(A77="4lvl2",IF(J77&gt;=28,"No debe",28-J77), A77="4lvl1",IF(K77&gt;=28,"No debe",28-K77))</f>
        <v>10</v>
      </c>
    </row>
    <row r="78" spans="1:12" x14ac:dyDescent="0.25">
      <c r="A78" s="11" t="str">
        <f>IF(ISERROR(VLOOKUP(C78,'Caza lvl 1'!A:A,1,0)),"4lvl2","4lvl1")</f>
        <v>4lvl1</v>
      </c>
      <c r="B78" s="16" t="str">
        <f t="shared" si="8"/>
        <v>Cumplio</v>
      </c>
      <c r="C78" s="9" t="s">
        <v>176</v>
      </c>
      <c r="D78" s="28">
        <f t="shared" si="9"/>
        <v>132</v>
      </c>
      <c r="E78" s="7">
        <v>119</v>
      </c>
      <c r="F78" s="7">
        <v>13</v>
      </c>
      <c r="G78" s="7">
        <v>0</v>
      </c>
      <c r="H78" s="7">
        <v>0</v>
      </c>
      <c r="I78" s="7">
        <v>0</v>
      </c>
      <c r="J78" s="25">
        <f t="shared" si="10"/>
        <v>13</v>
      </c>
      <c r="K78" s="24">
        <f t="shared" si="11"/>
        <v>184</v>
      </c>
      <c r="L78" s="17" t="str" cm="1">
        <f t="array" ref="L78">_xlfn.IFS(A78="4lvl2",IF(J78&gt;=28,"No debe",28-J78), A78="4lvl1",IF(K78&gt;=28,"No debe",28-K78))</f>
        <v>No debe</v>
      </c>
    </row>
    <row r="79" spans="1:12" x14ac:dyDescent="0.25">
      <c r="A79" s="11" t="str">
        <f>IF(ISERROR(VLOOKUP(C79,'Caza lvl 1'!A:A,1,0)),"4lvl2","4lvl1")</f>
        <v>4lvl2</v>
      </c>
      <c r="B79" s="16" t="str">
        <f t="shared" si="8"/>
        <v>Cumplio</v>
      </c>
      <c r="C79" s="9" t="s">
        <v>106</v>
      </c>
      <c r="D79" s="28">
        <f t="shared" si="9"/>
        <v>29</v>
      </c>
      <c r="E79" s="7">
        <v>0</v>
      </c>
      <c r="F79" s="7">
        <v>29</v>
      </c>
      <c r="G79" s="7">
        <v>0</v>
      </c>
      <c r="H79" s="7">
        <v>0</v>
      </c>
      <c r="I79" s="7">
        <v>0</v>
      </c>
      <c r="J79" s="25">
        <f t="shared" si="10"/>
        <v>29</v>
      </c>
      <c r="K79" s="24">
        <f t="shared" si="11"/>
        <v>145</v>
      </c>
      <c r="L79" s="17" t="str" cm="1">
        <f t="array" ref="L79">_xlfn.IFS(A79="4lvl2",IF(J79&gt;=28,"No debe",28-J79), A79="4lvl1",IF(K79&gt;=28,"No debe",28-K79))</f>
        <v>No debe</v>
      </c>
    </row>
    <row r="80" spans="1:12" x14ac:dyDescent="0.25">
      <c r="A80" s="11" t="str">
        <f>IF(ISERROR(VLOOKUP(C80,'Caza lvl 1'!A:A,1,0)),"4lvl2","4lvl1")</f>
        <v>4lvl2</v>
      </c>
      <c r="B80" s="16" t="str">
        <f t="shared" si="8"/>
        <v>Cumplio</v>
      </c>
      <c r="C80" s="9" t="s">
        <v>94</v>
      </c>
      <c r="D80" s="28">
        <f t="shared" si="9"/>
        <v>201</v>
      </c>
      <c r="E80" s="7">
        <v>140</v>
      </c>
      <c r="F80" s="7">
        <v>56</v>
      </c>
      <c r="G80" s="7">
        <v>4</v>
      </c>
      <c r="H80" s="7">
        <v>0</v>
      </c>
      <c r="I80" s="7">
        <v>1</v>
      </c>
      <c r="J80" s="25">
        <f t="shared" si="10"/>
        <v>86</v>
      </c>
      <c r="K80" s="24">
        <f t="shared" si="11"/>
        <v>420</v>
      </c>
      <c r="L80" s="17" t="str" cm="1">
        <f t="array" ref="L80">_xlfn.IFS(A80="4lvl2",IF(J80&gt;=28,"No debe",28-J80), A80="4lvl1",IF(K80&gt;=28,"No debe",28-K80))</f>
        <v>No debe</v>
      </c>
    </row>
    <row r="81" spans="1:12" x14ac:dyDescent="0.25">
      <c r="A81" s="11" t="str">
        <f>IF(ISERROR(VLOOKUP(C81,'Caza lvl 1'!A:A,1,0)),"4lvl2","4lvl1")</f>
        <v>4lvl2</v>
      </c>
      <c r="B81" s="16" t="str">
        <f t="shared" si="8"/>
        <v>Cumplio</v>
      </c>
      <c r="C81" s="9" t="s">
        <v>177</v>
      </c>
      <c r="D81" s="28">
        <f t="shared" si="9"/>
        <v>41</v>
      </c>
      <c r="E81" s="7">
        <v>0</v>
      </c>
      <c r="F81" s="7">
        <v>40</v>
      </c>
      <c r="G81" s="7">
        <v>1</v>
      </c>
      <c r="H81" s="7">
        <v>0</v>
      </c>
      <c r="I81" s="7">
        <v>0</v>
      </c>
      <c r="J81" s="25">
        <f t="shared" si="10"/>
        <v>43</v>
      </c>
      <c r="K81" s="24">
        <f t="shared" si="11"/>
        <v>200</v>
      </c>
      <c r="L81" s="17" t="str" cm="1">
        <f t="array" ref="L81">_xlfn.IFS(A81="4lvl2",IF(J81&gt;=28,"No debe",28-J81), A81="4lvl1",IF(K81&gt;=28,"No debe",28-K81))</f>
        <v>No debe</v>
      </c>
    </row>
    <row r="82" spans="1:12" x14ac:dyDescent="0.25">
      <c r="A82" s="11" t="str">
        <f>IF(ISERROR(VLOOKUP(C82,'Caza lvl 1'!A:A,1,0)),"4lvl2","4lvl1")</f>
        <v>4lvl2</v>
      </c>
      <c r="B82" s="16" t="str">
        <f t="shared" si="8"/>
        <v>Cumplio</v>
      </c>
      <c r="C82" s="9" t="s">
        <v>178</v>
      </c>
      <c r="D82" s="28">
        <f t="shared" si="9"/>
        <v>26</v>
      </c>
      <c r="E82" s="7">
        <v>0</v>
      </c>
      <c r="F82" s="7">
        <v>25</v>
      </c>
      <c r="G82" s="7">
        <v>1</v>
      </c>
      <c r="H82" s="7">
        <v>0</v>
      </c>
      <c r="I82" s="7">
        <v>0</v>
      </c>
      <c r="J82" s="25">
        <f t="shared" si="10"/>
        <v>28</v>
      </c>
      <c r="K82" s="24">
        <f t="shared" si="11"/>
        <v>125</v>
      </c>
      <c r="L82" s="17" t="str" cm="1">
        <f t="array" ref="L82">_xlfn.IFS(A82="4lvl2",IF(J82&gt;=28,"No debe",28-J82), A82="4lvl1",IF(K82&gt;=28,"No debe",28-K82))</f>
        <v>No debe</v>
      </c>
    </row>
    <row r="83" spans="1:12" x14ac:dyDescent="0.25">
      <c r="A83" s="11" t="str">
        <f>IF(ISERROR(VLOOKUP(C83,'Caza lvl 1'!A:A,1,0)),"4lvl2","4lvl1")</f>
        <v>4lvl2</v>
      </c>
      <c r="B83" s="16" t="str">
        <f t="shared" si="8"/>
        <v>Cumplio</v>
      </c>
      <c r="C83" s="9" t="s">
        <v>179</v>
      </c>
      <c r="D83" s="28">
        <f t="shared" si="9"/>
        <v>29</v>
      </c>
      <c r="E83" s="7">
        <v>0</v>
      </c>
      <c r="F83" s="7">
        <v>29</v>
      </c>
      <c r="G83" s="7">
        <v>0</v>
      </c>
      <c r="H83" s="7">
        <v>0</v>
      </c>
      <c r="I83" s="7">
        <v>0</v>
      </c>
      <c r="J83" s="25">
        <f t="shared" si="10"/>
        <v>29</v>
      </c>
      <c r="K83" s="24">
        <f t="shared" si="11"/>
        <v>145</v>
      </c>
      <c r="L83" s="17" t="str" cm="1">
        <f t="array" ref="L83">_xlfn.IFS(A83="4lvl2",IF(J83&gt;=28,"No debe",28-J83), A83="4lvl1",IF(K83&gt;=28,"No debe",28-K83))</f>
        <v>No debe</v>
      </c>
    </row>
    <row r="84" spans="1:12" x14ac:dyDescent="0.25">
      <c r="A84" s="11" t="str">
        <f>IF(ISERROR(VLOOKUP(C84,'Caza lvl 1'!A:A,1,0)),"4lvl2","4lvl1")</f>
        <v>4lvl2</v>
      </c>
      <c r="B84" s="16" t="str">
        <f t="shared" si="8"/>
        <v>No cumplio</v>
      </c>
      <c r="C84" s="9" t="s">
        <v>180</v>
      </c>
      <c r="D84" s="28">
        <f t="shared" si="9"/>
        <v>16</v>
      </c>
      <c r="E84" s="7">
        <v>0</v>
      </c>
      <c r="F84" s="7">
        <v>15</v>
      </c>
      <c r="G84" s="7">
        <v>1</v>
      </c>
      <c r="H84" s="7">
        <v>0</v>
      </c>
      <c r="I84" s="7">
        <v>0</v>
      </c>
      <c r="J84" s="25">
        <f t="shared" si="10"/>
        <v>18</v>
      </c>
      <c r="K84" s="24">
        <f t="shared" si="11"/>
        <v>75</v>
      </c>
      <c r="L84" s="17" cm="1">
        <f t="array" ref="L84">_xlfn.IFS(A84="4lvl2",IF(J84&gt;=28,"No debe",28-J84), A84="4lvl1",IF(K84&gt;=28,"No debe",28-K84))</f>
        <v>10</v>
      </c>
    </row>
    <row r="85" spans="1:12" x14ac:dyDescent="0.25">
      <c r="A85" s="11" t="str">
        <f>IF(ISERROR(VLOOKUP(C85,'Caza lvl 1'!A:A,1,0)),"4lvl2","4lvl1")</f>
        <v>4lvl2</v>
      </c>
      <c r="B85" s="16" t="str">
        <f t="shared" si="8"/>
        <v>No cumplio</v>
      </c>
      <c r="C85" s="9" t="s">
        <v>149</v>
      </c>
      <c r="D85" s="28">
        <f t="shared" si="9"/>
        <v>21</v>
      </c>
      <c r="E85" s="7">
        <v>0</v>
      </c>
      <c r="F85" s="7">
        <v>18</v>
      </c>
      <c r="G85" s="7">
        <v>3</v>
      </c>
      <c r="H85" s="7">
        <v>0</v>
      </c>
      <c r="I85" s="7">
        <v>0</v>
      </c>
      <c r="J85" s="25">
        <f t="shared" si="10"/>
        <v>27</v>
      </c>
      <c r="K85" s="24">
        <f t="shared" si="11"/>
        <v>90</v>
      </c>
      <c r="L85" s="17" cm="1">
        <f t="array" ref="L85">_xlfn.IFS(A85="4lvl2",IF(J85&gt;=28,"No debe",28-J85), A85="4lvl1",IF(K85&gt;=28,"No debe",28-K85))</f>
        <v>1</v>
      </c>
    </row>
    <row r="86" spans="1:12" x14ac:dyDescent="0.25">
      <c r="A86" s="11" t="str">
        <f>IF(ISERROR(VLOOKUP(C86,'Caza lvl 1'!A:A,1,0)),"4lvl2","4lvl1")</f>
        <v>4lvl2</v>
      </c>
      <c r="B86" s="16" t="str">
        <f t="shared" si="8"/>
        <v>Cumplio</v>
      </c>
      <c r="C86" s="9" t="s">
        <v>155</v>
      </c>
      <c r="D86" s="28">
        <f t="shared" si="9"/>
        <v>37</v>
      </c>
      <c r="E86" s="7">
        <v>0</v>
      </c>
      <c r="F86" s="7">
        <v>37</v>
      </c>
      <c r="G86" s="7">
        <v>0</v>
      </c>
      <c r="H86" s="7">
        <v>0</v>
      </c>
      <c r="I86" s="7">
        <v>0</v>
      </c>
      <c r="J86" s="25">
        <f t="shared" si="10"/>
        <v>37</v>
      </c>
      <c r="K86" s="24">
        <f t="shared" si="11"/>
        <v>185</v>
      </c>
      <c r="L86" s="17" t="str" cm="1">
        <f t="array" ref="L86">_xlfn.IFS(A86="4lvl2",IF(J86&gt;=28,"No debe",28-J86), A86="4lvl1",IF(K86&gt;=28,"No debe",28-K86))</f>
        <v>No debe</v>
      </c>
    </row>
    <row r="87" spans="1:12" x14ac:dyDescent="0.25">
      <c r="A87" s="11" t="str">
        <f>IF(ISERROR(VLOOKUP(C87,'Caza lvl 1'!A:A,1,0)),"4lvl2","4lvl1")</f>
        <v>4lvl2</v>
      </c>
      <c r="B87" s="16" t="str">
        <f t="shared" si="8"/>
        <v>Cumplio</v>
      </c>
      <c r="C87" s="9" t="s">
        <v>6</v>
      </c>
      <c r="D87" s="28">
        <f t="shared" si="9"/>
        <v>41</v>
      </c>
      <c r="E87" s="7">
        <v>0</v>
      </c>
      <c r="F87" s="7">
        <v>30</v>
      </c>
      <c r="G87" s="7">
        <v>7</v>
      </c>
      <c r="H87" s="7">
        <v>0</v>
      </c>
      <c r="I87" s="7">
        <v>4</v>
      </c>
      <c r="J87" s="25">
        <f t="shared" si="10"/>
        <v>123</v>
      </c>
      <c r="K87" s="24">
        <f t="shared" si="11"/>
        <v>150</v>
      </c>
      <c r="L87" s="17" t="str" cm="1">
        <f t="array" ref="L87">_xlfn.IFS(A87="4lvl2",IF(J87&gt;=28,"No debe",28-J87), A87="4lvl1",IF(K87&gt;=28,"No debe",28-K87))</f>
        <v>No debe</v>
      </c>
    </row>
    <row r="88" spans="1:12" x14ac:dyDescent="0.25">
      <c r="A88" s="11" t="str">
        <f>IF(ISERROR(VLOOKUP(C88,'Caza lvl 1'!A:A,1,0)),"4lvl2","4lvl1")</f>
        <v>4lvl2</v>
      </c>
      <c r="B88" s="16" t="str">
        <f t="shared" si="8"/>
        <v>Cumplio</v>
      </c>
      <c r="C88" s="9" t="s">
        <v>181</v>
      </c>
      <c r="D88" s="28">
        <f t="shared" si="9"/>
        <v>37</v>
      </c>
      <c r="E88" s="7">
        <v>0</v>
      </c>
      <c r="F88" s="7">
        <v>37</v>
      </c>
      <c r="G88" s="7">
        <v>0</v>
      </c>
      <c r="H88" s="7">
        <v>0</v>
      </c>
      <c r="I88" s="7">
        <v>0</v>
      </c>
      <c r="J88" s="25">
        <f t="shared" si="10"/>
        <v>37</v>
      </c>
      <c r="K88" s="24">
        <f t="shared" si="11"/>
        <v>185</v>
      </c>
      <c r="L88" s="17" t="str" cm="1">
        <f t="array" ref="L88">_xlfn.IFS(A88="4lvl2",IF(J88&gt;=28,"No debe",28-J88), A88="4lvl1",IF(K88&gt;=28,"No debe",28-K88))</f>
        <v>No debe</v>
      </c>
    </row>
    <row r="89" spans="1:12" x14ac:dyDescent="0.25">
      <c r="A89" s="11" t="str">
        <f>IF(ISERROR(VLOOKUP(C89,'Caza lvl 1'!A:A,1,0)),"4lvl2","4lvl1")</f>
        <v>4lvl2</v>
      </c>
      <c r="B89" s="16" t="str">
        <f t="shared" si="8"/>
        <v>Cumplio</v>
      </c>
      <c r="C89" s="9" t="s">
        <v>124</v>
      </c>
      <c r="D89" s="28">
        <f t="shared" si="9"/>
        <v>30</v>
      </c>
      <c r="E89" s="7">
        <v>0</v>
      </c>
      <c r="F89" s="7">
        <v>29</v>
      </c>
      <c r="G89" s="7">
        <v>1</v>
      </c>
      <c r="H89" s="7">
        <v>0</v>
      </c>
      <c r="I89" s="7">
        <v>0</v>
      </c>
      <c r="J89" s="25">
        <f t="shared" si="10"/>
        <v>32</v>
      </c>
      <c r="K89" s="24">
        <f t="shared" si="11"/>
        <v>145</v>
      </c>
      <c r="L89" s="17" t="str" cm="1">
        <f t="array" ref="L89">_xlfn.IFS(A89="4lvl2",IF(J89&gt;=28,"No debe",28-J89), A89="4lvl1",IF(K89&gt;=28,"No debe",28-K89))</f>
        <v>No debe</v>
      </c>
    </row>
    <row r="90" spans="1:12" x14ac:dyDescent="0.25">
      <c r="A90" s="11" t="str">
        <f>IF(ISERROR(VLOOKUP(C90,'Caza lvl 1'!A:A,1,0)),"4lvl2","4lvl1")</f>
        <v>4lvl1</v>
      </c>
      <c r="B90" s="16" t="str">
        <f t="shared" si="8"/>
        <v>Cumplio</v>
      </c>
      <c r="C90" s="9" t="s">
        <v>40</v>
      </c>
      <c r="D90" s="28">
        <f t="shared" si="9"/>
        <v>6</v>
      </c>
      <c r="E90" s="7">
        <v>0</v>
      </c>
      <c r="F90" s="7">
        <v>6</v>
      </c>
      <c r="G90" s="7">
        <v>0</v>
      </c>
      <c r="H90" s="7">
        <v>0</v>
      </c>
      <c r="I90" s="7">
        <v>0</v>
      </c>
      <c r="J90" s="25">
        <f t="shared" si="10"/>
        <v>6</v>
      </c>
      <c r="K90" s="24">
        <f t="shared" si="11"/>
        <v>30</v>
      </c>
      <c r="L90" s="17" t="str" cm="1">
        <f t="array" ref="L90">_xlfn.IFS(A90="4lvl2",IF(J90&gt;=28,"No debe",28-J90), A90="4lvl1",IF(K90&gt;=28,"No debe",28-K90))</f>
        <v>No debe</v>
      </c>
    </row>
    <row r="91" spans="1:12" x14ac:dyDescent="0.25">
      <c r="A91" s="11" t="str">
        <f>IF(ISERROR(VLOOKUP(C91,'Caza lvl 1'!A:A,1,0)),"4lvl2","4lvl1")</f>
        <v>4lvl2</v>
      </c>
      <c r="B91" s="16" t="str">
        <f t="shared" si="8"/>
        <v>No cumplio</v>
      </c>
      <c r="C91" s="9" t="s">
        <v>182</v>
      </c>
      <c r="D91" s="28">
        <f t="shared" si="9"/>
        <v>16</v>
      </c>
      <c r="E91" s="7">
        <v>0</v>
      </c>
      <c r="F91" s="7">
        <v>16</v>
      </c>
      <c r="G91" s="7">
        <v>0</v>
      </c>
      <c r="H91" s="7">
        <v>0</v>
      </c>
      <c r="I91" s="7">
        <v>0</v>
      </c>
      <c r="J91" s="25">
        <f t="shared" si="10"/>
        <v>16</v>
      </c>
      <c r="K91" s="24">
        <f t="shared" si="11"/>
        <v>80</v>
      </c>
      <c r="L91" s="17" cm="1">
        <f t="array" ref="L91">_xlfn.IFS(A91="4lvl2",IF(J91&gt;=28,"No debe",28-J91), A91="4lvl1",IF(K91&gt;=28,"No debe",28-K91))</f>
        <v>12</v>
      </c>
    </row>
    <row r="92" spans="1:12" x14ac:dyDescent="0.25">
      <c r="A92" s="11" t="str">
        <f>IF(ISERROR(VLOOKUP(C92,'Caza lvl 1'!A:A,1,0)),"4lvl2","4lvl1")</f>
        <v>4lvl2</v>
      </c>
      <c r="B92" s="16" t="str">
        <f t="shared" si="8"/>
        <v>Cumplio</v>
      </c>
      <c r="C92" s="9" t="s">
        <v>63</v>
      </c>
      <c r="D92" s="28">
        <f t="shared" si="9"/>
        <v>24</v>
      </c>
      <c r="E92" s="7">
        <v>0</v>
      </c>
      <c r="F92" s="7">
        <v>22</v>
      </c>
      <c r="G92" s="7">
        <v>2</v>
      </c>
      <c r="H92" s="7">
        <v>0</v>
      </c>
      <c r="I92" s="7">
        <v>0</v>
      </c>
      <c r="J92" s="25">
        <f t="shared" si="10"/>
        <v>28</v>
      </c>
      <c r="K92" s="24">
        <f t="shared" si="11"/>
        <v>110</v>
      </c>
      <c r="L92" s="17" t="str" cm="1">
        <f t="array" ref="L92">_xlfn.IFS(A92="4lvl2",IF(J92&gt;=28,"No debe",28-J92), A92="4lvl1",IF(K92&gt;=28,"No debe",28-K92))</f>
        <v>No debe</v>
      </c>
    </row>
    <row r="93" spans="1:12" x14ac:dyDescent="0.25">
      <c r="A93" s="11" t="str">
        <f>IF(ISERROR(VLOOKUP(C93,'Caza lvl 1'!A:A,1,0)),"4lvl2","4lvl1")</f>
        <v>4lvl1</v>
      </c>
      <c r="B93" s="16" t="str">
        <f t="shared" si="8"/>
        <v>Cumplio</v>
      </c>
      <c r="C93" s="9" t="s">
        <v>183</v>
      </c>
      <c r="D93" s="28">
        <f t="shared" si="9"/>
        <v>25</v>
      </c>
      <c r="E93" s="7">
        <v>21</v>
      </c>
      <c r="F93" s="7">
        <v>4</v>
      </c>
      <c r="G93" s="7">
        <v>0</v>
      </c>
      <c r="H93" s="7">
        <v>0</v>
      </c>
      <c r="I93" s="7">
        <v>0</v>
      </c>
      <c r="J93" s="25">
        <f t="shared" si="10"/>
        <v>4</v>
      </c>
      <c r="K93" s="24">
        <f t="shared" si="11"/>
        <v>41</v>
      </c>
      <c r="L93" s="17" t="str" cm="1">
        <f t="array" ref="L93">_xlfn.IFS(A93="4lvl2",IF(J93&gt;=28,"No debe",28-J93), A93="4lvl1",IF(K93&gt;=28,"No debe",28-K93))</f>
        <v>No debe</v>
      </c>
    </row>
    <row r="94" spans="1:12" x14ac:dyDescent="0.25">
      <c r="A94" s="11" t="str">
        <f>IF(ISERROR(VLOOKUP(C94,'Caza lvl 1'!A:A,1,0)),"4lvl2","4lvl1")</f>
        <v>4lvl2</v>
      </c>
      <c r="B94" s="16" t="str">
        <f t="shared" si="8"/>
        <v>Cumplio</v>
      </c>
      <c r="C94" s="9" t="s">
        <v>184</v>
      </c>
      <c r="D94" s="28">
        <f t="shared" si="9"/>
        <v>49</v>
      </c>
      <c r="E94" s="7">
        <v>1</v>
      </c>
      <c r="F94" s="7">
        <v>48</v>
      </c>
      <c r="G94" s="7">
        <v>0</v>
      </c>
      <c r="H94" s="7">
        <v>0</v>
      </c>
      <c r="I94" s="7">
        <v>0</v>
      </c>
      <c r="J94" s="25">
        <f t="shared" si="10"/>
        <v>48</v>
      </c>
      <c r="K94" s="24">
        <f t="shared" si="11"/>
        <v>241</v>
      </c>
      <c r="L94" s="17" t="str" cm="1">
        <f t="array" ref="L94">_xlfn.IFS(A94="4lvl2",IF(J94&gt;=28,"No debe",28-J94), A94="4lvl1",IF(K94&gt;=28,"No debe",28-K94))</f>
        <v>No debe</v>
      </c>
    </row>
    <row r="95" spans="1:12" x14ac:dyDescent="0.25">
      <c r="A95" s="11" t="str">
        <f>IF(ISERROR(VLOOKUP(C95,'Caza lvl 1'!A:A,1,0)),"4lvl2","4lvl1")</f>
        <v>4lvl2</v>
      </c>
      <c r="B95" s="16" t="str">
        <f t="shared" si="8"/>
        <v>Cumplio</v>
      </c>
      <c r="C95" s="9" t="s">
        <v>185</v>
      </c>
      <c r="D95" s="28">
        <f t="shared" si="9"/>
        <v>30</v>
      </c>
      <c r="E95" s="7">
        <v>0</v>
      </c>
      <c r="F95" s="7">
        <v>30</v>
      </c>
      <c r="G95" s="7">
        <v>0</v>
      </c>
      <c r="H95" s="7">
        <v>0</v>
      </c>
      <c r="I95" s="7">
        <v>0</v>
      </c>
      <c r="J95" s="25">
        <f t="shared" si="10"/>
        <v>30</v>
      </c>
      <c r="K95" s="24">
        <f t="shared" si="11"/>
        <v>150</v>
      </c>
      <c r="L95" s="17" t="str" cm="1">
        <f t="array" ref="L95">_xlfn.IFS(A95="4lvl2",IF(J95&gt;=28,"No debe",28-J95), A95="4lvl1",IF(K95&gt;=28,"No debe",28-K95))</f>
        <v>No debe</v>
      </c>
    </row>
    <row r="96" spans="1:12" x14ac:dyDescent="0.25">
      <c r="A96" s="11" t="str">
        <f>IF(ISERROR(VLOOKUP(C96,'Caza lvl 1'!A:A,1,0)),"4lvl2","4lvl1")</f>
        <v>4lvl2</v>
      </c>
      <c r="B96" s="16" t="str">
        <f t="shared" si="8"/>
        <v>Cumplio</v>
      </c>
      <c r="C96" s="9" t="s">
        <v>143</v>
      </c>
      <c r="D96" s="28">
        <f t="shared" si="9"/>
        <v>16</v>
      </c>
      <c r="E96" s="7">
        <v>0</v>
      </c>
      <c r="F96" s="7">
        <v>3</v>
      </c>
      <c r="G96" s="7">
        <v>13</v>
      </c>
      <c r="H96" s="7">
        <v>0</v>
      </c>
      <c r="I96" s="7">
        <v>0</v>
      </c>
      <c r="J96" s="25">
        <f t="shared" si="10"/>
        <v>42</v>
      </c>
      <c r="K96" s="24">
        <f t="shared" si="11"/>
        <v>15</v>
      </c>
      <c r="L96" s="17" t="str" cm="1">
        <f t="array" ref="L96">_xlfn.IFS(A96="4lvl2",IF(J96&gt;=28,"No debe",28-J96), A96="4lvl1",IF(K96&gt;=28,"No debe",28-K96))</f>
        <v>No debe</v>
      </c>
    </row>
    <row r="97" spans="1:12" x14ac:dyDescent="0.25">
      <c r="A97" s="11" t="str">
        <f>IF(ISERROR(VLOOKUP(C97,'Caza lvl 1'!A:A,1,0)),"4lvl2","4lvl1")</f>
        <v>4lvl2</v>
      </c>
      <c r="B97" s="16" t="str">
        <f t="shared" si="8"/>
        <v>Cumplio</v>
      </c>
      <c r="C97" s="9" t="s">
        <v>141</v>
      </c>
      <c r="D97" s="28">
        <f t="shared" si="9"/>
        <v>36</v>
      </c>
      <c r="E97" s="7">
        <v>0</v>
      </c>
      <c r="F97" s="7">
        <v>30</v>
      </c>
      <c r="G97" s="7">
        <v>6</v>
      </c>
      <c r="H97" s="7">
        <v>0</v>
      </c>
      <c r="I97" s="7">
        <v>0</v>
      </c>
      <c r="J97" s="25">
        <f t="shared" si="10"/>
        <v>48</v>
      </c>
      <c r="K97" s="24">
        <f t="shared" si="11"/>
        <v>150</v>
      </c>
      <c r="L97" s="17" t="str" cm="1">
        <f t="array" ref="L97">_xlfn.IFS(A97="4lvl2",IF(J97&gt;=28,"No debe",28-J97), A97="4lvl1",IF(K97&gt;=28,"No debe",28-K97))</f>
        <v>No debe</v>
      </c>
    </row>
    <row r="98" spans="1:12" x14ac:dyDescent="0.25">
      <c r="A98" s="11" t="str">
        <f>IF(ISERROR(VLOOKUP(C98,'Caza lvl 1'!A:A,1,0)),"4lvl2","4lvl1")</f>
        <v>4lvl2</v>
      </c>
      <c r="B98" s="16" t="str">
        <f t="shared" si="8"/>
        <v>Cumplio</v>
      </c>
      <c r="C98" s="9" t="s">
        <v>186</v>
      </c>
      <c r="D98" s="28">
        <f t="shared" si="9"/>
        <v>20</v>
      </c>
      <c r="E98" s="7">
        <v>0</v>
      </c>
      <c r="F98" s="7">
        <v>19</v>
      </c>
      <c r="G98" s="7">
        <v>0</v>
      </c>
      <c r="H98" s="7">
        <v>1</v>
      </c>
      <c r="I98" s="7">
        <v>0</v>
      </c>
      <c r="J98" s="25">
        <f t="shared" si="10"/>
        <v>28</v>
      </c>
      <c r="K98" s="24">
        <f t="shared" si="11"/>
        <v>95</v>
      </c>
      <c r="L98" s="17" t="str" cm="1">
        <f t="array" ref="L98">_xlfn.IFS(A98="4lvl2",IF(J98&gt;=28,"No debe",28-J98), A98="4lvl1",IF(K98&gt;=28,"No debe",28-K98))</f>
        <v>No debe</v>
      </c>
    </row>
    <row r="99" spans="1:12" x14ac:dyDescent="0.25">
      <c r="A99" s="11" t="str">
        <f>IF(ISERROR(VLOOKUP(C99,'Caza lvl 1'!A:A,1,0)),"4lvl2","4lvl1")</f>
        <v>4lvl2</v>
      </c>
      <c r="B99" s="16" t="str">
        <f t="shared" si="8"/>
        <v>Cumplio</v>
      </c>
      <c r="C99" s="9" t="s">
        <v>187</v>
      </c>
      <c r="D99" s="28">
        <f t="shared" si="9"/>
        <v>38</v>
      </c>
      <c r="E99" s="7">
        <v>10</v>
      </c>
      <c r="F99" s="7">
        <v>28</v>
      </c>
      <c r="G99" s="7">
        <v>0</v>
      </c>
      <c r="H99" s="7">
        <v>0</v>
      </c>
      <c r="I99" s="7">
        <v>0</v>
      </c>
      <c r="J99" s="25">
        <f t="shared" si="10"/>
        <v>28</v>
      </c>
      <c r="K99" s="24">
        <f t="shared" si="11"/>
        <v>150</v>
      </c>
      <c r="L99" s="17" t="str" cm="1">
        <f t="array" ref="L99">_xlfn.IFS(A99="4lvl2",IF(J99&gt;=28,"No debe",28-J99), A99="4lvl1",IF(K99&gt;=28,"No debe",28-K99))</f>
        <v>No debe</v>
      </c>
    </row>
    <row r="100" spans="1:12" x14ac:dyDescent="0.25">
      <c r="A100" s="11" t="str">
        <f>IF(ISERROR(VLOOKUP(C100,'Caza lvl 1'!A:A,1,0)),"4lvl2","4lvl1")</f>
        <v>4lvl2</v>
      </c>
      <c r="B100" s="16" t="str">
        <f t="shared" si="8"/>
        <v>No cumplio</v>
      </c>
      <c r="C100" s="9" t="s">
        <v>127</v>
      </c>
      <c r="D100" s="28">
        <f t="shared" si="9"/>
        <v>27</v>
      </c>
      <c r="E100" s="7">
        <v>0</v>
      </c>
      <c r="F100" s="7">
        <v>27</v>
      </c>
      <c r="G100" s="7">
        <v>0</v>
      </c>
      <c r="H100" s="7">
        <v>0</v>
      </c>
      <c r="I100" s="7">
        <v>0</v>
      </c>
      <c r="J100" s="25">
        <f t="shared" si="10"/>
        <v>27</v>
      </c>
      <c r="K100" s="24">
        <f t="shared" si="11"/>
        <v>135</v>
      </c>
      <c r="L100" s="17" cm="1">
        <f t="array" ref="L100">_xlfn.IFS(A100="4lvl2",IF(J100&gt;=28,"No debe",28-J100), A100="4lvl1",IF(K100&gt;=28,"No debe",28-K100))</f>
        <v>1</v>
      </c>
    </row>
    <row r="101" spans="1:12" x14ac:dyDescent="0.25">
      <c r="A101" s="11" t="str">
        <f>IF(ISERROR(VLOOKUP(C101,'Caza lvl 1'!A:A,1,0)),"4lvl2","4lvl1")</f>
        <v>4lvl2</v>
      </c>
      <c r="B101" s="16" t="str">
        <f t="shared" ref="B101:B132" si="12">_xlfn.IFS(A101 = "4lvl2",IF(J101&gt;=28,"Cumplio", "No cumplio"),A101 = "4lvl1",IF(K101&gt;= 28,"Cumplio","No cumplio"))</f>
        <v>Cumplio</v>
      </c>
      <c r="C101" s="9" t="s">
        <v>188</v>
      </c>
      <c r="D101" s="28">
        <f t="shared" si="9"/>
        <v>30</v>
      </c>
      <c r="E101" s="7">
        <v>0</v>
      </c>
      <c r="F101" s="7">
        <v>30</v>
      </c>
      <c r="G101" s="7">
        <v>0</v>
      </c>
      <c r="H101" s="7">
        <v>0</v>
      </c>
      <c r="I101" s="7">
        <v>0</v>
      </c>
      <c r="J101" s="25">
        <f t="shared" ref="J101:J132" si="13">(G101*3)+(H101*9)+(I101*18)+F101</f>
        <v>30</v>
      </c>
      <c r="K101" s="24">
        <f t="shared" si="11"/>
        <v>150</v>
      </c>
      <c r="L101" s="17" t="str" cm="1">
        <f t="array" ref="L101">_xlfn.IFS(A101="4lvl2",IF(J101&gt;=28,"No debe",28-J101), A101="4lvl1",IF(K101&gt;=28,"No debe",28-K101))</f>
        <v>No debe</v>
      </c>
    </row>
    <row r="102" spans="1:12" x14ac:dyDescent="0.25">
      <c r="A102" s="11" t="str">
        <f>IF(ISERROR(VLOOKUP(C102,'Caza lvl 1'!A:A,1,0)),"4lvl2","4lvl1")</f>
        <v>4lvl2</v>
      </c>
      <c r="B102" s="16" t="str">
        <f t="shared" si="12"/>
        <v>No cumplio</v>
      </c>
      <c r="C102" s="9" t="s">
        <v>189</v>
      </c>
      <c r="D102" s="28">
        <f t="shared" si="9"/>
        <v>23</v>
      </c>
      <c r="E102" s="7">
        <v>0</v>
      </c>
      <c r="F102" s="7">
        <v>23</v>
      </c>
      <c r="G102" s="7">
        <v>0</v>
      </c>
      <c r="H102" s="7">
        <v>0</v>
      </c>
      <c r="I102" s="7">
        <v>0</v>
      </c>
      <c r="J102" s="25">
        <f t="shared" si="13"/>
        <v>23</v>
      </c>
      <c r="K102" s="24">
        <f t="shared" si="11"/>
        <v>115</v>
      </c>
      <c r="L102" s="17" cm="1">
        <f t="array" ref="L102">_xlfn.IFS(A102="4lvl2",IF(J102&gt;=28,"No debe",28-J102), A102="4lvl1",IF(K102&gt;=28,"No debe",28-K102))</f>
        <v>5</v>
      </c>
    </row>
  </sheetData>
  <autoFilter ref="A4:L102" xr:uid="{69F4E31B-89C1-4409-9A86-5CBD30F5EBA1}">
    <sortState xmlns:xlrd2="http://schemas.microsoft.com/office/spreadsheetml/2017/richdata2" ref="A5:L102">
      <sortCondition ref="C4:C102"/>
    </sortState>
  </autoFilter>
  <conditionalFormatting sqref="B5:B102">
    <cfRule type="beginsWith" dxfId="7" priority="3" operator="beginsWith" text="Cumplio">
      <formula>LEFT(B5,LEN("Cumplio"))="Cumplio"</formula>
    </cfRule>
    <cfRule type="containsText" dxfId="6" priority="4" operator="containsText" text="No cumplio">
      <formula>NOT(ISERROR(SEARCH("No cumplio",B5)))</formula>
    </cfRule>
  </conditionalFormatting>
  <conditionalFormatting sqref="L5:L102">
    <cfRule type="cellIs" dxfId="5" priority="1" operator="between">
      <formula>1</formula>
      <formula>9999999</formula>
    </cfRule>
    <cfRule type="containsText" dxfId="4" priority="2" operator="containsText" text="No debe">
      <formula>NOT(ISERROR(SEARCH("No debe",L5)))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785A9D-A059-4BB3-964A-E1078E880C04}">
  <dimension ref="A1:H100"/>
  <sheetViews>
    <sheetView topLeftCell="B1" workbookViewId="0">
      <selection activeCell="D112" sqref="D112"/>
    </sheetView>
  </sheetViews>
  <sheetFormatPr baseColWidth="10" defaultRowHeight="15" x14ac:dyDescent="0.25"/>
  <cols>
    <col min="1" max="1" width="4" bestFit="1" customWidth="1"/>
    <col min="2" max="2" width="15.42578125" bestFit="1" customWidth="1"/>
    <col min="3" max="6" width="21.7109375" bestFit="1" customWidth="1"/>
    <col min="7" max="7" width="21.7109375" customWidth="1"/>
  </cols>
  <sheetData>
    <row r="1" spans="1:8" x14ac:dyDescent="0.25">
      <c r="A1" s="4" t="s">
        <v>47</v>
      </c>
      <c r="B1" s="2" t="s">
        <v>0</v>
      </c>
      <c r="C1" s="27">
        <v>45851</v>
      </c>
      <c r="D1" s="27">
        <v>45858</v>
      </c>
      <c r="E1" s="27"/>
      <c r="F1" s="27"/>
      <c r="G1" s="27"/>
      <c r="H1" s="18" t="s">
        <v>1</v>
      </c>
    </row>
    <row r="2" spans="1:8" x14ac:dyDescent="0.25">
      <c r="A2" s="12">
        <v>1</v>
      </c>
      <c r="B2" s="9" t="s">
        <v>6</v>
      </c>
      <c r="C2" s="19">
        <f>IFERROR(VLOOKUP(B2,'13-07-2025'!C:J,8,0), 0)</f>
        <v>50</v>
      </c>
      <c r="D2" s="19">
        <f>IFERROR(VLOOKUP(B2,Caza!C:J,8,0), 0)</f>
        <v>123</v>
      </c>
      <c r="E2" s="19"/>
      <c r="F2" s="19"/>
      <c r="G2" s="19"/>
      <c r="H2" s="23">
        <f t="shared" ref="H2:H33" si="0">SUM(C2:G2)</f>
        <v>173</v>
      </c>
    </row>
    <row r="3" spans="1:8" x14ac:dyDescent="0.25">
      <c r="A3" s="12">
        <v>2</v>
      </c>
      <c r="B3" s="9" t="s">
        <v>151</v>
      </c>
      <c r="C3" s="19">
        <f>IFERROR(VLOOKUP(B3,'13-07-2025'!C:J,8,0), 0)</f>
        <v>74</v>
      </c>
      <c r="D3" s="19">
        <f>IFERROR(VLOOKUP(B3,Caza!C:J,8,0), 0)</f>
        <v>98</v>
      </c>
      <c r="E3" s="19"/>
      <c r="F3" s="19"/>
      <c r="G3" s="19"/>
      <c r="H3" s="23">
        <f t="shared" si="0"/>
        <v>172</v>
      </c>
    </row>
    <row r="4" spans="1:8" x14ac:dyDescent="0.25">
      <c r="A4" s="12">
        <v>3</v>
      </c>
      <c r="B4" s="9" t="s">
        <v>94</v>
      </c>
      <c r="C4" s="19">
        <f>IFERROR(VLOOKUP(B4,'13-07-2025'!C:J,8,0), 0)</f>
        <v>52</v>
      </c>
      <c r="D4" s="19">
        <f>IFERROR(VLOOKUP(B4,Caza!C:J,8,0), 0)</f>
        <v>86</v>
      </c>
      <c r="E4" s="19"/>
      <c r="F4" s="19"/>
      <c r="G4" s="19"/>
      <c r="H4" s="23">
        <f t="shared" si="0"/>
        <v>138</v>
      </c>
    </row>
    <row r="5" spans="1:8" x14ac:dyDescent="0.25">
      <c r="A5" s="12">
        <v>4</v>
      </c>
      <c r="B5" s="9" t="s">
        <v>148</v>
      </c>
      <c r="C5" s="19">
        <f>IFERROR(VLOOKUP(B5,'13-07-2025'!C:J,8,0), 0)</f>
        <v>60</v>
      </c>
      <c r="D5" s="19">
        <f>IFERROR(VLOOKUP(B5,Caza!C:J,8,0), 0)</f>
        <v>73</v>
      </c>
      <c r="E5" s="19"/>
      <c r="F5" s="19"/>
      <c r="G5" s="19"/>
      <c r="H5" s="23">
        <f t="shared" si="0"/>
        <v>133</v>
      </c>
    </row>
    <row r="6" spans="1:8" x14ac:dyDescent="0.25">
      <c r="A6" s="12">
        <v>5</v>
      </c>
      <c r="B6" s="9" t="s">
        <v>101</v>
      </c>
      <c r="C6" s="19">
        <f>IFERROR(VLOOKUP(B6,'13-07-2025'!C:J,8,0), 0)</f>
        <v>72</v>
      </c>
      <c r="D6" s="19">
        <f>IFERROR(VLOOKUP(B6,Caza!C:J,8,0), 0)</f>
        <v>57</v>
      </c>
      <c r="E6" s="19"/>
      <c r="F6" s="19"/>
      <c r="G6" s="19"/>
      <c r="H6" s="23">
        <f t="shared" si="0"/>
        <v>129</v>
      </c>
    </row>
    <row r="7" spans="1:8" x14ac:dyDescent="0.25">
      <c r="A7" s="12">
        <v>6</v>
      </c>
      <c r="B7" s="9" t="s">
        <v>146</v>
      </c>
      <c r="C7" s="19">
        <f>IFERROR(VLOOKUP(B7,'13-07-2025'!C:J,8,0), 0)</f>
        <v>67</v>
      </c>
      <c r="D7" s="19">
        <f>IFERROR(VLOOKUP(B7,Caza!C:J,8,0), 0)</f>
        <v>55</v>
      </c>
      <c r="E7" s="19"/>
      <c r="F7" s="19"/>
      <c r="G7" s="19"/>
      <c r="H7" s="23">
        <f t="shared" si="0"/>
        <v>122</v>
      </c>
    </row>
    <row r="8" spans="1:8" x14ac:dyDescent="0.25">
      <c r="A8" s="12">
        <v>7</v>
      </c>
      <c r="B8" s="9" t="s">
        <v>105</v>
      </c>
      <c r="C8" s="19">
        <f>IFERROR(VLOOKUP(B8,'13-07-2025'!C:J,8,0), 0)</f>
        <v>61</v>
      </c>
      <c r="D8" s="19">
        <f>IFERROR(VLOOKUP(B8,Caza!C:J,8,0), 0)</f>
        <v>56</v>
      </c>
      <c r="E8" s="19"/>
      <c r="F8" s="19"/>
      <c r="G8" s="19"/>
      <c r="H8" s="23">
        <f t="shared" si="0"/>
        <v>117</v>
      </c>
    </row>
    <row r="9" spans="1:8" x14ac:dyDescent="0.25">
      <c r="A9" s="12">
        <v>8</v>
      </c>
      <c r="B9" s="9" t="s">
        <v>133</v>
      </c>
      <c r="C9" s="19">
        <f>IFERROR(VLOOKUP(B9,'13-07-2025'!C:J,8,0), 0)</f>
        <v>39</v>
      </c>
      <c r="D9" s="19">
        <f>IFERROR(VLOOKUP(B9,Caza!C:J,8,0), 0)</f>
        <v>74</v>
      </c>
      <c r="E9" s="19"/>
      <c r="F9" s="19"/>
      <c r="G9" s="19"/>
      <c r="H9" s="23">
        <f t="shared" si="0"/>
        <v>113</v>
      </c>
    </row>
    <row r="10" spans="1:8" x14ac:dyDescent="0.25">
      <c r="A10" s="12">
        <v>9</v>
      </c>
      <c r="B10" s="9" t="s">
        <v>143</v>
      </c>
      <c r="C10" s="19">
        <f>IFERROR(VLOOKUP(B10,'13-07-2025'!C:J,8,0), 0)</f>
        <v>70</v>
      </c>
      <c r="D10" s="19">
        <f>IFERROR(VLOOKUP(B10,Caza!C:J,8,0), 0)</f>
        <v>42</v>
      </c>
      <c r="E10" s="19"/>
      <c r="F10" s="19"/>
      <c r="G10" s="19"/>
      <c r="H10" s="23">
        <f t="shared" si="0"/>
        <v>112</v>
      </c>
    </row>
    <row r="11" spans="1:8" x14ac:dyDescent="0.25">
      <c r="A11" s="12">
        <v>10</v>
      </c>
      <c r="B11" s="9" t="s">
        <v>152</v>
      </c>
      <c r="C11" s="19">
        <f>IFERROR(VLOOKUP(B11,'13-07-2025'!C:J,8,0), 0)</f>
        <v>55</v>
      </c>
      <c r="D11" s="19">
        <f>IFERROR(VLOOKUP(B11,Caza!C:J,8,0), 0)</f>
        <v>55</v>
      </c>
      <c r="E11" s="19"/>
      <c r="F11" s="19"/>
      <c r="G11" s="19"/>
      <c r="H11" s="23">
        <f t="shared" si="0"/>
        <v>110</v>
      </c>
    </row>
    <row r="12" spans="1:8" x14ac:dyDescent="0.25">
      <c r="A12" s="12">
        <v>11</v>
      </c>
      <c r="B12" s="9" t="s">
        <v>174</v>
      </c>
      <c r="C12" s="19">
        <f>IFERROR(VLOOKUP(B12,'13-07-2025'!C:J,8,0), 0)</f>
        <v>44</v>
      </c>
      <c r="D12" s="19">
        <f>IFERROR(VLOOKUP(B12,Caza!C:J,8,0), 0)</f>
        <v>59</v>
      </c>
      <c r="E12" s="19"/>
      <c r="F12" s="19"/>
      <c r="G12" s="19"/>
      <c r="H12" s="23">
        <f t="shared" si="0"/>
        <v>103</v>
      </c>
    </row>
    <row r="13" spans="1:8" x14ac:dyDescent="0.25">
      <c r="A13" s="12">
        <v>12</v>
      </c>
      <c r="B13" s="9" t="s">
        <v>134</v>
      </c>
      <c r="C13" s="19">
        <f>IFERROR(VLOOKUP(B13,'13-07-2025'!C:J,8,0), 0)</f>
        <v>54</v>
      </c>
      <c r="D13" s="19">
        <f>IFERROR(VLOOKUP(B13,Caza!C:J,8,0), 0)</f>
        <v>48</v>
      </c>
      <c r="E13" s="19"/>
      <c r="F13" s="19"/>
      <c r="G13" s="19"/>
      <c r="H13" s="23">
        <f t="shared" si="0"/>
        <v>102</v>
      </c>
    </row>
    <row r="14" spans="1:8" x14ac:dyDescent="0.25">
      <c r="A14" s="12">
        <v>13</v>
      </c>
      <c r="B14" s="9" t="s">
        <v>171</v>
      </c>
      <c r="C14" s="19">
        <f>IFERROR(VLOOKUP(B14,'13-07-2025'!C:J,8,0), 0)</f>
        <v>45</v>
      </c>
      <c r="D14" s="19">
        <f>IFERROR(VLOOKUP(B14,Caza!C:J,8,0), 0)</f>
        <v>55</v>
      </c>
      <c r="E14" s="19"/>
      <c r="F14" s="19"/>
      <c r="G14" s="19"/>
      <c r="H14" s="23">
        <f t="shared" si="0"/>
        <v>100</v>
      </c>
    </row>
    <row r="15" spans="1:8" x14ac:dyDescent="0.25">
      <c r="A15" s="12">
        <v>14</v>
      </c>
      <c r="B15" s="9" t="s">
        <v>137</v>
      </c>
      <c r="C15" s="19">
        <f>IFERROR(VLOOKUP(B15,'13-07-2025'!C:J,8,0), 0)</f>
        <v>45</v>
      </c>
      <c r="D15" s="19">
        <f>IFERROR(VLOOKUP(B15,Caza!C:J,8,0), 0)</f>
        <v>55</v>
      </c>
      <c r="E15" s="19"/>
      <c r="F15" s="19"/>
      <c r="G15" s="19"/>
      <c r="H15" s="23">
        <f t="shared" si="0"/>
        <v>100</v>
      </c>
    </row>
    <row r="16" spans="1:8" x14ac:dyDescent="0.25">
      <c r="A16" s="12">
        <v>15</v>
      </c>
      <c r="B16" s="9" t="s">
        <v>141</v>
      </c>
      <c r="C16" s="19">
        <f>IFERROR(VLOOKUP(B16,'13-07-2025'!C:J,8,0), 0)</f>
        <v>51</v>
      </c>
      <c r="D16" s="19">
        <f>IFERROR(VLOOKUP(B16,Caza!C:J,8,0), 0)</f>
        <v>48</v>
      </c>
      <c r="E16" s="19"/>
      <c r="F16" s="19"/>
      <c r="G16" s="19"/>
      <c r="H16" s="23">
        <f t="shared" si="0"/>
        <v>99</v>
      </c>
    </row>
    <row r="17" spans="1:8" x14ac:dyDescent="0.25">
      <c r="A17" s="12">
        <v>16</v>
      </c>
      <c r="B17" s="9" t="s">
        <v>169</v>
      </c>
      <c r="C17" s="19">
        <f>IFERROR(VLOOKUP(B17,'13-07-2025'!C:J,8,0), 0)</f>
        <v>47</v>
      </c>
      <c r="D17" s="19">
        <f>IFERROR(VLOOKUP(B17,Caza!C:J,8,0), 0)</f>
        <v>49</v>
      </c>
      <c r="E17" s="19"/>
      <c r="F17" s="19"/>
      <c r="G17" s="19"/>
      <c r="H17" s="23">
        <f t="shared" si="0"/>
        <v>96</v>
      </c>
    </row>
    <row r="18" spans="1:8" x14ac:dyDescent="0.25">
      <c r="A18" s="12">
        <v>17</v>
      </c>
      <c r="B18" s="9" t="s">
        <v>112</v>
      </c>
      <c r="C18" s="19">
        <f>IFERROR(VLOOKUP(B18,'13-07-2025'!C:J,8,0), 0)</f>
        <v>52</v>
      </c>
      <c r="D18" s="19">
        <f>IFERROR(VLOOKUP(B18,Caza!C:J,8,0), 0)</f>
        <v>42</v>
      </c>
      <c r="E18" s="19"/>
      <c r="F18" s="19"/>
      <c r="G18" s="19"/>
      <c r="H18" s="23">
        <f t="shared" si="0"/>
        <v>94</v>
      </c>
    </row>
    <row r="19" spans="1:8" x14ac:dyDescent="0.25">
      <c r="A19" s="12">
        <v>18</v>
      </c>
      <c r="B19" s="9" t="s">
        <v>184</v>
      </c>
      <c r="C19" s="19">
        <f>IFERROR(VLOOKUP(B19,'13-07-2025'!C:J,8,0), 0)</f>
        <v>44</v>
      </c>
      <c r="D19" s="19">
        <f>IFERROR(VLOOKUP(B19,Caza!C:J,8,0), 0)</f>
        <v>48</v>
      </c>
      <c r="E19" s="19"/>
      <c r="F19" s="19"/>
      <c r="G19" s="19"/>
      <c r="H19" s="23">
        <f t="shared" si="0"/>
        <v>92</v>
      </c>
    </row>
    <row r="20" spans="1:8" x14ac:dyDescent="0.25">
      <c r="A20" s="12">
        <v>19</v>
      </c>
      <c r="B20" s="9" t="s">
        <v>165</v>
      </c>
      <c r="C20" s="19">
        <f>IFERROR(VLOOKUP(B20,'13-07-2025'!C:J,8,0), 0)</f>
        <v>35</v>
      </c>
      <c r="D20" s="19">
        <f>IFERROR(VLOOKUP(B20,Caza!C:J,8,0), 0)</f>
        <v>54</v>
      </c>
      <c r="E20" s="19"/>
      <c r="F20" s="19"/>
      <c r="G20" s="19"/>
      <c r="H20" s="23">
        <f t="shared" si="0"/>
        <v>89</v>
      </c>
    </row>
    <row r="21" spans="1:8" x14ac:dyDescent="0.25">
      <c r="A21" s="12">
        <v>20</v>
      </c>
      <c r="B21" s="9" t="s">
        <v>160</v>
      </c>
      <c r="C21" s="19">
        <f>IFERROR(VLOOKUP(B21,'13-07-2025'!C:J,8,0), 0)</f>
        <v>41</v>
      </c>
      <c r="D21" s="19">
        <f>IFERROR(VLOOKUP(B21,Caza!C:J,8,0), 0)</f>
        <v>45</v>
      </c>
      <c r="E21" s="19"/>
      <c r="F21" s="19"/>
      <c r="G21" s="19"/>
      <c r="H21" s="23">
        <f t="shared" si="0"/>
        <v>86</v>
      </c>
    </row>
    <row r="22" spans="1:8" x14ac:dyDescent="0.25">
      <c r="A22" s="12">
        <v>21</v>
      </c>
      <c r="B22" s="9" t="s">
        <v>98</v>
      </c>
      <c r="C22" s="19">
        <f>IFERROR(VLOOKUP(B22,'13-07-2025'!C:J,8,0), 0)</f>
        <v>41</v>
      </c>
      <c r="D22" s="19">
        <f>IFERROR(VLOOKUP(B22,Caza!C:J,8,0), 0)</f>
        <v>44</v>
      </c>
      <c r="E22" s="19"/>
      <c r="F22" s="19"/>
      <c r="G22" s="19"/>
      <c r="H22" s="23">
        <f t="shared" si="0"/>
        <v>85</v>
      </c>
    </row>
    <row r="23" spans="1:8" x14ac:dyDescent="0.25">
      <c r="A23" s="12">
        <v>22</v>
      </c>
      <c r="B23" s="9" t="s">
        <v>114</v>
      </c>
      <c r="C23" s="19">
        <f>IFERROR(VLOOKUP(B23,'13-07-2025'!C:J,8,0), 0)</f>
        <v>45</v>
      </c>
      <c r="D23" s="19">
        <f>IFERROR(VLOOKUP(B23,Caza!C:J,8,0), 0)</f>
        <v>37</v>
      </c>
      <c r="E23" s="19"/>
      <c r="F23" s="19"/>
      <c r="G23" s="19"/>
      <c r="H23" s="23">
        <f t="shared" si="0"/>
        <v>82</v>
      </c>
    </row>
    <row r="24" spans="1:8" x14ac:dyDescent="0.25">
      <c r="A24" s="12">
        <v>23</v>
      </c>
      <c r="B24" s="9" t="s">
        <v>74</v>
      </c>
      <c r="C24" s="19">
        <f>IFERROR(VLOOKUP(B24,'13-07-2025'!C:J,8,0), 0)</f>
        <v>38</v>
      </c>
      <c r="D24" s="19">
        <f>IFERROR(VLOOKUP(B24,Caza!C:J,8,0), 0)</f>
        <v>44</v>
      </c>
      <c r="E24" s="19"/>
      <c r="F24" s="19"/>
      <c r="G24" s="19"/>
      <c r="H24" s="23">
        <f t="shared" si="0"/>
        <v>82</v>
      </c>
    </row>
    <row r="25" spans="1:8" x14ac:dyDescent="0.25">
      <c r="A25" s="12">
        <v>24</v>
      </c>
      <c r="B25" s="9" t="s">
        <v>173</v>
      </c>
      <c r="C25" s="19">
        <f>IFERROR(VLOOKUP(B25,'13-07-2025'!C:J,8,0), 0)</f>
        <v>46</v>
      </c>
      <c r="D25" s="19">
        <f>IFERROR(VLOOKUP(B25,Caza!C:J,8,0), 0)</f>
        <v>36</v>
      </c>
      <c r="E25" s="19"/>
      <c r="F25" s="19"/>
      <c r="G25" s="19"/>
      <c r="H25" s="23">
        <f t="shared" si="0"/>
        <v>82</v>
      </c>
    </row>
    <row r="26" spans="1:8" x14ac:dyDescent="0.25">
      <c r="A26" s="12">
        <v>25</v>
      </c>
      <c r="B26" s="9" t="s">
        <v>145</v>
      </c>
      <c r="C26" s="19">
        <f>IFERROR(VLOOKUP(B26,'13-07-2025'!C:J,8,0), 0)</f>
        <v>38</v>
      </c>
      <c r="D26" s="19">
        <f>IFERROR(VLOOKUP(B26,Caza!C:J,8,0), 0)</f>
        <v>44</v>
      </c>
      <c r="E26" s="19"/>
      <c r="F26" s="19"/>
      <c r="G26" s="19"/>
      <c r="H26" s="23">
        <f t="shared" si="0"/>
        <v>82</v>
      </c>
    </row>
    <row r="27" spans="1:8" x14ac:dyDescent="0.25">
      <c r="A27" s="12">
        <v>26</v>
      </c>
      <c r="B27" s="9" t="s">
        <v>147</v>
      </c>
      <c r="C27" s="19">
        <f>IFERROR(VLOOKUP(B27,'13-07-2025'!C:J,8,0), 0)</f>
        <v>44</v>
      </c>
      <c r="D27" s="19">
        <f>IFERROR(VLOOKUP(B27,Caza!C:J,8,0), 0)</f>
        <v>38</v>
      </c>
      <c r="E27" s="19"/>
      <c r="F27" s="19"/>
      <c r="G27" s="19"/>
      <c r="H27" s="23">
        <f t="shared" si="0"/>
        <v>82</v>
      </c>
    </row>
    <row r="28" spans="1:8" x14ac:dyDescent="0.25">
      <c r="A28" s="12">
        <v>27</v>
      </c>
      <c r="B28" s="9" t="s">
        <v>168</v>
      </c>
      <c r="C28" s="19">
        <f>IFERROR(VLOOKUP(B28,'13-07-2025'!C:J,8,0), 0)</f>
        <v>41</v>
      </c>
      <c r="D28" s="19">
        <f>IFERROR(VLOOKUP(B28,Caza!C:J,8,0), 0)</f>
        <v>39</v>
      </c>
      <c r="E28" s="19"/>
      <c r="F28" s="19"/>
      <c r="G28" s="19"/>
      <c r="H28" s="23">
        <f t="shared" si="0"/>
        <v>80</v>
      </c>
    </row>
    <row r="29" spans="1:8" x14ac:dyDescent="0.25">
      <c r="A29" s="12">
        <v>28</v>
      </c>
      <c r="B29" s="9" t="s">
        <v>150</v>
      </c>
      <c r="C29" s="19">
        <f>IFERROR(VLOOKUP(B29,'13-07-2025'!C:J,8,0), 0)</f>
        <v>42</v>
      </c>
      <c r="D29" s="19">
        <f>IFERROR(VLOOKUP(B29,Caza!C:J,8,0), 0)</f>
        <v>38</v>
      </c>
      <c r="E29" s="19"/>
      <c r="F29" s="19"/>
      <c r="G29" s="19"/>
      <c r="H29" s="23">
        <f t="shared" si="0"/>
        <v>80</v>
      </c>
    </row>
    <row r="30" spans="1:8" x14ac:dyDescent="0.25">
      <c r="A30" s="12">
        <v>29</v>
      </c>
      <c r="B30" s="9" t="s">
        <v>155</v>
      </c>
      <c r="C30" s="19">
        <f>IFERROR(VLOOKUP(B30,'13-07-2025'!C:J,8,0), 0)</f>
        <v>41</v>
      </c>
      <c r="D30" s="19">
        <f>IFERROR(VLOOKUP(B30,Caza!C:J,8,0), 0)</f>
        <v>37</v>
      </c>
      <c r="E30" s="19"/>
      <c r="F30" s="19"/>
      <c r="G30" s="19"/>
      <c r="H30" s="23">
        <f t="shared" si="0"/>
        <v>78</v>
      </c>
    </row>
    <row r="31" spans="1:8" x14ac:dyDescent="0.25">
      <c r="A31" s="12">
        <v>30</v>
      </c>
      <c r="B31" s="9" t="s">
        <v>113</v>
      </c>
      <c r="C31" s="19">
        <f>IFERROR(VLOOKUP(B31,'13-07-2025'!C:J,8,0), 0)</f>
        <v>42</v>
      </c>
      <c r="D31" s="19">
        <f>IFERROR(VLOOKUP(B31,Caza!C:J,8,0), 0)</f>
        <v>33</v>
      </c>
      <c r="E31" s="19"/>
      <c r="F31" s="19"/>
      <c r="G31" s="19"/>
      <c r="H31" s="23">
        <f t="shared" si="0"/>
        <v>75</v>
      </c>
    </row>
    <row r="32" spans="1:8" x14ac:dyDescent="0.25">
      <c r="A32" s="12">
        <v>31</v>
      </c>
      <c r="B32" s="9" t="s">
        <v>172</v>
      </c>
      <c r="C32" s="19">
        <f>IFERROR(VLOOKUP(B32,'13-07-2025'!C:J,8,0), 0)</f>
        <v>37</v>
      </c>
      <c r="D32" s="19">
        <f>IFERROR(VLOOKUP(B32,Caza!C:J,8,0), 0)</f>
        <v>37</v>
      </c>
      <c r="E32" s="19"/>
      <c r="F32" s="19"/>
      <c r="G32" s="19"/>
      <c r="H32" s="23">
        <f t="shared" si="0"/>
        <v>74</v>
      </c>
    </row>
    <row r="33" spans="1:8" x14ac:dyDescent="0.25">
      <c r="A33" s="12">
        <v>32</v>
      </c>
      <c r="B33" s="9" t="s">
        <v>123</v>
      </c>
      <c r="C33" s="19">
        <f>IFERROR(VLOOKUP(B33,'13-07-2025'!C:J,8,0), 0)</f>
        <v>40</v>
      </c>
      <c r="D33" s="19">
        <f>IFERROR(VLOOKUP(B33,Caza!C:J,8,0), 0)</f>
        <v>34</v>
      </c>
      <c r="E33" s="19"/>
      <c r="F33" s="19"/>
      <c r="G33" s="19"/>
      <c r="H33" s="23">
        <f t="shared" si="0"/>
        <v>74</v>
      </c>
    </row>
    <row r="34" spans="1:8" x14ac:dyDescent="0.25">
      <c r="A34" s="12">
        <v>33</v>
      </c>
      <c r="B34" s="9" t="s">
        <v>181</v>
      </c>
      <c r="C34" s="19">
        <f>IFERROR(VLOOKUP(B34,'13-07-2025'!C:J,8,0), 0)</f>
        <v>37</v>
      </c>
      <c r="D34" s="19">
        <f>IFERROR(VLOOKUP(B34,Caza!C:J,8,0), 0)</f>
        <v>37</v>
      </c>
      <c r="E34" s="19"/>
      <c r="F34" s="19"/>
      <c r="G34" s="19"/>
      <c r="H34" s="23">
        <f t="shared" ref="H34:H65" si="1">SUM(C34:G34)</f>
        <v>74</v>
      </c>
    </row>
    <row r="35" spans="1:8" x14ac:dyDescent="0.25">
      <c r="A35" s="12">
        <v>34</v>
      </c>
      <c r="B35" s="9" t="s">
        <v>139</v>
      </c>
      <c r="C35" s="19">
        <f>IFERROR(VLOOKUP(B35,'13-07-2025'!C:J,8,0), 0)</f>
        <v>41</v>
      </c>
      <c r="D35" s="19">
        <f>IFERROR(VLOOKUP(B35,Caza!C:J,8,0), 0)</f>
        <v>31</v>
      </c>
      <c r="E35" s="19"/>
      <c r="F35" s="19"/>
      <c r="G35" s="19"/>
      <c r="H35" s="23">
        <f t="shared" si="1"/>
        <v>72</v>
      </c>
    </row>
    <row r="36" spans="1:8" x14ac:dyDescent="0.25">
      <c r="A36" s="12">
        <v>35</v>
      </c>
      <c r="B36" s="9" t="s">
        <v>128</v>
      </c>
      <c r="C36" s="19">
        <f>IFERROR(VLOOKUP(B36,'13-07-2025'!C:J,8,0), 0)</f>
        <v>39</v>
      </c>
      <c r="D36" s="19">
        <f>IFERROR(VLOOKUP(B36,Caza!C:J,8,0), 0)</f>
        <v>32</v>
      </c>
      <c r="E36" s="19"/>
      <c r="F36" s="19"/>
      <c r="G36" s="19"/>
      <c r="H36" s="23">
        <f t="shared" si="1"/>
        <v>71</v>
      </c>
    </row>
    <row r="37" spans="1:8" x14ac:dyDescent="0.25">
      <c r="A37" s="12">
        <v>36</v>
      </c>
      <c r="B37" s="9" t="s">
        <v>136</v>
      </c>
      <c r="C37" s="19">
        <f>IFERROR(VLOOKUP(B37,'13-07-2025'!C:J,8,0), 0)</f>
        <v>37</v>
      </c>
      <c r="D37" s="19">
        <f>IFERROR(VLOOKUP(B37,Caza!C:J,8,0), 0)</f>
        <v>34</v>
      </c>
      <c r="E37" s="19"/>
      <c r="F37" s="19"/>
      <c r="G37" s="19"/>
      <c r="H37" s="23">
        <f t="shared" si="1"/>
        <v>71</v>
      </c>
    </row>
    <row r="38" spans="1:8" x14ac:dyDescent="0.25">
      <c r="A38" s="12">
        <v>37</v>
      </c>
      <c r="B38" s="9" t="s">
        <v>153</v>
      </c>
      <c r="C38" s="19">
        <f>IFERROR(VLOOKUP(B38,'13-07-2025'!C:J,8,0), 0)</f>
        <v>37</v>
      </c>
      <c r="D38" s="19">
        <f>IFERROR(VLOOKUP(B38,Caza!C:J,8,0), 0)</f>
        <v>34</v>
      </c>
      <c r="E38" s="19"/>
      <c r="F38" s="19"/>
      <c r="G38" s="19"/>
      <c r="H38" s="23">
        <f t="shared" si="1"/>
        <v>71</v>
      </c>
    </row>
    <row r="39" spans="1:8" x14ac:dyDescent="0.25">
      <c r="A39" s="12">
        <v>38</v>
      </c>
      <c r="B39" s="9" t="s">
        <v>115</v>
      </c>
      <c r="C39" s="19">
        <f>IFERROR(VLOOKUP(B39,'13-07-2025'!C:J,8,0), 0)</f>
        <v>41</v>
      </c>
      <c r="D39" s="19">
        <f>IFERROR(VLOOKUP(B39,Caza!C:J,8,0), 0)</f>
        <v>28</v>
      </c>
      <c r="E39" s="19"/>
      <c r="F39" s="19"/>
      <c r="G39" s="19"/>
      <c r="H39" s="23">
        <f t="shared" si="1"/>
        <v>69</v>
      </c>
    </row>
    <row r="40" spans="1:8" x14ac:dyDescent="0.25">
      <c r="A40" s="12">
        <v>39</v>
      </c>
      <c r="B40" s="9" t="s">
        <v>163</v>
      </c>
      <c r="C40" s="19">
        <f>IFERROR(VLOOKUP(B40,'13-07-2025'!C:J,8,0), 0)</f>
        <v>34</v>
      </c>
      <c r="D40" s="19">
        <f>IFERROR(VLOOKUP(B40,Caza!C:J,8,0), 0)</f>
        <v>33</v>
      </c>
      <c r="E40" s="19"/>
      <c r="F40" s="19"/>
      <c r="G40" s="19"/>
      <c r="H40" s="23">
        <f t="shared" si="1"/>
        <v>67</v>
      </c>
    </row>
    <row r="41" spans="1:8" x14ac:dyDescent="0.25">
      <c r="A41" s="12">
        <v>40</v>
      </c>
      <c r="B41" s="9" t="s">
        <v>117</v>
      </c>
      <c r="C41" s="19">
        <f>IFERROR(VLOOKUP(B41,'13-07-2025'!C:J,8,0), 0)</f>
        <v>32</v>
      </c>
      <c r="D41" s="19">
        <f>IFERROR(VLOOKUP(B41,Caza!C:J,8,0), 0)</f>
        <v>33</v>
      </c>
      <c r="E41" s="19"/>
      <c r="F41" s="19"/>
      <c r="G41" s="19"/>
      <c r="H41" s="23">
        <f t="shared" si="1"/>
        <v>65</v>
      </c>
    </row>
    <row r="42" spans="1:8" x14ac:dyDescent="0.25">
      <c r="A42" s="12">
        <v>41</v>
      </c>
      <c r="B42" s="9" t="s">
        <v>124</v>
      </c>
      <c r="C42" s="19">
        <f>IFERROR(VLOOKUP(B42,'13-07-2025'!C:J,8,0), 0)</f>
        <v>33</v>
      </c>
      <c r="D42" s="19">
        <f>IFERROR(VLOOKUP(B42,Caza!C:J,8,0), 0)</f>
        <v>32</v>
      </c>
      <c r="E42" s="19"/>
      <c r="F42" s="19"/>
      <c r="G42" s="19"/>
      <c r="H42" s="23">
        <f t="shared" si="1"/>
        <v>65</v>
      </c>
    </row>
    <row r="43" spans="1:8" x14ac:dyDescent="0.25">
      <c r="A43" s="12">
        <v>42</v>
      </c>
      <c r="B43" s="9" t="s">
        <v>104</v>
      </c>
      <c r="C43" s="19">
        <f>IFERROR(VLOOKUP(B43,'13-07-2025'!C:J,8,0), 0)</f>
        <v>31</v>
      </c>
      <c r="D43" s="19">
        <f>IFERROR(VLOOKUP(B43,Caza!C:J,8,0), 0)</f>
        <v>33</v>
      </c>
      <c r="E43" s="19"/>
      <c r="F43" s="19"/>
      <c r="G43" s="19"/>
      <c r="H43" s="23">
        <f t="shared" si="1"/>
        <v>64</v>
      </c>
    </row>
    <row r="44" spans="1:8" x14ac:dyDescent="0.25">
      <c r="A44" s="12">
        <v>43</v>
      </c>
      <c r="B44" s="9" t="s">
        <v>154</v>
      </c>
      <c r="C44" s="19">
        <f>IFERROR(VLOOKUP(B44,'13-07-2025'!C:J,8,0), 0)</f>
        <v>28</v>
      </c>
      <c r="D44" s="19">
        <f>IFERROR(VLOOKUP(B44,Caza!C:J,8,0), 0)</f>
        <v>36</v>
      </c>
      <c r="E44" s="19"/>
      <c r="F44" s="19"/>
      <c r="G44" s="19"/>
      <c r="H44" s="23">
        <f t="shared" si="1"/>
        <v>64</v>
      </c>
    </row>
    <row r="45" spans="1:8" x14ac:dyDescent="0.25">
      <c r="A45" s="12">
        <v>44</v>
      </c>
      <c r="B45" s="9" t="s">
        <v>162</v>
      </c>
      <c r="C45" s="19">
        <f>IFERROR(VLOOKUP(B45,'13-07-2025'!C:J,8,0), 0)</f>
        <v>32</v>
      </c>
      <c r="D45" s="19">
        <f>IFERROR(VLOOKUP(B45,Caza!C:J,8,0), 0)</f>
        <v>31</v>
      </c>
      <c r="E45" s="19"/>
      <c r="F45" s="19"/>
      <c r="G45" s="19"/>
      <c r="H45" s="23">
        <f t="shared" si="1"/>
        <v>63</v>
      </c>
    </row>
    <row r="46" spans="1:8" x14ac:dyDescent="0.25">
      <c r="A46" s="12">
        <v>45</v>
      </c>
      <c r="B46" s="9" t="s">
        <v>194</v>
      </c>
      <c r="C46" s="19">
        <f>IFERROR(VLOOKUP(B46,'13-07-2025'!C:J,8,0), 0)</f>
        <v>30</v>
      </c>
      <c r="D46" s="19">
        <f>IFERROR(VLOOKUP(B46,Caza!C:J,8,0), 0)</f>
        <v>33</v>
      </c>
      <c r="E46" s="19"/>
      <c r="F46" s="19"/>
      <c r="G46" s="19"/>
      <c r="H46" s="23">
        <f t="shared" si="1"/>
        <v>63</v>
      </c>
    </row>
    <row r="47" spans="1:8" x14ac:dyDescent="0.25">
      <c r="A47" s="12">
        <v>46</v>
      </c>
      <c r="B47" s="9" t="s">
        <v>156</v>
      </c>
      <c r="C47" s="19">
        <f>IFERROR(VLOOKUP(B47,'13-07-2025'!C:J,8,0), 0)</f>
        <v>32</v>
      </c>
      <c r="D47" s="19">
        <f>IFERROR(VLOOKUP(B47,Caza!C:J,8,0), 0)</f>
        <v>30</v>
      </c>
      <c r="E47" s="19"/>
      <c r="F47" s="19"/>
      <c r="G47" s="19"/>
      <c r="H47" s="23">
        <f t="shared" si="1"/>
        <v>62</v>
      </c>
    </row>
    <row r="48" spans="1:8" x14ac:dyDescent="0.25">
      <c r="A48" s="12">
        <v>47</v>
      </c>
      <c r="B48" s="9" t="s">
        <v>91</v>
      </c>
      <c r="C48" s="19">
        <f>IFERROR(VLOOKUP(B48,'13-07-2025'!C:J,8,0), 0)</f>
        <v>34</v>
      </c>
      <c r="D48" s="19">
        <f>IFERROR(VLOOKUP(B48,Caza!C:J,8,0), 0)</f>
        <v>28</v>
      </c>
      <c r="E48" s="19"/>
      <c r="F48" s="19"/>
      <c r="G48" s="19"/>
      <c r="H48" s="23">
        <f t="shared" si="1"/>
        <v>62</v>
      </c>
    </row>
    <row r="49" spans="1:8" x14ac:dyDescent="0.25">
      <c r="A49" s="12">
        <v>48</v>
      </c>
      <c r="B49" s="9" t="s">
        <v>62</v>
      </c>
      <c r="C49" s="19">
        <f>IFERROR(VLOOKUP(B49,'13-07-2025'!C:J,8,0), 0)</f>
        <v>34</v>
      </c>
      <c r="D49" s="19">
        <f>IFERROR(VLOOKUP(B49,Caza!C:J,8,0), 0)</f>
        <v>28</v>
      </c>
      <c r="E49" s="19"/>
      <c r="F49" s="19"/>
      <c r="G49" s="19"/>
      <c r="H49" s="23">
        <f t="shared" si="1"/>
        <v>62</v>
      </c>
    </row>
    <row r="50" spans="1:8" x14ac:dyDescent="0.25">
      <c r="A50" s="12">
        <v>49</v>
      </c>
      <c r="B50" s="9" t="s">
        <v>177</v>
      </c>
      <c r="C50" s="19">
        <f>IFERROR(VLOOKUP(B50,'13-07-2025'!C:J,8,0), 0)</f>
        <v>19</v>
      </c>
      <c r="D50" s="19">
        <f>IFERROR(VLOOKUP(B50,Caza!C:J,8,0), 0)</f>
        <v>43</v>
      </c>
      <c r="E50" s="19"/>
      <c r="F50" s="19"/>
      <c r="G50" s="19"/>
      <c r="H50" s="23">
        <f t="shared" si="1"/>
        <v>62</v>
      </c>
    </row>
    <row r="51" spans="1:8" x14ac:dyDescent="0.25">
      <c r="A51" s="12">
        <v>50</v>
      </c>
      <c r="B51" s="9" t="s">
        <v>129</v>
      </c>
      <c r="C51" s="19">
        <f>IFERROR(VLOOKUP(B51,'13-07-2025'!C:J,8,0), 0)</f>
        <v>29</v>
      </c>
      <c r="D51" s="19">
        <f>IFERROR(VLOOKUP(B51,Caza!C:J,8,0), 0)</f>
        <v>32</v>
      </c>
      <c r="E51" s="19"/>
      <c r="F51" s="19"/>
      <c r="G51" s="19"/>
      <c r="H51" s="23">
        <f t="shared" si="1"/>
        <v>61</v>
      </c>
    </row>
    <row r="52" spans="1:8" x14ac:dyDescent="0.25">
      <c r="A52" s="12">
        <v>51</v>
      </c>
      <c r="B52" s="9" t="s">
        <v>106</v>
      </c>
      <c r="C52" s="19">
        <f>IFERROR(VLOOKUP(B52,'13-07-2025'!C:J,8,0), 0)</f>
        <v>32</v>
      </c>
      <c r="D52" s="19">
        <f>IFERROR(VLOOKUP(B52,Caza!C:J,8,0), 0)</f>
        <v>29</v>
      </c>
      <c r="E52" s="19"/>
      <c r="F52" s="19"/>
      <c r="G52" s="19"/>
      <c r="H52" s="23">
        <f t="shared" si="1"/>
        <v>61</v>
      </c>
    </row>
    <row r="53" spans="1:8" x14ac:dyDescent="0.25">
      <c r="A53" s="12">
        <v>52</v>
      </c>
      <c r="B53" s="9" t="s">
        <v>8</v>
      </c>
      <c r="C53" s="19">
        <f>IFERROR(VLOOKUP(B53,'13-07-2025'!C:J,8,0), 0)</f>
        <v>15</v>
      </c>
      <c r="D53" s="19">
        <f>IFERROR(VLOOKUP(B53,Caza!C:J,8,0), 0)</f>
        <v>45</v>
      </c>
      <c r="E53" s="19"/>
      <c r="F53" s="19"/>
      <c r="G53" s="19"/>
      <c r="H53" s="23">
        <f t="shared" si="1"/>
        <v>60</v>
      </c>
    </row>
    <row r="54" spans="1:8" x14ac:dyDescent="0.25">
      <c r="A54" s="12">
        <v>53</v>
      </c>
      <c r="B54" s="9" t="s">
        <v>13</v>
      </c>
      <c r="C54" s="19">
        <f>IFERROR(VLOOKUP(B54,'13-07-2025'!C:J,8,0), 0)</f>
        <v>32</v>
      </c>
      <c r="D54" s="19">
        <f>IFERROR(VLOOKUP(B54,Caza!C:J,8,0), 0)</f>
        <v>28</v>
      </c>
      <c r="E54" s="19"/>
      <c r="F54" s="19"/>
      <c r="G54" s="19"/>
      <c r="H54" s="23">
        <f t="shared" si="1"/>
        <v>60</v>
      </c>
    </row>
    <row r="55" spans="1:8" x14ac:dyDescent="0.25">
      <c r="A55" s="12">
        <v>54</v>
      </c>
      <c r="B55" s="9" t="s">
        <v>195</v>
      </c>
      <c r="C55" s="19">
        <f>IFERROR(VLOOKUP(B55,'13-07-2025'!C:J,8,0), 0)</f>
        <v>29</v>
      </c>
      <c r="D55" s="19">
        <f>IFERROR(VLOOKUP(B55,Caza!C:J,8,0), 0)</f>
        <v>31</v>
      </c>
      <c r="E55" s="19"/>
      <c r="F55" s="19"/>
      <c r="G55" s="19"/>
      <c r="H55" s="23">
        <f t="shared" si="1"/>
        <v>60</v>
      </c>
    </row>
    <row r="56" spans="1:8" x14ac:dyDescent="0.25">
      <c r="A56" s="12">
        <v>55</v>
      </c>
      <c r="B56" s="9" t="s">
        <v>89</v>
      </c>
      <c r="C56" s="19">
        <f>IFERROR(VLOOKUP(B56,'13-07-2025'!C:J,8,0), 0)</f>
        <v>28</v>
      </c>
      <c r="D56" s="19">
        <f>IFERROR(VLOOKUP(B56,Caza!C:J,8,0), 0)</f>
        <v>31</v>
      </c>
      <c r="E56" s="19"/>
      <c r="F56" s="19"/>
      <c r="G56" s="19"/>
      <c r="H56" s="23">
        <f t="shared" si="1"/>
        <v>59</v>
      </c>
    </row>
    <row r="57" spans="1:8" x14ac:dyDescent="0.25">
      <c r="A57" s="12">
        <v>56</v>
      </c>
      <c r="B57" s="9" t="s">
        <v>75</v>
      </c>
      <c r="C57" s="19">
        <f>IFERROR(VLOOKUP(B57,'13-07-2025'!C:J,8,0), 0)</f>
        <v>24</v>
      </c>
      <c r="D57" s="19">
        <f>IFERROR(VLOOKUP(B57,Caza!C:J,8,0), 0)</f>
        <v>33</v>
      </c>
      <c r="E57" s="19"/>
      <c r="F57" s="19"/>
      <c r="G57" s="19"/>
      <c r="H57" s="23">
        <f t="shared" si="1"/>
        <v>57</v>
      </c>
    </row>
    <row r="58" spans="1:8" x14ac:dyDescent="0.25">
      <c r="A58" s="12">
        <v>57</v>
      </c>
      <c r="B58" s="9" t="s">
        <v>116</v>
      </c>
      <c r="C58" s="19">
        <f>IFERROR(VLOOKUP(B58,'13-07-2025'!C:J,8,0), 0)</f>
        <v>29</v>
      </c>
      <c r="D58" s="19">
        <f>IFERROR(VLOOKUP(B58,Caza!C:J,8,0), 0)</f>
        <v>28</v>
      </c>
      <c r="E58" s="19"/>
      <c r="F58" s="19"/>
      <c r="G58" s="19"/>
      <c r="H58" s="23">
        <f t="shared" si="1"/>
        <v>57</v>
      </c>
    </row>
    <row r="59" spans="1:8" x14ac:dyDescent="0.25">
      <c r="A59" s="12">
        <v>58</v>
      </c>
      <c r="B59" s="9" t="s">
        <v>179</v>
      </c>
      <c r="C59" s="19">
        <f>IFERROR(VLOOKUP(B59,'13-07-2025'!C:J,8,0), 0)</f>
        <v>28</v>
      </c>
      <c r="D59" s="19">
        <f>IFERROR(VLOOKUP(B59,Caza!C:J,8,0), 0)</f>
        <v>29</v>
      </c>
      <c r="E59" s="19"/>
      <c r="F59" s="19"/>
      <c r="G59" s="19"/>
      <c r="H59" s="23">
        <f t="shared" si="1"/>
        <v>57</v>
      </c>
    </row>
    <row r="60" spans="1:8" x14ac:dyDescent="0.25">
      <c r="A60" s="12">
        <v>59</v>
      </c>
      <c r="B60" s="9" t="s">
        <v>120</v>
      </c>
      <c r="C60" s="19">
        <f>IFERROR(VLOOKUP(B60,'13-07-2025'!C:J,8,0), 0)</f>
        <v>28</v>
      </c>
      <c r="D60" s="19">
        <f>IFERROR(VLOOKUP(B60,Caza!C:J,8,0), 0)</f>
        <v>28</v>
      </c>
      <c r="E60" s="19"/>
      <c r="F60" s="19"/>
      <c r="G60" s="19"/>
      <c r="H60" s="23">
        <f t="shared" si="1"/>
        <v>56</v>
      </c>
    </row>
    <row r="61" spans="1:8" x14ac:dyDescent="0.25">
      <c r="A61" s="12">
        <v>60</v>
      </c>
      <c r="B61" s="9" t="s">
        <v>122</v>
      </c>
      <c r="C61" s="19">
        <f>IFERROR(VLOOKUP(B61,'13-07-2025'!C:J,8,0), 0)</f>
        <v>28</v>
      </c>
      <c r="D61" s="19">
        <f>IFERROR(VLOOKUP(B61,Caza!C:J,8,0), 0)</f>
        <v>28</v>
      </c>
      <c r="E61" s="19"/>
      <c r="F61" s="19"/>
      <c r="G61" s="19"/>
      <c r="H61" s="23">
        <f t="shared" si="1"/>
        <v>56</v>
      </c>
    </row>
    <row r="62" spans="1:8" x14ac:dyDescent="0.25">
      <c r="A62" s="12">
        <v>61</v>
      </c>
      <c r="B62" s="9" t="s">
        <v>77</v>
      </c>
      <c r="C62" s="19">
        <f>IFERROR(VLOOKUP(B62,'13-07-2025'!C:J,8,0), 0)</f>
        <v>28</v>
      </c>
      <c r="D62" s="19">
        <f>IFERROR(VLOOKUP(B62,Caza!C:J,8,0), 0)</f>
        <v>28</v>
      </c>
      <c r="E62" s="19"/>
      <c r="F62" s="19"/>
      <c r="G62" s="19"/>
      <c r="H62" s="23">
        <f t="shared" si="1"/>
        <v>56</v>
      </c>
    </row>
    <row r="63" spans="1:8" x14ac:dyDescent="0.25">
      <c r="A63" s="12">
        <v>62</v>
      </c>
      <c r="B63" s="9" t="s">
        <v>178</v>
      </c>
      <c r="C63" s="19">
        <f>IFERROR(VLOOKUP(B63,'13-07-2025'!C:J,8,0), 0)</f>
        <v>28</v>
      </c>
      <c r="D63" s="19">
        <f>IFERROR(VLOOKUP(B63,Caza!C:J,8,0), 0)</f>
        <v>28</v>
      </c>
      <c r="E63" s="19"/>
      <c r="F63" s="19"/>
      <c r="G63" s="19"/>
      <c r="H63" s="23">
        <f t="shared" si="1"/>
        <v>56</v>
      </c>
    </row>
    <row r="64" spans="1:8" x14ac:dyDescent="0.25">
      <c r="A64" s="12">
        <v>63</v>
      </c>
      <c r="B64" s="9" t="s">
        <v>63</v>
      </c>
      <c r="C64" s="19">
        <f>IFERROR(VLOOKUP(B64,'13-07-2025'!C:J,8,0), 0)</f>
        <v>28</v>
      </c>
      <c r="D64" s="19">
        <f>IFERROR(VLOOKUP(B64,Caza!C:J,8,0), 0)</f>
        <v>28</v>
      </c>
      <c r="E64" s="19"/>
      <c r="F64" s="19"/>
      <c r="G64" s="19"/>
      <c r="H64" s="23">
        <f t="shared" si="1"/>
        <v>56</v>
      </c>
    </row>
    <row r="65" spans="1:8" x14ac:dyDescent="0.25">
      <c r="A65" s="12">
        <v>64</v>
      </c>
      <c r="B65" s="9" t="s">
        <v>186</v>
      </c>
      <c r="C65" s="19">
        <f>IFERROR(VLOOKUP(B65,'13-07-2025'!C:J,8,0), 0)</f>
        <v>28</v>
      </c>
      <c r="D65" s="19">
        <f>IFERROR(VLOOKUP(B65,Caza!C:J,8,0), 0)</f>
        <v>28</v>
      </c>
      <c r="E65" s="19"/>
      <c r="F65" s="19"/>
      <c r="G65" s="19"/>
      <c r="H65" s="23">
        <f t="shared" si="1"/>
        <v>56</v>
      </c>
    </row>
    <row r="66" spans="1:8" x14ac:dyDescent="0.25">
      <c r="A66" s="12">
        <v>65</v>
      </c>
      <c r="B66" s="9" t="s">
        <v>127</v>
      </c>
      <c r="C66" s="19">
        <f>IFERROR(VLOOKUP(B66,'13-07-2025'!C:J,8,0), 0)</f>
        <v>29</v>
      </c>
      <c r="D66" s="19">
        <f>IFERROR(VLOOKUP(B66,Caza!C:J,8,0), 0)</f>
        <v>27</v>
      </c>
      <c r="E66" s="19"/>
      <c r="F66" s="19"/>
      <c r="G66" s="19"/>
      <c r="H66" s="23">
        <f t="shared" ref="H66:H97" si="2">SUM(C66:G66)</f>
        <v>56</v>
      </c>
    </row>
    <row r="67" spans="1:8" x14ac:dyDescent="0.25">
      <c r="A67" s="12">
        <v>66</v>
      </c>
      <c r="B67" s="9" t="s">
        <v>149</v>
      </c>
      <c r="C67" s="19">
        <f>IFERROR(VLOOKUP(B67,'13-07-2025'!C:J,8,0), 0)</f>
        <v>28</v>
      </c>
      <c r="D67" s="19">
        <f>IFERROR(VLOOKUP(B67,Caza!C:J,8,0), 0)</f>
        <v>27</v>
      </c>
      <c r="E67" s="19"/>
      <c r="F67" s="19"/>
      <c r="G67" s="19"/>
      <c r="H67" s="23">
        <f t="shared" si="2"/>
        <v>55</v>
      </c>
    </row>
    <row r="68" spans="1:8" x14ac:dyDescent="0.25">
      <c r="A68" s="12">
        <v>67</v>
      </c>
      <c r="B68" s="9" t="s">
        <v>191</v>
      </c>
      <c r="C68" s="19">
        <f>IFERROR(VLOOKUP(B68,'13-07-2025'!C:J,8,0), 0)</f>
        <v>27</v>
      </c>
      <c r="D68" s="19">
        <f>IFERROR(VLOOKUP(B68,Caza!C:J,8,0), 0)</f>
        <v>27</v>
      </c>
      <c r="E68" s="19"/>
      <c r="F68" s="19"/>
      <c r="G68" s="19"/>
      <c r="H68" s="23">
        <f t="shared" si="2"/>
        <v>54</v>
      </c>
    </row>
    <row r="69" spans="1:8" x14ac:dyDescent="0.25">
      <c r="A69" s="12">
        <v>68</v>
      </c>
      <c r="B69" s="9" t="s">
        <v>189</v>
      </c>
      <c r="C69" s="19">
        <f>IFERROR(VLOOKUP(B69,'13-07-2025'!C:J,8,0), 0)</f>
        <v>29</v>
      </c>
      <c r="D69" s="19">
        <f>IFERROR(VLOOKUP(B69,Caza!C:J,8,0), 0)</f>
        <v>23</v>
      </c>
      <c r="E69" s="19"/>
      <c r="F69" s="19"/>
      <c r="G69" s="19"/>
      <c r="H69" s="23">
        <f t="shared" si="2"/>
        <v>52</v>
      </c>
    </row>
    <row r="70" spans="1:8" x14ac:dyDescent="0.25">
      <c r="A70" s="12">
        <v>69</v>
      </c>
      <c r="B70" s="9" t="s">
        <v>119</v>
      </c>
      <c r="C70" s="19">
        <f>IFERROR(VLOOKUP(B70,'13-07-2025'!C:J,8,0), 0)</f>
        <v>12</v>
      </c>
      <c r="D70" s="19">
        <f>IFERROR(VLOOKUP(B70,Caza!C:J,8,0), 0)</f>
        <v>37</v>
      </c>
      <c r="E70" s="19"/>
      <c r="F70" s="19"/>
      <c r="G70" s="19"/>
      <c r="H70" s="23">
        <f t="shared" si="2"/>
        <v>49</v>
      </c>
    </row>
    <row r="71" spans="1:8" x14ac:dyDescent="0.25">
      <c r="A71" s="12">
        <v>70</v>
      </c>
      <c r="B71" s="9" t="s">
        <v>144</v>
      </c>
      <c r="C71" s="19">
        <f>IFERROR(VLOOKUP(B71,'13-07-2025'!C:J,8,0), 0)</f>
        <v>8</v>
      </c>
      <c r="D71" s="19">
        <f>IFERROR(VLOOKUP(B71,Caza!C:J,8,0), 0)</f>
        <v>40</v>
      </c>
      <c r="E71" s="19"/>
      <c r="F71" s="19"/>
      <c r="G71" s="19"/>
      <c r="H71" s="23">
        <f t="shared" si="2"/>
        <v>48</v>
      </c>
    </row>
    <row r="72" spans="1:8" x14ac:dyDescent="0.25">
      <c r="A72" s="12">
        <v>71</v>
      </c>
      <c r="B72" s="9" t="s">
        <v>111</v>
      </c>
      <c r="C72" s="19">
        <f>IFERROR(VLOOKUP(B72,'13-07-2025'!C:J,8,0), 0)</f>
        <v>15</v>
      </c>
      <c r="D72" s="19">
        <f>IFERROR(VLOOKUP(B72,Caza!C:J,8,0), 0)</f>
        <v>28</v>
      </c>
      <c r="E72" s="19"/>
      <c r="F72" s="19"/>
      <c r="G72" s="19"/>
      <c r="H72" s="23">
        <f t="shared" si="2"/>
        <v>43</v>
      </c>
    </row>
    <row r="73" spans="1:8" x14ac:dyDescent="0.25">
      <c r="A73" s="12">
        <v>72</v>
      </c>
      <c r="B73" s="9" t="s">
        <v>164</v>
      </c>
      <c r="C73" s="19">
        <f>IFERROR(VLOOKUP(B73,'13-07-2025'!C:J,8,0), 0)</f>
        <v>14</v>
      </c>
      <c r="D73" s="19">
        <f>IFERROR(VLOOKUP(B73,Caza!C:J,8,0), 0)</f>
        <v>28</v>
      </c>
      <c r="E73" s="19"/>
      <c r="F73" s="19"/>
      <c r="G73" s="19"/>
      <c r="H73" s="23">
        <f t="shared" si="2"/>
        <v>42</v>
      </c>
    </row>
    <row r="74" spans="1:8" x14ac:dyDescent="0.25">
      <c r="A74" s="12">
        <v>73</v>
      </c>
      <c r="B74" s="9" t="s">
        <v>110</v>
      </c>
      <c r="C74" s="19">
        <f>IFERROR(VLOOKUP(B74,'13-07-2025'!C:J,8,0), 0)</f>
        <v>13</v>
      </c>
      <c r="D74" s="19">
        <f>IFERROR(VLOOKUP(B74,Caza!C:J,8,0), 0)</f>
        <v>27</v>
      </c>
      <c r="E74" s="19"/>
      <c r="F74" s="19"/>
      <c r="G74" s="19"/>
      <c r="H74" s="23">
        <f t="shared" si="2"/>
        <v>40</v>
      </c>
    </row>
    <row r="75" spans="1:8" x14ac:dyDescent="0.25">
      <c r="A75" s="12">
        <v>74</v>
      </c>
      <c r="B75" s="9" t="s">
        <v>167</v>
      </c>
      <c r="C75" s="19">
        <f>IFERROR(VLOOKUP(B75,'13-07-2025'!C:J,8,0), 0)</f>
        <v>25</v>
      </c>
      <c r="D75" s="19">
        <f>IFERROR(VLOOKUP(B75,Caza!C:J,8,0), 0)</f>
        <v>15</v>
      </c>
      <c r="E75" s="19"/>
      <c r="F75" s="19"/>
      <c r="G75" s="19"/>
      <c r="H75" s="23">
        <f t="shared" si="2"/>
        <v>40</v>
      </c>
    </row>
    <row r="76" spans="1:8" x14ac:dyDescent="0.25">
      <c r="A76" s="12">
        <v>75</v>
      </c>
      <c r="B76" s="9" t="s">
        <v>187</v>
      </c>
      <c r="C76" s="19">
        <f>IFERROR(VLOOKUP(B76,'13-07-2025'!C:J,8,0), 0)</f>
        <v>11</v>
      </c>
      <c r="D76" s="19">
        <f>IFERROR(VLOOKUP(B76,Caza!C:J,8,0), 0)</f>
        <v>28</v>
      </c>
      <c r="E76" s="19"/>
      <c r="F76" s="19"/>
      <c r="G76" s="19"/>
      <c r="H76" s="23">
        <f t="shared" si="2"/>
        <v>39</v>
      </c>
    </row>
    <row r="77" spans="1:8" x14ac:dyDescent="0.25">
      <c r="A77" s="12">
        <v>76</v>
      </c>
      <c r="B77" s="9" t="s">
        <v>188</v>
      </c>
      <c r="C77" s="19">
        <f>IFERROR(VLOOKUP(B77,'13-07-2025'!C:J,8,0), 0)</f>
        <v>9</v>
      </c>
      <c r="D77" s="19">
        <f>IFERROR(VLOOKUP(B77,Caza!C:J,8,0), 0)</f>
        <v>30</v>
      </c>
      <c r="E77" s="19"/>
      <c r="F77" s="19"/>
      <c r="G77" s="19"/>
      <c r="H77" s="23">
        <f t="shared" si="2"/>
        <v>39</v>
      </c>
    </row>
    <row r="78" spans="1:8" x14ac:dyDescent="0.25">
      <c r="A78" s="12">
        <v>77</v>
      </c>
      <c r="B78" s="9" t="s">
        <v>158</v>
      </c>
      <c r="C78" s="19">
        <f>IFERROR(VLOOKUP(B78,'13-07-2025'!C:J,8,0), 0)</f>
        <v>37</v>
      </c>
      <c r="D78" s="19">
        <f>IFERROR(VLOOKUP(B78,Caza!C:J,8,0), 0)</f>
        <v>0</v>
      </c>
      <c r="E78" s="19"/>
      <c r="F78" s="19"/>
      <c r="G78" s="19"/>
      <c r="H78" s="23">
        <f t="shared" si="2"/>
        <v>37</v>
      </c>
    </row>
    <row r="79" spans="1:8" x14ac:dyDescent="0.25">
      <c r="A79" s="12">
        <v>78</v>
      </c>
      <c r="B79" s="9" t="s">
        <v>159</v>
      </c>
      <c r="C79" s="19">
        <f>IFERROR(VLOOKUP(B79,'13-07-2025'!C:J,8,0), 0)</f>
        <v>2</v>
      </c>
      <c r="D79" s="19">
        <f>IFERROR(VLOOKUP(B79,Caza!C:J,8,0), 0)</f>
        <v>35</v>
      </c>
      <c r="E79" s="19"/>
      <c r="F79" s="19"/>
      <c r="G79" s="19"/>
      <c r="H79" s="23">
        <f t="shared" si="2"/>
        <v>37</v>
      </c>
    </row>
    <row r="80" spans="1:8" x14ac:dyDescent="0.25">
      <c r="A80" s="12">
        <v>79</v>
      </c>
      <c r="B80" s="9" t="s">
        <v>182</v>
      </c>
      <c r="C80" s="19">
        <f>IFERROR(VLOOKUP(B80,'13-07-2025'!C:J,8,0), 0)</f>
        <v>21</v>
      </c>
      <c r="D80" s="19">
        <f>IFERROR(VLOOKUP(B80,Caza!C:J,8,0), 0)</f>
        <v>16</v>
      </c>
      <c r="E80" s="19"/>
      <c r="F80" s="19"/>
      <c r="G80" s="19"/>
      <c r="H80" s="23">
        <f t="shared" si="2"/>
        <v>37</v>
      </c>
    </row>
    <row r="81" spans="1:8" x14ac:dyDescent="0.25">
      <c r="A81" s="12">
        <v>80</v>
      </c>
      <c r="B81" s="9" t="s">
        <v>185</v>
      </c>
      <c r="C81" s="19">
        <f>IFERROR(VLOOKUP(B81,'13-07-2025'!C:J,8,0), 0)</f>
        <v>7</v>
      </c>
      <c r="D81" s="19">
        <f>IFERROR(VLOOKUP(B81,Caza!C:J,8,0), 0)</f>
        <v>30</v>
      </c>
      <c r="E81" s="19"/>
      <c r="F81" s="19"/>
      <c r="G81" s="19"/>
      <c r="H81" s="23">
        <f t="shared" si="2"/>
        <v>37</v>
      </c>
    </row>
    <row r="82" spans="1:8" x14ac:dyDescent="0.25">
      <c r="A82" s="12">
        <v>81</v>
      </c>
      <c r="B82" s="9" t="s">
        <v>121</v>
      </c>
      <c r="C82" s="19">
        <f>IFERROR(VLOOKUP(B82,'13-07-2025'!C:J,8,0), 0)</f>
        <v>4</v>
      </c>
      <c r="D82" s="19">
        <f>IFERROR(VLOOKUP(B82,Caza!C:J,8,0), 0)</f>
        <v>32</v>
      </c>
      <c r="E82" s="19"/>
      <c r="F82" s="19"/>
      <c r="G82" s="19"/>
      <c r="H82" s="23">
        <f t="shared" si="2"/>
        <v>36</v>
      </c>
    </row>
    <row r="83" spans="1:8" x14ac:dyDescent="0.25">
      <c r="A83" s="12">
        <v>82</v>
      </c>
      <c r="B83" s="9" t="s">
        <v>135</v>
      </c>
      <c r="C83" s="19">
        <f>IFERROR(VLOOKUP(B83,'13-07-2025'!C:J,8,0), 0)</f>
        <v>11</v>
      </c>
      <c r="D83" s="19">
        <f>IFERROR(VLOOKUP(B83,Caza!C:J,8,0), 0)</f>
        <v>21</v>
      </c>
      <c r="E83" s="19"/>
      <c r="F83" s="19"/>
      <c r="G83" s="19"/>
      <c r="H83" s="23">
        <f t="shared" si="2"/>
        <v>32</v>
      </c>
    </row>
    <row r="84" spans="1:8" x14ac:dyDescent="0.25">
      <c r="A84" s="12">
        <v>83</v>
      </c>
      <c r="B84" s="9" t="s">
        <v>190</v>
      </c>
      <c r="C84" s="19">
        <f>IFERROR(VLOOKUP(B84,'13-07-2025'!C:J,8,0), 0)</f>
        <v>0</v>
      </c>
      <c r="D84" s="19">
        <f>IFERROR(VLOOKUP(B84,Caza!C:J,8,0), 0)</f>
        <v>31</v>
      </c>
      <c r="E84" s="19"/>
      <c r="F84" s="19"/>
      <c r="G84" s="19"/>
      <c r="H84" s="23">
        <f t="shared" si="2"/>
        <v>31</v>
      </c>
    </row>
    <row r="85" spans="1:8" x14ac:dyDescent="0.25">
      <c r="A85" s="12">
        <v>84</v>
      </c>
      <c r="B85" s="9" t="s">
        <v>161</v>
      </c>
      <c r="C85" s="19">
        <f>IFERROR(VLOOKUP(B85,'13-07-2025'!C:J,8,0), 0)</f>
        <v>0</v>
      </c>
      <c r="D85" s="19">
        <f>IFERROR(VLOOKUP(B85,Caza!C:J,8,0), 0)</f>
        <v>28</v>
      </c>
      <c r="E85" s="19"/>
      <c r="F85" s="19"/>
      <c r="G85" s="19"/>
      <c r="H85" s="23">
        <f t="shared" si="2"/>
        <v>28</v>
      </c>
    </row>
    <row r="86" spans="1:8" x14ac:dyDescent="0.25">
      <c r="A86" s="12">
        <v>85</v>
      </c>
      <c r="B86" s="9" t="s">
        <v>175</v>
      </c>
      <c r="C86" s="19">
        <f>IFERROR(VLOOKUP(B86,'13-07-2025'!C:J,8,0), 0)</f>
        <v>10</v>
      </c>
      <c r="D86" s="19">
        <f>IFERROR(VLOOKUP(B86,Caza!C:J,8,0), 0)</f>
        <v>18</v>
      </c>
      <c r="E86" s="19"/>
      <c r="F86" s="19"/>
      <c r="G86" s="19"/>
      <c r="H86" s="23">
        <f t="shared" si="2"/>
        <v>28</v>
      </c>
    </row>
    <row r="87" spans="1:8" x14ac:dyDescent="0.25">
      <c r="A87" s="12">
        <v>86</v>
      </c>
      <c r="B87" s="9" t="s">
        <v>76</v>
      </c>
      <c r="C87" s="19">
        <f>IFERROR(VLOOKUP(B87,'13-07-2025'!C:J,8,0), 0)</f>
        <v>6</v>
      </c>
      <c r="D87" s="19">
        <f>IFERROR(VLOOKUP(B87,Caza!C:J,8,0), 0)</f>
        <v>19</v>
      </c>
      <c r="E87" s="19"/>
      <c r="F87" s="19"/>
      <c r="G87" s="19"/>
      <c r="H87" s="23">
        <f t="shared" si="2"/>
        <v>25</v>
      </c>
    </row>
    <row r="88" spans="1:8" x14ac:dyDescent="0.25">
      <c r="A88" s="12">
        <v>87</v>
      </c>
      <c r="B88" s="9" t="s">
        <v>170</v>
      </c>
      <c r="C88" s="19">
        <f>IFERROR(VLOOKUP(B88,'13-07-2025'!C:J,8,0), 0)</f>
        <v>15</v>
      </c>
      <c r="D88" s="19">
        <f>IFERROR(VLOOKUP(B88,Caza!C:J,8,0), 0)</f>
        <v>8</v>
      </c>
      <c r="E88" s="19"/>
      <c r="F88" s="19"/>
      <c r="G88" s="19"/>
      <c r="H88" s="23">
        <f t="shared" si="2"/>
        <v>23</v>
      </c>
    </row>
    <row r="89" spans="1:8" x14ac:dyDescent="0.25">
      <c r="A89" s="12">
        <v>88</v>
      </c>
      <c r="B89" s="9" t="s">
        <v>17</v>
      </c>
      <c r="C89" s="19">
        <f>IFERROR(VLOOKUP(B89,'13-07-2025'!C:J,8,0), 0)</f>
        <v>16</v>
      </c>
      <c r="D89" s="19">
        <f>IFERROR(VLOOKUP(B89,Caza!C:J,8,0), 0)</f>
        <v>5</v>
      </c>
      <c r="E89" s="19"/>
      <c r="F89" s="19"/>
      <c r="G89" s="19"/>
      <c r="H89" s="23">
        <f t="shared" si="2"/>
        <v>21</v>
      </c>
    </row>
    <row r="90" spans="1:8" x14ac:dyDescent="0.25">
      <c r="A90" s="12">
        <v>89</v>
      </c>
      <c r="B90" s="9" t="s">
        <v>80</v>
      </c>
      <c r="C90" s="19">
        <f>IFERROR(VLOOKUP(B90,'13-07-2025'!C:J,8,0), 0)</f>
        <v>14</v>
      </c>
      <c r="D90" s="19">
        <f>IFERROR(VLOOKUP(B90,Caza!C:J,8,0), 0)</f>
        <v>7</v>
      </c>
      <c r="E90" s="19"/>
      <c r="F90" s="19"/>
      <c r="G90" s="19"/>
      <c r="H90" s="23">
        <f t="shared" si="2"/>
        <v>21</v>
      </c>
    </row>
    <row r="91" spans="1:8" x14ac:dyDescent="0.25">
      <c r="A91" s="12">
        <v>90</v>
      </c>
      <c r="B91" s="9" t="s">
        <v>176</v>
      </c>
      <c r="C91" s="19">
        <f>IFERROR(VLOOKUP(B91,'13-07-2025'!C:J,8,0), 0)</f>
        <v>8</v>
      </c>
      <c r="D91" s="19">
        <f>IFERROR(VLOOKUP(B91,Caza!C:J,8,0), 0)</f>
        <v>13</v>
      </c>
      <c r="E91" s="19"/>
      <c r="F91" s="19"/>
      <c r="G91" s="19"/>
      <c r="H91" s="23">
        <f t="shared" si="2"/>
        <v>21</v>
      </c>
    </row>
    <row r="92" spans="1:8" x14ac:dyDescent="0.25">
      <c r="A92" s="12">
        <v>91</v>
      </c>
      <c r="B92" s="9" t="s">
        <v>40</v>
      </c>
      <c r="C92" s="19">
        <f>IFERROR(VLOOKUP(B92,'13-07-2025'!C:J,8,0), 0)</f>
        <v>15</v>
      </c>
      <c r="D92" s="19">
        <f>IFERROR(VLOOKUP(B92,Caza!C:J,8,0), 0)</f>
        <v>6</v>
      </c>
      <c r="E92" s="19"/>
      <c r="F92" s="19"/>
      <c r="G92" s="19"/>
      <c r="H92" s="23">
        <f t="shared" si="2"/>
        <v>21</v>
      </c>
    </row>
    <row r="93" spans="1:8" x14ac:dyDescent="0.25">
      <c r="A93" s="12">
        <v>92</v>
      </c>
      <c r="B93" s="9" t="s">
        <v>26</v>
      </c>
      <c r="C93" s="19">
        <f>IFERROR(VLOOKUP(B93,'13-07-2025'!C:J,8,0), 0)</f>
        <v>12</v>
      </c>
      <c r="D93" s="19">
        <f>IFERROR(VLOOKUP(B93,Caza!C:J,8,0), 0)</f>
        <v>7</v>
      </c>
      <c r="E93" s="19"/>
      <c r="F93" s="19"/>
      <c r="G93" s="19"/>
      <c r="H93" s="23">
        <f t="shared" si="2"/>
        <v>19</v>
      </c>
    </row>
    <row r="94" spans="1:8" x14ac:dyDescent="0.25">
      <c r="A94" s="12">
        <v>93</v>
      </c>
      <c r="B94" s="9" t="s">
        <v>180</v>
      </c>
      <c r="C94" s="19">
        <f>IFERROR(VLOOKUP(B94,'13-07-2025'!C:J,8,0), 0)</f>
        <v>0</v>
      </c>
      <c r="D94" s="19">
        <f>IFERROR(VLOOKUP(B94,Caza!C:J,8,0), 0)</f>
        <v>18</v>
      </c>
      <c r="E94" s="19"/>
      <c r="F94" s="19"/>
      <c r="G94" s="19"/>
      <c r="H94" s="23">
        <f t="shared" si="2"/>
        <v>18</v>
      </c>
    </row>
    <row r="95" spans="1:8" x14ac:dyDescent="0.25">
      <c r="A95" s="12">
        <v>94</v>
      </c>
      <c r="B95" s="9" t="s">
        <v>100</v>
      </c>
      <c r="C95" s="19">
        <f>IFERROR(VLOOKUP(B95,'13-07-2025'!C:J,8,0), 0)</f>
        <v>6</v>
      </c>
      <c r="D95" s="19">
        <f>IFERROR(VLOOKUP(B95,Caza!C:J,8,0), 0)</f>
        <v>9</v>
      </c>
      <c r="E95" s="19"/>
      <c r="F95" s="19"/>
      <c r="G95" s="19"/>
      <c r="H95" s="23">
        <f t="shared" si="2"/>
        <v>15</v>
      </c>
    </row>
    <row r="96" spans="1:8" x14ac:dyDescent="0.25">
      <c r="A96" s="12">
        <v>95</v>
      </c>
      <c r="B96" s="9" t="s">
        <v>183</v>
      </c>
      <c r="C96" s="19">
        <f>IFERROR(VLOOKUP(B96,'13-07-2025'!C:J,8,0), 0)</f>
        <v>9</v>
      </c>
      <c r="D96" s="19">
        <f>IFERROR(VLOOKUP(B96,Caza!C:J,8,0), 0)</f>
        <v>4</v>
      </c>
      <c r="E96" s="19"/>
      <c r="F96" s="19"/>
      <c r="G96" s="19"/>
      <c r="H96" s="23">
        <f t="shared" si="2"/>
        <v>13</v>
      </c>
    </row>
    <row r="97" spans="1:8" x14ac:dyDescent="0.25">
      <c r="A97" s="12">
        <v>96</v>
      </c>
      <c r="B97" s="9" t="s">
        <v>166</v>
      </c>
      <c r="C97" s="19">
        <f>IFERROR(VLOOKUP(B97,'13-07-2025'!C:J,8,0), 0)</f>
        <v>0</v>
      </c>
      <c r="D97" s="19">
        <f>IFERROR(VLOOKUP(B97,Caza!C:J,8,0), 0)</f>
        <v>11</v>
      </c>
      <c r="E97" s="19"/>
      <c r="F97" s="19"/>
      <c r="G97" s="19"/>
      <c r="H97" s="23">
        <f t="shared" si="2"/>
        <v>11</v>
      </c>
    </row>
    <row r="98" spans="1:8" x14ac:dyDescent="0.25">
      <c r="A98" s="12">
        <v>97</v>
      </c>
      <c r="B98" s="9" t="s">
        <v>157</v>
      </c>
      <c r="C98" s="19">
        <f>IFERROR(VLOOKUP(B98,'13-07-2025'!C:J,8,0), 0)</f>
        <v>1</v>
      </c>
      <c r="D98" s="19">
        <f>IFERROR(VLOOKUP(B98,Caza!C:J,8,0), 0)</f>
        <v>2</v>
      </c>
      <c r="E98" s="19"/>
      <c r="F98" s="19"/>
      <c r="G98" s="19"/>
      <c r="H98" s="23">
        <f t="shared" ref="H98:H129" si="3">SUM(C98:G98)</f>
        <v>3</v>
      </c>
    </row>
    <row r="99" spans="1:8" x14ac:dyDescent="0.25">
      <c r="A99" s="12">
        <v>98</v>
      </c>
      <c r="B99" s="9" t="s">
        <v>192</v>
      </c>
      <c r="C99" s="19">
        <f>IFERROR(VLOOKUP(B99,'13-07-2025'!C:J,8,0), 0)</f>
        <v>0</v>
      </c>
      <c r="D99" s="19">
        <f>IFERROR(VLOOKUP(B99,Caza!C:J,8,0), 0)</f>
        <v>0</v>
      </c>
      <c r="E99" s="19"/>
      <c r="F99" s="19"/>
      <c r="G99" s="19"/>
      <c r="H99" s="23">
        <f t="shared" si="3"/>
        <v>0</v>
      </c>
    </row>
    <row r="100" spans="1:8" x14ac:dyDescent="0.25">
      <c r="A100" s="12">
        <v>99</v>
      </c>
      <c r="B100" s="9" t="s">
        <v>193</v>
      </c>
      <c r="C100" s="19">
        <f>IFERROR(VLOOKUP(B100,'13-07-2025'!C:J,8,0), 0)</f>
        <v>0</v>
      </c>
      <c r="D100" s="19">
        <f>IFERROR(VLOOKUP(B100,Caza!C:J,8,0), 0)</f>
        <v>0</v>
      </c>
      <c r="E100" s="19"/>
      <c r="F100" s="19"/>
      <c r="G100" s="19"/>
      <c r="H100" s="23">
        <f t="shared" si="3"/>
        <v>0</v>
      </c>
    </row>
  </sheetData>
  <autoFilter ref="B1:H100" xr:uid="{7C785A9D-A059-4BB3-964A-E1078E880C04}">
    <sortState xmlns:xlrd2="http://schemas.microsoft.com/office/spreadsheetml/2017/richdata2" ref="B2:H100">
      <sortCondition descending="1" ref="H1:H100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BE3F6-BAE0-4823-BE16-881DFA02FB08}">
  <dimension ref="A1:A88"/>
  <sheetViews>
    <sheetView topLeftCell="A25" workbookViewId="0">
      <selection activeCell="E70" sqref="E70"/>
    </sheetView>
  </sheetViews>
  <sheetFormatPr baseColWidth="10" defaultRowHeight="15" x14ac:dyDescent="0.25"/>
  <cols>
    <col min="1" max="1" width="20.7109375" bestFit="1" customWidth="1"/>
    <col min="2" max="2" width="12.7109375" bestFit="1" customWidth="1"/>
  </cols>
  <sheetData>
    <row r="1" spans="1:1" x14ac:dyDescent="0.25">
      <c r="A1" s="10" t="s">
        <v>7</v>
      </c>
    </row>
    <row r="2" spans="1:1" x14ac:dyDescent="0.25">
      <c r="A2" s="9" t="s">
        <v>12</v>
      </c>
    </row>
    <row r="3" spans="1:1" x14ac:dyDescent="0.25">
      <c r="A3" s="9" t="s">
        <v>24</v>
      </c>
    </row>
    <row r="4" spans="1:1" x14ac:dyDescent="0.25">
      <c r="A4" s="9" t="s">
        <v>57</v>
      </c>
    </row>
    <row r="5" spans="1:1" x14ac:dyDescent="0.25">
      <c r="A5" s="9" t="s">
        <v>25</v>
      </c>
    </row>
    <row r="6" spans="1:1" x14ac:dyDescent="0.25">
      <c r="A6" s="9" t="s">
        <v>64</v>
      </c>
    </row>
    <row r="7" spans="1:1" x14ac:dyDescent="0.25">
      <c r="A7" s="9" t="s">
        <v>26</v>
      </c>
    </row>
    <row r="8" spans="1:1" x14ac:dyDescent="0.25">
      <c r="A8" s="9" t="s">
        <v>61</v>
      </c>
    </row>
    <row r="9" spans="1:1" x14ac:dyDescent="0.25">
      <c r="A9" s="9" t="s">
        <v>27</v>
      </c>
    </row>
    <row r="10" spans="1:1" x14ac:dyDescent="0.25">
      <c r="A10" s="9" t="s">
        <v>14</v>
      </c>
    </row>
    <row r="11" spans="1:1" x14ac:dyDescent="0.25">
      <c r="A11" s="9" t="s">
        <v>28</v>
      </c>
    </row>
    <row r="12" spans="1:1" x14ac:dyDescent="0.25">
      <c r="A12" s="9" t="s">
        <v>15</v>
      </c>
    </row>
    <row r="13" spans="1:1" x14ac:dyDescent="0.25">
      <c r="A13" s="9" t="s">
        <v>29</v>
      </c>
    </row>
    <row r="14" spans="1:1" x14ac:dyDescent="0.25">
      <c r="A14" s="9" t="s">
        <v>10</v>
      </c>
    </row>
    <row r="15" spans="1:1" x14ac:dyDescent="0.25">
      <c r="A15" s="9" t="s">
        <v>78</v>
      </c>
    </row>
    <row r="16" spans="1:1" x14ac:dyDescent="0.25">
      <c r="A16" s="9" t="s">
        <v>79</v>
      </c>
    </row>
    <row r="17" spans="1:1" x14ac:dyDescent="0.25">
      <c r="A17" s="9" t="s">
        <v>30</v>
      </c>
    </row>
    <row r="18" spans="1:1" x14ac:dyDescent="0.25">
      <c r="A18" s="9" t="s">
        <v>16</v>
      </c>
    </row>
    <row r="19" spans="1:1" x14ac:dyDescent="0.25">
      <c r="A19" s="9" t="s">
        <v>31</v>
      </c>
    </row>
    <row r="20" spans="1:1" x14ac:dyDescent="0.25">
      <c r="A20" s="9" t="s">
        <v>65</v>
      </c>
    </row>
    <row r="21" spans="1:1" x14ac:dyDescent="0.25">
      <c r="A21" s="9" t="s">
        <v>17</v>
      </c>
    </row>
    <row r="22" spans="1:1" x14ac:dyDescent="0.25">
      <c r="A22" s="15" t="s">
        <v>58</v>
      </c>
    </row>
    <row r="23" spans="1:1" x14ac:dyDescent="0.25">
      <c r="A23" s="15" t="s">
        <v>66</v>
      </c>
    </row>
    <row r="24" spans="1:1" x14ac:dyDescent="0.25">
      <c r="A24" s="14" t="s">
        <v>32</v>
      </c>
    </row>
    <row r="25" spans="1:1" x14ac:dyDescent="0.25">
      <c r="A25" s="14" t="s">
        <v>18</v>
      </c>
    </row>
    <row r="26" spans="1:1" x14ac:dyDescent="0.25">
      <c r="A26" s="15" t="s">
        <v>9</v>
      </c>
    </row>
    <row r="27" spans="1:1" x14ac:dyDescent="0.25">
      <c r="A27" s="14" t="s">
        <v>43</v>
      </c>
    </row>
    <row r="28" spans="1:1" x14ac:dyDescent="0.25">
      <c r="A28" s="15" t="s">
        <v>19</v>
      </c>
    </row>
    <row r="29" spans="1:1" x14ac:dyDescent="0.25">
      <c r="A29" s="14" t="s">
        <v>19</v>
      </c>
    </row>
    <row r="30" spans="1:1" x14ac:dyDescent="0.25">
      <c r="A30" s="15" t="s">
        <v>20</v>
      </c>
    </row>
    <row r="31" spans="1:1" x14ac:dyDescent="0.25">
      <c r="A31" s="15" t="s">
        <v>56</v>
      </c>
    </row>
    <row r="32" spans="1:1" x14ac:dyDescent="0.25">
      <c r="A32" s="15" t="s">
        <v>21</v>
      </c>
    </row>
    <row r="33" spans="1:1" x14ac:dyDescent="0.25">
      <c r="A33" s="15" t="s">
        <v>59</v>
      </c>
    </row>
    <row r="34" spans="1:1" x14ac:dyDescent="0.25">
      <c r="A34" s="15" t="s">
        <v>77</v>
      </c>
    </row>
    <row r="35" spans="1:1" x14ac:dyDescent="0.25">
      <c r="A35" s="15" t="s">
        <v>33</v>
      </c>
    </row>
    <row r="36" spans="1:1" x14ac:dyDescent="0.25">
      <c r="A36" s="15" t="s">
        <v>34</v>
      </c>
    </row>
    <row r="37" spans="1:1" x14ac:dyDescent="0.25">
      <c r="A37" s="15" t="s">
        <v>35</v>
      </c>
    </row>
    <row r="38" spans="1:1" x14ac:dyDescent="0.25">
      <c r="A38" s="15" t="s">
        <v>22</v>
      </c>
    </row>
    <row r="39" spans="1:1" x14ac:dyDescent="0.25">
      <c r="A39" s="15" t="s">
        <v>36</v>
      </c>
    </row>
    <row r="40" spans="1:1" x14ac:dyDescent="0.25">
      <c r="A40" s="15" t="s">
        <v>60</v>
      </c>
    </row>
    <row r="41" spans="1:1" x14ac:dyDescent="0.25">
      <c r="A41" s="15" t="s">
        <v>46</v>
      </c>
    </row>
    <row r="42" spans="1:1" x14ac:dyDescent="0.25">
      <c r="A42" s="15" t="s">
        <v>37</v>
      </c>
    </row>
    <row r="43" spans="1:1" x14ac:dyDescent="0.25">
      <c r="A43" s="15" t="s">
        <v>72</v>
      </c>
    </row>
    <row r="44" spans="1:1" x14ac:dyDescent="0.25">
      <c r="A44" s="15" t="s">
        <v>38</v>
      </c>
    </row>
    <row r="45" spans="1:1" x14ac:dyDescent="0.25">
      <c r="A45" s="15" t="s">
        <v>39</v>
      </c>
    </row>
    <row r="46" spans="1:1" x14ac:dyDescent="0.25">
      <c r="A46" s="15" t="s">
        <v>11</v>
      </c>
    </row>
    <row r="47" spans="1:1" x14ac:dyDescent="0.25">
      <c r="A47" s="15" t="s">
        <v>73</v>
      </c>
    </row>
    <row r="48" spans="1:1" x14ac:dyDescent="0.25">
      <c r="A48" s="15" t="s">
        <v>68</v>
      </c>
    </row>
    <row r="49" spans="1:1" x14ac:dyDescent="0.25">
      <c r="A49" s="15" t="s">
        <v>69</v>
      </c>
    </row>
    <row r="50" spans="1:1" x14ac:dyDescent="0.25">
      <c r="A50" s="15" t="s">
        <v>40</v>
      </c>
    </row>
    <row r="51" spans="1:1" x14ac:dyDescent="0.25">
      <c r="A51" s="15" t="s">
        <v>44</v>
      </c>
    </row>
    <row r="52" spans="1:1" x14ac:dyDescent="0.25">
      <c r="A52" s="15" t="s">
        <v>23</v>
      </c>
    </row>
    <row r="53" spans="1:1" x14ac:dyDescent="0.25">
      <c r="A53" s="15" t="s">
        <v>41</v>
      </c>
    </row>
    <row r="54" spans="1:1" x14ac:dyDescent="0.25">
      <c r="A54" s="14" t="s">
        <v>45</v>
      </c>
    </row>
    <row r="55" spans="1:1" x14ac:dyDescent="0.25">
      <c r="A55" s="15" t="s">
        <v>70</v>
      </c>
    </row>
    <row r="56" spans="1:1" x14ac:dyDescent="0.25">
      <c r="A56" s="15" t="s">
        <v>42</v>
      </c>
    </row>
    <row r="57" spans="1:1" x14ac:dyDescent="0.25">
      <c r="A57" s="14" t="s">
        <v>81</v>
      </c>
    </row>
    <row r="58" spans="1:1" x14ac:dyDescent="0.25">
      <c r="A58" s="14" t="s">
        <v>82</v>
      </c>
    </row>
    <row r="59" spans="1:1" x14ac:dyDescent="0.25">
      <c r="A59" s="14" t="s">
        <v>84</v>
      </c>
    </row>
    <row r="60" spans="1:1" x14ac:dyDescent="0.25">
      <c r="A60" s="14" t="s">
        <v>80</v>
      </c>
    </row>
    <row r="61" spans="1:1" x14ac:dyDescent="0.25">
      <c r="A61" s="14" t="s">
        <v>25</v>
      </c>
    </row>
    <row r="62" spans="1:1" x14ac:dyDescent="0.25">
      <c r="A62" s="14" t="s">
        <v>26</v>
      </c>
    </row>
    <row r="63" spans="1:1" x14ac:dyDescent="0.25">
      <c r="A63" s="14" t="s">
        <v>71</v>
      </c>
    </row>
    <row r="64" spans="1:1" x14ac:dyDescent="0.25">
      <c r="A64" s="14" t="s">
        <v>40</v>
      </c>
    </row>
    <row r="65" spans="1:1" x14ac:dyDescent="0.25">
      <c r="A65" s="9" t="s">
        <v>67</v>
      </c>
    </row>
    <row r="66" spans="1:1" x14ac:dyDescent="0.25">
      <c r="A66" s="15" t="s">
        <v>92</v>
      </c>
    </row>
    <row r="67" spans="1:1" x14ac:dyDescent="0.25">
      <c r="A67" s="15" t="s">
        <v>90</v>
      </c>
    </row>
    <row r="68" spans="1:1" x14ac:dyDescent="0.25">
      <c r="A68" s="15" t="s">
        <v>93</v>
      </c>
    </row>
    <row r="69" spans="1:1" x14ac:dyDescent="0.25">
      <c r="A69" s="15" t="s">
        <v>99</v>
      </c>
    </row>
    <row r="70" spans="1:1" x14ac:dyDescent="0.25">
      <c r="A70" s="15" t="s">
        <v>97</v>
      </c>
    </row>
    <row r="71" spans="1:1" x14ac:dyDescent="0.25">
      <c r="A71" s="15" t="s">
        <v>96</v>
      </c>
    </row>
    <row r="72" spans="1:1" x14ac:dyDescent="0.25">
      <c r="A72" s="15" t="s">
        <v>95</v>
      </c>
    </row>
    <row r="73" spans="1:1" x14ac:dyDescent="0.25">
      <c r="A73" s="15" t="s">
        <v>102</v>
      </c>
    </row>
    <row r="74" spans="1:1" x14ac:dyDescent="0.25">
      <c r="A74" s="15" t="s">
        <v>103</v>
      </c>
    </row>
    <row r="75" spans="1:1" x14ac:dyDescent="0.25">
      <c r="A75" s="15" t="s">
        <v>100</v>
      </c>
    </row>
    <row r="76" spans="1:1" x14ac:dyDescent="0.25">
      <c r="A76" s="15" t="s">
        <v>118</v>
      </c>
    </row>
    <row r="77" spans="1:1" x14ac:dyDescent="0.25">
      <c r="A77" s="15" t="s">
        <v>83</v>
      </c>
    </row>
    <row r="78" spans="1:1" x14ac:dyDescent="0.25">
      <c r="A78" s="15" t="s">
        <v>85</v>
      </c>
    </row>
    <row r="79" spans="1:1" x14ac:dyDescent="0.25">
      <c r="A79" s="15" t="s">
        <v>107</v>
      </c>
    </row>
    <row r="80" spans="1:1" x14ac:dyDescent="0.25">
      <c r="A80" s="15" t="s">
        <v>126</v>
      </c>
    </row>
    <row r="81" spans="1:1" x14ac:dyDescent="0.25">
      <c r="A81" s="14" t="s">
        <v>142</v>
      </c>
    </row>
    <row r="82" spans="1:1" x14ac:dyDescent="0.25">
      <c r="A82" s="15" t="s">
        <v>76</v>
      </c>
    </row>
    <row r="83" spans="1:1" x14ac:dyDescent="0.25">
      <c r="A83" s="15" t="s">
        <v>140</v>
      </c>
    </row>
    <row r="84" spans="1:1" x14ac:dyDescent="0.25">
      <c r="A84" s="15" t="s">
        <v>157</v>
      </c>
    </row>
    <row r="85" spans="1:1" x14ac:dyDescent="0.25">
      <c r="A85" s="15" t="s">
        <v>193</v>
      </c>
    </row>
    <row r="86" spans="1:1" x14ac:dyDescent="0.25">
      <c r="A86" s="15" t="s">
        <v>192</v>
      </c>
    </row>
    <row r="87" spans="1:1" x14ac:dyDescent="0.25">
      <c r="A87" s="15" t="s">
        <v>183</v>
      </c>
    </row>
    <row r="88" spans="1:1" x14ac:dyDescent="0.25">
      <c r="A88" s="15" t="s">
        <v>176</v>
      </c>
    </row>
  </sheetData>
  <phoneticPr fontId="4" type="noConversion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5C596-9872-491F-8491-EF0C05317FD6}">
  <dimension ref="A1"/>
  <sheetViews>
    <sheetView zoomScale="140" zoomScaleNormal="140" workbookViewId="0">
      <selection activeCell="C6" sqref="C6"/>
    </sheetView>
  </sheetViews>
  <sheetFormatPr baseColWidth="10"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AFF231-CDCF-433E-A9C9-0B8739867311}">
  <dimension ref="A1:L114"/>
  <sheetViews>
    <sheetView topLeftCell="A82" workbookViewId="0">
      <selection activeCell="D79" sqref="D79:L79"/>
    </sheetView>
  </sheetViews>
  <sheetFormatPr baseColWidth="10" defaultRowHeight="15" x14ac:dyDescent="0.25"/>
  <cols>
    <col min="1" max="1" width="11.7109375" bestFit="1" customWidth="1"/>
    <col min="2" max="2" width="11.140625" bestFit="1" customWidth="1"/>
    <col min="3" max="3" width="15.85546875" bestFit="1" customWidth="1"/>
    <col min="4" max="4" width="13.42578125" style="26" customWidth="1"/>
    <col min="5" max="9" width="14.85546875" customWidth="1"/>
    <col min="10" max="11" width="16.140625" customWidth="1"/>
    <col min="12" max="12" width="24.140625" bestFit="1" customWidth="1"/>
  </cols>
  <sheetData>
    <row r="1" spans="1:12" x14ac:dyDescent="0.25">
      <c r="A1" s="2" t="s">
        <v>3</v>
      </c>
      <c r="B1" s="2" t="s">
        <v>2</v>
      </c>
      <c r="C1" s="2" t="s">
        <v>0</v>
      </c>
      <c r="D1" s="3" t="s">
        <v>4</v>
      </c>
      <c r="E1" s="4" t="s">
        <v>48</v>
      </c>
      <c r="F1" s="4" t="s">
        <v>49</v>
      </c>
      <c r="G1" s="4" t="s">
        <v>50</v>
      </c>
      <c r="H1" s="4" t="s">
        <v>51</v>
      </c>
      <c r="I1" s="4" t="s">
        <v>52</v>
      </c>
      <c r="L1" s="13" t="s">
        <v>207</v>
      </c>
    </row>
    <row r="2" spans="1:12" ht="6.75" customHeight="1" x14ac:dyDescent="0.25"/>
    <row r="3" spans="1:12" x14ac:dyDescent="0.25">
      <c r="C3" s="1" t="s">
        <v>1</v>
      </c>
      <c r="D3" s="30">
        <v>2870</v>
      </c>
      <c r="E3" s="30">
        <v>410</v>
      </c>
      <c r="F3" s="30">
        <v>2166</v>
      </c>
      <c r="G3" s="30">
        <v>277</v>
      </c>
      <c r="H3" s="30">
        <v>17</v>
      </c>
      <c r="I3" s="30">
        <v>0</v>
      </c>
      <c r="J3" s="8"/>
      <c r="K3" s="8"/>
    </row>
    <row r="4" spans="1:12" x14ac:dyDescent="0.25">
      <c r="J4" s="6" t="s">
        <v>86</v>
      </c>
      <c r="K4" s="6" t="s">
        <v>87</v>
      </c>
      <c r="L4" s="5" t="s">
        <v>5</v>
      </c>
    </row>
    <row r="5" spans="1:12" x14ac:dyDescent="0.25">
      <c r="A5" s="11" t="s">
        <v>130</v>
      </c>
      <c r="B5" s="16" t="s">
        <v>108</v>
      </c>
      <c r="C5" s="9" t="s">
        <v>110</v>
      </c>
      <c r="D5" s="28">
        <v>9</v>
      </c>
      <c r="E5" s="7">
        <v>0</v>
      </c>
      <c r="F5" s="7">
        <v>7</v>
      </c>
      <c r="G5" s="7">
        <v>2</v>
      </c>
      <c r="H5" s="7">
        <v>0</v>
      </c>
      <c r="I5" s="7">
        <v>0</v>
      </c>
      <c r="J5" s="25">
        <v>13</v>
      </c>
      <c r="K5" s="24">
        <v>35</v>
      </c>
      <c r="L5" s="17">
        <v>15</v>
      </c>
    </row>
    <row r="6" spans="1:12" x14ac:dyDescent="0.25">
      <c r="A6" s="11" t="s">
        <v>130</v>
      </c>
      <c r="B6" s="16" t="s">
        <v>108</v>
      </c>
      <c r="C6" s="9" t="s">
        <v>111</v>
      </c>
      <c r="D6" s="28">
        <v>9</v>
      </c>
      <c r="E6" s="7">
        <v>0</v>
      </c>
      <c r="F6" s="7">
        <v>6</v>
      </c>
      <c r="G6" s="7">
        <v>3</v>
      </c>
      <c r="H6" s="7">
        <v>0</v>
      </c>
      <c r="I6" s="7">
        <v>0</v>
      </c>
      <c r="J6" s="25">
        <v>15</v>
      </c>
      <c r="K6" s="24">
        <v>30</v>
      </c>
      <c r="L6" s="17">
        <v>13</v>
      </c>
    </row>
    <row r="7" spans="1:12" x14ac:dyDescent="0.25">
      <c r="A7" s="11" t="s">
        <v>130</v>
      </c>
      <c r="B7" s="16" t="s">
        <v>109</v>
      </c>
      <c r="C7" s="9" t="s">
        <v>128</v>
      </c>
      <c r="D7" s="28">
        <v>33</v>
      </c>
      <c r="E7" s="7">
        <v>0</v>
      </c>
      <c r="F7" s="7">
        <v>30</v>
      </c>
      <c r="G7" s="7">
        <v>3</v>
      </c>
      <c r="H7" s="7">
        <v>0</v>
      </c>
      <c r="I7" s="7">
        <v>0</v>
      </c>
      <c r="J7" s="25">
        <v>39</v>
      </c>
      <c r="K7" s="24">
        <v>150</v>
      </c>
      <c r="L7" s="17" t="s">
        <v>131</v>
      </c>
    </row>
    <row r="8" spans="1:12" x14ac:dyDescent="0.25">
      <c r="A8" s="11" t="s">
        <v>130</v>
      </c>
      <c r="B8" s="16" t="s">
        <v>109</v>
      </c>
      <c r="C8" s="9" t="s">
        <v>112</v>
      </c>
      <c r="D8" s="28">
        <v>30</v>
      </c>
      <c r="E8" s="7">
        <v>0</v>
      </c>
      <c r="F8" s="7">
        <v>22</v>
      </c>
      <c r="G8" s="7">
        <v>7</v>
      </c>
      <c r="H8" s="7">
        <v>1</v>
      </c>
      <c r="I8" s="7">
        <v>0</v>
      </c>
      <c r="J8" s="25">
        <v>52</v>
      </c>
      <c r="K8" s="24">
        <v>110</v>
      </c>
      <c r="L8" s="17" t="s">
        <v>131</v>
      </c>
    </row>
    <row r="9" spans="1:12" x14ac:dyDescent="0.25">
      <c r="A9" s="11" t="s">
        <v>130</v>
      </c>
      <c r="B9" s="16" t="s">
        <v>109</v>
      </c>
      <c r="C9" s="9" t="s">
        <v>113</v>
      </c>
      <c r="D9" s="28">
        <v>24</v>
      </c>
      <c r="E9" s="7">
        <v>0</v>
      </c>
      <c r="F9" s="7">
        <v>15</v>
      </c>
      <c r="G9" s="7">
        <v>9</v>
      </c>
      <c r="H9" s="7">
        <v>0</v>
      </c>
      <c r="I9" s="7">
        <v>0</v>
      </c>
      <c r="J9" s="25">
        <v>42</v>
      </c>
      <c r="K9" s="24">
        <v>75</v>
      </c>
      <c r="L9" s="17" t="s">
        <v>131</v>
      </c>
    </row>
    <row r="10" spans="1:12" x14ac:dyDescent="0.25">
      <c r="A10" s="11" t="s">
        <v>130</v>
      </c>
      <c r="B10" s="16" t="s">
        <v>109</v>
      </c>
      <c r="C10" s="9" t="s">
        <v>133</v>
      </c>
      <c r="D10" s="28">
        <v>29</v>
      </c>
      <c r="E10" s="7">
        <v>0</v>
      </c>
      <c r="F10" s="7">
        <v>24</v>
      </c>
      <c r="G10" s="7">
        <v>5</v>
      </c>
      <c r="H10" s="7">
        <v>0</v>
      </c>
      <c r="I10" s="7">
        <v>0</v>
      </c>
      <c r="J10" s="25">
        <v>39</v>
      </c>
      <c r="K10" s="24">
        <v>120</v>
      </c>
      <c r="L10" s="17" t="s">
        <v>131</v>
      </c>
    </row>
    <row r="11" spans="1:12" x14ac:dyDescent="0.25">
      <c r="A11" s="11" t="s">
        <v>130</v>
      </c>
      <c r="B11" s="16" t="s">
        <v>109</v>
      </c>
      <c r="C11" s="9" t="s">
        <v>146</v>
      </c>
      <c r="D11" s="28">
        <v>55</v>
      </c>
      <c r="E11" s="7">
        <v>0</v>
      </c>
      <c r="F11" s="7">
        <v>49</v>
      </c>
      <c r="G11" s="7">
        <v>6</v>
      </c>
      <c r="H11" s="7">
        <v>0</v>
      </c>
      <c r="I11" s="7">
        <v>0</v>
      </c>
      <c r="J11" s="25">
        <v>67</v>
      </c>
      <c r="K11" s="24">
        <v>245</v>
      </c>
      <c r="L11" s="17" t="s">
        <v>131</v>
      </c>
    </row>
    <row r="12" spans="1:12" x14ac:dyDescent="0.25">
      <c r="A12" s="11" t="s">
        <v>130</v>
      </c>
      <c r="B12" s="16" t="s">
        <v>108</v>
      </c>
      <c r="C12" s="9" t="s">
        <v>8</v>
      </c>
      <c r="D12" s="28">
        <v>7</v>
      </c>
      <c r="E12" s="7">
        <v>0</v>
      </c>
      <c r="F12" s="7">
        <v>3</v>
      </c>
      <c r="G12" s="7">
        <v>4</v>
      </c>
      <c r="H12" s="7">
        <v>0</v>
      </c>
      <c r="I12" s="7">
        <v>0</v>
      </c>
      <c r="J12" s="25">
        <v>15</v>
      </c>
      <c r="K12" s="24">
        <v>15</v>
      </c>
      <c r="L12" s="17">
        <v>13</v>
      </c>
    </row>
    <row r="13" spans="1:12" x14ac:dyDescent="0.25">
      <c r="A13" s="11" t="s">
        <v>130</v>
      </c>
      <c r="B13" s="16" t="s">
        <v>109</v>
      </c>
      <c r="C13" s="9" t="s">
        <v>152</v>
      </c>
      <c r="D13" s="28">
        <v>47</v>
      </c>
      <c r="E13" s="7">
        <v>0</v>
      </c>
      <c r="F13" s="7">
        <v>43</v>
      </c>
      <c r="G13" s="7">
        <v>4</v>
      </c>
      <c r="H13" s="7">
        <v>0</v>
      </c>
      <c r="I13" s="7">
        <v>0</v>
      </c>
      <c r="J13" s="25">
        <v>55</v>
      </c>
      <c r="K13" s="24">
        <v>215</v>
      </c>
      <c r="L13" s="17" t="s">
        <v>131</v>
      </c>
    </row>
    <row r="14" spans="1:12" x14ac:dyDescent="0.25">
      <c r="A14" s="11" t="s">
        <v>132</v>
      </c>
      <c r="B14" s="16" t="s">
        <v>109</v>
      </c>
      <c r="C14" s="9" t="s">
        <v>26</v>
      </c>
      <c r="D14" s="28">
        <v>8</v>
      </c>
      <c r="E14" s="7">
        <v>0</v>
      </c>
      <c r="F14" s="7">
        <v>6</v>
      </c>
      <c r="G14" s="7">
        <v>2</v>
      </c>
      <c r="H14" s="7">
        <v>0</v>
      </c>
      <c r="I14" s="7">
        <v>0</v>
      </c>
      <c r="J14" s="25">
        <v>12</v>
      </c>
      <c r="K14" s="24">
        <v>30</v>
      </c>
      <c r="L14" s="17" t="s">
        <v>131</v>
      </c>
    </row>
    <row r="15" spans="1:12" x14ac:dyDescent="0.25">
      <c r="A15" s="11" t="s">
        <v>130</v>
      </c>
      <c r="B15" s="16" t="s">
        <v>109</v>
      </c>
      <c r="C15" s="9" t="s">
        <v>98</v>
      </c>
      <c r="D15" s="28">
        <v>37</v>
      </c>
      <c r="E15" s="7">
        <v>0</v>
      </c>
      <c r="F15" s="7">
        <v>35</v>
      </c>
      <c r="G15" s="7">
        <v>2</v>
      </c>
      <c r="H15" s="7">
        <v>0</v>
      </c>
      <c r="I15" s="7">
        <v>0</v>
      </c>
      <c r="J15" s="25">
        <v>41</v>
      </c>
      <c r="K15" s="24">
        <v>175</v>
      </c>
      <c r="L15" s="17" t="s">
        <v>131</v>
      </c>
    </row>
    <row r="16" spans="1:12" x14ac:dyDescent="0.25">
      <c r="A16" s="11" t="s">
        <v>130</v>
      </c>
      <c r="B16" s="16" t="s">
        <v>109</v>
      </c>
      <c r="C16" s="9" t="s">
        <v>156</v>
      </c>
      <c r="D16" s="28">
        <v>10</v>
      </c>
      <c r="E16" s="7">
        <v>0</v>
      </c>
      <c r="F16" s="7">
        <v>5</v>
      </c>
      <c r="G16" s="7">
        <v>3</v>
      </c>
      <c r="H16" s="7">
        <v>2</v>
      </c>
      <c r="I16" s="7">
        <v>0</v>
      </c>
      <c r="J16" s="25">
        <v>32</v>
      </c>
      <c r="K16" s="24">
        <v>25</v>
      </c>
      <c r="L16" s="17" t="s">
        <v>131</v>
      </c>
    </row>
    <row r="17" spans="1:12" x14ac:dyDescent="0.25">
      <c r="A17" s="11" t="s">
        <v>130</v>
      </c>
      <c r="B17" s="16" t="s">
        <v>109</v>
      </c>
      <c r="C17" s="9" t="s">
        <v>114</v>
      </c>
      <c r="D17" s="28">
        <v>41</v>
      </c>
      <c r="E17" s="7">
        <v>0</v>
      </c>
      <c r="F17" s="7">
        <v>39</v>
      </c>
      <c r="G17" s="7">
        <v>2</v>
      </c>
      <c r="H17" s="7">
        <v>0</v>
      </c>
      <c r="I17" s="7">
        <v>0</v>
      </c>
      <c r="J17" s="25">
        <v>45</v>
      </c>
      <c r="K17" s="24">
        <v>195</v>
      </c>
      <c r="L17" s="17" t="s">
        <v>131</v>
      </c>
    </row>
    <row r="18" spans="1:12" x14ac:dyDescent="0.25">
      <c r="A18" s="11" t="s">
        <v>132</v>
      </c>
      <c r="B18" s="16" t="s">
        <v>108</v>
      </c>
      <c r="C18" s="9" t="s">
        <v>157</v>
      </c>
      <c r="D18" s="28">
        <v>16</v>
      </c>
      <c r="E18" s="7">
        <v>15</v>
      </c>
      <c r="F18" s="7">
        <v>1</v>
      </c>
      <c r="G18" s="7">
        <v>0</v>
      </c>
      <c r="H18" s="7">
        <v>0</v>
      </c>
      <c r="I18" s="7">
        <v>0</v>
      </c>
      <c r="J18" s="25">
        <v>1</v>
      </c>
      <c r="K18" s="24">
        <v>20</v>
      </c>
      <c r="L18" s="17">
        <v>8</v>
      </c>
    </row>
    <row r="19" spans="1:12" x14ac:dyDescent="0.25">
      <c r="A19" s="11" t="s">
        <v>130</v>
      </c>
      <c r="B19" s="16" t="s">
        <v>109</v>
      </c>
      <c r="C19" s="9" t="s">
        <v>134</v>
      </c>
      <c r="D19" s="28">
        <v>50</v>
      </c>
      <c r="E19" s="7">
        <v>0</v>
      </c>
      <c r="F19" s="7">
        <v>48</v>
      </c>
      <c r="G19" s="7">
        <v>2</v>
      </c>
      <c r="H19" s="7">
        <v>0</v>
      </c>
      <c r="I19" s="7">
        <v>0</v>
      </c>
      <c r="J19" s="25">
        <v>54</v>
      </c>
      <c r="K19" s="24">
        <v>240</v>
      </c>
      <c r="L19" s="17" t="s">
        <v>131</v>
      </c>
    </row>
    <row r="20" spans="1:12" x14ac:dyDescent="0.25">
      <c r="A20" s="11" t="s">
        <v>130</v>
      </c>
      <c r="B20" s="16" t="s">
        <v>109</v>
      </c>
      <c r="C20" s="9" t="s">
        <v>158</v>
      </c>
      <c r="D20" s="28">
        <v>27</v>
      </c>
      <c r="E20" s="7">
        <v>0</v>
      </c>
      <c r="F20" s="7">
        <v>25</v>
      </c>
      <c r="G20" s="7">
        <v>1</v>
      </c>
      <c r="H20" s="7">
        <v>1</v>
      </c>
      <c r="I20" s="7">
        <v>0</v>
      </c>
      <c r="J20" s="25">
        <v>37</v>
      </c>
      <c r="K20" s="24">
        <v>125</v>
      </c>
      <c r="L20" s="17" t="s">
        <v>131</v>
      </c>
    </row>
    <row r="21" spans="1:12" x14ac:dyDescent="0.25">
      <c r="A21" s="11" t="s">
        <v>130</v>
      </c>
      <c r="B21" s="16" t="s">
        <v>108</v>
      </c>
      <c r="C21" s="9" t="s">
        <v>159</v>
      </c>
      <c r="D21" s="28">
        <v>2</v>
      </c>
      <c r="E21" s="7">
        <v>0</v>
      </c>
      <c r="F21" s="7">
        <v>2</v>
      </c>
      <c r="G21" s="7">
        <v>0</v>
      </c>
      <c r="H21" s="7">
        <v>0</v>
      </c>
      <c r="I21" s="7">
        <v>0</v>
      </c>
      <c r="J21" s="25">
        <v>2</v>
      </c>
      <c r="K21" s="24">
        <v>10</v>
      </c>
      <c r="L21" s="17">
        <v>26</v>
      </c>
    </row>
    <row r="22" spans="1:12" x14ac:dyDescent="0.25">
      <c r="A22" s="11" t="s">
        <v>130</v>
      </c>
      <c r="B22" s="16" t="s">
        <v>109</v>
      </c>
      <c r="C22" s="9" t="s">
        <v>115</v>
      </c>
      <c r="D22" s="28">
        <v>31</v>
      </c>
      <c r="E22" s="7">
        <v>0</v>
      </c>
      <c r="F22" s="7">
        <v>26</v>
      </c>
      <c r="G22" s="7">
        <v>5</v>
      </c>
      <c r="H22" s="7">
        <v>0</v>
      </c>
      <c r="I22" s="7">
        <v>0</v>
      </c>
      <c r="J22" s="25">
        <v>41</v>
      </c>
      <c r="K22" s="24">
        <v>130</v>
      </c>
      <c r="L22" s="17" t="s">
        <v>131</v>
      </c>
    </row>
    <row r="23" spans="1:12" x14ac:dyDescent="0.25">
      <c r="A23" s="11" t="s">
        <v>130</v>
      </c>
      <c r="B23" s="16" t="s">
        <v>109</v>
      </c>
      <c r="C23" s="9" t="s">
        <v>160</v>
      </c>
      <c r="D23" s="28">
        <v>33</v>
      </c>
      <c r="E23" s="7">
        <v>0</v>
      </c>
      <c r="F23" s="7">
        <v>29</v>
      </c>
      <c r="G23" s="7">
        <v>4</v>
      </c>
      <c r="H23" s="7">
        <v>0</v>
      </c>
      <c r="I23" s="7">
        <v>0</v>
      </c>
      <c r="J23" s="25">
        <v>41</v>
      </c>
      <c r="K23" s="24">
        <v>145</v>
      </c>
      <c r="L23" s="17" t="s">
        <v>131</v>
      </c>
    </row>
    <row r="24" spans="1:12" x14ac:dyDescent="0.25">
      <c r="A24" s="11" t="s">
        <v>130</v>
      </c>
      <c r="B24" s="16" t="s">
        <v>109</v>
      </c>
      <c r="C24" s="9" t="s">
        <v>162</v>
      </c>
      <c r="D24" s="28">
        <v>32</v>
      </c>
      <c r="E24" s="7">
        <v>0</v>
      </c>
      <c r="F24" s="7">
        <v>32</v>
      </c>
      <c r="G24" s="7">
        <v>0</v>
      </c>
      <c r="H24" s="7">
        <v>0</v>
      </c>
      <c r="I24" s="7">
        <v>0</v>
      </c>
      <c r="J24" s="25">
        <v>32</v>
      </c>
      <c r="K24" s="24">
        <v>160</v>
      </c>
      <c r="L24" s="17" t="s">
        <v>131</v>
      </c>
    </row>
    <row r="25" spans="1:12" x14ac:dyDescent="0.25">
      <c r="A25" s="11" t="s">
        <v>130</v>
      </c>
      <c r="B25" s="16" t="s">
        <v>108</v>
      </c>
      <c r="C25" s="9" t="s">
        <v>75</v>
      </c>
      <c r="D25" s="28">
        <v>12</v>
      </c>
      <c r="E25" s="7">
        <v>0</v>
      </c>
      <c r="F25" s="7">
        <v>9</v>
      </c>
      <c r="G25" s="7">
        <v>2</v>
      </c>
      <c r="H25" s="7">
        <v>1</v>
      </c>
      <c r="I25" s="7">
        <v>0</v>
      </c>
      <c r="J25" s="25">
        <v>24</v>
      </c>
      <c r="K25" s="24">
        <v>45</v>
      </c>
      <c r="L25" s="17">
        <v>4</v>
      </c>
    </row>
    <row r="26" spans="1:12" x14ac:dyDescent="0.25">
      <c r="A26" s="11" t="s">
        <v>130</v>
      </c>
      <c r="B26" s="16" t="s">
        <v>109</v>
      </c>
      <c r="C26" s="9" t="s">
        <v>163</v>
      </c>
      <c r="D26" s="28">
        <v>32</v>
      </c>
      <c r="E26" s="7">
        <v>0</v>
      </c>
      <c r="F26" s="7">
        <v>31</v>
      </c>
      <c r="G26" s="7">
        <v>1</v>
      </c>
      <c r="H26" s="7">
        <v>0</v>
      </c>
      <c r="I26" s="7">
        <v>0</v>
      </c>
      <c r="J26" s="25">
        <v>34</v>
      </c>
      <c r="K26" s="24">
        <v>155</v>
      </c>
      <c r="L26" s="17" t="s">
        <v>131</v>
      </c>
    </row>
    <row r="27" spans="1:12" x14ac:dyDescent="0.25">
      <c r="A27" s="11" t="s">
        <v>130</v>
      </c>
      <c r="B27" s="16" t="s">
        <v>109</v>
      </c>
      <c r="C27" s="9" t="s">
        <v>116</v>
      </c>
      <c r="D27" s="28">
        <v>29</v>
      </c>
      <c r="E27" s="7">
        <v>0</v>
      </c>
      <c r="F27" s="7">
        <v>29</v>
      </c>
      <c r="G27" s="7">
        <v>0</v>
      </c>
      <c r="H27" s="7">
        <v>0</v>
      </c>
      <c r="I27" s="7">
        <v>0</v>
      </c>
      <c r="J27" s="25">
        <v>29</v>
      </c>
      <c r="K27" s="24">
        <v>145</v>
      </c>
      <c r="L27" s="17" t="s">
        <v>131</v>
      </c>
    </row>
    <row r="28" spans="1:12" x14ac:dyDescent="0.25">
      <c r="A28" s="11" t="s">
        <v>130</v>
      </c>
      <c r="B28" s="16" t="s">
        <v>109</v>
      </c>
      <c r="C28" s="9" t="s">
        <v>13</v>
      </c>
      <c r="D28" s="28">
        <v>32</v>
      </c>
      <c r="E28" s="7">
        <v>0</v>
      </c>
      <c r="F28" s="7">
        <v>32</v>
      </c>
      <c r="G28" s="7">
        <v>0</v>
      </c>
      <c r="H28" s="7">
        <v>0</v>
      </c>
      <c r="I28" s="7">
        <v>0</v>
      </c>
      <c r="J28" s="25">
        <v>32</v>
      </c>
      <c r="K28" s="24">
        <v>160</v>
      </c>
      <c r="L28" s="17" t="s">
        <v>131</v>
      </c>
    </row>
    <row r="29" spans="1:12" x14ac:dyDescent="0.25">
      <c r="A29" s="11" t="s">
        <v>130</v>
      </c>
      <c r="B29" s="16" t="s">
        <v>108</v>
      </c>
      <c r="C29" s="9" t="s">
        <v>204</v>
      </c>
      <c r="D29" s="28">
        <v>1</v>
      </c>
      <c r="E29" s="7">
        <v>0</v>
      </c>
      <c r="F29" s="7">
        <v>0</v>
      </c>
      <c r="G29" s="7">
        <v>0</v>
      </c>
      <c r="H29" s="7">
        <v>1</v>
      </c>
      <c r="I29" s="7">
        <v>0</v>
      </c>
      <c r="J29" s="25">
        <v>9</v>
      </c>
      <c r="K29" s="24">
        <v>0</v>
      </c>
      <c r="L29" s="17">
        <v>19</v>
      </c>
    </row>
    <row r="30" spans="1:12" x14ac:dyDescent="0.25">
      <c r="A30" s="11" t="s">
        <v>130</v>
      </c>
      <c r="B30" s="16" t="s">
        <v>108</v>
      </c>
      <c r="C30" s="9" t="s">
        <v>201</v>
      </c>
      <c r="D30" s="28">
        <v>24</v>
      </c>
      <c r="E30" s="7">
        <v>0</v>
      </c>
      <c r="F30" s="7">
        <v>24</v>
      </c>
      <c r="G30" s="7">
        <v>0</v>
      </c>
      <c r="H30" s="7">
        <v>0</v>
      </c>
      <c r="I30" s="7">
        <v>0</v>
      </c>
      <c r="J30" s="25">
        <v>24</v>
      </c>
      <c r="K30" s="24">
        <v>120</v>
      </c>
      <c r="L30" s="17">
        <v>4</v>
      </c>
    </row>
    <row r="31" spans="1:12" x14ac:dyDescent="0.25">
      <c r="A31" s="11" t="s">
        <v>130</v>
      </c>
      <c r="B31" s="16" t="s">
        <v>108</v>
      </c>
      <c r="C31" s="9" t="s">
        <v>164</v>
      </c>
      <c r="D31" s="28">
        <v>8</v>
      </c>
      <c r="E31" s="7">
        <v>0</v>
      </c>
      <c r="F31" s="7">
        <v>5</v>
      </c>
      <c r="G31" s="7">
        <v>3</v>
      </c>
      <c r="H31" s="7">
        <v>0</v>
      </c>
      <c r="I31" s="7">
        <v>0</v>
      </c>
      <c r="J31" s="25">
        <v>14</v>
      </c>
      <c r="K31" s="24">
        <v>25</v>
      </c>
      <c r="L31" s="17">
        <v>14</v>
      </c>
    </row>
    <row r="32" spans="1:12" x14ac:dyDescent="0.25">
      <c r="A32" s="11" t="s">
        <v>130</v>
      </c>
      <c r="B32" s="16" t="s">
        <v>108</v>
      </c>
      <c r="C32" s="9" t="s">
        <v>198</v>
      </c>
      <c r="D32" s="28">
        <v>10</v>
      </c>
      <c r="E32" s="7">
        <v>0</v>
      </c>
      <c r="F32" s="7">
        <v>9</v>
      </c>
      <c r="G32" s="7">
        <v>0</v>
      </c>
      <c r="H32" s="7">
        <v>1</v>
      </c>
      <c r="I32" s="7">
        <v>0</v>
      </c>
      <c r="J32" s="25">
        <v>18</v>
      </c>
      <c r="K32" s="24">
        <v>45</v>
      </c>
      <c r="L32" s="17">
        <v>10</v>
      </c>
    </row>
    <row r="33" spans="1:12" x14ac:dyDescent="0.25">
      <c r="A33" s="11" t="s">
        <v>130</v>
      </c>
      <c r="B33" s="16" t="s">
        <v>109</v>
      </c>
      <c r="C33" s="9" t="s">
        <v>165</v>
      </c>
      <c r="D33" s="28">
        <v>23</v>
      </c>
      <c r="E33" s="7">
        <v>0</v>
      </c>
      <c r="F33" s="7">
        <v>20</v>
      </c>
      <c r="G33" s="7">
        <v>2</v>
      </c>
      <c r="H33" s="7">
        <v>1</v>
      </c>
      <c r="I33" s="7">
        <v>0</v>
      </c>
      <c r="J33" s="25">
        <v>35</v>
      </c>
      <c r="K33" s="24">
        <v>100</v>
      </c>
      <c r="L33" s="17" t="s">
        <v>131</v>
      </c>
    </row>
    <row r="34" spans="1:12" x14ac:dyDescent="0.25">
      <c r="A34" s="11" t="s">
        <v>130</v>
      </c>
      <c r="B34" s="16" t="s">
        <v>109</v>
      </c>
      <c r="C34" s="9" t="s">
        <v>148</v>
      </c>
      <c r="D34" s="28">
        <v>56</v>
      </c>
      <c r="E34" s="7">
        <v>0</v>
      </c>
      <c r="F34" s="7">
        <v>54</v>
      </c>
      <c r="G34" s="7">
        <v>2</v>
      </c>
      <c r="H34" s="7">
        <v>0</v>
      </c>
      <c r="I34" s="7">
        <v>0</v>
      </c>
      <c r="J34" s="25">
        <v>60</v>
      </c>
      <c r="K34" s="24">
        <v>270</v>
      </c>
      <c r="L34" s="17" t="s">
        <v>131</v>
      </c>
    </row>
    <row r="35" spans="1:12" x14ac:dyDescent="0.25">
      <c r="A35" s="11" t="s">
        <v>132</v>
      </c>
      <c r="B35" s="16" t="s">
        <v>109</v>
      </c>
      <c r="C35" s="9" t="s">
        <v>192</v>
      </c>
      <c r="D35" s="28">
        <v>105</v>
      </c>
      <c r="E35" s="7">
        <v>105</v>
      </c>
      <c r="F35" s="7">
        <v>0</v>
      </c>
      <c r="G35" s="7">
        <v>0</v>
      </c>
      <c r="H35" s="7">
        <v>0</v>
      </c>
      <c r="I35" s="7">
        <v>0</v>
      </c>
      <c r="J35" s="25">
        <v>0</v>
      </c>
      <c r="K35" s="24">
        <v>105</v>
      </c>
      <c r="L35" s="17" t="s">
        <v>131</v>
      </c>
    </row>
    <row r="36" spans="1:12" x14ac:dyDescent="0.25">
      <c r="A36" s="11" t="s">
        <v>130</v>
      </c>
      <c r="B36" s="16" t="s">
        <v>109</v>
      </c>
      <c r="C36" s="9" t="s">
        <v>194</v>
      </c>
      <c r="D36" s="28">
        <v>30</v>
      </c>
      <c r="E36" s="7">
        <v>0</v>
      </c>
      <c r="F36" s="7">
        <v>30</v>
      </c>
      <c r="G36" s="7">
        <v>0</v>
      </c>
      <c r="H36" s="7">
        <v>0</v>
      </c>
      <c r="I36" s="7">
        <v>0</v>
      </c>
      <c r="J36" s="25">
        <v>30</v>
      </c>
      <c r="K36" s="24">
        <v>150</v>
      </c>
      <c r="L36" s="17" t="s">
        <v>131</v>
      </c>
    </row>
    <row r="37" spans="1:12" x14ac:dyDescent="0.25">
      <c r="A37" s="11" t="s">
        <v>130</v>
      </c>
      <c r="B37" s="16" t="s">
        <v>108</v>
      </c>
      <c r="C37" s="9" t="s">
        <v>167</v>
      </c>
      <c r="D37" s="28">
        <v>25</v>
      </c>
      <c r="E37" s="7">
        <v>0</v>
      </c>
      <c r="F37" s="7">
        <v>25</v>
      </c>
      <c r="G37" s="7">
        <v>0</v>
      </c>
      <c r="H37" s="7">
        <v>0</v>
      </c>
      <c r="I37" s="7">
        <v>0</v>
      </c>
      <c r="J37" s="25">
        <v>25</v>
      </c>
      <c r="K37" s="24">
        <v>125</v>
      </c>
      <c r="L37" s="17">
        <v>3</v>
      </c>
    </row>
    <row r="38" spans="1:12" x14ac:dyDescent="0.25">
      <c r="A38" s="11" t="s">
        <v>132</v>
      </c>
      <c r="B38" s="16" t="s">
        <v>109</v>
      </c>
      <c r="C38" s="9" t="s">
        <v>193</v>
      </c>
      <c r="D38" s="28">
        <v>152</v>
      </c>
      <c r="E38" s="7">
        <v>152</v>
      </c>
      <c r="F38" s="7">
        <v>0</v>
      </c>
      <c r="G38" s="7">
        <v>0</v>
      </c>
      <c r="H38" s="7">
        <v>0</v>
      </c>
      <c r="I38" s="7">
        <v>0</v>
      </c>
      <c r="J38" s="25">
        <v>0</v>
      </c>
      <c r="K38" s="24">
        <v>152</v>
      </c>
      <c r="L38" s="17" t="s">
        <v>131</v>
      </c>
    </row>
    <row r="39" spans="1:12" x14ac:dyDescent="0.25">
      <c r="A39" s="11" t="s">
        <v>130</v>
      </c>
      <c r="B39" s="16" t="s">
        <v>109</v>
      </c>
      <c r="C39" s="9" t="s">
        <v>168</v>
      </c>
      <c r="D39" s="28">
        <v>41</v>
      </c>
      <c r="E39" s="7">
        <v>0</v>
      </c>
      <c r="F39" s="7">
        <v>41</v>
      </c>
      <c r="G39" s="7">
        <v>0</v>
      </c>
      <c r="H39" s="7">
        <v>0</v>
      </c>
      <c r="I39" s="7">
        <v>0</v>
      </c>
      <c r="J39" s="25">
        <v>41</v>
      </c>
      <c r="K39" s="24">
        <v>205</v>
      </c>
      <c r="L39" s="17" t="s">
        <v>131</v>
      </c>
    </row>
    <row r="40" spans="1:12" x14ac:dyDescent="0.25">
      <c r="A40" s="11" t="s">
        <v>130</v>
      </c>
      <c r="B40" s="16" t="s">
        <v>109</v>
      </c>
      <c r="C40" s="9" t="s">
        <v>117</v>
      </c>
      <c r="D40" s="28">
        <v>13</v>
      </c>
      <c r="E40" s="7">
        <v>1</v>
      </c>
      <c r="F40" s="7">
        <v>2</v>
      </c>
      <c r="G40" s="7">
        <v>10</v>
      </c>
      <c r="H40" s="7">
        <v>0</v>
      </c>
      <c r="I40" s="7">
        <v>0</v>
      </c>
      <c r="J40" s="25">
        <v>32</v>
      </c>
      <c r="K40" s="24">
        <v>11</v>
      </c>
      <c r="L40" s="17" t="s">
        <v>131</v>
      </c>
    </row>
    <row r="41" spans="1:12" x14ac:dyDescent="0.25">
      <c r="A41" s="11" t="s">
        <v>130</v>
      </c>
      <c r="B41" s="16" t="s">
        <v>109</v>
      </c>
      <c r="C41" s="9" t="s">
        <v>91</v>
      </c>
      <c r="D41" s="28">
        <v>24</v>
      </c>
      <c r="E41" s="7">
        <v>0</v>
      </c>
      <c r="F41" s="7">
        <v>19</v>
      </c>
      <c r="G41" s="7">
        <v>5</v>
      </c>
      <c r="H41" s="7">
        <v>0</v>
      </c>
      <c r="I41" s="7">
        <v>0</v>
      </c>
      <c r="J41" s="25">
        <v>34</v>
      </c>
      <c r="K41" s="24">
        <v>95</v>
      </c>
      <c r="L41" s="17" t="s">
        <v>131</v>
      </c>
    </row>
    <row r="42" spans="1:12" x14ac:dyDescent="0.25">
      <c r="A42" s="11" t="s">
        <v>130</v>
      </c>
      <c r="B42" s="16" t="s">
        <v>108</v>
      </c>
      <c r="C42" s="9" t="s">
        <v>205</v>
      </c>
      <c r="D42" s="28">
        <v>13</v>
      </c>
      <c r="E42" s="7">
        <v>13</v>
      </c>
      <c r="F42" s="7">
        <v>0</v>
      </c>
      <c r="G42" s="7">
        <v>0</v>
      </c>
      <c r="H42" s="7">
        <v>0</v>
      </c>
      <c r="I42" s="7">
        <v>0</v>
      </c>
      <c r="J42" s="25">
        <v>0</v>
      </c>
      <c r="K42" s="24">
        <v>13</v>
      </c>
      <c r="L42" s="17">
        <v>28</v>
      </c>
    </row>
    <row r="43" spans="1:12" x14ac:dyDescent="0.25">
      <c r="A43" s="11" t="s">
        <v>130</v>
      </c>
      <c r="B43" s="16" t="s">
        <v>108</v>
      </c>
      <c r="C43" s="9" t="s">
        <v>135</v>
      </c>
      <c r="D43" s="28">
        <v>3</v>
      </c>
      <c r="E43" s="7">
        <v>0</v>
      </c>
      <c r="F43" s="7">
        <v>2</v>
      </c>
      <c r="G43" s="7">
        <v>0</v>
      </c>
      <c r="H43" s="7">
        <v>1</v>
      </c>
      <c r="I43" s="7">
        <v>0</v>
      </c>
      <c r="J43" s="25">
        <v>11</v>
      </c>
      <c r="K43" s="24">
        <v>10</v>
      </c>
      <c r="L43" s="17">
        <v>17</v>
      </c>
    </row>
    <row r="44" spans="1:12" x14ac:dyDescent="0.25">
      <c r="A44" s="11" t="s">
        <v>130</v>
      </c>
      <c r="B44" s="16" t="s">
        <v>109</v>
      </c>
      <c r="C44" s="9" t="s">
        <v>195</v>
      </c>
      <c r="D44" s="28">
        <v>13</v>
      </c>
      <c r="E44" s="7">
        <v>0</v>
      </c>
      <c r="F44" s="7">
        <v>5</v>
      </c>
      <c r="G44" s="7">
        <v>8</v>
      </c>
      <c r="H44" s="7">
        <v>0</v>
      </c>
      <c r="I44" s="7">
        <v>0</v>
      </c>
      <c r="J44" s="25">
        <v>29</v>
      </c>
      <c r="K44" s="24">
        <v>25</v>
      </c>
      <c r="L44" s="17" t="s">
        <v>131</v>
      </c>
    </row>
    <row r="45" spans="1:12" x14ac:dyDescent="0.25">
      <c r="A45" s="11" t="s">
        <v>130</v>
      </c>
      <c r="B45" s="16" t="s">
        <v>109</v>
      </c>
      <c r="C45" s="9" t="s">
        <v>62</v>
      </c>
      <c r="D45" s="28">
        <v>34</v>
      </c>
      <c r="E45" s="7">
        <v>0</v>
      </c>
      <c r="F45" s="7">
        <v>34</v>
      </c>
      <c r="G45" s="7">
        <v>0</v>
      </c>
      <c r="H45" s="7">
        <v>0</v>
      </c>
      <c r="I45" s="7">
        <v>0</v>
      </c>
      <c r="J45" s="25">
        <v>34</v>
      </c>
      <c r="K45" s="24">
        <v>170</v>
      </c>
      <c r="L45" s="17" t="s">
        <v>131</v>
      </c>
    </row>
    <row r="46" spans="1:12" x14ac:dyDescent="0.25">
      <c r="A46" s="11" t="s">
        <v>130</v>
      </c>
      <c r="B46" s="16" t="s">
        <v>108</v>
      </c>
      <c r="C46" s="9" t="s">
        <v>119</v>
      </c>
      <c r="D46" s="28">
        <v>8</v>
      </c>
      <c r="E46" s="7">
        <v>0</v>
      </c>
      <c r="F46" s="7">
        <v>6</v>
      </c>
      <c r="G46" s="7">
        <v>2</v>
      </c>
      <c r="H46" s="7">
        <v>0</v>
      </c>
      <c r="I46" s="7">
        <v>0</v>
      </c>
      <c r="J46" s="25">
        <v>12</v>
      </c>
      <c r="K46" s="24">
        <v>30</v>
      </c>
      <c r="L46" s="17">
        <v>16</v>
      </c>
    </row>
    <row r="47" spans="1:12" x14ac:dyDescent="0.25">
      <c r="A47" s="11" t="s">
        <v>130</v>
      </c>
      <c r="B47" s="16" t="s">
        <v>109</v>
      </c>
      <c r="C47" s="9" t="s">
        <v>136</v>
      </c>
      <c r="D47" s="28">
        <v>21</v>
      </c>
      <c r="E47" s="7">
        <v>0</v>
      </c>
      <c r="F47" s="7">
        <v>13</v>
      </c>
      <c r="G47" s="7">
        <v>8</v>
      </c>
      <c r="H47" s="7">
        <v>0</v>
      </c>
      <c r="I47" s="7">
        <v>0</v>
      </c>
      <c r="J47" s="25">
        <v>37</v>
      </c>
      <c r="K47" s="24">
        <v>65</v>
      </c>
      <c r="L47" s="17" t="s">
        <v>131</v>
      </c>
    </row>
    <row r="48" spans="1:12" x14ac:dyDescent="0.25">
      <c r="A48" s="11" t="s">
        <v>132</v>
      </c>
      <c r="B48" s="16" t="s">
        <v>109</v>
      </c>
      <c r="C48" s="9" t="s">
        <v>17</v>
      </c>
      <c r="D48" s="28">
        <v>16</v>
      </c>
      <c r="E48" s="7">
        <v>4</v>
      </c>
      <c r="F48" s="7">
        <v>10</v>
      </c>
      <c r="G48" s="7">
        <v>2</v>
      </c>
      <c r="H48" s="7">
        <v>0</v>
      </c>
      <c r="I48" s="7">
        <v>0</v>
      </c>
      <c r="J48" s="25">
        <v>16</v>
      </c>
      <c r="K48" s="24">
        <v>54</v>
      </c>
      <c r="L48" s="17" t="s">
        <v>131</v>
      </c>
    </row>
    <row r="49" spans="1:12" x14ac:dyDescent="0.25">
      <c r="A49" s="11" t="s">
        <v>132</v>
      </c>
      <c r="B49" s="16" t="s">
        <v>109</v>
      </c>
      <c r="C49" s="9" t="s">
        <v>100</v>
      </c>
      <c r="D49" s="28">
        <v>56</v>
      </c>
      <c r="E49" s="7">
        <v>50</v>
      </c>
      <c r="F49" s="7">
        <v>6</v>
      </c>
      <c r="G49" s="7">
        <v>0</v>
      </c>
      <c r="H49" s="7">
        <v>0</v>
      </c>
      <c r="I49" s="7">
        <v>0</v>
      </c>
      <c r="J49" s="25">
        <v>6</v>
      </c>
      <c r="K49" s="24">
        <v>80</v>
      </c>
      <c r="L49" s="17" t="s">
        <v>131</v>
      </c>
    </row>
    <row r="50" spans="1:12" x14ac:dyDescent="0.25">
      <c r="A50" s="11" t="s">
        <v>130</v>
      </c>
      <c r="B50" s="16" t="s">
        <v>109</v>
      </c>
      <c r="C50" s="9" t="s">
        <v>101</v>
      </c>
      <c r="D50" s="28">
        <v>61</v>
      </c>
      <c r="E50" s="7">
        <v>1</v>
      </c>
      <c r="F50" s="7">
        <v>54</v>
      </c>
      <c r="G50" s="7">
        <v>6</v>
      </c>
      <c r="H50" s="7">
        <v>0</v>
      </c>
      <c r="I50" s="7">
        <v>0</v>
      </c>
      <c r="J50" s="25">
        <v>72</v>
      </c>
      <c r="K50" s="24">
        <v>271</v>
      </c>
      <c r="L50" s="17" t="s">
        <v>131</v>
      </c>
    </row>
    <row r="51" spans="1:12" x14ac:dyDescent="0.25">
      <c r="A51" s="11" t="s">
        <v>130</v>
      </c>
      <c r="B51" s="16" t="s">
        <v>109</v>
      </c>
      <c r="C51" s="9" t="s">
        <v>169</v>
      </c>
      <c r="D51" s="28">
        <v>29</v>
      </c>
      <c r="E51" s="7">
        <v>0</v>
      </c>
      <c r="F51" s="7">
        <v>23</v>
      </c>
      <c r="G51" s="7">
        <v>5</v>
      </c>
      <c r="H51" s="7">
        <v>1</v>
      </c>
      <c r="I51" s="7">
        <v>0</v>
      </c>
      <c r="J51" s="25">
        <v>47</v>
      </c>
      <c r="K51" s="24">
        <v>115</v>
      </c>
      <c r="L51" s="17" t="s">
        <v>131</v>
      </c>
    </row>
    <row r="52" spans="1:12" x14ac:dyDescent="0.25">
      <c r="A52" s="11" t="s">
        <v>130</v>
      </c>
      <c r="B52" s="16" t="s">
        <v>109</v>
      </c>
      <c r="C52" s="9" t="s">
        <v>74</v>
      </c>
      <c r="D52" s="28">
        <v>22</v>
      </c>
      <c r="E52" s="7">
        <v>0</v>
      </c>
      <c r="F52" s="7">
        <v>14</v>
      </c>
      <c r="G52" s="7">
        <v>8</v>
      </c>
      <c r="H52" s="7">
        <v>0</v>
      </c>
      <c r="I52" s="7">
        <v>0</v>
      </c>
      <c r="J52" s="25">
        <v>38</v>
      </c>
      <c r="K52" s="24">
        <v>70</v>
      </c>
      <c r="L52" s="17" t="s">
        <v>131</v>
      </c>
    </row>
    <row r="53" spans="1:12" x14ac:dyDescent="0.25">
      <c r="A53" s="11" t="s">
        <v>130</v>
      </c>
      <c r="B53" s="16" t="s">
        <v>109</v>
      </c>
      <c r="C53" s="9" t="s">
        <v>151</v>
      </c>
      <c r="D53" s="28">
        <v>50</v>
      </c>
      <c r="E53" s="7">
        <v>0</v>
      </c>
      <c r="F53" s="7">
        <v>41</v>
      </c>
      <c r="G53" s="7">
        <v>8</v>
      </c>
      <c r="H53" s="7">
        <v>1</v>
      </c>
      <c r="I53" s="7">
        <v>0</v>
      </c>
      <c r="J53" s="25">
        <v>74</v>
      </c>
      <c r="K53" s="24">
        <v>205</v>
      </c>
      <c r="L53" s="17" t="s">
        <v>131</v>
      </c>
    </row>
    <row r="54" spans="1:12" x14ac:dyDescent="0.25">
      <c r="A54" s="11" t="s">
        <v>130</v>
      </c>
      <c r="B54" s="16" t="s">
        <v>109</v>
      </c>
      <c r="C54" s="9" t="s">
        <v>153</v>
      </c>
      <c r="D54" s="28">
        <v>37</v>
      </c>
      <c r="E54" s="7">
        <v>0</v>
      </c>
      <c r="F54" s="7">
        <v>37</v>
      </c>
      <c r="G54" s="7">
        <v>0</v>
      </c>
      <c r="H54" s="7">
        <v>0</v>
      </c>
      <c r="I54" s="7">
        <v>0</v>
      </c>
      <c r="J54" s="25">
        <v>37</v>
      </c>
      <c r="K54" s="24">
        <v>185</v>
      </c>
      <c r="L54" s="17" t="s">
        <v>131</v>
      </c>
    </row>
    <row r="55" spans="1:12" x14ac:dyDescent="0.25">
      <c r="A55" s="11" t="s">
        <v>130</v>
      </c>
      <c r="B55" s="16" t="s">
        <v>108</v>
      </c>
      <c r="C55" s="9" t="s">
        <v>170</v>
      </c>
      <c r="D55" s="28">
        <v>15</v>
      </c>
      <c r="E55" s="7">
        <v>0</v>
      </c>
      <c r="F55" s="7">
        <v>15</v>
      </c>
      <c r="G55" s="7">
        <v>0</v>
      </c>
      <c r="H55" s="7">
        <v>0</v>
      </c>
      <c r="I55" s="7">
        <v>0</v>
      </c>
      <c r="J55" s="25">
        <v>15</v>
      </c>
      <c r="K55" s="24">
        <v>75</v>
      </c>
      <c r="L55" s="17">
        <v>13</v>
      </c>
    </row>
    <row r="56" spans="1:12" x14ac:dyDescent="0.25">
      <c r="A56" s="11" t="s">
        <v>130</v>
      </c>
      <c r="B56" s="16" t="s">
        <v>109</v>
      </c>
      <c r="C56" s="9" t="s">
        <v>171</v>
      </c>
      <c r="D56" s="28">
        <v>37</v>
      </c>
      <c r="E56" s="7">
        <v>0</v>
      </c>
      <c r="F56" s="7">
        <v>33</v>
      </c>
      <c r="G56" s="7">
        <v>4</v>
      </c>
      <c r="H56" s="7">
        <v>0</v>
      </c>
      <c r="I56" s="7">
        <v>0</v>
      </c>
      <c r="J56" s="25">
        <v>45</v>
      </c>
      <c r="K56" s="24">
        <v>165</v>
      </c>
      <c r="L56" s="17" t="s">
        <v>131</v>
      </c>
    </row>
    <row r="57" spans="1:12" x14ac:dyDescent="0.25">
      <c r="A57" s="11" t="s">
        <v>130</v>
      </c>
      <c r="B57" s="16" t="s">
        <v>109</v>
      </c>
      <c r="C57" s="9" t="s">
        <v>137</v>
      </c>
      <c r="D57" s="28">
        <v>31</v>
      </c>
      <c r="E57" s="7">
        <v>0</v>
      </c>
      <c r="F57" s="7">
        <v>24</v>
      </c>
      <c r="G57" s="7">
        <v>7</v>
      </c>
      <c r="H57" s="7">
        <v>0</v>
      </c>
      <c r="I57" s="7">
        <v>0</v>
      </c>
      <c r="J57" s="25">
        <v>45</v>
      </c>
      <c r="K57" s="24">
        <v>120</v>
      </c>
      <c r="L57" s="17" t="s">
        <v>131</v>
      </c>
    </row>
    <row r="58" spans="1:12" x14ac:dyDescent="0.25">
      <c r="A58" s="11" t="s">
        <v>130</v>
      </c>
      <c r="B58" s="16" t="s">
        <v>109</v>
      </c>
      <c r="C58" s="9" t="s">
        <v>172</v>
      </c>
      <c r="D58" s="28">
        <v>36</v>
      </c>
      <c r="E58" s="7">
        <v>1</v>
      </c>
      <c r="F58" s="7">
        <v>34</v>
      </c>
      <c r="G58" s="7">
        <v>1</v>
      </c>
      <c r="H58" s="7">
        <v>0</v>
      </c>
      <c r="I58" s="7">
        <v>0</v>
      </c>
      <c r="J58" s="25">
        <v>37</v>
      </c>
      <c r="K58" s="24">
        <v>171</v>
      </c>
      <c r="L58" s="17" t="s">
        <v>131</v>
      </c>
    </row>
    <row r="59" spans="1:12" x14ac:dyDescent="0.25">
      <c r="A59" s="11" t="s">
        <v>132</v>
      </c>
      <c r="B59" s="16" t="s">
        <v>109</v>
      </c>
      <c r="C59" s="9" t="s">
        <v>76</v>
      </c>
      <c r="D59" s="28">
        <v>6</v>
      </c>
      <c r="E59" s="7">
        <v>0</v>
      </c>
      <c r="F59" s="7">
        <v>6</v>
      </c>
      <c r="G59" s="7">
        <v>0</v>
      </c>
      <c r="H59" s="7">
        <v>0</v>
      </c>
      <c r="I59" s="7">
        <v>0</v>
      </c>
      <c r="J59" s="25">
        <v>6</v>
      </c>
      <c r="K59" s="24">
        <v>30</v>
      </c>
      <c r="L59" s="17" t="s">
        <v>131</v>
      </c>
    </row>
    <row r="60" spans="1:12" x14ac:dyDescent="0.25">
      <c r="A60" s="11" t="s">
        <v>130</v>
      </c>
      <c r="B60" s="16" t="s">
        <v>109</v>
      </c>
      <c r="C60" s="9" t="s">
        <v>104</v>
      </c>
      <c r="D60" s="28">
        <v>15</v>
      </c>
      <c r="E60" s="7">
        <v>0</v>
      </c>
      <c r="F60" s="7">
        <v>10</v>
      </c>
      <c r="G60" s="7">
        <v>4</v>
      </c>
      <c r="H60" s="7">
        <v>1</v>
      </c>
      <c r="I60" s="7">
        <v>0</v>
      </c>
      <c r="J60" s="25">
        <v>31</v>
      </c>
      <c r="K60" s="24">
        <v>50</v>
      </c>
      <c r="L60" s="17" t="s">
        <v>131</v>
      </c>
    </row>
    <row r="61" spans="1:12" x14ac:dyDescent="0.25">
      <c r="A61" s="11" t="s">
        <v>130</v>
      </c>
      <c r="B61" s="16" t="s">
        <v>109</v>
      </c>
      <c r="C61" s="9" t="s">
        <v>173</v>
      </c>
      <c r="D61" s="28">
        <v>16</v>
      </c>
      <c r="E61" s="7">
        <v>0</v>
      </c>
      <c r="F61" s="7">
        <v>1</v>
      </c>
      <c r="G61" s="7">
        <v>15</v>
      </c>
      <c r="H61" s="7">
        <v>0</v>
      </c>
      <c r="I61" s="7">
        <v>0</v>
      </c>
      <c r="J61" s="25">
        <v>46</v>
      </c>
      <c r="K61" s="24">
        <v>5</v>
      </c>
      <c r="L61" s="17" t="s">
        <v>131</v>
      </c>
    </row>
    <row r="62" spans="1:12" x14ac:dyDescent="0.25">
      <c r="A62" s="11" t="s">
        <v>130</v>
      </c>
      <c r="B62" s="16" t="s">
        <v>109</v>
      </c>
      <c r="C62" s="9" t="s">
        <v>120</v>
      </c>
      <c r="D62" s="28">
        <v>20</v>
      </c>
      <c r="E62" s="7">
        <v>0</v>
      </c>
      <c r="F62" s="7">
        <v>16</v>
      </c>
      <c r="G62" s="7">
        <v>4</v>
      </c>
      <c r="H62" s="7">
        <v>0</v>
      </c>
      <c r="I62" s="7">
        <v>0</v>
      </c>
      <c r="J62" s="25">
        <v>28</v>
      </c>
      <c r="K62" s="24">
        <v>80</v>
      </c>
      <c r="L62" s="17" t="s">
        <v>131</v>
      </c>
    </row>
    <row r="63" spans="1:12" x14ac:dyDescent="0.25">
      <c r="A63" s="11" t="s">
        <v>130</v>
      </c>
      <c r="B63" s="16" t="s">
        <v>109</v>
      </c>
      <c r="C63" s="9" t="s">
        <v>145</v>
      </c>
      <c r="D63" s="28">
        <v>10</v>
      </c>
      <c r="E63" s="7">
        <v>0</v>
      </c>
      <c r="F63" s="7">
        <v>2</v>
      </c>
      <c r="G63" s="7">
        <v>6</v>
      </c>
      <c r="H63" s="7">
        <v>2</v>
      </c>
      <c r="I63" s="7">
        <v>0</v>
      </c>
      <c r="J63" s="25">
        <v>38</v>
      </c>
      <c r="K63" s="24">
        <v>10</v>
      </c>
      <c r="L63" s="17" t="s">
        <v>131</v>
      </c>
    </row>
    <row r="64" spans="1:12" x14ac:dyDescent="0.25">
      <c r="A64" s="11" t="s">
        <v>130</v>
      </c>
      <c r="B64" s="16" t="s">
        <v>109</v>
      </c>
      <c r="C64" s="9" t="s">
        <v>105</v>
      </c>
      <c r="D64" s="28">
        <v>57</v>
      </c>
      <c r="E64" s="7">
        <v>0</v>
      </c>
      <c r="F64" s="7">
        <v>55</v>
      </c>
      <c r="G64" s="7">
        <v>2</v>
      </c>
      <c r="H64" s="7">
        <v>0</v>
      </c>
      <c r="I64" s="7">
        <v>0</v>
      </c>
      <c r="J64" s="25">
        <v>61</v>
      </c>
      <c r="K64" s="24">
        <v>275</v>
      </c>
      <c r="L64" s="17" t="s">
        <v>131</v>
      </c>
    </row>
    <row r="65" spans="1:12" x14ac:dyDescent="0.25">
      <c r="A65" s="11" t="s">
        <v>130</v>
      </c>
      <c r="B65" s="16" t="s">
        <v>109</v>
      </c>
      <c r="C65" s="9" t="s">
        <v>89</v>
      </c>
      <c r="D65" s="28">
        <v>24</v>
      </c>
      <c r="E65" s="7">
        <v>0</v>
      </c>
      <c r="F65" s="7">
        <v>22</v>
      </c>
      <c r="G65" s="7">
        <v>2</v>
      </c>
      <c r="H65" s="7">
        <v>0</v>
      </c>
      <c r="I65" s="7">
        <v>0</v>
      </c>
      <c r="J65" s="25">
        <v>28</v>
      </c>
      <c r="K65" s="24">
        <v>110</v>
      </c>
      <c r="L65" s="17" t="s">
        <v>131</v>
      </c>
    </row>
    <row r="66" spans="1:12" x14ac:dyDescent="0.25">
      <c r="A66" s="11" t="s">
        <v>130</v>
      </c>
      <c r="B66" s="16" t="s">
        <v>109</v>
      </c>
      <c r="C66" s="9" t="s">
        <v>174</v>
      </c>
      <c r="D66" s="28">
        <v>36</v>
      </c>
      <c r="E66" s="7">
        <v>0</v>
      </c>
      <c r="F66" s="7">
        <v>32</v>
      </c>
      <c r="G66" s="7">
        <v>4</v>
      </c>
      <c r="H66" s="7">
        <v>0</v>
      </c>
      <c r="I66" s="7">
        <v>0</v>
      </c>
      <c r="J66" s="25">
        <v>44</v>
      </c>
      <c r="K66" s="24">
        <v>160</v>
      </c>
      <c r="L66" s="17" t="s">
        <v>131</v>
      </c>
    </row>
    <row r="67" spans="1:12" x14ac:dyDescent="0.25">
      <c r="A67" s="11" t="s">
        <v>130</v>
      </c>
      <c r="B67" s="16" t="s">
        <v>109</v>
      </c>
      <c r="C67" s="9" t="s">
        <v>154</v>
      </c>
      <c r="D67" s="28">
        <v>24</v>
      </c>
      <c r="E67" s="7">
        <v>0</v>
      </c>
      <c r="F67" s="7">
        <v>22</v>
      </c>
      <c r="G67" s="7">
        <v>2</v>
      </c>
      <c r="H67" s="7">
        <v>0</v>
      </c>
      <c r="I67" s="7">
        <v>0</v>
      </c>
      <c r="J67" s="25">
        <v>28</v>
      </c>
      <c r="K67" s="24">
        <v>110</v>
      </c>
      <c r="L67" s="17" t="s">
        <v>131</v>
      </c>
    </row>
    <row r="68" spans="1:12" x14ac:dyDescent="0.25">
      <c r="A68" s="11" t="s">
        <v>130</v>
      </c>
      <c r="B68" s="16" t="s">
        <v>108</v>
      </c>
      <c r="C68" s="9" t="s">
        <v>138</v>
      </c>
      <c r="D68" s="28">
        <v>23</v>
      </c>
      <c r="E68" s="7">
        <v>0</v>
      </c>
      <c r="F68" s="7">
        <v>23</v>
      </c>
      <c r="G68" s="7">
        <v>0</v>
      </c>
      <c r="H68" s="7">
        <v>0</v>
      </c>
      <c r="I68" s="7">
        <v>0</v>
      </c>
      <c r="J68" s="25">
        <v>23</v>
      </c>
      <c r="K68" s="24">
        <v>115</v>
      </c>
      <c r="L68" s="17">
        <v>5</v>
      </c>
    </row>
    <row r="69" spans="1:12" x14ac:dyDescent="0.25">
      <c r="A69" s="11" t="s">
        <v>130</v>
      </c>
      <c r="B69" s="16" t="s">
        <v>108</v>
      </c>
      <c r="C69" s="9" t="s">
        <v>121</v>
      </c>
      <c r="D69" s="28">
        <v>4</v>
      </c>
      <c r="E69" s="7">
        <v>0</v>
      </c>
      <c r="F69" s="7">
        <v>4</v>
      </c>
      <c r="G69" s="7">
        <v>0</v>
      </c>
      <c r="H69" s="7">
        <v>0</v>
      </c>
      <c r="I69" s="7">
        <v>0</v>
      </c>
      <c r="J69" s="25">
        <v>4</v>
      </c>
      <c r="K69" s="24">
        <v>20</v>
      </c>
      <c r="L69" s="17">
        <v>24</v>
      </c>
    </row>
    <row r="70" spans="1:12" x14ac:dyDescent="0.25">
      <c r="A70" s="11" t="s">
        <v>130</v>
      </c>
      <c r="B70" s="16" t="s">
        <v>108</v>
      </c>
      <c r="C70" s="9" t="s">
        <v>191</v>
      </c>
      <c r="D70" s="28">
        <v>27</v>
      </c>
      <c r="E70" s="7">
        <v>0</v>
      </c>
      <c r="F70" s="7">
        <v>27</v>
      </c>
      <c r="G70" s="7">
        <v>0</v>
      </c>
      <c r="H70" s="7">
        <v>0</v>
      </c>
      <c r="I70" s="7">
        <v>0</v>
      </c>
      <c r="J70" s="25">
        <v>27</v>
      </c>
      <c r="K70" s="24">
        <v>135</v>
      </c>
      <c r="L70" s="17">
        <v>1</v>
      </c>
    </row>
    <row r="71" spans="1:12" x14ac:dyDescent="0.25">
      <c r="A71" s="11" t="s">
        <v>130</v>
      </c>
      <c r="B71" s="16" t="s">
        <v>109</v>
      </c>
      <c r="C71" s="9" t="s">
        <v>147</v>
      </c>
      <c r="D71" s="28">
        <v>37</v>
      </c>
      <c r="E71" s="7">
        <v>1</v>
      </c>
      <c r="F71" s="7">
        <v>32</v>
      </c>
      <c r="G71" s="7">
        <v>4</v>
      </c>
      <c r="H71" s="7">
        <v>0</v>
      </c>
      <c r="I71" s="7">
        <v>0</v>
      </c>
      <c r="J71" s="25">
        <v>44</v>
      </c>
      <c r="K71" s="24">
        <v>161</v>
      </c>
      <c r="L71" s="17" t="s">
        <v>131</v>
      </c>
    </row>
    <row r="72" spans="1:12" x14ac:dyDescent="0.25">
      <c r="A72" s="11" t="s">
        <v>130</v>
      </c>
      <c r="B72" s="16" t="s">
        <v>108</v>
      </c>
      <c r="C72" s="9" t="s">
        <v>144</v>
      </c>
      <c r="D72" s="28">
        <v>4</v>
      </c>
      <c r="E72" s="7">
        <v>0</v>
      </c>
      <c r="F72" s="7">
        <v>2</v>
      </c>
      <c r="G72" s="7">
        <v>2</v>
      </c>
      <c r="H72" s="7">
        <v>0</v>
      </c>
      <c r="I72" s="7">
        <v>0</v>
      </c>
      <c r="J72" s="25">
        <v>8</v>
      </c>
      <c r="K72" s="24">
        <v>10</v>
      </c>
      <c r="L72" s="17">
        <v>20</v>
      </c>
    </row>
    <row r="73" spans="1:12" x14ac:dyDescent="0.25">
      <c r="A73" s="11" t="s">
        <v>130</v>
      </c>
      <c r="B73" s="16" t="s">
        <v>109</v>
      </c>
      <c r="C73" s="9" t="s">
        <v>122</v>
      </c>
      <c r="D73" s="28">
        <v>24</v>
      </c>
      <c r="E73" s="7">
        <v>0</v>
      </c>
      <c r="F73" s="7">
        <v>22</v>
      </c>
      <c r="G73" s="7">
        <v>2</v>
      </c>
      <c r="H73" s="7">
        <v>0</v>
      </c>
      <c r="I73" s="7">
        <v>0</v>
      </c>
      <c r="J73" s="25">
        <v>28</v>
      </c>
      <c r="K73" s="24">
        <v>110</v>
      </c>
      <c r="L73" s="17" t="s">
        <v>131</v>
      </c>
    </row>
    <row r="74" spans="1:12" x14ac:dyDescent="0.25">
      <c r="A74" s="11" t="s">
        <v>130</v>
      </c>
      <c r="B74" s="16" t="s">
        <v>109</v>
      </c>
      <c r="C74" s="9" t="s">
        <v>150</v>
      </c>
      <c r="D74" s="28">
        <v>36</v>
      </c>
      <c r="E74" s="7">
        <v>0</v>
      </c>
      <c r="F74" s="7">
        <v>33</v>
      </c>
      <c r="G74" s="7">
        <v>3</v>
      </c>
      <c r="H74" s="7">
        <v>0</v>
      </c>
      <c r="I74" s="7">
        <v>0</v>
      </c>
      <c r="J74" s="25">
        <v>42</v>
      </c>
      <c r="K74" s="24">
        <v>165</v>
      </c>
      <c r="L74" s="17" t="s">
        <v>131</v>
      </c>
    </row>
    <row r="75" spans="1:12" x14ac:dyDescent="0.25">
      <c r="A75" s="11" t="s">
        <v>132</v>
      </c>
      <c r="B75" s="16" t="s">
        <v>109</v>
      </c>
      <c r="C75" s="9" t="s">
        <v>80</v>
      </c>
      <c r="D75" s="28">
        <v>18</v>
      </c>
      <c r="E75" s="7">
        <v>4</v>
      </c>
      <c r="F75" s="7">
        <v>14</v>
      </c>
      <c r="G75" s="7">
        <v>0</v>
      </c>
      <c r="H75" s="7">
        <v>0</v>
      </c>
      <c r="I75" s="7">
        <v>0</v>
      </c>
      <c r="J75" s="25">
        <v>14</v>
      </c>
      <c r="K75" s="24">
        <v>74</v>
      </c>
      <c r="L75" s="17" t="s">
        <v>131</v>
      </c>
    </row>
    <row r="76" spans="1:12" x14ac:dyDescent="0.25">
      <c r="A76" s="11" t="s">
        <v>132</v>
      </c>
      <c r="B76" s="16" t="s">
        <v>109</v>
      </c>
      <c r="C76" s="9" t="s">
        <v>77</v>
      </c>
      <c r="D76" s="28">
        <v>28</v>
      </c>
      <c r="E76" s="7">
        <v>0</v>
      </c>
      <c r="F76" s="7">
        <v>28</v>
      </c>
      <c r="G76" s="7">
        <v>0</v>
      </c>
      <c r="H76" s="7">
        <v>0</v>
      </c>
      <c r="I76" s="7">
        <v>0</v>
      </c>
      <c r="J76" s="25">
        <v>28</v>
      </c>
      <c r="K76" s="24">
        <v>140</v>
      </c>
      <c r="L76" s="17" t="s">
        <v>131</v>
      </c>
    </row>
    <row r="77" spans="1:12" x14ac:dyDescent="0.25">
      <c r="A77" s="11" t="s">
        <v>130</v>
      </c>
      <c r="B77" s="16" t="s">
        <v>109</v>
      </c>
      <c r="C77" s="9" t="s">
        <v>129</v>
      </c>
      <c r="D77" s="28">
        <v>19</v>
      </c>
      <c r="E77" s="7">
        <v>0</v>
      </c>
      <c r="F77" s="7">
        <v>14</v>
      </c>
      <c r="G77" s="7">
        <v>5</v>
      </c>
      <c r="H77" s="7">
        <v>0</v>
      </c>
      <c r="I77" s="7">
        <v>0</v>
      </c>
      <c r="J77" s="25">
        <v>29</v>
      </c>
      <c r="K77" s="24">
        <v>70</v>
      </c>
      <c r="L77" s="17" t="s">
        <v>131</v>
      </c>
    </row>
    <row r="78" spans="1:12" x14ac:dyDescent="0.25">
      <c r="A78" s="11" t="s">
        <v>130</v>
      </c>
      <c r="B78" s="16" t="s">
        <v>109</v>
      </c>
      <c r="C78" s="9" t="s">
        <v>139</v>
      </c>
      <c r="D78" s="28">
        <v>41</v>
      </c>
      <c r="E78" s="7">
        <v>0</v>
      </c>
      <c r="F78" s="7">
        <v>41</v>
      </c>
      <c r="G78" s="7">
        <v>0</v>
      </c>
      <c r="H78" s="7">
        <v>0</v>
      </c>
      <c r="I78" s="7">
        <v>0</v>
      </c>
      <c r="J78" s="25">
        <v>41</v>
      </c>
      <c r="K78" s="24">
        <v>205</v>
      </c>
      <c r="L78" s="17" t="s">
        <v>131</v>
      </c>
    </row>
    <row r="79" spans="1:12" x14ac:dyDescent="0.25">
      <c r="A79" s="11" t="s">
        <v>130</v>
      </c>
      <c r="B79" s="16" t="s">
        <v>108</v>
      </c>
      <c r="C79" s="9" t="s">
        <v>203</v>
      </c>
      <c r="D79" s="28">
        <v>7</v>
      </c>
      <c r="E79" s="7">
        <v>0</v>
      </c>
      <c r="F79" s="7">
        <v>2</v>
      </c>
      <c r="G79" s="7">
        <v>5</v>
      </c>
      <c r="H79" s="7">
        <v>0</v>
      </c>
      <c r="I79" s="7">
        <v>0</v>
      </c>
      <c r="J79" s="25">
        <v>17</v>
      </c>
      <c r="K79" s="24">
        <v>10</v>
      </c>
      <c r="L79" s="17">
        <v>11</v>
      </c>
    </row>
    <row r="80" spans="1:12" x14ac:dyDescent="0.25">
      <c r="A80" s="11" t="s">
        <v>130</v>
      </c>
      <c r="B80" s="16" t="s">
        <v>109</v>
      </c>
      <c r="C80" s="9" t="s">
        <v>123</v>
      </c>
      <c r="D80" s="28">
        <v>28</v>
      </c>
      <c r="E80" s="7">
        <v>0</v>
      </c>
      <c r="F80" s="7">
        <v>22</v>
      </c>
      <c r="G80" s="7">
        <v>6</v>
      </c>
      <c r="H80" s="7">
        <v>0</v>
      </c>
      <c r="I80" s="7">
        <v>0</v>
      </c>
      <c r="J80" s="25">
        <v>40</v>
      </c>
      <c r="K80" s="24">
        <v>110</v>
      </c>
      <c r="L80" s="17" t="s">
        <v>131</v>
      </c>
    </row>
    <row r="81" spans="1:12" x14ac:dyDescent="0.25">
      <c r="A81" s="11" t="s">
        <v>130</v>
      </c>
      <c r="B81" s="16" t="s">
        <v>108</v>
      </c>
      <c r="C81" s="9" t="s">
        <v>175</v>
      </c>
      <c r="D81" s="28">
        <v>10</v>
      </c>
      <c r="E81" s="7">
        <v>0</v>
      </c>
      <c r="F81" s="7">
        <v>10</v>
      </c>
      <c r="G81" s="7">
        <v>0</v>
      </c>
      <c r="H81" s="7">
        <v>0</v>
      </c>
      <c r="I81" s="7">
        <v>0</v>
      </c>
      <c r="J81" s="25">
        <v>10</v>
      </c>
      <c r="K81" s="24">
        <v>50</v>
      </c>
      <c r="L81" s="17">
        <v>18</v>
      </c>
    </row>
    <row r="82" spans="1:12" x14ac:dyDescent="0.25">
      <c r="A82" s="11" t="s">
        <v>132</v>
      </c>
      <c r="B82" s="16" t="s">
        <v>109</v>
      </c>
      <c r="C82" s="9" t="s">
        <v>176</v>
      </c>
      <c r="D82" s="28">
        <v>14</v>
      </c>
      <c r="E82" s="7">
        <v>6</v>
      </c>
      <c r="F82" s="7">
        <v>8</v>
      </c>
      <c r="G82" s="7">
        <v>0</v>
      </c>
      <c r="H82" s="7">
        <v>0</v>
      </c>
      <c r="I82" s="7">
        <v>0</v>
      </c>
      <c r="J82" s="25">
        <v>8</v>
      </c>
      <c r="K82" s="24">
        <v>46</v>
      </c>
      <c r="L82" s="17" t="s">
        <v>131</v>
      </c>
    </row>
    <row r="83" spans="1:12" x14ac:dyDescent="0.25">
      <c r="A83" s="11" t="s">
        <v>130</v>
      </c>
      <c r="B83" s="16" t="s">
        <v>109</v>
      </c>
      <c r="C83" s="9" t="s">
        <v>106</v>
      </c>
      <c r="D83" s="28">
        <v>30</v>
      </c>
      <c r="E83" s="7">
        <v>0</v>
      </c>
      <c r="F83" s="7">
        <v>29</v>
      </c>
      <c r="G83" s="7">
        <v>1</v>
      </c>
      <c r="H83" s="7">
        <v>0</v>
      </c>
      <c r="I83" s="7">
        <v>0</v>
      </c>
      <c r="J83" s="25">
        <v>32</v>
      </c>
      <c r="K83" s="24">
        <v>145</v>
      </c>
      <c r="L83" s="17" t="s">
        <v>131</v>
      </c>
    </row>
    <row r="84" spans="1:12" x14ac:dyDescent="0.25">
      <c r="A84" s="11" t="s">
        <v>130</v>
      </c>
      <c r="B84" s="16" t="s">
        <v>109</v>
      </c>
      <c r="C84" s="9" t="s">
        <v>94</v>
      </c>
      <c r="D84" s="28">
        <v>40</v>
      </c>
      <c r="E84" s="7">
        <v>0</v>
      </c>
      <c r="F84" s="7">
        <v>34</v>
      </c>
      <c r="G84" s="7">
        <v>6</v>
      </c>
      <c r="H84" s="7">
        <v>0</v>
      </c>
      <c r="I84" s="7">
        <v>0</v>
      </c>
      <c r="J84" s="25">
        <v>52</v>
      </c>
      <c r="K84" s="24">
        <v>170</v>
      </c>
      <c r="L84" s="17" t="s">
        <v>131</v>
      </c>
    </row>
    <row r="85" spans="1:12" x14ac:dyDescent="0.25">
      <c r="A85" s="11" t="s">
        <v>130</v>
      </c>
      <c r="B85" s="16" t="s">
        <v>108</v>
      </c>
      <c r="C85" s="9" t="s">
        <v>177</v>
      </c>
      <c r="D85" s="28">
        <v>11</v>
      </c>
      <c r="E85" s="7">
        <v>0</v>
      </c>
      <c r="F85" s="7">
        <v>7</v>
      </c>
      <c r="G85" s="7">
        <v>4</v>
      </c>
      <c r="H85" s="7">
        <v>0</v>
      </c>
      <c r="I85" s="7">
        <v>0</v>
      </c>
      <c r="J85" s="25">
        <v>19</v>
      </c>
      <c r="K85" s="24">
        <v>35</v>
      </c>
      <c r="L85" s="17">
        <v>9</v>
      </c>
    </row>
    <row r="86" spans="1:12" x14ac:dyDescent="0.25">
      <c r="A86" s="11" t="s">
        <v>132</v>
      </c>
      <c r="B86" s="16" t="s">
        <v>109</v>
      </c>
      <c r="C86" s="9" t="s">
        <v>140</v>
      </c>
      <c r="D86" s="28">
        <v>57</v>
      </c>
      <c r="E86" s="7">
        <v>49</v>
      </c>
      <c r="F86" s="7">
        <v>8</v>
      </c>
      <c r="G86" s="7">
        <v>0</v>
      </c>
      <c r="H86" s="7">
        <v>0</v>
      </c>
      <c r="I86" s="7">
        <v>0</v>
      </c>
      <c r="J86" s="25">
        <v>8</v>
      </c>
      <c r="K86" s="24">
        <v>89</v>
      </c>
      <c r="L86" s="17" t="s">
        <v>131</v>
      </c>
    </row>
    <row r="87" spans="1:12" x14ac:dyDescent="0.25">
      <c r="A87" s="11" t="s">
        <v>130</v>
      </c>
      <c r="B87" s="16" t="s">
        <v>109</v>
      </c>
      <c r="C87" s="9" t="s">
        <v>178</v>
      </c>
      <c r="D87" s="28">
        <v>26</v>
      </c>
      <c r="E87" s="7">
        <v>0</v>
      </c>
      <c r="F87" s="7">
        <v>25</v>
      </c>
      <c r="G87" s="7">
        <v>1</v>
      </c>
      <c r="H87" s="7">
        <v>0</v>
      </c>
      <c r="I87" s="7">
        <v>0</v>
      </c>
      <c r="J87" s="25">
        <v>28</v>
      </c>
      <c r="K87" s="24">
        <v>125</v>
      </c>
      <c r="L87" s="17" t="s">
        <v>131</v>
      </c>
    </row>
    <row r="88" spans="1:12" x14ac:dyDescent="0.25">
      <c r="A88" s="11" t="s">
        <v>130</v>
      </c>
      <c r="B88" s="16" t="s">
        <v>109</v>
      </c>
      <c r="C88" s="9" t="s">
        <v>179</v>
      </c>
      <c r="D88" s="28">
        <v>26</v>
      </c>
      <c r="E88" s="7">
        <v>0</v>
      </c>
      <c r="F88" s="7">
        <v>25</v>
      </c>
      <c r="G88" s="7">
        <v>1</v>
      </c>
      <c r="H88" s="7">
        <v>0</v>
      </c>
      <c r="I88" s="7">
        <v>0</v>
      </c>
      <c r="J88" s="25">
        <v>28</v>
      </c>
      <c r="K88" s="24">
        <v>125</v>
      </c>
      <c r="L88" s="17" t="s">
        <v>131</v>
      </c>
    </row>
    <row r="89" spans="1:12" x14ac:dyDescent="0.25">
      <c r="A89" s="11" t="s">
        <v>130</v>
      </c>
      <c r="B89" s="16" t="s">
        <v>109</v>
      </c>
      <c r="C89" s="9" t="s">
        <v>149</v>
      </c>
      <c r="D89" s="28">
        <v>6</v>
      </c>
      <c r="E89" s="7">
        <v>0</v>
      </c>
      <c r="F89" s="7">
        <v>1</v>
      </c>
      <c r="G89" s="7">
        <v>3</v>
      </c>
      <c r="H89" s="7">
        <v>2</v>
      </c>
      <c r="I89" s="7">
        <v>0</v>
      </c>
      <c r="J89" s="25">
        <v>28</v>
      </c>
      <c r="K89" s="24">
        <v>5</v>
      </c>
      <c r="L89" s="17" t="s">
        <v>131</v>
      </c>
    </row>
    <row r="90" spans="1:12" x14ac:dyDescent="0.25">
      <c r="A90" s="11" t="s">
        <v>132</v>
      </c>
      <c r="B90" s="16" t="s">
        <v>109</v>
      </c>
      <c r="C90" s="9" t="s">
        <v>38</v>
      </c>
      <c r="D90" s="28">
        <v>6</v>
      </c>
      <c r="E90" s="7">
        <v>0</v>
      </c>
      <c r="F90" s="7">
        <v>6</v>
      </c>
      <c r="G90" s="7">
        <v>0</v>
      </c>
      <c r="H90" s="7">
        <v>0</v>
      </c>
      <c r="I90" s="7">
        <v>0</v>
      </c>
      <c r="J90" s="25">
        <v>6</v>
      </c>
      <c r="K90" s="24">
        <v>30</v>
      </c>
      <c r="L90" s="17" t="s">
        <v>131</v>
      </c>
    </row>
    <row r="91" spans="1:12" x14ac:dyDescent="0.25">
      <c r="A91" s="11" t="s">
        <v>130</v>
      </c>
      <c r="B91" s="16" t="s">
        <v>109</v>
      </c>
      <c r="C91" s="9" t="s">
        <v>155</v>
      </c>
      <c r="D91" s="28">
        <v>33</v>
      </c>
      <c r="E91" s="7">
        <v>0</v>
      </c>
      <c r="F91" s="7">
        <v>29</v>
      </c>
      <c r="G91" s="7">
        <v>4</v>
      </c>
      <c r="H91" s="7">
        <v>0</v>
      </c>
      <c r="I91" s="7">
        <v>0</v>
      </c>
      <c r="J91" s="25">
        <v>41</v>
      </c>
      <c r="K91" s="24">
        <v>145</v>
      </c>
      <c r="L91" s="17" t="s">
        <v>131</v>
      </c>
    </row>
    <row r="92" spans="1:12" x14ac:dyDescent="0.25">
      <c r="A92" s="11" t="s">
        <v>130</v>
      </c>
      <c r="B92" s="16" t="s">
        <v>109</v>
      </c>
      <c r="C92" s="9" t="s">
        <v>6</v>
      </c>
      <c r="D92" s="28">
        <v>38</v>
      </c>
      <c r="E92" s="7">
        <v>0</v>
      </c>
      <c r="F92" s="7">
        <v>32</v>
      </c>
      <c r="G92" s="7">
        <v>6</v>
      </c>
      <c r="H92" s="7">
        <v>0</v>
      </c>
      <c r="I92" s="7">
        <v>0</v>
      </c>
      <c r="J92" s="25">
        <v>50</v>
      </c>
      <c r="K92" s="24">
        <v>160</v>
      </c>
      <c r="L92" s="17" t="s">
        <v>131</v>
      </c>
    </row>
    <row r="93" spans="1:12" x14ac:dyDescent="0.25">
      <c r="A93" s="11" t="s">
        <v>130</v>
      </c>
      <c r="B93" s="16" t="s">
        <v>108</v>
      </c>
      <c r="C93" s="9" t="s">
        <v>200</v>
      </c>
      <c r="D93" s="28">
        <v>2</v>
      </c>
      <c r="E93" s="7">
        <v>0</v>
      </c>
      <c r="F93" s="7">
        <v>0</v>
      </c>
      <c r="G93" s="7">
        <v>2</v>
      </c>
      <c r="H93" s="7">
        <v>0</v>
      </c>
      <c r="I93" s="7">
        <v>0</v>
      </c>
      <c r="J93" s="25">
        <v>6</v>
      </c>
      <c r="K93" s="24">
        <v>0</v>
      </c>
      <c r="L93" s="17">
        <v>22</v>
      </c>
    </row>
    <row r="94" spans="1:12" x14ac:dyDescent="0.25">
      <c r="A94" s="11" t="s">
        <v>130</v>
      </c>
      <c r="B94" s="16" t="s">
        <v>109</v>
      </c>
      <c r="C94" s="9" t="s">
        <v>181</v>
      </c>
      <c r="D94" s="28">
        <v>37</v>
      </c>
      <c r="E94" s="7">
        <v>0</v>
      </c>
      <c r="F94" s="7">
        <v>37</v>
      </c>
      <c r="G94" s="7">
        <v>0</v>
      </c>
      <c r="H94" s="7">
        <v>0</v>
      </c>
      <c r="I94" s="7">
        <v>0</v>
      </c>
      <c r="J94" s="25">
        <v>37</v>
      </c>
      <c r="K94" s="24">
        <v>185</v>
      </c>
      <c r="L94" s="17" t="s">
        <v>131</v>
      </c>
    </row>
    <row r="95" spans="1:12" x14ac:dyDescent="0.25">
      <c r="A95" s="11" t="s">
        <v>130</v>
      </c>
      <c r="B95" s="16" t="s">
        <v>108</v>
      </c>
      <c r="C95" s="9" t="s">
        <v>199</v>
      </c>
      <c r="D95" s="28">
        <v>0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25">
        <v>0</v>
      </c>
      <c r="K95" s="24">
        <v>0</v>
      </c>
      <c r="L95" s="17">
        <v>28</v>
      </c>
    </row>
    <row r="96" spans="1:12" x14ac:dyDescent="0.25">
      <c r="A96" s="11" t="s">
        <v>130</v>
      </c>
      <c r="B96" s="16" t="s">
        <v>109</v>
      </c>
      <c r="C96" s="9" t="s">
        <v>124</v>
      </c>
      <c r="D96" s="28">
        <v>29</v>
      </c>
      <c r="E96" s="7">
        <v>0</v>
      </c>
      <c r="F96" s="7">
        <v>27</v>
      </c>
      <c r="G96" s="7">
        <v>2</v>
      </c>
      <c r="H96" s="7">
        <v>0</v>
      </c>
      <c r="I96" s="7">
        <v>0</v>
      </c>
      <c r="J96" s="25">
        <v>33</v>
      </c>
      <c r="K96" s="24">
        <v>135</v>
      </c>
      <c r="L96" s="17" t="s">
        <v>131</v>
      </c>
    </row>
    <row r="97" spans="1:12" x14ac:dyDescent="0.25">
      <c r="A97" s="11" t="s">
        <v>132</v>
      </c>
      <c r="B97" s="16" t="s">
        <v>109</v>
      </c>
      <c r="C97" s="9" t="s">
        <v>40</v>
      </c>
      <c r="D97" s="28">
        <v>15</v>
      </c>
      <c r="E97" s="7">
        <v>0</v>
      </c>
      <c r="F97" s="7">
        <v>15</v>
      </c>
      <c r="G97" s="7">
        <v>0</v>
      </c>
      <c r="H97" s="7">
        <v>0</v>
      </c>
      <c r="I97" s="7">
        <v>0</v>
      </c>
      <c r="J97" s="25">
        <v>15</v>
      </c>
      <c r="K97" s="24">
        <v>75</v>
      </c>
      <c r="L97" s="17" t="s">
        <v>131</v>
      </c>
    </row>
    <row r="98" spans="1:12" x14ac:dyDescent="0.25">
      <c r="A98" s="11" t="s">
        <v>130</v>
      </c>
      <c r="B98" s="16" t="s">
        <v>108</v>
      </c>
      <c r="C98" s="9" t="s">
        <v>182</v>
      </c>
      <c r="D98" s="28">
        <v>17</v>
      </c>
      <c r="E98" s="7">
        <v>0</v>
      </c>
      <c r="F98" s="7">
        <v>15</v>
      </c>
      <c r="G98" s="7">
        <v>2</v>
      </c>
      <c r="H98" s="7">
        <v>0</v>
      </c>
      <c r="I98" s="7">
        <v>0</v>
      </c>
      <c r="J98" s="25">
        <v>21</v>
      </c>
      <c r="K98" s="24">
        <v>75</v>
      </c>
      <c r="L98" s="17">
        <v>7</v>
      </c>
    </row>
    <row r="99" spans="1:12" x14ac:dyDescent="0.25">
      <c r="A99" s="11" t="s">
        <v>130</v>
      </c>
      <c r="B99" s="16" t="s">
        <v>109</v>
      </c>
      <c r="C99" s="9" t="s">
        <v>63</v>
      </c>
      <c r="D99" s="28">
        <v>24</v>
      </c>
      <c r="E99" s="7">
        <v>0</v>
      </c>
      <c r="F99" s="7">
        <v>22</v>
      </c>
      <c r="G99" s="7">
        <v>2</v>
      </c>
      <c r="H99" s="7">
        <v>0</v>
      </c>
      <c r="I99" s="7">
        <v>0</v>
      </c>
      <c r="J99" s="25">
        <v>28</v>
      </c>
      <c r="K99" s="24">
        <v>110</v>
      </c>
      <c r="L99" s="17" t="s">
        <v>131</v>
      </c>
    </row>
    <row r="100" spans="1:12" x14ac:dyDescent="0.25">
      <c r="A100" s="11" t="s">
        <v>132</v>
      </c>
      <c r="B100" s="16" t="s">
        <v>109</v>
      </c>
      <c r="C100" s="9" t="s">
        <v>183</v>
      </c>
      <c r="D100" s="28">
        <v>14</v>
      </c>
      <c r="E100" s="7">
        <v>5</v>
      </c>
      <c r="F100" s="7">
        <v>9</v>
      </c>
      <c r="G100" s="7">
        <v>0</v>
      </c>
      <c r="H100" s="7">
        <v>0</v>
      </c>
      <c r="I100" s="7">
        <v>0</v>
      </c>
      <c r="J100" s="25">
        <v>9</v>
      </c>
      <c r="K100" s="24">
        <v>50</v>
      </c>
      <c r="L100" s="17" t="s">
        <v>131</v>
      </c>
    </row>
    <row r="101" spans="1:12" x14ac:dyDescent="0.25">
      <c r="A101" s="11" t="s">
        <v>130</v>
      </c>
      <c r="B101" s="16" t="s">
        <v>109</v>
      </c>
      <c r="C101" s="9" t="s">
        <v>184</v>
      </c>
      <c r="D101" s="28">
        <v>44</v>
      </c>
      <c r="E101" s="7">
        <v>0</v>
      </c>
      <c r="F101" s="7">
        <v>44</v>
      </c>
      <c r="G101" s="7">
        <v>0</v>
      </c>
      <c r="H101" s="7">
        <v>0</v>
      </c>
      <c r="I101" s="7">
        <v>0</v>
      </c>
      <c r="J101" s="25">
        <v>44</v>
      </c>
      <c r="K101" s="24">
        <v>220</v>
      </c>
      <c r="L101" s="17" t="s">
        <v>131</v>
      </c>
    </row>
    <row r="102" spans="1:12" x14ac:dyDescent="0.25">
      <c r="A102" s="11" t="s">
        <v>130</v>
      </c>
      <c r="B102" s="16" t="s">
        <v>108</v>
      </c>
      <c r="C102" s="9" t="s">
        <v>202</v>
      </c>
      <c r="D102" s="28">
        <v>5</v>
      </c>
      <c r="E102" s="7">
        <v>0</v>
      </c>
      <c r="F102" s="7">
        <v>1</v>
      </c>
      <c r="G102" s="7">
        <v>4</v>
      </c>
      <c r="H102" s="7">
        <v>0</v>
      </c>
      <c r="I102" s="7">
        <v>0</v>
      </c>
      <c r="J102" s="25">
        <v>13</v>
      </c>
      <c r="K102" s="24">
        <v>5</v>
      </c>
      <c r="L102" s="17">
        <v>15</v>
      </c>
    </row>
    <row r="103" spans="1:12" x14ac:dyDescent="0.25">
      <c r="A103" s="11" t="s">
        <v>130</v>
      </c>
      <c r="B103" s="16" t="s">
        <v>108</v>
      </c>
      <c r="C103" s="9" t="s">
        <v>185</v>
      </c>
      <c r="D103" s="28">
        <v>7</v>
      </c>
      <c r="E103" s="7">
        <v>0</v>
      </c>
      <c r="F103" s="7">
        <v>7</v>
      </c>
      <c r="G103" s="7">
        <v>0</v>
      </c>
      <c r="H103" s="7">
        <v>0</v>
      </c>
      <c r="I103" s="7">
        <v>0</v>
      </c>
      <c r="J103" s="25">
        <v>7</v>
      </c>
      <c r="K103" s="24">
        <v>35</v>
      </c>
      <c r="L103" s="17">
        <v>21</v>
      </c>
    </row>
    <row r="104" spans="1:12" x14ac:dyDescent="0.25">
      <c r="A104" s="11" t="s">
        <v>130</v>
      </c>
      <c r="B104" s="16" t="s">
        <v>109</v>
      </c>
      <c r="C104" s="9" t="s">
        <v>143</v>
      </c>
      <c r="D104" s="28">
        <v>50</v>
      </c>
      <c r="E104" s="7">
        <v>0</v>
      </c>
      <c r="F104" s="7">
        <v>40</v>
      </c>
      <c r="G104" s="7">
        <v>10</v>
      </c>
      <c r="H104" s="7">
        <v>0</v>
      </c>
      <c r="I104" s="7">
        <v>0</v>
      </c>
      <c r="J104" s="25">
        <v>70</v>
      </c>
      <c r="K104" s="24">
        <v>200</v>
      </c>
      <c r="L104" s="17" t="s">
        <v>131</v>
      </c>
    </row>
    <row r="105" spans="1:12" x14ac:dyDescent="0.25">
      <c r="A105" s="11" t="s">
        <v>130</v>
      </c>
      <c r="B105" s="16" t="s">
        <v>109</v>
      </c>
      <c r="C105" s="9" t="s">
        <v>125</v>
      </c>
      <c r="D105" s="28">
        <v>21</v>
      </c>
      <c r="E105" s="7">
        <v>0</v>
      </c>
      <c r="F105" s="7">
        <v>18</v>
      </c>
      <c r="G105" s="7">
        <v>2</v>
      </c>
      <c r="H105" s="7">
        <v>1</v>
      </c>
      <c r="I105" s="7">
        <v>0</v>
      </c>
      <c r="J105" s="25">
        <v>33</v>
      </c>
      <c r="K105" s="24">
        <v>90</v>
      </c>
      <c r="L105" s="17" t="s">
        <v>131</v>
      </c>
    </row>
    <row r="106" spans="1:12" x14ac:dyDescent="0.25">
      <c r="A106" s="11" t="s">
        <v>132</v>
      </c>
      <c r="B106" s="16" t="s">
        <v>108</v>
      </c>
      <c r="C106" s="9" t="s">
        <v>126</v>
      </c>
      <c r="D106" s="28">
        <v>4</v>
      </c>
      <c r="E106" s="7">
        <v>0</v>
      </c>
      <c r="F106" s="7">
        <v>4</v>
      </c>
      <c r="G106" s="7">
        <v>0</v>
      </c>
      <c r="H106" s="7">
        <v>0</v>
      </c>
      <c r="I106" s="7">
        <v>0</v>
      </c>
      <c r="J106" s="25">
        <v>4</v>
      </c>
      <c r="K106" s="24">
        <v>20</v>
      </c>
      <c r="L106" s="17">
        <v>8</v>
      </c>
    </row>
    <row r="107" spans="1:12" x14ac:dyDescent="0.25">
      <c r="A107" s="11" t="s">
        <v>130</v>
      </c>
      <c r="B107" s="16" t="s">
        <v>109</v>
      </c>
      <c r="C107" s="9" t="s">
        <v>141</v>
      </c>
      <c r="D107" s="28">
        <v>41</v>
      </c>
      <c r="E107" s="7">
        <v>0</v>
      </c>
      <c r="F107" s="7">
        <v>36</v>
      </c>
      <c r="G107" s="7">
        <v>5</v>
      </c>
      <c r="H107" s="7">
        <v>0</v>
      </c>
      <c r="I107" s="7">
        <v>0</v>
      </c>
      <c r="J107" s="25">
        <v>51</v>
      </c>
      <c r="K107" s="24">
        <v>180</v>
      </c>
      <c r="L107" s="17" t="s">
        <v>131</v>
      </c>
    </row>
    <row r="108" spans="1:12" x14ac:dyDescent="0.25">
      <c r="A108" s="11" t="s">
        <v>130</v>
      </c>
      <c r="B108" s="16" t="s">
        <v>109</v>
      </c>
      <c r="C108" s="9" t="s">
        <v>186</v>
      </c>
      <c r="D108" s="28">
        <v>24</v>
      </c>
      <c r="E108" s="7">
        <v>0</v>
      </c>
      <c r="F108" s="7">
        <v>22</v>
      </c>
      <c r="G108" s="7">
        <v>2</v>
      </c>
      <c r="H108" s="7">
        <v>0</v>
      </c>
      <c r="I108" s="7">
        <v>0</v>
      </c>
      <c r="J108" s="25">
        <v>28</v>
      </c>
      <c r="K108" s="24">
        <v>110</v>
      </c>
      <c r="L108" s="17" t="s">
        <v>131</v>
      </c>
    </row>
    <row r="109" spans="1:12" x14ac:dyDescent="0.25">
      <c r="A109" s="11" t="s">
        <v>130</v>
      </c>
      <c r="B109" s="16" t="s">
        <v>108</v>
      </c>
      <c r="C109" s="9" t="s">
        <v>187</v>
      </c>
      <c r="D109" s="28">
        <v>14</v>
      </c>
      <c r="E109" s="7">
        <v>3</v>
      </c>
      <c r="F109" s="7">
        <v>11</v>
      </c>
      <c r="G109" s="7">
        <v>0</v>
      </c>
      <c r="H109" s="7">
        <v>0</v>
      </c>
      <c r="I109" s="7">
        <v>0</v>
      </c>
      <c r="J109" s="25">
        <v>11</v>
      </c>
      <c r="K109" s="24">
        <v>58</v>
      </c>
      <c r="L109" s="17">
        <v>17</v>
      </c>
    </row>
    <row r="110" spans="1:12" x14ac:dyDescent="0.25">
      <c r="A110" s="11" t="s">
        <v>130</v>
      </c>
      <c r="B110" s="16" t="s">
        <v>108</v>
      </c>
      <c r="C110" s="9" t="s">
        <v>206</v>
      </c>
      <c r="D110" s="28">
        <v>3</v>
      </c>
      <c r="E110" s="7">
        <v>0</v>
      </c>
      <c r="F110" s="7">
        <v>3</v>
      </c>
      <c r="G110" s="7">
        <v>0</v>
      </c>
      <c r="H110" s="7">
        <v>0</v>
      </c>
      <c r="I110" s="7">
        <v>0</v>
      </c>
      <c r="J110" s="25">
        <v>3</v>
      </c>
      <c r="K110" s="24">
        <v>15</v>
      </c>
      <c r="L110" s="17">
        <v>25</v>
      </c>
    </row>
    <row r="111" spans="1:12" x14ac:dyDescent="0.25">
      <c r="A111" s="11" t="s">
        <v>130</v>
      </c>
      <c r="B111" s="16" t="s">
        <v>109</v>
      </c>
      <c r="C111" s="9" t="s">
        <v>197</v>
      </c>
      <c r="D111" s="28">
        <v>28</v>
      </c>
      <c r="E111" s="7">
        <v>0</v>
      </c>
      <c r="F111" s="7">
        <v>25</v>
      </c>
      <c r="G111" s="7">
        <v>3</v>
      </c>
      <c r="H111" s="7">
        <v>0</v>
      </c>
      <c r="I111" s="7">
        <v>0</v>
      </c>
      <c r="J111" s="25">
        <v>34</v>
      </c>
      <c r="K111" s="24">
        <v>125</v>
      </c>
      <c r="L111" s="17" t="s">
        <v>131</v>
      </c>
    </row>
    <row r="112" spans="1:12" x14ac:dyDescent="0.25">
      <c r="A112" s="11" t="s">
        <v>130</v>
      </c>
      <c r="B112" s="16" t="s">
        <v>109</v>
      </c>
      <c r="C112" s="9" t="s">
        <v>127</v>
      </c>
      <c r="D112" s="28">
        <v>29</v>
      </c>
      <c r="E112" s="7">
        <v>0</v>
      </c>
      <c r="F112" s="7">
        <v>29</v>
      </c>
      <c r="G112" s="7">
        <v>0</v>
      </c>
      <c r="H112" s="7">
        <v>0</v>
      </c>
      <c r="I112" s="7">
        <v>0</v>
      </c>
      <c r="J112" s="25">
        <v>29</v>
      </c>
      <c r="K112" s="24">
        <v>145</v>
      </c>
      <c r="L112" s="17" t="s">
        <v>131</v>
      </c>
    </row>
    <row r="113" spans="1:12" x14ac:dyDescent="0.25">
      <c r="A113" s="11" t="s">
        <v>130</v>
      </c>
      <c r="B113" s="16" t="s">
        <v>108</v>
      </c>
      <c r="C113" s="9" t="s">
        <v>188</v>
      </c>
      <c r="D113" s="28">
        <v>9</v>
      </c>
      <c r="E113" s="7">
        <v>0</v>
      </c>
      <c r="F113" s="7">
        <v>9</v>
      </c>
      <c r="G113" s="7">
        <v>0</v>
      </c>
      <c r="H113" s="7">
        <v>0</v>
      </c>
      <c r="I113" s="7">
        <v>0</v>
      </c>
      <c r="J113" s="25">
        <v>9</v>
      </c>
      <c r="K113" s="24">
        <v>45</v>
      </c>
      <c r="L113" s="17">
        <v>19</v>
      </c>
    </row>
    <row r="114" spans="1:12" x14ac:dyDescent="0.25">
      <c r="A114" s="11" t="s">
        <v>130</v>
      </c>
      <c r="B114" s="16" t="s">
        <v>109</v>
      </c>
      <c r="C114" s="9" t="s">
        <v>189</v>
      </c>
      <c r="D114" s="28">
        <v>23</v>
      </c>
      <c r="E114" s="7">
        <v>0</v>
      </c>
      <c r="F114" s="7">
        <v>20</v>
      </c>
      <c r="G114" s="7">
        <v>3</v>
      </c>
      <c r="H114" s="7">
        <v>0</v>
      </c>
      <c r="I114" s="7">
        <v>0</v>
      </c>
      <c r="J114" s="25">
        <v>29</v>
      </c>
      <c r="K114" s="24">
        <v>100</v>
      </c>
      <c r="L114" s="17" t="s">
        <v>131</v>
      </c>
    </row>
  </sheetData>
  <autoFilter ref="B4:L114" xr:uid="{71AFF231-CDCF-433E-A9C9-0B8739867311}">
    <sortState xmlns:xlrd2="http://schemas.microsoft.com/office/spreadsheetml/2017/richdata2" ref="B5:L114">
      <sortCondition ref="C4"/>
    </sortState>
  </autoFilter>
  <conditionalFormatting sqref="B5:B114">
    <cfRule type="beginsWith" dxfId="3" priority="3" operator="beginsWith" text="Cumplio">
      <formula>LEFT(B5,LEN("Cumplio"))="Cumplio"</formula>
    </cfRule>
    <cfRule type="containsText" dxfId="2" priority="4" operator="containsText" text="No cumplio">
      <formula>NOT(ISERROR(SEARCH("No cumplio",B5)))</formula>
    </cfRule>
  </conditionalFormatting>
  <conditionalFormatting sqref="L5:L114">
    <cfRule type="cellIs" dxfId="1" priority="1" operator="between">
      <formula>1</formula>
      <formula>9999999</formula>
    </cfRule>
    <cfRule type="containsText" dxfId="0" priority="2" operator="containsText" text="No debe">
      <formula>NOT(ISERROR(SEARCH("No debe",L5)))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Stats</vt:lpstr>
      <vt:lpstr>Top 10</vt:lpstr>
      <vt:lpstr>Caza</vt:lpstr>
      <vt:lpstr>Ranking Evento</vt:lpstr>
      <vt:lpstr>Caza lvl 1</vt:lpstr>
      <vt:lpstr>Equipo</vt:lpstr>
      <vt:lpstr>13-07-2025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 Blanco</cp:lastModifiedBy>
  <cp:lastPrinted>2025-01-18T02:02:14Z</cp:lastPrinted>
  <dcterms:created xsi:type="dcterms:W3CDTF">2022-07-05T21:39:51Z</dcterms:created>
  <dcterms:modified xsi:type="dcterms:W3CDTF">2025-07-27T18:54:42Z</dcterms:modified>
</cp:coreProperties>
</file>