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<sst xmlns="http://schemas.openxmlformats.org/spreadsheetml/2006/main" count="115" uniqueCount="43">
  <si>
    <t xml:space="preserve">Name</t>
  </si>
  <si>
    <t xml:space="preserve">Age</t>
  </si>
  <si>
    <t xml:space="preserve">Income</t>
  </si>
  <si>
    <t xml:space="preserve">Bac. Mark</t>
  </si>
  <si>
    <t xml:space="preserve">Married</t>
  </si>
  <si>
    <t xml:space="preserve">Bac. Type</t>
  </si>
  <si>
    <t xml:space="preserve">School</t>
  </si>
  <si>
    <t xml:space="preserve">City</t>
  </si>
  <si>
    <t xml:space="preserve">English</t>
  </si>
  <si>
    <t xml:space="preserve">Gender</t>
  </si>
  <si>
    <t xml:space="preserve">Result</t>
  </si>
  <si>
    <t xml:space="preserve">Sage</t>
  </si>
  <si>
    <t xml:space="preserve">Zage</t>
  </si>
  <si>
    <t xml:space="preserve">SI</t>
  </si>
  <si>
    <t xml:space="preserve">zIncome</t>
  </si>
  <si>
    <t xml:space="preserve">SM</t>
  </si>
  <si>
    <t xml:space="preserve">zMark</t>
  </si>
  <si>
    <t xml:space="preserve">ENG</t>
  </si>
  <si>
    <t xml:space="preserve">SE</t>
  </si>
  <si>
    <t xml:space="preserve">zEng</t>
  </si>
  <si>
    <t xml:space="preserve">toto</t>
  </si>
  <si>
    <t xml:space="preserve">Y</t>
  </si>
  <si>
    <t xml:space="preserve">S</t>
  </si>
  <si>
    <t xml:space="preserve">A</t>
  </si>
  <si>
    <t xml:space="preserve">Dijon</t>
  </si>
  <si>
    <t xml:space="preserve">Bad</t>
  </si>
  <si>
    <t xml:space="preserve">M</t>
  </si>
  <si>
    <t xml:space="preserve">titi</t>
  </si>
  <si>
    <t xml:space="preserve">N</t>
  </si>
  <si>
    <t xml:space="preserve">B</t>
  </si>
  <si>
    <t xml:space="preserve">Lyon</t>
  </si>
  <si>
    <t xml:space="preserve">Good</t>
  </si>
  <si>
    <t xml:space="preserve">F</t>
  </si>
  <si>
    <t xml:space="preserve">tata</t>
  </si>
  <si>
    <t xml:space="preserve">Paris</t>
  </si>
  <si>
    <t xml:space="preserve">Excellent</t>
  </si>
  <si>
    <t xml:space="preserve">mimi</t>
  </si>
  <si>
    <t xml:space="preserve">L</t>
  </si>
  <si>
    <t xml:space="preserve">C</t>
  </si>
  <si>
    <t xml:space="preserve">Binary</t>
  </si>
  <si>
    <t xml:space="preserve">Nominal</t>
  </si>
  <si>
    <t xml:space="preserve">Mark</t>
  </si>
  <si>
    <t xml:space="preserve">All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</si>
</sst>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77933C"/>
      <name val="Calibri"/>
      <family val="2"/>
      <charset val="1"/>
    </font>
    <font>
      <sz val="11"/>
      <color rgb="FF17375E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ColWidth="8.71484375" defaultRowHeight="13.8" zeroHeight="false" outlineLevelRow="0" outlineLevelCol="0"/>
  <cols>
    <col collapsed="false" customWidth="true" hidden="false" outlineLevel="0" max="2" min="2" style="0" width="9"/>
    <col collapsed="false" customWidth="true" hidden="false" outlineLevel="0" max="3" min="3" style="0" width="9.14"/>
    <col collapsed="false" customWidth="true" hidden="false" outlineLevel="0" max="4" min="4" style="0" width="9.42"/>
    <col collapsed="false" customWidth="true" hidden="false" outlineLevel="0" max="5" min="5" style="0" width="7.86"/>
    <col collapsed="false" customWidth="true" hidden="false" outlineLevel="0" max="6" min="6" style="0" width="9.25"/>
    <col collapsed="false" customWidth="true" hidden="false" outlineLevel="0" max="7" min="7" style="0" width="7"/>
    <col collapsed="false" customWidth="true" hidden="false" outlineLevel="0" max="10" min="10" style="0" width="7.29"/>
    <col collapsed="false" customWidth="true" hidden="false" outlineLevel="0" max="11" min="11" style="0" width="8.15"/>
    <col collapsed="false" customWidth="true" hidden="false" outlineLevel="0" max="12" min="12" style="0" width="10.33"/>
    <col collapsed="false" customWidth="true" hidden="false" outlineLevel="0" max="13" min="13" style="0" width="7.29"/>
    <col collapsed="false" customWidth="true" hidden="false" outlineLevel="0" max="14" min="14" style="0" width="6.43"/>
    <col collapsed="false" customWidth="true" hidden="false" outlineLevel="0" max="15" min="15" style="0" width="10.14"/>
    <col collapsed="false" customWidth="true" hidden="false" outlineLevel="0" max="16" min="16" style="0" width="5.57"/>
    <col collapsed="false" customWidth="true" hidden="false" outlineLevel="0" max="17" min="17" style="0" width="6.71"/>
    <col collapsed="false" customWidth="true" hidden="false" outlineLevel="0" max="20" min="18" style="0" width="4.86"/>
    <col collapsed="false" customWidth="true" hidden="false" outlineLevel="0" max="21" min="21" style="0" width="7.7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/>
      <c r="T1" s="7" t="s">
        <v>18</v>
      </c>
      <c r="U1" s="7" t="s">
        <v>19</v>
      </c>
    </row>
    <row r="2" customFormat="false" ht="13.8" hidden="false" customHeight="false" outlineLevel="0" collapsed="false">
      <c r="A2" s="8" t="s">
        <v>20</v>
      </c>
      <c r="B2" s="9" t="n">
        <v>18</v>
      </c>
      <c r="C2" s="9" t="n">
        <v>50000</v>
      </c>
      <c r="D2" s="9" t="n">
        <v>180</v>
      </c>
      <c r="E2" s="10" t="s">
        <v>21</v>
      </c>
      <c r="F2" s="10" t="s">
        <v>22</v>
      </c>
      <c r="G2" s="11" t="s">
        <v>23</v>
      </c>
      <c r="H2" s="11" t="s">
        <v>24</v>
      </c>
      <c r="I2" s="12" t="s">
        <v>25</v>
      </c>
      <c r="J2" s="10" t="s">
        <v>26</v>
      </c>
      <c r="K2" s="10" t="s">
        <v>21</v>
      </c>
      <c r="L2" s="13" t="n">
        <f aca="false">ABS(B2-B6)</f>
        <v>0.25</v>
      </c>
      <c r="M2" s="14" t="n">
        <f aca="false">(B2-B$6)/L$6</f>
        <v>0.2</v>
      </c>
      <c r="N2" s="0" t="n">
        <f aca="false">ABS(C2-C$6)</f>
        <v>15000</v>
      </c>
      <c r="O2" s="15" t="n">
        <f aca="false">(C2-C$6)/N$6</f>
        <v>-0.428571428571429</v>
      </c>
      <c r="P2" s="0" t="n">
        <f aca="false">ABS(D2-D$6)</f>
        <v>27.5</v>
      </c>
      <c r="Q2" s="16" t="n">
        <f aca="false">(D2-D$6)/P$6</f>
        <v>0.846153846153846</v>
      </c>
      <c r="R2" s="17" t="n">
        <v>1</v>
      </c>
      <c r="S2" s="17" t="n">
        <v>0</v>
      </c>
    </row>
    <row r="3" customFormat="false" ht="13.8" hidden="false" customHeight="false" outlineLevel="0" collapsed="false">
      <c r="A3" s="18" t="s">
        <v>27</v>
      </c>
      <c r="B3" s="19" t="n">
        <v>17</v>
      </c>
      <c r="C3" s="19" t="n">
        <v>10000</v>
      </c>
      <c r="D3" s="19" t="n">
        <v>100</v>
      </c>
      <c r="E3" s="20" t="s">
        <v>28</v>
      </c>
      <c r="F3" s="20" t="s">
        <v>22</v>
      </c>
      <c r="G3" s="21" t="s">
        <v>29</v>
      </c>
      <c r="H3" s="21" t="s">
        <v>30</v>
      </c>
      <c r="I3" s="22" t="s">
        <v>31</v>
      </c>
      <c r="J3" s="20" t="s">
        <v>32</v>
      </c>
      <c r="K3" s="20" t="s">
        <v>28</v>
      </c>
      <c r="L3" s="13" t="n">
        <f aca="false">ABS(B3-B$6)</f>
        <v>0.75</v>
      </c>
      <c r="M3" s="14" t="n">
        <f aca="false">(B3-B$6)/L$6</f>
        <v>-0.6</v>
      </c>
      <c r="N3" s="0" t="n">
        <f aca="false">ABS(C3-C$6)</f>
        <v>55000</v>
      </c>
      <c r="O3" s="15" t="n">
        <f aca="false">(C3-C$6)/N$6</f>
        <v>-1.57142857142857</v>
      </c>
      <c r="P3" s="0" t="n">
        <f aca="false">ABS(D3-D$6)</f>
        <v>52.5</v>
      </c>
      <c r="Q3" s="16" t="n">
        <f aca="false">(D3-D$6)/P$6</f>
        <v>-1.61538461538462</v>
      </c>
      <c r="R3" s="17" t="n">
        <v>2</v>
      </c>
      <c r="S3" s="17" t="n">
        <v>0.5</v>
      </c>
    </row>
    <row r="4" customFormat="false" ht="13.8" hidden="false" customHeight="false" outlineLevel="0" collapsed="false">
      <c r="A4" s="18" t="s">
        <v>33</v>
      </c>
      <c r="B4" s="19" t="n">
        <v>16</v>
      </c>
      <c r="C4" s="19" t="n">
        <v>100000</v>
      </c>
      <c r="D4" s="19" t="n">
        <v>190</v>
      </c>
      <c r="E4" s="20" t="s">
        <v>28</v>
      </c>
      <c r="F4" s="20" t="s">
        <v>22</v>
      </c>
      <c r="G4" s="21" t="s">
        <v>23</v>
      </c>
      <c r="H4" s="21" t="s">
        <v>34</v>
      </c>
      <c r="I4" s="22" t="s">
        <v>35</v>
      </c>
      <c r="J4" s="20" t="s">
        <v>32</v>
      </c>
      <c r="K4" s="20" t="s">
        <v>21</v>
      </c>
      <c r="L4" s="13" t="n">
        <f aca="false">ABS(B4-B$6)</f>
        <v>1.75</v>
      </c>
      <c r="M4" s="14" t="n">
        <f aca="false">(B4-B$6)/L$6</f>
        <v>-1.4</v>
      </c>
      <c r="N4" s="0" t="n">
        <f aca="false">ABS(C4-C$6)</f>
        <v>35000</v>
      </c>
      <c r="O4" s="15" t="n">
        <f aca="false">(C4-C$6)/N$6</f>
        <v>1</v>
      </c>
      <c r="P4" s="0" t="n">
        <f aca="false">ABS(D4-D$6)</f>
        <v>37.5</v>
      </c>
      <c r="Q4" s="16" t="n">
        <f aca="false">(D4-D$6)/P$6</f>
        <v>1.15384615384615</v>
      </c>
      <c r="R4" s="17" t="n">
        <v>3</v>
      </c>
      <c r="S4" s="17" t="n">
        <v>1</v>
      </c>
    </row>
    <row r="5" customFormat="false" ht="13.8" hidden="false" customHeight="false" outlineLevel="0" collapsed="false">
      <c r="A5" s="18" t="s">
        <v>36</v>
      </c>
      <c r="B5" s="19" t="n">
        <v>20</v>
      </c>
      <c r="C5" s="19" t="n">
        <v>100000</v>
      </c>
      <c r="D5" s="19" t="n">
        <v>140</v>
      </c>
      <c r="E5" s="20" t="s">
        <v>21</v>
      </c>
      <c r="F5" s="20" t="s">
        <v>37</v>
      </c>
      <c r="G5" s="21" t="s">
        <v>38</v>
      </c>
      <c r="H5" s="21" t="s">
        <v>24</v>
      </c>
      <c r="I5" s="22" t="s">
        <v>35</v>
      </c>
      <c r="J5" s="20" t="s">
        <v>32</v>
      </c>
      <c r="K5" s="20" t="s">
        <v>28</v>
      </c>
      <c r="L5" s="13" t="n">
        <f aca="false">ABS(B5-B$6)</f>
        <v>2.25</v>
      </c>
      <c r="M5" s="14" t="n">
        <f aca="false">(B5-B$6)/L$6</f>
        <v>1.8</v>
      </c>
      <c r="N5" s="0" t="n">
        <f aca="false">ABS(C5-C$6)</f>
        <v>35000</v>
      </c>
      <c r="O5" s="15" t="n">
        <f aca="false">(C5-C$6)/N$6</f>
        <v>1</v>
      </c>
      <c r="P5" s="0" t="n">
        <f aca="false">ABS(D5-D$6)</f>
        <v>12.5</v>
      </c>
      <c r="Q5" s="16" t="n">
        <f aca="false">(D5-D$6)/P$6</f>
        <v>-0.384615384615385</v>
      </c>
      <c r="R5" s="17" t="n">
        <v>3</v>
      </c>
      <c r="S5" s="17" t="n">
        <v>1</v>
      </c>
    </row>
    <row r="6" customFormat="false" ht="13.8" hidden="false" customHeight="false" outlineLevel="0" collapsed="false">
      <c r="B6" s="0" t="n">
        <f aca="false">AVERAGE(B2:B5)</f>
        <v>17.75</v>
      </c>
      <c r="C6" s="0" t="n">
        <f aca="false">AVERAGE(C2:C5)</f>
        <v>65000</v>
      </c>
      <c r="D6" s="0" t="n">
        <f aca="false">AVERAGE(D2:D5)</f>
        <v>152.5</v>
      </c>
      <c r="L6" s="13" t="n">
        <f aca="false">1/4*(ABS(B2-B6)+ABS(B3-B6)+ABS(B4-B6)+ABS(B5-B6))</f>
        <v>1.25</v>
      </c>
      <c r="M6" s="0" t="n">
        <f aca="false">AVERAGE(M2:M5)</f>
        <v>0</v>
      </c>
      <c r="N6" s="0" t="n">
        <f aca="false">AVERAGE(N2:N5)</f>
        <v>35000</v>
      </c>
      <c r="O6" s="0" t="n">
        <f aca="false">AVERAGE(O2:O5)</f>
        <v>0</v>
      </c>
      <c r="P6" s="0" t="n">
        <f aca="false">AVERAGE(P2:P5)</f>
        <v>32.5</v>
      </c>
      <c r="Q6" s="0" t="n">
        <f aca="false">AVERAGE(Q2:Q5)</f>
        <v>0</v>
      </c>
      <c r="S6" s="23" t="n">
        <f aca="false">AVERAGE(S2:S5)</f>
        <v>0.625</v>
      </c>
    </row>
    <row r="8" customFormat="false" ht="13.8" hidden="false" customHeight="false" outlineLevel="0" collapsed="false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</row>
    <row r="11" customFormat="false" ht="13.8" hidden="false" customHeight="false" outlineLevel="0" collapsed="false">
      <c r="C11" s="25" t="s">
        <v>1</v>
      </c>
      <c r="D11" s="26" t="s">
        <v>20</v>
      </c>
      <c r="E11" s="26" t="s">
        <v>27</v>
      </c>
      <c r="F11" s="26" t="s">
        <v>33</v>
      </c>
      <c r="G11" s="26" t="s">
        <v>36</v>
      </c>
      <c r="I11" s="20" t="s">
        <v>39</v>
      </c>
      <c r="J11" s="20" t="s">
        <v>20</v>
      </c>
      <c r="K11" s="20" t="s">
        <v>27</v>
      </c>
      <c r="L11" s="20" t="s">
        <v>33</v>
      </c>
      <c r="M11" s="20" t="s">
        <v>36</v>
      </c>
    </row>
    <row r="12" customFormat="false" ht="13.8" hidden="false" customHeight="false" outlineLevel="0" collapsed="false">
      <c r="C12" s="26" t="s">
        <v>20</v>
      </c>
      <c r="D12" s="26" t="n">
        <f aca="false">L2-L2</f>
        <v>0</v>
      </c>
      <c r="E12" s="26" t="n">
        <f aca="false">ABS($M$2-$M3)</f>
        <v>0.8</v>
      </c>
      <c r="F12" s="26" t="n">
        <f aca="false">ABS(M$4-M2)</f>
        <v>1.6</v>
      </c>
      <c r="G12" s="26" t="n">
        <f aca="false">ABS(M$5-M2)</f>
        <v>1.6</v>
      </c>
      <c r="I12" s="20" t="s">
        <v>20</v>
      </c>
      <c r="J12" s="20" t="n">
        <v>0</v>
      </c>
      <c r="K12" s="20"/>
      <c r="L12" s="20"/>
      <c r="M12" s="20"/>
    </row>
    <row r="13" customFormat="false" ht="13.8" hidden="false" customHeight="false" outlineLevel="0" collapsed="false">
      <c r="C13" s="26" t="s">
        <v>27</v>
      </c>
      <c r="D13" s="26" t="n">
        <f aca="false">ABS(M$2-M3)</f>
        <v>0.8</v>
      </c>
      <c r="E13" s="26" t="n">
        <f aca="false">L3-L3</f>
        <v>0</v>
      </c>
      <c r="F13" s="26" t="n">
        <f aca="false">ABS(M$4-M3)</f>
        <v>0.8</v>
      </c>
      <c r="G13" s="26" t="n">
        <f aca="false">ABS(M$5-M3)</f>
        <v>2.4</v>
      </c>
      <c r="I13" s="20" t="s">
        <v>27</v>
      </c>
      <c r="J13" s="20" t="n">
        <v>0.75</v>
      </c>
      <c r="K13" s="20" t="n">
        <v>0</v>
      </c>
      <c r="L13" s="20"/>
      <c r="M13" s="20"/>
    </row>
    <row r="14" customFormat="false" ht="13.8" hidden="false" customHeight="false" outlineLevel="0" collapsed="false">
      <c r="C14" s="26" t="s">
        <v>33</v>
      </c>
      <c r="D14" s="26" t="n">
        <f aca="false">ABS(M$2-M4)</f>
        <v>1.6</v>
      </c>
      <c r="E14" s="26" t="n">
        <f aca="false">ABS(M$3-M4)</f>
        <v>0.8</v>
      </c>
      <c r="F14" s="26" t="n">
        <f aca="false">ABS(M$4-M4)</f>
        <v>0</v>
      </c>
      <c r="G14" s="26" t="n">
        <f aca="false">ABS(M$5-M4)</f>
        <v>3.2</v>
      </c>
      <c r="I14" s="20" t="s">
        <v>33</v>
      </c>
      <c r="J14" s="20" t="n">
        <v>0.5</v>
      </c>
      <c r="K14" s="20" t="n">
        <v>0.25</v>
      </c>
      <c r="L14" s="20" t="n">
        <v>0</v>
      </c>
      <c r="M14" s="20"/>
    </row>
    <row r="15" customFormat="false" ht="13.8" hidden="false" customHeight="false" outlineLevel="0" collapsed="false">
      <c r="C15" s="26" t="s">
        <v>36</v>
      </c>
      <c r="D15" s="26" t="n">
        <f aca="false">ABS(M$2-M5)</f>
        <v>1.6</v>
      </c>
      <c r="E15" s="26" t="n">
        <f aca="false">ABS(M$3-M5)</f>
        <v>2.4</v>
      </c>
      <c r="F15" s="26" t="n">
        <f aca="false">ABS(M$4-M5)</f>
        <v>3.2</v>
      </c>
      <c r="G15" s="26" t="n">
        <f aca="false">ABS(M$5-M5)</f>
        <v>0</v>
      </c>
      <c r="I15" s="20" t="s">
        <v>36</v>
      </c>
      <c r="J15" s="20" t="n">
        <v>0.75</v>
      </c>
      <c r="K15" s="20" t="n">
        <v>0.5</v>
      </c>
      <c r="L15" s="20" t="n">
        <v>0.75</v>
      </c>
      <c r="M15" s="20" t="n">
        <v>0</v>
      </c>
    </row>
    <row r="17" customFormat="false" ht="13.8" hidden="false" customHeight="false" outlineLevel="0" collapsed="false">
      <c r="C17" s="25" t="s">
        <v>2</v>
      </c>
      <c r="D17" s="26" t="s">
        <v>20</v>
      </c>
      <c r="E17" s="26" t="s">
        <v>27</v>
      </c>
      <c r="F17" s="26" t="s">
        <v>33</v>
      </c>
      <c r="G17" s="26" t="s">
        <v>36</v>
      </c>
      <c r="I17" s="21" t="s">
        <v>40</v>
      </c>
      <c r="J17" s="21" t="s">
        <v>20</v>
      </c>
      <c r="K17" s="21" t="s">
        <v>27</v>
      </c>
      <c r="L17" s="21" t="s">
        <v>33</v>
      </c>
      <c r="M17" s="21" t="s">
        <v>36</v>
      </c>
    </row>
    <row r="18" customFormat="false" ht="13.8" hidden="false" customHeight="false" outlineLevel="0" collapsed="false">
      <c r="C18" s="26" t="s">
        <v>20</v>
      </c>
      <c r="D18" s="27" t="n">
        <f aca="false">ABS(O$2-O2)</f>
        <v>0</v>
      </c>
      <c r="E18" s="27" t="n">
        <f aca="false">ABS(M$3-M2)</f>
        <v>0.8</v>
      </c>
      <c r="F18" s="27" t="n">
        <f aca="false">ABS(M$4-M2)</f>
        <v>1.6</v>
      </c>
      <c r="G18" s="27" t="n">
        <f aca="false">ABS(M$5-M2)</f>
        <v>1.6</v>
      </c>
      <c r="I18" s="21" t="s">
        <v>20</v>
      </c>
      <c r="J18" s="21" t="n">
        <v>0</v>
      </c>
      <c r="K18" s="21"/>
      <c r="L18" s="21"/>
      <c r="M18" s="21"/>
    </row>
    <row r="19" customFormat="false" ht="13.8" hidden="false" customHeight="false" outlineLevel="0" collapsed="false">
      <c r="C19" s="26" t="s">
        <v>27</v>
      </c>
      <c r="D19" s="27" t="n">
        <f aca="false">ABS(O$2-O3)</f>
        <v>1.14285714285714</v>
      </c>
      <c r="E19" s="27" t="n">
        <f aca="false">ABS(M$3-M3)</f>
        <v>0</v>
      </c>
      <c r="F19" s="27" t="n">
        <f aca="false">ABS(M$4-M3)</f>
        <v>0.8</v>
      </c>
      <c r="G19" s="27" t="n">
        <f aca="false">ABS(M$5-M3)</f>
        <v>2.4</v>
      </c>
      <c r="I19" s="21" t="s">
        <v>27</v>
      </c>
      <c r="J19" s="21" t="n">
        <v>1</v>
      </c>
      <c r="K19" s="21" t="n">
        <v>0</v>
      </c>
      <c r="L19" s="21"/>
      <c r="M19" s="21"/>
    </row>
    <row r="20" customFormat="false" ht="13.8" hidden="false" customHeight="false" outlineLevel="0" collapsed="false">
      <c r="C20" s="26" t="s">
        <v>33</v>
      </c>
      <c r="D20" s="27" t="n">
        <f aca="false">ABS(O$2-O4)</f>
        <v>1.42857142857143</v>
      </c>
      <c r="E20" s="27" t="n">
        <f aca="false">ABS(M$3-M4)</f>
        <v>0.8</v>
      </c>
      <c r="F20" s="27" t="n">
        <f aca="false">ABS(M$4-M4)</f>
        <v>0</v>
      </c>
      <c r="G20" s="27" t="n">
        <f aca="false">ABS(M$5-M4)</f>
        <v>3.2</v>
      </c>
      <c r="I20" s="21" t="s">
        <v>33</v>
      </c>
      <c r="J20" s="21" t="n">
        <v>0.5</v>
      </c>
      <c r="K20" s="21" t="n">
        <v>1</v>
      </c>
      <c r="L20" s="21" t="n">
        <v>0</v>
      </c>
      <c r="M20" s="21"/>
    </row>
    <row r="21" customFormat="false" ht="13.8" hidden="false" customHeight="false" outlineLevel="0" collapsed="false">
      <c r="C21" s="26" t="s">
        <v>36</v>
      </c>
      <c r="D21" s="27" t="n">
        <f aca="false">ABS(O$2-O5)</f>
        <v>1.42857142857143</v>
      </c>
      <c r="E21" s="27" t="n">
        <f aca="false">ABS(M$3-M5)</f>
        <v>2.4</v>
      </c>
      <c r="F21" s="27" t="n">
        <f aca="false">ABS(M$4-M5)</f>
        <v>3.2</v>
      </c>
      <c r="G21" s="27" t="n">
        <f aca="false">ABS(M$5-M5)</f>
        <v>0</v>
      </c>
      <c r="I21" s="21" t="s">
        <v>36</v>
      </c>
      <c r="J21" s="21" t="n">
        <v>0.5</v>
      </c>
      <c r="K21" s="21" t="n">
        <v>1</v>
      </c>
      <c r="L21" s="21" t="n">
        <v>1</v>
      </c>
      <c r="M21" s="21" t="n">
        <v>0</v>
      </c>
    </row>
    <row r="23" customFormat="false" ht="13.8" hidden="false" customHeight="false" outlineLevel="0" collapsed="false">
      <c r="C23" s="25" t="s">
        <v>41</v>
      </c>
      <c r="D23" s="26" t="s">
        <v>20</v>
      </c>
      <c r="E23" s="26" t="s">
        <v>27</v>
      </c>
      <c r="F23" s="26" t="s">
        <v>33</v>
      </c>
      <c r="G23" s="26" t="s">
        <v>36</v>
      </c>
      <c r="I23" s="25" t="s">
        <v>42</v>
      </c>
      <c r="J23" s="26" t="s">
        <v>20</v>
      </c>
      <c r="K23" s="26" t="s">
        <v>27</v>
      </c>
      <c r="L23" s="26" t="s">
        <v>33</v>
      </c>
      <c r="M23" s="26" t="s">
        <v>36</v>
      </c>
    </row>
    <row r="24" customFormat="false" ht="13.8" hidden="false" customHeight="false" outlineLevel="0" collapsed="false">
      <c r="C24" s="26" t="s">
        <v>20</v>
      </c>
      <c r="D24" s="26" t="n">
        <f aca="false">ABS(Q$2-Q2)</f>
        <v>0</v>
      </c>
      <c r="E24" s="26" t="n">
        <f aca="false">ABS(Q$3-Q2)</f>
        <v>2.46153846153846</v>
      </c>
      <c r="F24" s="26" t="n">
        <f aca="false">ABS(Q$4-Q2)</f>
        <v>0.307692307692308</v>
      </c>
      <c r="G24" s="26" t="n">
        <f aca="false">ABS(Q$5-Q2)</f>
        <v>1.23076923076923</v>
      </c>
      <c r="I24" s="26" t="s">
        <v>20</v>
      </c>
      <c r="J24" s="26" t="n">
        <f aca="false">VLOOKUP($C24,$A$2:$Z$5,15, FALSE())-VLOOKUP(J$11,$A$2:$Z$5,15,FALSE())</f>
        <v>0</v>
      </c>
      <c r="K24" s="26"/>
      <c r="L24" s="26"/>
      <c r="M24" s="26"/>
    </row>
    <row r="25" customFormat="false" ht="13.8" hidden="false" customHeight="false" outlineLevel="0" collapsed="false">
      <c r="C25" s="26" t="s">
        <v>27</v>
      </c>
      <c r="D25" s="26" t="n">
        <f aca="false">ABS(Q$2-Q3)</f>
        <v>2.46153846153846</v>
      </c>
      <c r="E25" s="26" t="n">
        <f aca="false">ABS(Q$3-Q3)</f>
        <v>0</v>
      </c>
      <c r="F25" s="26" t="n">
        <f aca="false">ABS(Q$4-Q3)</f>
        <v>2.76923076923077</v>
      </c>
      <c r="G25" s="26" t="n">
        <f aca="false">ABS(Q$5-Q3)</f>
        <v>1.23076923076923</v>
      </c>
      <c r="I25" s="26" t="s">
        <v>27</v>
      </c>
      <c r="J25" s="26" t="n">
        <f aca="false">SUM(D13,4*J13,D19,2*J19,D25,D31)/10</f>
        <v>0.940439560439561</v>
      </c>
      <c r="K25" s="26" t="n">
        <f aca="false">VLOOKUP($C25,$A$2:$Z$5,15, FALSE())-VLOOKUP(K$11,$A$2:$Z$5,15,FALSE())</f>
        <v>0</v>
      </c>
      <c r="L25" s="26"/>
      <c r="M25" s="26"/>
    </row>
    <row r="26" customFormat="false" ht="13.8" hidden="false" customHeight="false" outlineLevel="0" collapsed="false">
      <c r="C26" s="26" t="s">
        <v>33</v>
      </c>
      <c r="D26" s="26" t="n">
        <f aca="false">ABS(Q$2-Q4)</f>
        <v>0.307692307692308</v>
      </c>
      <c r="E26" s="26" t="n">
        <f aca="false">ABS(Q$3-Q4)</f>
        <v>2.76923076923077</v>
      </c>
      <c r="F26" s="26" t="n">
        <f aca="false">ABS(Q$4-Q4)</f>
        <v>0</v>
      </c>
      <c r="G26" s="26" t="n">
        <f aca="false">ABS(Q$5-Q4)</f>
        <v>1.53846153846154</v>
      </c>
      <c r="I26" s="26" t="s">
        <v>33</v>
      </c>
      <c r="J26" s="26" t="n">
        <f aca="false">SUM(D14,4*J14,D20,2*J20,D26,D32)/10</f>
        <v>0.633626373626374</v>
      </c>
      <c r="K26" s="26" t="n">
        <f aca="false">SUM(E14,4*K14,E20,2*K20,E26,E32)/10</f>
        <v>0.736923076923077</v>
      </c>
      <c r="L26" s="26" t="n">
        <f aca="false">VLOOKUP($C26,$A$2:$Z$5,15, FALSE())-VLOOKUP(L$11,$A$2:$Z$5,15,FALSE())</f>
        <v>0</v>
      </c>
      <c r="M26" s="26"/>
    </row>
    <row r="27" customFormat="false" ht="13.8" hidden="false" customHeight="false" outlineLevel="0" collapsed="false">
      <c r="C27" s="26" t="s">
        <v>36</v>
      </c>
      <c r="D27" s="26" t="n">
        <f aca="false">ABS(Q$2-Q5)</f>
        <v>1.23076923076923</v>
      </c>
      <c r="E27" s="26" t="n">
        <f aca="false">ABS(Q$3-Q5)</f>
        <v>1.23076923076923</v>
      </c>
      <c r="F27" s="26" t="n">
        <f aca="false">ABS(Q$4-Q5)</f>
        <v>1.53846153846154</v>
      </c>
      <c r="G27" s="26" t="n">
        <f aca="false">ABS(Q$5-Q5)</f>
        <v>0</v>
      </c>
      <c r="I27" s="26" t="s">
        <v>36</v>
      </c>
      <c r="J27" s="26" t="n">
        <f aca="false">SUM(D15,4*J15,D21,2*J21,D27,D33)/10</f>
        <v>0.825934065934066</v>
      </c>
      <c r="K27" s="26" t="n">
        <f aca="false">SUM(E15,4*K15,E21,2*K21,E27,E33)/10</f>
        <v>1.00307692307692</v>
      </c>
      <c r="L27" s="26" t="n">
        <f aca="false">SUM(F15,4*L15,F21,2*L21,F27,F33)/10</f>
        <v>1.29384615384615</v>
      </c>
      <c r="M27" s="26" t="n">
        <f aca="false">VLOOKUP($C27,$A$2:$Z$5,13, FALSE())-VLOOKUP(M$11,$A$2:$Z$5,13,FALSE())</f>
        <v>0</v>
      </c>
    </row>
    <row r="29" customFormat="false" ht="13.8" hidden="false" customHeight="false" outlineLevel="0" collapsed="false">
      <c r="C29" s="22" t="s">
        <v>8</v>
      </c>
      <c r="D29" s="22" t="s">
        <v>20</v>
      </c>
      <c r="E29" s="22" t="s">
        <v>27</v>
      </c>
      <c r="F29" s="22" t="s">
        <v>33</v>
      </c>
      <c r="G29" s="22" t="s">
        <v>36</v>
      </c>
    </row>
    <row r="30" customFormat="false" ht="13.8" hidden="false" customHeight="false" outlineLevel="0" collapsed="false">
      <c r="C30" s="22" t="s">
        <v>20</v>
      </c>
      <c r="D30" s="22" t="n">
        <v>0</v>
      </c>
      <c r="E30" s="22"/>
      <c r="F30" s="22"/>
      <c r="G30" s="22"/>
    </row>
    <row r="31" customFormat="false" ht="13.8" hidden="false" customHeight="false" outlineLevel="0" collapsed="false">
      <c r="C31" s="22" t="s">
        <v>27</v>
      </c>
      <c r="D31" s="22"/>
      <c r="E31" s="22" t="n">
        <v>0</v>
      </c>
      <c r="F31" s="22"/>
      <c r="G31" s="22"/>
    </row>
    <row r="32" customFormat="false" ht="13.8" hidden="false" customHeight="false" outlineLevel="0" collapsed="false">
      <c r="C32" s="22" t="s">
        <v>33</v>
      </c>
      <c r="D32" s="22"/>
      <c r="E32" s="22"/>
      <c r="F32" s="22" t="n">
        <v>0</v>
      </c>
      <c r="G32" s="22"/>
    </row>
    <row r="33" customFormat="false" ht="13.8" hidden="false" customHeight="false" outlineLevel="0" collapsed="false">
      <c r="C33" s="22" t="s">
        <v>36</v>
      </c>
      <c r="D33" s="22"/>
      <c r="E33" s="22"/>
      <c r="F33" s="22" t="n">
        <v>0</v>
      </c>
      <c r="G33" s="2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8CD4B96A62047A8C5809D5FBF7BE3" ma:contentTypeVersion="12" ma:contentTypeDescription="Crée un document." ma:contentTypeScope="" ma:versionID="81668db7da91c2e89d475a37d674d44f">
  <xsd:schema xmlns:xsd="http://www.w3.org/2001/XMLSchema" xmlns:xs="http://www.w3.org/2001/XMLSchema" xmlns:p="http://schemas.microsoft.com/office/2006/metadata/properties" xmlns:ns2="9f5dac2f-cad9-422c-bb54-7662ee91fc6a" xmlns:ns3="7abf5095-7596-42dc-bfb9-205889de8a15" targetNamespace="http://schemas.microsoft.com/office/2006/metadata/properties" ma:root="true" ma:fieldsID="bea8c3c24b0c0bbf9259fe4416b5a8b6" ns2:_="" ns3:_="">
    <xsd:import namespace="9f5dac2f-cad9-422c-bb54-7662ee91fc6a"/>
    <xsd:import namespace="7abf5095-7596-42dc-bfb9-205889de8a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dac2f-cad9-422c-bb54-7662ee91f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7fa6ba40-9f14-47f6-8592-dfa8c09337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f5095-7596-42dc-bfb9-205889de8a1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5318e02-91b6-4db7-80ff-3cbcc6e22c38}" ma:internalName="TaxCatchAll" ma:showField="CatchAllData" ma:web="7abf5095-7596-42dc-bfb9-205889de8a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86922B-86AA-4067-A31A-DAF7A5B4570D}"/>
</file>

<file path=customXml/itemProps2.xml><?xml version="1.0" encoding="utf-8"?>
<ds:datastoreItem xmlns:ds="http://schemas.openxmlformats.org/officeDocument/2006/customXml" ds:itemID="{FB1B863B-6A08-4E70-AAE2-235FF2429A4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2010-05-18T05:32:16Z</dcterms:created>
  <dc:creator>Kurdy</dc:creator>
  <dc:description/>
  <dc:language>fr-FR</dc:language>
  <cp:lastModifiedBy/>
  <dcterms:modified xsi:type="dcterms:W3CDTF">2023-02-20T15:55:36Z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