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835" activeTab="8"/>
  </bookViews>
  <sheets>
    <sheet name="O1" sheetId="1" r:id="rId1"/>
    <sheet name="O2" sheetId="3" r:id="rId2"/>
    <sheet name="O3" sheetId="4" r:id="rId3"/>
    <sheet name="O4" sheetId="5" r:id="rId4"/>
    <sheet name="O5" sheetId="8" r:id="rId5"/>
    <sheet name="O6" sheetId="7" r:id="rId6"/>
    <sheet name="O7" sheetId="9" r:id="rId7"/>
    <sheet name="O8" sheetId="10" r:id="rId8"/>
    <sheet name="O9" sheetId="11" r:id="rId9"/>
  </sheets>
  <definedNames>
    <definedName name="_xlnm.Print_Area" localSheetId="0">'O1'!$B$1:$M$21</definedName>
    <definedName name="_xlnm.Print_Area" localSheetId="1">'O2'!$B$1:$M$21</definedName>
    <definedName name="_xlnm.Print_Area" localSheetId="2">'O3'!$B$1:$N$28</definedName>
    <definedName name="_xlnm.Print_Area" localSheetId="3">'O4'!$B$1:$M$24</definedName>
    <definedName name="_xlnm.Print_Area" localSheetId="4">'O5'!$B$1:$M$31</definedName>
    <definedName name="_xlnm.Print_Area" localSheetId="5">'O6'!$B$1:$Q$27</definedName>
    <definedName name="_xlnm.Print_Area" localSheetId="6">'O7'!$B$1:$M$26</definedName>
    <definedName name="_xlnm.Print_Area" localSheetId="7">'O8'!$B$1:$N$24</definedName>
    <definedName name="_xlnm.Print_Area" localSheetId="8">'O9'!$B$1:$L$24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0" l="1"/>
  <c r="D6" i="10" s="1"/>
  <c r="E22" i="10"/>
  <c r="D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F23" i="9"/>
  <c r="F11" i="9"/>
  <c r="F12" i="9"/>
  <c r="F13" i="9"/>
  <c r="F14" i="9"/>
  <c r="F15" i="9"/>
  <c r="F16" i="9"/>
  <c r="F17" i="9"/>
  <c r="F18" i="9"/>
  <c r="F19" i="9"/>
  <c r="F20" i="9"/>
  <c r="F21" i="9"/>
  <c r="F10" i="9"/>
  <c r="E22" i="9"/>
  <c r="E24" i="9" s="1"/>
  <c r="D22" i="9"/>
  <c r="F22" i="9" s="1"/>
  <c r="G22" i="10" l="1"/>
  <c r="D24" i="9"/>
  <c r="F24" i="9" s="1"/>
  <c r="D6" i="9" s="1"/>
  <c r="H4" i="9" s="1"/>
  <c r="D5" i="10"/>
  <c r="I4" i="10" s="1"/>
  <c r="G15" i="8" l="1"/>
  <c r="G14" i="8"/>
  <c r="H4" i="8" s="1"/>
  <c r="H10" i="7"/>
  <c r="I11" i="7" s="1"/>
  <c r="E11" i="7"/>
  <c r="H11" i="7"/>
  <c r="E12" i="7"/>
  <c r="H12" i="7"/>
  <c r="I13" i="7" s="1"/>
  <c r="E13" i="7"/>
  <c r="H13" i="7"/>
  <c r="E14" i="7"/>
  <c r="F14" i="7"/>
  <c r="H14" i="7"/>
  <c r="I14" i="7" s="1"/>
  <c r="E15" i="7"/>
  <c r="F15" i="7"/>
  <c r="H15" i="7"/>
  <c r="I15" i="7" l="1"/>
  <c r="J14" i="7"/>
  <c r="J15" i="7"/>
  <c r="D6" i="7" s="1"/>
  <c r="L4" i="7" s="1"/>
  <c r="I12" i="7"/>
  <c r="E17" i="5"/>
  <c r="H4" i="5" s="1"/>
  <c r="D6" i="5" l="1"/>
  <c r="G11" i="4"/>
  <c r="G12" i="4"/>
  <c r="G13" i="4"/>
  <c r="G10" i="4"/>
  <c r="E14" i="4"/>
  <c r="F14" i="4"/>
  <c r="D6" i="4" s="1"/>
  <c r="D14" i="4"/>
  <c r="D5" i="4" s="1"/>
  <c r="G14" i="4" l="1"/>
  <c r="I4" i="4"/>
  <c r="H4" i="3"/>
  <c r="H4" i="1" l="1"/>
</calcChain>
</file>

<file path=xl/sharedStrings.xml><?xml version="1.0" encoding="utf-8"?>
<sst xmlns="http://schemas.openxmlformats.org/spreadsheetml/2006/main" count="254" uniqueCount="147">
  <si>
    <t>REALIZAR 3 ACCIONES DE DIFUSIÓN O DE PARTICIPACIÓN SOCIAL EN MATERIA AMBIENTAL, A DICIEMBRE DE 2017</t>
  </si>
  <si>
    <t>ACCIÓN</t>
  </si>
  <si>
    <t>FECHA</t>
  </si>
  <si>
    <t>GRADO DE AVANCE:</t>
  </si>
  <si>
    <t>LISTA DE ACCIONES DE DIFUSIÓN O PARTICIPACIÓN EN MATERIA AMBIENTAL</t>
  </si>
  <si>
    <t>OBSERVACIONES</t>
  </si>
  <si>
    <t>ACTUALIZADO AL:</t>
  </si>
  <si>
    <t>VALOR OBJETIVO:</t>
  </si>
  <si>
    <t>VALOR REAL:</t>
  </si>
  <si>
    <t>8o. COLOQUIO DE COMITÉS AMBIENTALES DEL IPN</t>
  </si>
  <si>
    <t>23-23 AGOSTO</t>
  </si>
  <si>
    <t>SE INVITÓ AL PÚBLICO EN GENERAL A COLOCAR BOTELLAS DE PET EN EL CONTENEDOR DE ECOCE</t>
  </si>
  <si>
    <t>02 DICIEMBRE</t>
  </si>
  <si>
    <t>ESTAREMOS AL PENDIENTE DE LA PARTICIPACIÓN DEL PÚBLICO</t>
  </si>
  <si>
    <t>SE INVITÓ A LA COMUNIDAD DEL CMP+L, INCLUYENDO ALUMNOS Y FAMILAIRES, A PARTICIPAR EN EL PROGRAMA DE RESCATE ELECTRÓNICO</t>
  </si>
  <si>
    <t>19 - 25 SEPTIEMBRE</t>
  </si>
  <si>
    <t>TERREMOTO</t>
  </si>
  <si>
    <t>OBJETIVO AMBIENTAL 1      2017</t>
  </si>
  <si>
    <t>OBJETIVO AMBIENTAL 2      2017</t>
  </si>
  <si>
    <t>REALIZAR 3 PLÁTICAS DE SENSIBILIZACIÓN EN MATERIA AMBIENTAL A LA COMUNIDAD DEL CMP+L, A DICIEMBRE DE 2017</t>
  </si>
  <si>
    <t>CURSO ISO 14001: 2015 AL PERSONAL DEL CMP+L</t>
  </si>
  <si>
    <t>CURSO DE AUDITORES INTERNOS AL EQUIPO AUDITOR DEL CMP+L</t>
  </si>
  <si>
    <t>PLÁTICA DE MANEJO DE RESIDUOS A PERSONAL DE LIMPIEZA</t>
  </si>
  <si>
    <t>PENDIENTE PLÁTICA CON LOS ALUMNOS. SE PROPONE QUE SEA DE MANERA HABITUAL AL INICIO DE CADA SEMESTRE</t>
  </si>
  <si>
    <t>8,9, 28, 30 jun</t>
  </si>
  <si>
    <t>3 horas</t>
  </si>
  <si>
    <t>8 horas en dos sesiones</t>
  </si>
  <si>
    <t>Dos grupos, 30 asistentes, 19 completos. 6 horas en dos sesiones</t>
  </si>
  <si>
    <t>4, 5 dic</t>
  </si>
  <si>
    <t>Se proposo ante el Comité SIG y se mando mail a GP, pendiente respuesta</t>
  </si>
  <si>
    <t>OBJETIVO AMBIENTAL 3      2017</t>
  </si>
  <si>
    <t>REDUCIR EL 5% DE CONSUMO DE COMBUSTIBLE CON RESPECTO AL CONSUMO DE 2015</t>
  </si>
  <si>
    <t>CONSUMO DE COMBUSTIBLE DE FLOTA VEHICULAR DEL CMP+L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</si>
  <si>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</si>
  <si>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</si>
  <si>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</si>
  <si>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</si>
  <si>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</si>
  <si>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</si>
  <si>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</si>
  <si>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</si>
  <si>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</si>
  <si>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</si>
  <si>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</si>
  <si>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</si>
  <si>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</si>
  <si>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</si>
  <si>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</si>
  <si>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</si>
  <si>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</si>
  <si>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</si>
  <si>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</si>
  <si>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</si>
  <si>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</si>
  <si>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</si>
  <si>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</si>
  <si>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</si>
  <si>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</si>
  <si>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</si>
  <si>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% REDUCCIÓN</t>
  </si>
  <si>
    <t>OBJETIVO AMBIENTAL 4      2017</t>
  </si>
  <si>
    <t>LISTA DE PLÁTICAS DE SENSIBILIZACIÓN EN MATERIA AMBIENTAL</t>
  </si>
  <si>
    <t>LISTA DE ACCIONES PARA REGAR CON AGUA TRATADA</t>
  </si>
  <si>
    <t>CONTACTAR A PERSONAL DE SERVICIOS GENERALES DEL IPN PARA SOLICITAR EL ABASTECIMIENTO DE AGUA TRATADA PARA RIEGO</t>
  </si>
  <si>
    <t>GESTIONAR EL ABASTECIMIENTO DE AGUA TRATADA</t>
  </si>
  <si>
    <t>ABASTECIMIENTO DE AGUA TRATADA</t>
  </si>
  <si>
    <t>ESTIMACIÓN DEL CONSUMO DE AGUA PARA RIEGO</t>
  </si>
  <si>
    <t>IMPLEMENTACIÓN DE MEDIDAS PARA REDUCIR LA CANTIDAD DE AGUA DE RIEGO</t>
  </si>
  <si>
    <t>EVALUACIÓN DE OPORTUNIDADES PARA REDUCIR EL CONSUMO DE AGUA DE RIEGO</t>
  </si>
  <si>
    <t>ADAPTAR CISTERNA 2 PARA ALMACENAR AGUA TRATADA</t>
  </si>
  <si>
    <t>% AVANCE</t>
  </si>
  <si>
    <t>GRADO DE AVANCE TOTAL</t>
  </si>
  <si>
    <t>RIEGO DE ÁREAS VERDES CON AGUA TRATADA A DICIEMBRE DE 2017</t>
  </si>
  <si>
    <t>JUN-AGO</t>
  </si>
  <si>
    <t>REDUCIR EL 10% DE CONSUMO DE AGUA PER CÁPITA RESPECTO AL CONSUMO DEL 2015, PARA DICIEMBRE DE 2017</t>
  </si>
  <si>
    <t>OBJETIVO AMBIENTAL 5      2017</t>
  </si>
  <si>
    <t>AÑO</t>
  </si>
  <si>
    <t>M3</t>
  </si>
  <si>
    <t>% REDUCCION RESPECTO AL AÑO ANTERIOR</t>
  </si>
  <si>
    <t>USUARIOS</t>
  </si>
  <si>
    <t>% REDUCCION RESPECTO AL 2015</t>
  </si>
  <si>
    <t>% REDUCCIÓN RESPECTO AL 2015</t>
  </si>
  <si>
    <t>M3 / USUARIO</t>
  </si>
  <si>
    <t>CUMPLIMIENTO</t>
  </si>
  <si>
    <t>ALCANZADO</t>
  </si>
  <si>
    <t>EN PROCESO</t>
  </si>
  <si>
    <t>REBASADO</t>
  </si>
  <si>
    <t>OBJETIVO AMBIENTAL 6      2017</t>
  </si>
  <si>
    <t>CONSUMO DE AGUA, 2012 - 2017</t>
  </si>
  <si>
    <t>ESTRATEGIAS IMPLEMENTADAS</t>
  </si>
  <si>
    <t>INSTALACIÓN DE MINGITORIOS SECOS</t>
  </si>
  <si>
    <t>INSTALACIÓN DE INODOROS DE 4.8 LPF EN PB</t>
  </si>
  <si>
    <t>LAVADO UNA VEZ A LA SEMANA DE LA ENTRADA PRINCIPAL</t>
  </si>
  <si>
    <t>MEJORAR EL PROGRAMA DE MANEJO ADECUADO DE RESIDUOS PARA DICIEMBRE DE 2017</t>
  </si>
  <si>
    <t>ACCIONES PARA MEJORAR EL PROGRAMA DE MANEJO ADECUADO DE RESIDUOS</t>
  </si>
  <si>
    <t>FECHA DE IMPLEMENTACIÓN</t>
  </si>
  <si>
    <t>SE REALIZÓ ESTUDIO DE GENERACIÓN DE RESIDUOS PARA EL 2017</t>
  </si>
  <si>
    <t>SE REALIZÓ CAMPAÑA DE RESCATE ELECTRÓNICO</t>
  </si>
  <si>
    <t>SE FIRMÓ CONVENIO CON ECOCE</t>
  </si>
  <si>
    <t>SE EMPEZÓ A RECOLECTAR EL PET</t>
  </si>
  <si>
    <t>SE EMPEZÓ A RECOLECTAR EL TETRAPACK</t>
  </si>
  <si>
    <t>SE GESTONÓ EL PRÉSTAMO DE UN CONTENEDOR PARA PET POR PARTE DE ECOCE</t>
  </si>
  <si>
    <t>SE INVITÓ AL PÚBLICO EN GENERAL INCORPORARSE A LA RECOLECCIÓN DEL PET</t>
  </si>
  <si>
    <t>SE ESTÁN COTIZANDO CONTENEDORES PARA LA SEPARACIÓN DE RESIDUOS</t>
  </si>
  <si>
    <t>SE ESTÁN DISEÑANDO LOS CARTELES PARA LA ADQUISICÓN DE LETREROS Y SEPARACIÓN DE RESIDUOS</t>
  </si>
  <si>
    <t>GRADO DE AVANCE</t>
  </si>
  <si>
    <t>19 - 25 SEP</t>
  </si>
  <si>
    <t>SE DISPUSO EL PAPEL USADO PARA LLEVAR AL CONALITEG</t>
  </si>
  <si>
    <t>18 OCT</t>
  </si>
  <si>
    <t>9 OCT</t>
  </si>
  <si>
    <t>16 OCT</t>
  </si>
  <si>
    <t>27 NOV</t>
  </si>
  <si>
    <t>29 NOV</t>
  </si>
  <si>
    <t>ADQUISICIÓN DE CONTENEDORES</t>
  </si>
  <si>
    <t>ADQUISICIÓN DE LETREROS</t>
  </si>
  <si>
    <t>COMUNICACIÓN DE LA NUEVA CAMPAÑA</t>
  </si>
  <si>
    <t>SIN INICIAR</t>
  </si>
  <si>
    <t>SE GESTIONÓ LA SEPARACIÓN DE PELÍCULAS Y DE PEAD CON ECOCE</t>
  </si>
  <si>
    <t>SE DISPUSIERON LAS PILAS USADAS</t>
  </si>
  <si>
    <t>7 NOV</t>
  </si>
  <si>
    <t>SE ESTÁ ESPERANDO LA RESPUESTA DE UN PROVEEDOR, SE ESTA GESTIONANDO VISITAS DE PROVEEDORES</t>
  </si>
  <si>
    <t>CANTIDAD DE RESIDUOS QUE SE HA LOGRADO EVITAR LLEVAR A DISPOSICIÓN FINAL:</t>
  </si>
  <si>
    <t>KG</t>
  </si>
  <si>
    <t>OBJETIVO AMBIENTAL 7      2017</t>
  </si>
  <si>
    <t>REDUCIR 3% EL CONSUMO PER CÁPITA DE PAPEL BOND RESPECTO AL CONSUMO DE 2016, PARA DICIEMBRE DE 2017</t>
  </si>
  <si>
    <t>PQTE/PERSONA</t>
  </si>
  <si>
    <t>CONSUMO DE PAPEL BOND</t>
  </si>
  <si>
    <t>OBJETIVO AMBIENTAL 8      2017</t>
  </si>
  <si>
    <t>MANTENER CONSTANTE EL CONSUMO DE ENERGÍA ELÉCTRICA DE 2017 RESPECTO AL CONSUMO DEL 2015</t>
  </si>
  <si>
    <t>OBJETIVO AMBIENTAL 9      2017</t>
  </si>
  <si>
    <t>MANTENER EL TRANSFORMADOR DE ENERGÍA LIBRE DE BPC</t>
  </si>
  <si>
    <t>1ER TRIMESTRE</t>
  </si>
  <si>
    <t>2DO TRIMESTRE</t>
  </si>
  <si>
    <t>3ER TRIMESTRE</t>
  </si>
  <si>
    <t>4TO TRIMESTRE</t>
  </si>
  <si>
    <t>NO SE HA ALCANZADO</t>
  </si>
  <si>
    <t>CAUSAS</t>
  </si>
  <si>
    <t>Ha aumentado el número de visitas y actividades de Vinculación y el área Técnica. El consumo de combustible no refleja la eficiencia en las actividades. Sin embargo, es un dato solicitado por CONUEE</t>
  </si>
  <si>
    <t>Realizar análisis de coteido de BPCs</t>
  </si>
  <si>
    <t>No detectado, cumple</t>
  </si>
  <si>
    <t>No detectado</t>
  </si>
  <si>
    <t>MANTENER TRANSFORMADOR LIBRE DE BPCS</t>
  </si>
  <si>
    <t>MANTENER CONSTANTE CONSUMO DE ENERGÍA ELÉCTRICA RESPECTO AL 2015</t>
  </si>
  <si>
    <t>D</t>
  </si>
  <si>
    <t>Cumplido</t>
  </si>
  <si>
    <t>Alcanzado</t>
  </si>
  <si>
    <t>FALTA INFORMACIÓN DEL 4TO.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</si>
</sst>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22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5" borderId="0" xfId="0" applyFill="1"/>
    <xf numFmtId="0" fontId="5" fillId="5" borderId="0" xfId="0" applyFont="1" applyFill="1"/>
    <xf numFmtId="0" fontId="6" fillId="5" borderId="0" xfId="0" applyFont="1" applyFill="1" applyAlignment="1">
      <alignment horizontal="right" vertical="center"/>
    </xf>
    <xf numFmtId="164" fontId="7" fillId="5" borderId="0" xfId="1" applyNumberFormat="1" applyFont="1" applyFill="1"/>
    <xf numFmtId="0" fontId="0" fillId="5" borderId="0" xfId="0" applyFill="1" applyAlignment="1">
      <alignment horizontal="right" vertical="center" wrapText="1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right"/>
    </xf>
    <xf numFmtId="15" fontId="0" fillId="5" borderId="0" xfId="0" applyNumberFormat="1" applyFill="1"/>
    <xf numFmtId="0" fontId="0" fillId="6" borderId="0" xfId="0" applyFill="1"/>
    <xf numFmtId="0" fontId="2" fillId="3" borderId="0" xfId="0" applyFont="1" applyFill="1" applyAlignment="1">
      <alignment horizontal="center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/>
    </xf>
    <xf numFmtId="16" fontId="0" fillId="4" borderId="1" xfId="0" quotePrefix="1" applyNumberFormat="1" applyFill="1" applyBorder="1" applyAlignment="1">
      <alignment horizontal="center" vertical="top" wrapText="1"/>
    </xf>
    <xf numFmtId="0" fontId="2" fillId="3" borderId="0" xfId="0" applyFont="1" applyFill="1" applyAlignment="1">
      <alignment horizontal="center" vertical="center"/>
    </xf>
    <xf numFmtId="0" fontId="0" fillId="4" borderId="1" xfId="0" applyNumberFormat="1" applyFill="1" applyBorder="1" applyAlignment="1">
      <alignment horizontal="center" vertical="top"/>
    </xf>
    <xf numFmtId="0" fontId="0" fillId="4" borderId="1" xfId="0" quotePrefix="1" applyNumberFormat="1" applyFill="1" applyBorder="1" applyAlignment="1">
      <alignment horizontal="center" vertical="top" wrapText="1"/>
    </xf>
    <xf numFmtId="0" fontId="0" fillId="4" borderId="1" xfId="0" applyNumberFormat="1" applyFill="1" applyBorder="1" applyAlignment="1">
      <alignment horizontal="center" vertical="top" wrapText="1"/>
    </xf>
    <xf numFmtId="0" fontId="0" fillId="4" borderId="1" xfId="0" applyNumberForma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top" wrapText="1"/>
    </xf>
    <xf numFmtId="0" fontId="3" fillId="5" borderId="0" xfId="0" applyFont="1" applyFill="1"/>
    <xf numFmtId="164" fontId="0" fillId="4" borderId="0" xfId="1" applyNumberFormat="1" applyFont="1" applyFill="1" applyBorder="1" applyAlignment="1">
      <alignment horizontal="center" vertical="center" wrapText="1"/>
    </xf>
    <xf numFmtId="164" fontId="0" fillId="4" borderId="0" xfId="1" applyNumberFormat="1" applyFont="1" applyFill="1" applyBorder="1" applyAlignment="1">
      <alignment horizontal="center" vertical="top" wrapText="1"/>
    </xf>
    <xf numFmtId="43" fontId="0" fillId="5" borderId="0" xfId="2" applyFont="1" applyFill="1" applyAlignment="1">
      <alignment horizontal="center"/>
    </xf>
    <xf numFmtId="3" fontId="0" fillId="5" borderId="0" xfId="0" applyNumberForma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 wrapText="1"/>
    </xf>
    <xf numFmtId="9" fontId="0" fillId="5" borderId="0" xfId="1" applyFont="1" applyFill="1" applyAlignment="1">
      <alignment horizontal="center"/>
    </xf>
    <xf numFmtId="0" fontId="2" fillId="3" borderId="0" xfId="0" applyFont="1" applyFill="1" applyAlignment="1"/>
    <xf numFmtId="0" fontId="0" fillId="4" borderId="1" xfId="0" applyFill="1" applyBorder="1" applyAlignment="1">
      <alignment vertical="center" wrapText="1"/>
    </xf>
    <xf numFmtId="164" fontId="0" fillId="4" borderId="1" xfId="1" applyNumberFormat="1" applyFont="1" applyFill="1" applyBorder="1" applyAlignment="1">
      <alignment vertical="top" wrapText="1"/>
    </xf>
    <xf numFmtId="164" fontId="0" fillId="4" borderId="1" xfId="1" applyNumberFormat="1" applyFont="1" applyFill="1" applyBorder="1" applyAlignment="1">
      <alignment horizontal="right" vertical="center" wrapText="1"/>
    </xf>
    <xf numFmtId="164" fontId="0" fillId="4" borderId="1" xfId="1" applyNumberFormat="1" applyFont="1" applyFill="1" applyBorder="1" applyAlignment="1">
      <alignment horizontal="right" vertical="top" wrapText="1"/>
    </xf>
    <xf numFmtId="0" fontId="0" fillId="4" borderId="0" xfId="0" applyFill="1" applyBorder="1" applyAlignment="1">
      <alignment vertical="top" wrapText="1"/>
    </xf>
    <xf numFmtId="3" fontId="0" fillId="4" borderId="0" xfId="0" applyNumberFormat="1" applyFill="1" applyBorder="1" applyAlignment="1">
      <alignment horizontal="center" vertical="top" wrapText="1"/>
    </xf>
    <xf numFmtId="0" fontId="2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0" fontId="0" fillId="4" borderId="0" xfId="0" applyFill="1" applyBorder="1" applyAlignment="1">
      <alignment horizontal="center" vertical="top" wrapText="1"/>
    </xf>
    <xf numFmtId="0" fontId="8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43" fontId="0" fillId="4" borderId="1" xfId="2" applyFont="1" applyFill="1" applyBorder="1" applyAlignment="1">
      <alignment horizontal="center" vertical="top"/>
    </xf>
    <xf numFmtId="164" fontId="0" fillId="4" borderId="1" xfId="1" applyNumberFormat="1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 wrapText="1"/>
    </xf>
    <xf numFmtId="165" fontId="0" fillId="4" borderId="3" xfId="2" applyNumberFormat="1" applyFont="1" applyFill="1" applyBorder="1" applyAlignment="1">
      <alignment horizontal="center" vertical="top"/>
    </xf>
    <xf numFmtId="165" fontId="0" fillId="4" borderId="4" xfId="2" applyNumberFormat="1" applyFont="1" applyFill="1" applyBorder="1" applyAlignment="1">
      <alignment horizontal="center" vertical="top"/>
    </xf>
    <xf numFmtId="165" fontId="0" fillId="4" borderId="3" xfId="2" applyNumberFormat="1" applyFont="1" applyFill="1" applyBorder="1" applyAlignment="1">
      <alignment horizontal="center" vertical="top" wrapText="1"/>
    </xf>
    <xf numFmtId="165" fontId="0" fillId="4" borderId="4" xfId="2" applyNumberFormat="1" applyFont="1" applyFill="1" applyBorder="1" applyAlignment="1">
      <alignment horizontal="center" vertical="top" wrapText="1"/>
    </xf>
    <xf numFmtId="165" fontId="0" fillId="4" borderId="5" xfId="2" applyNumberFormat="1" applyFont="1" applyFill="1" applyBorder="1" applyAlignment="1">
      <alignment horizontal="center" vertical="top" wrapText="1"/>
    </xf>
    <xf numFmtId="165" fontId="0" fillId="4" borderId="6" xfId="2" applyNumberFormat="1" applyFont="1" applyFill="1" applyBorder="1" applyAlignment="1">
      <alignment horizontal="center" vertical="top" wrapText="1"/>
    </xf>
    <xf numFmtId="164" fontId="0" fillId="4" borderId="6" xfId="1" applyNumberFormat="1" applyFont="1" applyFill="1" applyBorder="1" applyAlignment="1">
      <alignment horizontal="center" vertical="top" wrapText="1"/>
    </xf>
    <xf numFmtId="0" fontId="0" fillId="4" borderId="3" xfId="0" applyNumberFormat="1" applyFill="1" applyBorder="1" applyAlignment="1">
      <alignment horizontal="center" vertical="top"/>
    </xf>
    <xf numFmtId="0" fontId="0" fillId="4" borderId="4" xfId="0" applyNumberFormat="1" applyFill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vertical="top" wrapText="1"/>
    </xf>
    <xf numFmtId="3" fontId="0" fillId="4" borderId="4" xfId="0" applyNumberFormat="1" applyFill="1" applyBorder="1" applyAlignment="1">
      <alignment horizontal="center" vertical="top" wrapText="1"/>
    </xf>
    <xf numFmtId="3" fontId="0" fillId="4" borderId="5" xfId="0" applyNumberFormat="1" applyFill="1" applyBorder="1" applyAlignment="1">
      <alignment horizontal="center" vertical="top" wrapText="1"/>
    </xf>
    <xf numFmtId="3" fontId="0" fillId="4" borderId="6" xfId="0" applyNumberFormat="1" applyFill="1" applyBorder="1" applyAlignment="1">
      <alignment horizontal="center" vertical="top" wrapText="1"/>
    </xf>
    <xf numFmtId="0" fontId="10" fillId="5" borderId="0" xfId="0" applyFont="1" applyFill="1"/>
    <xf numFmtId="164" fontId="0" fillId="5" borderId="0" xfId="0" applyNumberFormat="1" applyFill="1" applyAlignment="1">
      <alignment horizontal="center"/>
    </xf>
    <xf numFmtId="165" fontId="0" fillId="4" borderId="7" xfId="2" applyNumberFormat="1" applyFont="1" applyFill="1" applyBorder="1" applyAlignment="1">
      <alignment horizontal="center" vertical="top" wrapText="1"/>
    </xf>
    <xf numFmtId="3" fontId="0" fillId="4" borderId="8" xfId="0" applyNumberFormat="1" applyFill="1" applyBorder="1" applyAlignment="1">
      <alignment horizontal="center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7" xfId="0" applyNumberFormat="1" applyFill="1" applyBorder="1" applyAlignment="1">
      <alignment horizontal="left" vertical="top" wrapText="1"/>
    </xf>
    <xf numFmtId="164" fontId="0" fillId="4" borderId="7" xfId="1" applyNumberFormat="1" applyFont="1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3" fontId="0" fillId="4" borderId="8" xfId="0" applyNumberFormat="1" applyFill="1" applyBorder="1" applyAlignment="1">
      <alignment horizontal="left" vertical="top" wrapText="1"/>
    </xf>
    <xf numFmtId="165" fontId="0" fillId="4" borderId="8" xfId="2" quotePrefix="1" applyNumberFormat="1" applyFont="1" applyFill="1" applyBorder="1" applyAlignment="1">
      <alignment horizontal="center" vertical="top" wrapText="1"/>
    </xf>
    <xf numFmtId="3" fontId="0" fillId="4" borderId="8" xfId="0" quotePrefix="1" applyNumberFormat="1" applyFill="1" applyBorder="1" applyAlignment="1">
      <alignment horizontal="center" vertical="top" wrapText="1"/>
    </xf>
    <xf numFmtId="9" fontId="0" fillId="4" borderId="7" xfId="1" applyFont="1" applyFill="1" applyBorder="1" applyAlignment="1">
      <alignment horizontal="center" vertical="top" wrapText="1"/>
    </xf>
    <xf numFmtId="9" fontId="0" fillId="4" borderId="8" xfId="1" applyFont="1" applyFill="1" applyBorder="1" applyAlignment="1">
      <alignment horizontal="center" vertical="top" wrapText="1"/>
    </xf>
    <xf numFmtId="43" fontId="7" fillId="5" borderId="0" xfId="2" applyFont="1" applyFill="1"/>
    <xf numFmtId="0" fontId="7" fillId="5" borderId="0" xfId="0" applyFont="1" applyFill="1"/>
    <xf numFmtId="4" fontId="0" fillId="4" borderId="0" xfId="0" applyNumberFormat="1" applyFill="1" applyBorder="1" applyAlignment="1">
      <alignment horizontal="center" vertical="top" wrapText="1"/>
    </xf>
    <xf numFmtId="9" fontId="0" fillId="5" borderId="0" xfId="1" applyFont="1" applyFill="1"/>
    <xf numFmtId="0" fontId="9" fillId="4" borderId="1" xfId="0" applyNumberFormat="1" applyFont="1" applyFill="1" applyBorder="1" applyAlignment="1">
      <alignment horizontal="center" vertical="top" wrapText="1"/>
    </xf>
    <xf numFmtId="0" fontId="0" fillId="4" borderId="1" xfId="0" applyNumberFormat="1" applyFont="1" applyFill="1" applyBorder="1" applyAlignment="1">
      <alignment horizontal="center" vertical="top" wrapText="1"/>
    </xf>
    <xf numFmtId="15" fontId="0" fillId="4" borderId="1" xfId="0" applyNumberForma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0" xfId="0" applyFill="1" applyAlignment="1">
      <alignment horizontal="right" vertical="center" wrapText="1"/>
    </xf>
    <xf numFmtId="15" fontId="0" fillId="5" borderId="0" xfId="0" applyNumberFormat="1" applyFill="1" applyAlignment="1">
      <alignment horizontal="center"/>
    </xf>
    <xf numFmtId="0" fontId="4" fillId="5" borderId="0" xfId="0" applyFont="1" applyFill="1" applyAlignment="1">
      <alignment horizontal="left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chemeClr val="accent1">
                    <a:lumMod val="50000"/>
                  </a:schemeClr>
                </a:solidFill>
              </a:rPr>
              <a:t>Acciones de difusión o participación social en materia ambiental, 2017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'O1'!$C$5:$C$6</c:f>
              <c:strCache>
                <c:ptCount val="2"/>
                <c:pt idx="0">
                  <c:v>VALOR OBJETIVO:</c:v>
                </c:pt>
                <c:pt idx="1">
                  <c:v>VALOR REAL:</c:v>
                </c:pt>
              </c:strCache>
            </c:strRef>
          </c:cat>
          <c:val>
            <c:numRef>
              <c:f>'O1'!$D$5:$D$6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9F-4226-90D1-F3EE7A5C9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5987584"/>
        <c:axId val="257929216"/>
      </c:barChart>
      <c:catAx>
        <c:axId val="2459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7929216"/>
        <c:crosses val="autoZero"/>
        <c:auto val="1"/>
        <c:lblAlgn val="ctr"/>
        <c:lblOffset val="100"/>
        <c:noMultiLvlLbl val="0"/>
      </c:catAx>
      <c:valAx>
        <c:axId val="257929216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598758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chemeClr val="accent1">
                    <a:lumMod val="50000"/>
                  </a:schemeClr>
                </a:solidFill>
              </a:rPr>
              <a:t>Pláticas</a:t>
            </a:r>
            <a:r>
              <a:rPr lang="es-MX" sz="1600" b="1" baseline="0">
                <a:solidFill>
                  <a:schemeClr val="accent1">
                    <a:lumMod val="50000"/>
                  </a:schemeClr>
                </a:solidFill>
              </a:rPr>
              <a:t> de sensibilización </a:t>
            </a:r>
            <a:r>
              <a:rPr lang="es-MX" sz="1600" b="1">
                <a:solidFill>
                  <a:schemeClr val="accent1">
                    <a:lumMod val="50000"/>
                  </a:schemeClr>
                </a:solidFill>
              </a:rPr>
              <a:t>en materia ambiental, 2017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'O2'!$C$5:$C$6</c:f>
              <c:strCache>
                <c:ptCount val="2"/>
                <c:pt idx="0">
                  <c:v>VALOR OBJETIVO:</c:v>
                </c:pt>
                <c:pt idx="1">
                  <c:v>VALOR REAL:</c:v>
                </c:pt>
              </c:strCache>
            </c:strRef>
          </c:cat>
          <c:val>
            <c:numRef>
              <c:f>'O2'!$D$5:$D$6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E8-429A-B5B9-1C74DD5F1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138816"/>
        <c:axId val="211144704"/>
      </c:barChart>
      <c:catAx>
        <c:axId val="2111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144704"/>
        <c:crosses val="autoZero"/>
        <c:auto val="1"/>
        <c:lblAlgn val="ctr"/>
        <c:lblOffset val="100"/>
        <c:noMultiLvlLbl val="0"/>
      </c:catAx>
      <c:valAx>
        <c:axId val="21114470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13881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chemeClr val="accent1">
                    <a:lumMod val="50000"/>
                  </a:schemeClr>
                </a:solidFill>
              </a:rPr>
              <a:t>Consumo</a:t>
            </a:r>
            <a:r>
              <a:rPr lang="es-MX" sz="1600" b="1" baseline="0">
                <a:solidFill>
                  <a:schemeClr val="accent1">
                    <a:lumMod val="50000"/>
                  </a:schemeClr>
                </a:solidFill>
              </a:rPr>
              <a:t> de combustible en flota vehicular, 2015 - 2017</a:t>
            </a:r>
            <a:endParaRPr lang="es-MX" sz="1600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'O3'!$D$9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'O3'!$A$10:$A$13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'O3'!$D$10:$D$13</c:f>
              <c:numCache>
                <c:formatCode>General</c:formatCode>
                <c:ptCount val="4"/>
                <c:pt idx="0">
                  <c:v>494</c:v>
                </c:pt>
                <c:pt idx="1">
                  <c:v>258</c:v>
                </c:pt>
                <c:pt idx="2">
                  <c:v>273</c:v>
                </c:pt>
                <c:pt idx="3">
                  <c:v>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8-4162-AA72-F3A6DC6DBE47}"/>
            </c:ext>
          </c:extLst>
        </c:ser>
        <c:ser>
          <c:idx val="1"/>
          <c:order val="1"/>
          <c:tx>
            <c:strRef>
              <c:f>'O3'!$E$9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'O3'!$A$10:$A$13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'O3'!$E$10:$E$13</c:f>
              <c:numCache>
                <c:formatCode>General</c:formatCode>
                <c:ptCount val="4"/>
                <c:pt idx="0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8-4162-AA72-F3A6DC6DBE47}"/>
            </c:ext>
          </c:extLst>
        </c:ser>
        <c:ser>
          <c:idx val="2"/>
          <c:order val="2"/>
          <c:tx>
            <c:strRef>
              <c:f>'O3'!$F$9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'O3'!$A$10:$A$13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'O3'!$F$10:$F$13</c:f>
              <c:numCache>
                <c:formatCode>General</c:formatCode>
                <c:ptCount val="4"/>
                <c:pt idx="0">
                  <c:v>541</c:v>
                </c:pt>
                <c:pt idx="1">
                  <c:v>335</c:v>
                </c:pt>
                <c:pt idx="2">
                  <c:v>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18-4162-AA72-F3A6DC6DB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533248"/>
        <c:axId val="238535040"/>
      </c:barChart>
      <c:catAx>
        <c:axId val="2385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535040"/>
        <c:crosses val="autoZero"/>
        <c:auto val="1"/>
        <c:lblAlgn val="ctr"/>
        <c:lblOffset val="100"/>
        <c:noMultiLvlLbl val="0"/>
      </c:catAx>
      <c:valAx>
        <c:axId val="2385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5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chemeClr val="accent1">
                    <a:lumMod val="50000"/>
                  </a:schemeClr>
                </a:solidFill>
              </a:rPr>
              <a:t>Riego de áreas verdes con agua tratada</a:t>
            </a:r>
            <a:r>
              <a:rPr lang="es-MX" sz="1600" b="1" baseline="0">
                <a:solidFill>
                  <a:schemeClr val="accent1">
                    <a:lumMod val="50000"/>
                  </a:schemeClr>
                </a:solidFill>
              </a:rPr>
              <a:t>,</a:t>
            </a:r>
            <a:r>
              <a:rPr lang="es-MX" sz="1600" b="1">
                <a:solidFill>
                  <a:schemeClr val="accent1">
                    <a:lumMod val="50000"/>
                  </a:schemeClr>
                </a:solidFill>
              </a:rPr>
              <a:t> 2017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'O4'!$C$5:$C$6</c:f>
              <c:strCache>
                <c:ptCount val="2"/>
                <c:pt idx="0">
                  <c:v>VALOR OBJETIVO:</c:v>
                </c:pt>
                <c:pt idx="1">
                  <c:v>VALOR REAL:</c:v>
                </c:pt>
              </c:strCache>
            </c:strRef>
          </c:cat>
          <c:val>
            <c:numRef>
              <c:f>'O4'!$D$5:$D$6</c:f>
              <c:numCache>
                <c:formatCode>0%</c:formatCode>
                <c:ptCount val="2"/>
                <c:pt idx="0">
                  <c:v>1</c:v>
                </c:pt>
                <c:pt idx="1">
                  <c:v>0.2857142857142857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1D-4769-B514-9F0696ECA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2627712"/>
        <c:axId val="242629248"/>
      </c:barChart>
      <c:catAx>
        <c:axId val="24262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2629248"/>
        <c:crosses val="autoZero"/>
        <c:auto val="1"/>
        <c:lblAlgn val="ctr"/>
        <c:lblOffset val="100"/>
        <c:noMultiLvlLbl val="0"/>
      </c:catAx>
      <c:valAx>
        <c:axId val="2426292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2627712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1">
                    <a:lumMod val="50000"/>
                  </a:schemeClr>
                </a:solidFill>
              </a:rPr>
              <a:t>Consumo de agua, 2012 - 2017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'O6'!$C$10:$C$15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'O6'!$D$10:$D$15</c:f>
              <c:numCache>
                <c:formatCode>_-* #,##0_-;\-* #,##0_-;_-* "-"??_-;_-@_-</c:formatCode>
                <c:ptCount val="6"/>
                <c:pt idx="0">
                  <c:v>993.0709968329171</c:v>
                </c:pt>
                <c:pt idx="1">
                  <c:v>975.03311936753698</c:v>
                </c:pt>
                <c:pt idx="2">
                  <c:v>1026.6321092582345</c:v>
                </c:pt>
                <c:pt idx="3">
                  <c:v>1049.9361926783442</c:v>
                </c:pt>
                <c:pt idx="4">
                  <c:v>1004.5788967289604</c:v>
                </c:pt>
                <c:pt idx="5">
                  <c:v>772.00942331333317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E7-4C4E-8C8D-66492D4C9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440384"/>
        <c:axId val="257442176"/>
      </c:barChart>
      <c:lineChart>
        <c:grouping val="stacked"/>
        <c:varyColors val="0"/>
        <c:ser>
          <c:idx val="1"/>
          <c:order val="1"/>
          <c:tx>
            <c:strRef>
              <c:f>'O6'!$H$9</c:f>
              <c:strCache>
                <c:ptCount val="1"/>
                <c:pt idx="0">
                  <c:v>M3 / USUARIO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'O6'!$C$10:$C$15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'O6'!$H$10:$H$15</c:f>
              <c:numCache>
                <c:formatCode>_(* #,##0.00_);_(* \(#,##0.00\);_(* "-"??_);_(@_)</c:formatCode>
                <c:ptCount val="6"/>
                <c:pt idx="0">
                  <c:v>16.017274142466405</c:v>
                </c:pt>
                <c:pt idx="1">
                  <c:v>15.984149497828476</c:v>
                </c:pt>
                <c:pt idx="2">
                  <c:v>13.332884535821227</c:v>
                </c:pt>
                <c:pt idx="3">
                  <c:v>12.352190502098168</c:v>
                </c:pt>
                <c:pt idx="4">
                  <c:v>12.716188566189373</c:v>
                </c:pt>
                <c:pt idx="5">
                  <c:v>8.2128662054609904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E7-4C4E-8C8D-66492D4C9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446272"/>
        <c:axId val="257444096"/>
      </c:lineChart>
      <c:catAx>
        <c:axId val="2574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7442176"/>
        <c:crosses val="autoZero"/>
        <c:auto val="1"/>
        <c:lblAlgn val="ctr"/>
        <c:lblOffset val="100"/>
        <c:noMultiLvlLbl val="0"/>
      </c:catAx>
      <c:valAx>
        <c:axId val="2574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 b="1"/>
                  <a:t>m</a:t>
                </a:r>
                <a:r>
                  <a:rPr lang="es-MX" sz="1600" b="1" baseline="30000"/>
                  <a:t>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7440384"/>
        <c:crosses val="autoZero"/>
        <c:crossBetween val="between"/>
      </c:valAx>
      <c:valAx>
        <c:axId val="257444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 b="1"/>
                  <a:t>m</a:t>
                </a:r>
                <a:r>
                  <a:rPr lang="es-MX" sz="1600" b="1" baseline="30000"/>
                  <a:t>3</a:t>
                </a:r>
                <a:r>
                  <a:rPr lang="es-MX" sz="1600" b="1"/>
                  <a:t>/usuario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7446272"/>
        <c:crosses val="max"/>
        <c:crossBetween val="between"/>
      </c:valAx>
      <c:catAx>
        <c:axId val="25744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444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chemeClr val="accent1">
                    <a:lumMod val="50000"/>
                  </a:schemeClr>
                </a:solidFill>
              </a:rPr>
              <a:t>Consumo de papel, 2016 - 2017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CONSUMO DE PAPEL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'O7'!$D$9:$E$9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'O7'!$D$22:$E$22</c:f>
              <c:numCache>
                <c:formatCode>#,##0</c:formatCode>
                <c:ptCount val="2"/>
                <c:pt idx="0">
                  <c:v>131</c:v>
                </c:pt>
                <c:pt idx="1">
                  <c:v>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88-4B72-829E-0C572876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776640"/>
        <c:axId val="257778432"/>
      </c:barChart>
      <c:lineChart>
        <c:grouping val="standard"/>
        <c:varyColors val="0"/>
        <c:ser>
          <c:idx val="1"/>
          <c:order val="1"/>
          <c:tx>
            <c:v>PQTE/PERSONA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'O7'!$D$9:$E$9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'O7'!$D$24:$E$24</c:f>
              <c:numCache>
                <c:formatCode>#,##0.00</c:formatCode>
                <c:ptCount val="2"/>
                <c:pt idx="0">
                  <c:v>1.6582278481012658</c:v>
                </c:pt>
                <c:pt idx="1">
                  <c:v>1.5212765957446808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88-4B72-829E-0C572876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815296"/>
        <c:axId val="257780352"/>
      </c:lineChart>
      <c:catAx>
        <c:axId val="2577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7778432"/>
        <c:crosses val="autoZero"/>
        <c:auto val="1"/>
        <c:lblAlgn val="ctr"/>
        <c:lblOffset val="100"/>
        <c:noMultiLvlLbl val="0"/>
      </c:catAx>
      <c:valAx>
        <c:axId val="257778432"/>
        <c:scaling>
          <c:orientation val="minMax"/>
          <c:max val="15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 b="1"/>
                  <a:t>Paquetes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7776640"/>
        <c:crosses val="autoZero"/>
        <c:crossBetween val="between"/>
        <c:majorUnit val="10"/>
        <c:minorUnit val="5"/>
      </c:valAx>
      <c:valAx>
        <c:axId val="257780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 b="1"/>
                  <a:t>Paquetes/persona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7815296"/>
        <c:crosses val="max"/>
        <c:crossBetween val="between"/>
      </c:valAx>
      <c:catAx>
        <c:axId val="25781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78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chemeClr val="accent1">
                    <a:lumMod val="50000"/>
                  </a:schemeClr>
                </a:solidFill>
              </a:rPr>
              <a:t>Consumo</a:t>
            </a:r>
            <a:r>
              <a:rPr lang="es-MX" sz="1600" b="1" baseline="0">
                <a:solidFill>
                  <a:schemeClr val="accent1">
                    <a:lumMod val="50000"/>
                  </a:schemeClr>
                </a:solidFill>
              </a:rPr>
              <a:t> de energía eléctrica, 2015 - 2017</a:t>
            </a:r>
            <a:endParaRPr lang="es-MX" sz="1600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'O8'!$D$9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'O8'!$A$10:$A$21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'O8'!$D$10:$D$21</c:f>
              <c:numCache>
                <c:formatCode>General</c:formatCode>
                <c:ptCount val="12"/>
                <c:pt idx="0">
                  <c:v>4344</c:v>
                </c:pt>
                <c:pt idx="1">
                  <c:v>5146</c:v>
                </c:pt>
                <c:pt idx="2">
                  <c:v>5752</c:v>
                </c:pt>
                <c:pt idx="3">
                  <c:v>6005</c:v>
                </c:pt>
                <c:pt idx="4">
                  <c:v>5182</c:v>
                </c:pt>
                <c:pt idx="5">
                  <c:v>5584</c:v>
                </c:pt>
                <c:pt idx="6">
                  <c:v>5721</c:v>
                </c:pt>
                <c:pt idx="7">
                  <c:v>5523</c:v>
                </c:pt>
                <c:pt idx="8">
                  <c:v>5036</c:v>
                </c:pt>
                <c:pt idx="9">
                  <c:v>7210</c:v>
                </c:pt>
                <c:pt idx="10">
                  <c:v>6390</c:v>
                </c:pt>
                <c:pt idx="11">
                  <c:v>5563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FD-44C9-B9D2-1C7AD2E5A658}"/>
            </c:ext>
          </c:extLst>
        </c:ser>
        <c:ser>
          <c:idx val="1"/>
          <c:order val="1"/>
          <c:tx>
            <c:strRef>
              <c:f>'O8'!$E$9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'O8'!$A$10:$A$21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'O8'!$E$10:$E$21</c:f>
              <c:numCache>
                <c:formatCode>General</c:formatCode>
                <c:ptCount val="12"/>
                <c:pt idx="0">
                  <c:v>5684</c:v>
                </c:pt>
                <c:pt idx="1">
                  <c:v>5887</c:v>
                </c:pt>
                <c:pt idx="2">
                  <c:v>5654</c:v>
                </c:pt>
                <c:pt idx="3">
                  <c:v>5746</c:v>
                </c:pt>
                <c:pt idx="4">
                  <c:v>5422</c:v>
                </c:pt>
                <c:pt idx="5">
                  <c:v>5828</c:v>
                </c:pt>
                <c:pt idx="6">
                  <c:v>5541</c:v>
                </c:pt>
                <c:pt idx="7">
                  <c:v>4482</c:v>
                </c:pt>
                <c:pt idx="8">
                  <c:v>5650</c:v>
                </c:pt>
                <c:pt idx="9">
                  <c:v>4571</c:v>
                </c:pt>
                <c:pt idx="10">
                  <c:v>3965</c:v>
                </c:pt>
                <c:pt idx="11">
                  <c:v>4112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4FD-44C9-B9D2-1C7AD2E5A658}"/>
            </c:ext>
          </c:extLst>
        </c:ser>
        <c:ser>
          <c:idx val="2"/>
          <c:order val="2"/>
          <c:tx>
            <c:strRef>
              <c:f>'O8'!$F$9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'O8'!$A$10:$A$21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'O8'!$F$10:$F$21</c:f>
              <c:numCache>
                <c:formatCode>General</c:formatCode>
                <c:ptCount val="12"/>
                <c:pt idx="0">
                  <c:v>3502</c:v>
                </c:pt>
                <c:pt idx="1">
                  <c:v>5419</c:v>
                </c:pt>
                <c:pt idx="2">
                  <c:v>5890</c:v>
                </c:pt>
                <c:pt idx="3">
                  <c:v>5272</c:v>
                </c:pt>
                <c:pt idx="4">
                  <c:v>6141</c:v>
                </c:pt>
                <c:pt idx="5">
                  <c:v>5630</c:v>
                </c:pt>
                <c:pt idx="6">
                  <c:v>5763</c:v>
                </c:pt>
                <c:pt idx="7">
                  <c:v>4553</c:v>
                </c:pt>
                <c:pt idx="8">
                  <c:v>6458</c:v>
                </c:pt>
                <c:pt idx="9">
                  <c:v>6446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4FD-44C9-B9D2-1C7AD2E5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924480"/>
        <c:axId val="257926272"/>
      </c:barChart>
      <c:catAx>
        <c:axId val="2579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7926272"/>
        <c:crosses val="autoZero"/>
        <c:auto val="1"/>
        <c:lblAlgn val="ctr"/>
        <c:lblOffset val="100"/>
        <c:noMultiLvlLbl val="0"/>
      </c:catAx>
      <c:valAx>
        <c:axId val="2579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79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5</xdr:row>
      <xdr:rowOff>176212</xdr:rowOff>
    </xdr:from>
    <xdr:to>
      <xdr:col>12</xdr:col>
      <xdr:colOff>400050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5</xdr:row>
      <xdr:rowOff>176212</xdr:rowOff>
    </xdr:from>
    <xdr:to>
      <xdr:col>12</xdr:col>
      <xdr:colOff>400050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5</xdr:row>
      <xdr:rowOff>176212</xdr:rowOff>
    </xdr:from>
    <xdr:to>
      <xdr:col>13</xdr:col>
      <xdr:colOff>533400</xdr:colOff>
      <xdr:row>22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5</xdr:row>
      <xdr:rowOff>176212</xdr:rowOff>
    </xdr:from>
    <xdr:to>
      <xdr:col>12</xdr:col>
      <xdr:colOff>400050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5</xdr:row>
      <xdr:rowOff>90487</xdr:rowOff>
    </xdr:from>
    <xdr:to>
      <xdr:col>16</xdr:col>
      <xdr:colOff>600074</xdr:colOff>
      <xdr:row>21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252411</xdr:colOff>
      <xdr:row>6</xdr:row>
      <xdr:rowOff>19050</xdr:rowOff>
    </xdr:from>
    <xdr:to>
      <xdr:col>12</xdr:col>
      <xdr:colOff>314324</xdr:colOff>
      <xdr:row>23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5</xdr:row>
      <xdr:rowOff>176212</xdr:rowOff>
    </xdr:from>
    <xdr:to>
      <xdr:col>13</xdr:col>
      <xdr:colOff>533400</xdr:colOff>
      <xdr:row>23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workbookViewId="0">
      <selection activeCell="D21" sqref="D21"/>
    </sheetView>
  </sheetViews>
  <sheetFormatPr baseColWidth="10" defaultRowHeight="15" x14ac:dyDescent="0.25"/>
  <cols>
    <col min="1" max="1" width="11.42578125" style="13"/>
    <col min="2" max="2" width="3.5703125" style="13" customWidth="1"/>
    <col min="3" max="3" width="51.42578125" style="13" customWidth="1"/>
    <col min="4" max="4" width="13.5703125" style="13" bestFit="1" customWidth="1"/>
    <col min="5" max="5" width="11.42578125" style="13" customWidth="1"/>
    <col min="6" max="6" width="19.7109375" style="13" customWidth="1"/>
    <col min="7" max="7" width="11.42578125" style="13"/>
    <col min="8" max="8" width="14.28515625" style="13" bestFit="1" customWidth="1"/>
    <col min="9" max="16384" width="11.42578125" style="13"/>
  </cols>
  <sheetData>
    <row r="1" spans="1:13" ht="21" x14ac:dyDescent="0.35">
      <c r="A1" s="5"/>
      <c r="B1" s="5"/>
      <c r="C1" s="6" t="s">
        <v>17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21" x14ac:dyDescent="0.35">
      <c r="A2" s="5"/>
      <c r="B2" s="5"/>
      <c r="C2" s="87" t="s">
        <v>0</v>
      </c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28.5" x14ac:dyDescent="0.45">
      <c r="A4" s="5"/>
      <c r="B4" s="5"/>
      <c r="C4" s="5"/>
      <c r="D4" s="5"/>
      <c r="E4" s="5"/>
      <c r="F4" s="5"/>
      <c r="G4" s="7" t="s">
        <v>3</v>
      </c>
      <c r="H4" s="8">
        <f>D6/D5</f>
        <v>1</v>
      </c>
      <c r="I4" s="5"/>
      <c r="J4" s="65" t="s">
        <v>84</v>
      </c>
      <c r="K4" s="5"/>
      <c r="L4" s="5"/>
      <c r="M4" s="5"/>
    </row>
    <row r="5" spans="1:13" x14ac:dyDescent="0.25">
      <c r="A5" s="5"/>
      <c r="B5" s="5"/>
      <c r="C5" s="9" t="s">
        <v>7</v>
      </c>
      <c r="D5" s="10">
        <v>3</v>
      </c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5"/>
      <c r="B6" s="5"/>
      <c r="C6" s="9" t="s">
        <v>8</v>
      </c>
      <c r="D6" s="10">
        <v>3</v>
      </c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29.25" customHeight="1" x14ac:dyDescent="0.25">
      <c r="A8" s="5"/>
      <c r="B8" s="86" t="s">
        <v>4</v>
      </c>
      <c r="C8" s="86"/>
      <c r="D8" s="86"/>
      <c r="E8" s="86"/>
      <c r="F8" s="86"/>
      <c r="G8" s="5"/>
      <c r="H8" s="5"/>
      <c r="I8" s="5"/>
      <c r="J8" s="5"/>
      <c r="K8" s="5"/>
      <c r="L8" s="5"/>
      <c r="M8" s="5"/>
    </row>
    <row r="9" spans="1:13" x14ac:dyDescent="0.25">
      <c r="A9" s="5"/>
      <c r="B9" s="2"/>
      <c r="C9" s="3" t="s">
        <v>1</v>
      </c>
      <c r="D9" s="3" t="s">
        <v>2</v>
      </c>
      <c r="E9" s="88" t="s">
        <v>5</v>
      </c>
      <c r="F9" s="88"/>
      <c r="G9" s="5"/>
      <c r="H9" s="5"/>
      <c r="I9" s="5"/>
      <c r="J9" s="5"/>
      <c r="K9" s="5"/>
      <c r="L9" s="5"/>
      <c r="M9" s="5"/>
    </row>
    <row r="10" spans="1:13" x14ac:dyDescent="0.25">
      <c r="A10" s="5"/>
      <c r="B10" s="15">
        <v>1</v>
      </c>
      <c r="C10" s="15" t="s">
        <v>9</v>
      </c>
      <c r="D10" s="18" t="s">
        <v>10</v>
      </c>
      <c r="E10" s="89"/>
      <c r="F10" s="89"/>
      <c r="G10" s="5"/>
      <c r="H10" s="5"/>
      <c r="I10" s="5"/>
      <c r="J10" s="5"/>
      <c r="K10" s="5"/>
      <c r="L10" s="5"/>
      <c r="M10" s="5"/>
    </row>
    <row r="11" spans="1:13" ht="45" x14ac:dyDescent="0.25">
      <c r="A11" s="5"/>
      <c r="B11" s="16">
        <v>2</v>
      </c>
      <c r="C11" s="16" t="s">
        <v>14</v>
      </c>
      <c r="D11" s="19" t="s">
        <v>15</v>
      </c>
      <c r="E11" s="85" t="s">
        <v>16</v>
      </c>
      <c r="F11" s="85"/>
      <c r="G11" s="5"/>
      <c r="H11" s="5"/>
      <c r="I11" s="5"/>
      <c r="J11" s="5"/>
      <c r="K11" s="5"/>
      <c r="L11" s="5"/>
      <c r="M11" s="5"/>
    </row>
    <row r="12" spans="1:13" ht="30" x14ac:dyDescent="0.25">
      <c r="A12" s="5"/>
      <c r="B12" s="16">
        <v>3</v>
      </c>
      <c r="C12" s="16" t="s">
        <v>11</v>
      </c>
      <c r="D12" s="19" t="s">
        <v>12</v>
      </c>
      <c r="E12" s="85" t="s">
        <v>13</v>
      </c>
      <c r="F12" s="85"/>
      <c r="G12" s="5"/>
      <c r="H12" s="5"/>
      <c r="I12" s="5"/>
      <c r="J12" s="5"/>
      <c r="K12" s="5"/>
      <c r="L12" s="5"/>
      <c r="M12" s="5"/>
    </row>
    <row r="13" spans="1:13" x14ac:dyDescent="0.25">
      <c r="A13" s="5"/>
      <c r="B13" s="16">
        <v>4</v>
      </c>
      <c r="C13" s="16"/>
      <c r="D13" s="17"/>
      <c r="E13" s="85"/>
      <c r="F13" s="85"/>
      <c r="G13" s="5"/>
      <c r="H13" s="5"/>
      <c r="I13" s="5"/>
      <c r="J13" s="5"/>
      <c r="K13" s="5"/>
      <c r="L13" s="5"/>
      <c r="M13" s="5"/>
    </row>
    <row r="14" spans="1:13" x14ac:dyDescent="0.25">
      <c r="A14" s="5"/>
      <c r="B14" s="16">
        <v>5</v>
      </c>
      <c r="C14" s="16"/>
      <c r="D14" s="17"/>
      <c r="E14" s="85"/>
      <c r="F14" s="85"/>
      <c r="G14" s="5"/>
      <c r="H14" s="5"/>
      <c r="I14" s="5"/>
      <c r="J14" s="5"/>
      <c r="K14" s="5"/>
      <c r="L14" s="5"/>
      <c r="M14" s="5"/>
    </row>
    <row r="15" spans="1:13" x14ac:dyDescent="0.25">
      <c r="A15" s="5"/>
      <c r="B15" s="16">
        <v>6</v>
      </c>
      <c r="C15" s="16"/>
      <c r="D15" s="17"/>
      <c r="E15" s="17"/>
      <c r="F15" s="17"/>
      <c r="G15" s="5"/>
      <c r="H15" s="5"/>
      <c r="I15" s="5"/>
      <c r="J15" s="5"/>
      <c r="K15" s="5"/>
      <c r="L15" s="5"/>
      <c r="M15" s="5"/>
    </row>
    <row r="16" spans="1:13" x14ac:dyDescent="0.25">
      <c r="A16" s="5"/>
      <c r="B16" s="16">
        <v>7</v>
      </c>
      <c r="C16" s="16"/>
      <c r="D16" s="17"/>
      <c r="E16" s="17"/>
      <c r="F16" s="17"/>
      <c r="G16" s="5"/>
      <c r="H16" s="5"/>
      <c r="I16" s="5"/>
      <c r="J16" s="5"/>
      <c r="K16" s="5"/>
      <c r="L16" s="5"/>
      <c r="M16" s="5"/>
    </row>
    <row r="17" spans="1:13" x14ac:dyDescent="0.25">
      <c r="A17" s="5"/>
      <c r="B17" s="16">
        <v>8</v>
      </c>
      <c r="C17" s="16"/>
      <c r="D17" s="17"/>
      <c r="E17" s="85"/>
      <c r="F17" s="85"/>
      <c r="G17" s="5"/>
      <c r="H17" s="5"/>
      <c r="I17" s="5"/>
      <c r="J17" s="5"/>
      <c r="K17" s="5"/>
      <c r="L17" s="5"/>
      <c r="M17" s="5"/>
    </row>
    <row r="18" spans="1:13" x14ac:dyDescent="0.25">
      <c r="A18" s="5"/>
      <c r="B18" s="16">
        <v>9</v>
      </c>
      <c r="C18" s="16"/>
      <c r="D18" s="17"/>
      <c r="E18" s="85"/>
      <c r="F18" s="85"/>
      <c r="G18" s="5"/>
      <c r="H18" s="5"/>
      <c r="I18" s="5"/>
      <c r="J18" s="5"/>
      <c r="K18" s="5"/>
      <c r="L18" s="5"/>
      <c r="M18" s="5"/>
    </row>
    <row r="19" spans="1:13" x14ac:dyDescent="0.25">
      <c r="A19" s="5"/>
      <c r="B19" s="16">
        <v>10</v>
      </c>
      <c r="C19" s="16"/>
      <c r="D19" s="17"/>
      <c r="E19" s="85"/>
      <c r="F19" s="85"/>
      <c r="G19" s="5"/>
      <c r="H19" s="5"/>
      <c r="I19" s="5"/>
      <c r="J19" s="5"/>
      <c r="K19" s="5"/>
      <c r="L19" s="5"/>
      <c r="M19" s="5"/>
    </row>
    <row r="20" spans="1:1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5"/>
      <c r="B21" s="5"/>
      <c r="C21" s="11" t="s">
        <v>6</v>
      </c>
      <c r="D21" s="12">
        <v>43116</v>
      </c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</sheetData>
  <mergeCells count="11">
    <mergeCell ref="C2:M2"/>
    <mergeCell ref="E9:F9"/>
    <mergeCell ref="E10:F10"/>
    <mergeCell ref="E11:F11"/>
    <mergeCell ref="E18:F18"/>
    <mergeCell ref="E19:F19"/>
    <mergeCell ref="B8:F8"/>
    <mergeCell ref="E12:F12"/>
    <mergeCell ref="E13:F13"/>
    <mergeCell ref="E14:F14"/>
    <mergeCell ref="E17:F1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headerFooter>
    <oddHeader>&amp;L&amp;G&amp;C&amp;"-,Negrita"INSTITUTO POLITÉCNICO NACIONAL
CENTRO MEXICANO PARA LA PRODUCCIÓN MÁS LIMPIA&amp;R&amp;G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workbookViewId="0">
      <selection activeCell="D21" sqref="D21"/>
    </sheetView>
  </sheetViews>
  <sheetFormatPr baseColWidth="10" defaultRowHeight="15" x14ac:dyDescent="0.25"/>
  <cols>
    <col min="1" max="1" width="11.42578125" style="13"/>
    <col min="2" max="2" width="3.5703125" style="13" customWidth="1"/>
    <col min="3" max="3" width="51.42578125" style="13" customWidth="1"/>
    <col min="4" max="4" width="13.5703125" style="13" bestFit="1" customWidth="1"/>
    <col min="5" max="5" width="11.42578125" style="13" customWidth="1"/>
    <col min="6" max="6" width="19.7109375" style="13" customWidth="1"/>
    <col min="7" max="7" width="11.42578125" style="13"/>
    <col min="8" max="8" width="14.28515625" style="13" bestFit="1" customWidth="1"/>
    <col min="9" max="16384" width="11.42578125" style="13"/>
  </cols>
  <sheetData>
    <row r="1" spans="1:13" ht="21" x14ac:dyDescent="0.35">
      <c r="A1" s="5"/>
      <c r="B1" s="5"/>
      <c r="C1" s="6" t="s">
        <v>18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21" x14ac:dyDescent="0.35">
      <c r="A2" s="5"/>
      <c r="B2" s="5"/>
      <c r="C2" s="87" t="s">
        <v>19</v>
      </c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28.5" x14ac:dyDescent="0.45">
      <c r="A4" s="5"/>
      <c r="B4" s="5"/>
      <c r="C4" s="5"/>
      <c r="D4" s="5"/>
      <c r="E4" s="5"/>
      <c r="F4" s="5"/>
      <c r="G4" s="7" t="s">
        <v>3</v>
      </c>
      <c r="H4" s="8">
        <f>D6/D5</f>
        <v>1</v>
      </c>
      <c r="I4" s="5"/>
      <c r="J4" s="65" t="s">
        <v>84</v>
      </c>
      <c r="K4" s="5"/>
      <c r="L4" s="5"/>
      <c r="M4" s="5"/>
    </row>
    <row r="5" spans="1:13" x14ac:dyDescent="0.25">
      <c r="A5" s="5"/>
      <c r="B5" s="5"/>
      <c r="C5" s="9" t="s">
        <v>7</v>
      </c>
      <c r="D5" s="10">
        <v>3</v>
      </c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5"/>
      <c r="B6" s="5"/>
      <c r="C6" s="9" t="s">
        <v>8</v>
      </c>
      <c r="D6" s="10">
        <v>3</v>
      </c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29.25" customHeight="1" x14ac:dyDescent="0.25">
      <c r="A8" s="5"/>
      <c r="B8" s="86" t="s">
        <v>61</v>
      </c>
      <c r="C8" s="86"/>
      <c r="D8" s="86"/>
      <c r="E8" s="86"/>
      <c r="F8" s="86"/>
      <c r="G8" s="5"/>
      <c r="H8" s="5"/>
      <c r="I8" s="5"/>
      <c r="J8" s="5"/>
      <c r="K8" s="5"/>
      <c r="L8" s="5"/>
      <c r="M8" s="5"/>
    </row>
    <row r="9" spans="1:13" x14ac:dyDescent="0.25">
      <c r="A9" s="5"/>
      <c r="B9" s="2"/>
      <c r="C9" s="4" t="s">
        <v>1</v>
      </c>
      <c r="D9" s="4" t="s">
        <v>2</v>
      </c>
      <c r="E9" s="88" t="s">
        <v>5</v>
      </c>
      <c r="F9" s="88"/>
      <c r="G9" s="5"/>
      <c r="H9" s="5"/>
      <c r="I9" s="5"/>
      <c r="J9" s="5"/>
      <c r="K9" s="5"/>
      <c r="L9" s="5"/>
      <c r="M9" s="5"/>
    </row>
    <row r="10" spans="1:13" ht="47.25" customHeight="1" x14ac:dyDescent="0.25">
      <c r="A10" s="5"/>
      <c r="B10" s="15">
        <v>1</v>
      </c>
      <c r="C10" s="15" t="s">
        <v>20</v>
      </c>
      <c r="D10" s="18" t="s">
        <v>24</v>
      </c>
      <c r="E10" s="91" t="s">
        <v>27</v>
      </c>
      <c r="F10" s="91"/>
      <c r="G10" s="5"/>
      <c r="H10" s="5"/>
      <c r="I10" s="5"/>
      <c r="J10" s="5"/>
      <c r="K10" s="5"/>
      <c r="L10" s="5"/>
      <c r="M10" s="5"/>
    </row>
    <row r="11" spans="1:13" ht="30" x14ac:dyDescent="0.25">
      <c r="A11" s="5"/>
      <c r="B11" s="16">
        <v>2</v>
      </c>
      <c r="C11" s="16" t="s">
        <v>22</v>
      </c>
      <c r="D11" s="19">
        <v>43062</v>
      </c>
      <c r="E11" s="90" t="s">
        <v>25</v>
      </c>
      <c r="F11" s="90"/>
      <c r="G11" s="5"/>
      <c r="H11" s="5"/>
      <c r="I11" s="5"/>
      <c r="J11" s="5"/>
      <c r="K11" s="5"/>
      <c r="L11" s="5"/>
      <c r="M11" s="5"/>
    </row>
    <row r="12" spans="1:13" ht="30" x14ac:dyDescent="0.25">
      <c r="A12" s="5"/>
      <c r="B12" s="16">
        <v>3</v>
      </c>
      <c r="C12" s="16" t="s">
        <v>21</v>
      </c>
      <c r="D12" s="19" t="s">
        <v>28</v>
      </c>
      <c r="E12" s="90" t="s">
        <v>26</v>
      </c>
      <c r="F12" s="90"/>
      <c r="G12" s="5"/>
      <c r="H12" s="5"/>
      <c r="I12" s="5"/>
      <c r="J12" s="5"/>
      <c r="K12" s="5"/>
      <c r="L12" s="5"/>
      <c r="M12" s="5"/>
    </row>
    <row r="13" spans="1:13" ht="45" x14ac:dyDescent="0.25">
      <c r="A13" s="5"/>
      <c r="B13" s="16">
        <v>4</v>
      </c>
      <c r="C13" s="16" t="s">
        <v>23</v>
      </c>
      <c r="D13" s="17"/>
      <c r="E13" s="90" t="s">
        <v>29</v>
      </c>
      <c r="F13" s="90"/>
      <c r="G13" s="5"/>
      <c r="H13" s="5"/>
      <c r="I13" s="5"/>
      <c r="J13" s="5"/>
      <c r="K13" s="5"/>
      <c r="L13" s="5"/>
      <c r="M13" s="5"/>
    </row>
    <row r="14" spans="1:13" x14ac:dyDescent="0.25">
      <c r="A14" s="5"/>
      <c r="B14" s="16">
        <v>5</v>
      </c>
      <c r="C14" s="16"/>
      <c r="D14" s="17"/>
      <c r="E14" s="85"/>
      <c r="F14" s="85"/>
      <c r="G14" s="5"/>
      <c r="H14" s="5"/>
      <c r="I14" s="5"/>
      <c r="J14" s="5"/>
      <c r="K14" s="5"/>
      <c r="L14" s="5"/>
      <c r="M14" s="5"/>
    </row>
    <row r="15" spans="1:13" x14ac:dyDescent="0.25">
      <c r="A15" s="5"/>
      <c r="B15" s="16">
        <v>6</v>
      </c>
      <c r="C15" s="16"/>
      <c r="D15" s="17"/>
      <c r="E15" s="17"/>
      <c r="F15" s="17"/>
      <c r="G15" s="5"/>
      <c r="H15" s="5"/>
      <c r="I15" s="5"/>
      <c r="J15" s="5"/>
      <c r="K15" s="5"/>
      <c r="L15" s="5"/>
      <c r="M15" s="5"/>
    </row>
    <row r="16" spans="1:13" x14ac:dyDescent="0.25">
      <c r="A16" s="5"/>
      <c r="B16" s="16">
        <v>7</v>
      </c>
      <c r="C16" s="16"/>
      <c r="D16" s="17"/>
      <c r="E16" s="17"/>
      <c r="F16" s="17"/>
      <c r="G16" s="5"/>
      <c r="H16" s="5"/>
      <c r="I16" s="5"/>
      <c r="J16" s="5"/>
      <c r="K16" s="5"/>
      <c r="L16" s="5"/>
      <c r="M16" s="5"/>
    </row>
    <row r="17" spans="1:13" x14ac:dyDescent="0.25">
      <c r="A17" s="5"/>
      <c r="B17" s="16">
        <v>8</v>
      </c>
      <c r="C17" s="16"/>
      <c r="D17" s="17"/>
      <c r="E17" s="85"/>
      <c r="F17" s="85"/>
      <c r="G17" s="5"/>
      <c r="H17" s="5"/>
      <c r="I17" s="5"/>
      <c r="J17" s="5"/>
      <c r="K17" s="5"/>
      <c r="L17" s="5"/>
      <c r="M17" s="5"/>
    </row>
    <row r="18" spans="1:13" x14ac:dyDescent="0.25">
      <c r="A18" s="5"/>
      <c r="B18" s="16">
        <v>9</v>
      </c>
      <c r="C18" s="16"/>
      <c r="D18" s="17"/>
      <c r="E18" s="85"/>
      <c r="F18" s="85"/>
      <c r="G18" s="5"/>
      <c r="H18" s="5"/>
      <c r="I18" s="5"/>
      <c r="J18" s="5"/>
      <c r="K18" s="5"/>
      <c r="L18" s="5"/>
      <c r="M18" s="5"/>
    </row>
    <row r="19" spans="1:13" x14ac:dyDescent="0.25">
      <c r="A19" s="5"/>
      <c r="B19" s="16">
        <v>10</v>
      </c>
      <c r="C19" s="16"/>
      <c r="D19" s="17"/>
      <c r="E19" s="85"/>
      <c r="F19" s="85"/>
      <c r="G19" s="5"/>
      <c r="H19" s="5"/>
      <c r="I19" s="5"/>
      <c r="J19" s="5"/>
      <c r="K19" s="5"/>
      <c r="L19" s="5"/>
      <c r="M19" s="5"/>
    </row>
    <row r="20" spans="1:1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5"/>
      <c r="B21" s="5"/>
      <c r="C21" s="11" t="s">
        <v>6</v>
      </c>
      <c r="D21" s="12">
        <v>43116</v>
      </c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</sheetData>
  <mergeCells count="11">
    <mergeCell ref="E13:F13"/>
    <mergeCell ref="E14:F14"/>
    <mergeCell ref="E17:F17"/>
    <mergeCell ref="E18:F18"/>
    <mergeCell ref="E19:F19"/>
    <mergeCell ref="E12:F12"/>
    <mergeCell ref="C2:M2"/>
    <mergeCell ref="B8:F8"/>
    <mergeCell ref="E9:F9"/>
    <mergeCell ref="E10:F10"/>
    <mergeCell ref="E11:F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headerFooter>
    <oddHeader>&amp;L&amp;G&amp;C&amp;"-,Negrita"INSTITUTO POLITÉCNICO NACIONAL
CENTRO MEXICANO PARA LA PRODUCCIÓN MÁS LIMPIA&amp;R&amp;G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N29"/>
  <sheetViews>
    <sheetView workbookViewId="0">
      <selection activeCell="D28" sqref="D28"/>
    </sheetView>
  </sheetViews>
  <sheetFormatPr baseColWidth="10" defaultRowHeight="15" x14ac:dyDescent="0.25"/>
  <cols>
    <col min="1" max="1" width="11.42578125" style="13"/>
    <col min="2" max="2" width="3.5703125" style="13" customWidth="1"/>
    <col min="3" max="3" width="19" style="13" customWidth="1"/>
    <col min="4" max="4" width="13.5703125" style="13" bestFit="1" customWidth="1"/>
    <col min="5" max="6" width="11.42578125" style="13" customWidth="1"/>
    <col min="7" max="7" width="14.42578125" style="13" customWidth="1"/>
    <col min="8" max="8" width="11.42578125" style="13"/>
    <col min="9" max="9" width="14.28515625" style="13" bestFit="1" customWidth="1"/>
    <col min="10" max="16384" width="11.42578125" style="13"/>
  </cols>
  <sheetData>
    <row r="1" spans="1:14" ht="21" x14ac:dyDescent="0.35">
      <c r="A1" s="5"/>
      <c r="B1" s="5"/>
      <c r="C1" s="6" t="s">
        <v>30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21" x14ac:dyDescent="0.35">
      <c r="A2" s="5"/>
      <c r="B2" s="5"/>
      <c r="C2" s="87" t="s">
        <v>31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</row>
    <row r="3" spans="1:14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8.5" x14ac:dyDescent="0.45">
      <c r="A4" s="5"/>
      <c r="B4" s="5"/>
      <c r="C4" s="5"/>
      <c r="D4" s="5"/>
      <c r="E4" s="5"/>
      <c r="F4" s="5"/>
      <c r="G4" s="5"/>
      <c r="H4" s="7" t="s">
        <v>3</v>
      </c>
      <c r="I4" s="8">
        <f>(D5-D6)/D5</f>
        <v>-0.1064765660549068</v>
      </c>
      <c r="J4" s="5"/>
      <c r="K4" s="65" t="s">
        <v>135</v>
      </c>
      <c r="L4" s="5"/>
      <c r="M4" s="5"/>
      <c r="N4" s="5"/>
    </row>
    <row r="5" spans="1:14" x14ac:dyDescent="0.25">
      <c r="A5" s="5"/>
      <c r="B5" s="5"/>
      <c r="C5" s="9" t="s">
        <v>7</v>
      </c>
      <c r="D5" s="29">
        <f>D14*0.95</f>
        <v>1318.6</v>
      </c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 s="5"/>
      <c r="B6" s="5"/>
      <c r="C6" s="9" t="s">
        <v>8</v>
      </c>
      <c r="D6" s="30">
        <f>F14</f>
        <v>1459</v>
      </c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ht="29.25" customHeight="1" x14ac:dyDescent="0.25">
      <c r="A8" s="5"/>
      <c r="B8" s="86" t="s">
        <v>32</v>
      </c>
      <c r="C8" s="86"/>
      <c r="D8" s="86"/>
      <c r="E8" s="86"/>
      <c r="F8" s="86"/>
      <c r="G8" s="1"/>
      <c r="H8" s="5"/>
      <c r="I8" s="5"/>
      <c r="J8" s="5"/>
      <c r="K8" s="5"/>
      <c r="L8" s="5"/>
      <c r="M8" s="5"/>
      <c r="N8" s="5"/>
    </row>
    <row r="9" spans="1:14" x14ac:dyDescent="0.25">
      <c r="A9" s="5"/>
      <c r="B9" s="2"/>
      <c r="C9" s="4" t="s">
        <v>33</v>
      </c>
      <c r="D9" s="20">
        <v>2015</v>
      </c>
      <c r="E9" s="20">
        <v>2016</v>
      </c>
      <c r="F9" s="20">
        <v>2017</v>
      </c>
      <c r="G9" s="20" t="s">
        <v>59</v>
      </c>
      <c r="H9" s="5"/>
      <c r="I9" s="5"/>
      <c r="J9" s="5"/>
      <c r="K9" s="5"/>
      <c r="L9" s="5"/>
      <c r="M9" s="5"/>
      <c r="N9" s="5"/>
    </row>
    <row r="10" spans="1:14" x14ac:dyDescent="0.25">
      <c r="A10" s="26" t="s">
        <v>47</v>
      </c>
      <c r="B10" s="15">
        <v>1</v>
      </c>
      <c r="C10" s="15" t="s">
        <v>131</v>
      </c>
      <c r="D10" s="21">
        <v>494</v>
      </c>
      <c r="E10" s="24">
        <v>250</v>
      </c>
      <c r="F10" s="24">
        <v>541</v>
      </c>
      <c r="G10" s="27">
        <f>(D10-F10)/D10</f>
        <v>-9.5141700404858295E-2</v>
      </c>
      <c r="H10" s="5"/>
      <c r="I10" s="5"/>
      <c r="J10" s="5"/>
      <c r="K10" s="5"/>
      <c r="L10" s="5"/>
      <c r="M10" s="5"/>
      <c r="N10" s="5"/>
    </row>
    <row r="11" spans="1:14" x14ac:dyDescent="0.25">
      <c r="A11" s="26" t="s">
        <v>48</v>
      </c>
      <c r="B11" s="16">
        <v>2</v>
      </c>
      <c r="C11" s="16" t="s">
        <v>132</v>
      </c>
      <c r="D11" s="22">
        <v>258</v>
      </c>
      <c r="E11" s="23"/>
      <c r="F11" s="23">
        <v>335</v>
      </c>
      <c r="G11" s="27">
        <f t="shared" ref="G11:G13" si="0">(D11-F11)/D11</f>
        <v>-0.29844961240310075</v>
      </c>
      <c r="H11" s="5"/>
      <c r="I11" s="5"/>
      <c r="J11" s="5"/>
      <c r="K11" s="5"/>
      <c r="L11" s="5"/>
      <c r="M11" s="5"/>
      <c r="N11" s="5"/>
    </row>
    <row r="12" spans="1:14" x14ac:dyDescent="0.25">
      <c r="A12" s="26" t="s">
        <v>49</v>
      </c>
      <c r="B12" s="16">
        <v>3</v>
      </c>
      <c r="C12" s="16" t="s">
        <v>133</v>
      </c>
      <c r="D12" s="22">
        <v>273</v>
      </c>
      <c r="E12" s="23"/>
      <c r="F12" s="23">
        <v>583</v>
      </c>
      <c r="G12" s="27">
        <f t="shared" si="0"/>
        <v>-1.1355311355311355</v>
      </c>
      <c r="H12" s="5"/>
      <c r="I12" s="5"/>
      <c r="J12" s="5"/>
      <c r="K12" s="5"/>
      <c r="L12" s="5"/>
      <c r="M12" s="5"/>
      <c r="N12" s="5"/>
    </row>
    <row r="13" spans="1:14" x14ac:dyDescent="0.25">
      <c r="A13" s="26" t="s">
        <v>50</v>
      </c>
      <c r="B13" s="16">
        <v>4</v>
      </c>
      <c r="C13" s="16" t="s">
        <v>134</v>
      </c>
      <c r="D13" s="23">
        <v>363</v>
      </c>
      <c r="E13" s="23"/>
      <c r="F13" s="23"/>
      <c r="G13" s="27">
        <f t="shared" si="0"/>
        <v>1</v>
      </c>
      <c r="H13" s="5"/>
      <c r="I13" s="5"/>
      <c r="J13" s="5"/>
      <c r="K13" s="5"/>
      <c r="L13" s="5"/>
      <c r="M13" s="5"/>
      <c r="N13" s="5"/>
    </row>
    <row r="14" spans="1:14" x14ac:dyDescent="0.25">
      <c r="A14" s="5"/>
      <c r="B14" s="16"/>
      <c r="C14" s="16" t="s">
        <v>46</v>
      </c>
      <c r="D14" s="25">
        <f>SUM(D10:D13)</f>
        <v>1388</v>
      </c>
      <c r="E14" s="25">
        <f>SUM(E10:E13)</f>
        <v>250</v>
      </c>
      <c r="F14" s="25">
        <f>SUM(F10:F13)</f>
        <v>1459</v>
      </c>
      <c r="G14" s="28">
        <f>AVERAGE(G10:G13)</f>
        <v>-0.13228061208477365</v>
      </c>
      <c r="H14" s="5"/>
      <c r="I14" s="5"/>
      <c r="J14" s="5"/>
      <c r="K14" s="5"/>
      <c r="L14" s="5"/>
      <c r="M14" s="5"/>
      <c r="N14" s="5"/>
    </row>
    <row r="15" spans="1:14" x14ac:dyDescent="0.25">
      <c r="A15" s="5"/>
      <c r="B15" s="40"/>
      <c r="C15" s="40"/>
      <c r="D15" s="41"/>
      <c r="E15" s="41"/>
      <c r="F15" s="41"/>
      <c r="G15" s="28"/>
      <c r="H15" s="5"/>
      <c r="I15" s="5"/>
      <c r="J15" s="5"/>
      <c r="K15" s="5"/>
      <c r="L15" s="5"/>
      <c r="M15" s="5"/>
      <c r="N15" s="5"/>
    </row>
    <row r="16" spans="1:14" x14ac:dyDescent="0.25">
      <c r="A16" s="5"/>
      <c r="B16" s="40"/>
      <c r="C16" s="40"/>
      <c r="D16" s="41"/>
      <c r="E16" s="41"/>
      <c r="F16" s="41"/>
      <c r="G16" s="28"/>
      <c r="H16" s="5"/>
      <c r="I16" s="5"/>
      <c r="J16" s="5"/>
      <c r="K16" s="5"/>
      <c r="L16" s="5"/>
      <c r="M16" s="5"/>
      <c r="N16" s="5"/>
    </row>
    <row r="17" spans="1:14" x14ac:dyDescent="0.25">
      <c r="A17" s="5"/>
      <c r="B17" s="40"/>
      <c r="C17" s="40"/>
      <c r="D17" s="41"/>
      <c r="E17" s="41"/>
      <c r="F17" s="41"/>
      <c r="G17" s="28"/>
      <c r="H17" s="5"/>
      <c r="I17" s="5"/>
      <c r="J17" s="5"/>
      <c r="K17" s="5"/>
      <c r="L17" s="5"/>
      <c r="M17" s="5"/>
      <c r="N17" s="5"/>
    </row>
    <row r="18" spans="1:14" x14ac:dyDescent="0.25">
      <c r="A18" s="5"/>
      <c r="B18" s="40"/>
      <c r="C18" s="40"/>
      <c r="D18" s="41"/>
      <c r="E18" s="41"/>
      <c r="F18" s="41"/>
      <c r="G18" s="28"/>
      <c r="H18" s="5"/>
      <c r="I18" s="5"/>
      <c r="J18" s="5"/>
      <c r="K18" s="5"/>
      <c r="L18" s="5"/>
      <c r="M18" s="5"/>
      <c r="N18" s="5"/>
    </row>
    <row r="19" spans="1:14" x14ac:dyDescent="0.25">
      <c r="A19" s="5"/>
      <c r="B19" s="40"/>
      <c r="C19" s="40"/>
      <c r="D19" s="41"/>
      <c r="E19" s="41"/>
      <c r="F19" s="41"/>
      <c r="G19" s="28"/>
      <c r="H19" s="5"/>
      <c r="I19" s="5"/>
      <c r="J19" s="5"/>
      <c r="K19" s="5"/>
      <c r="L19" s="5"/>
      <c r="M19" s="5"/>
      <c r="N19" s="5"/>
    </row>
    <row r="20" spans="1:14" x14ac:dyDescent="0.25">
      <c r="A20" s="5"/>
      <c r="B20" s="40"/>
      <c r="C20" s="40"/>
      <c r="D20" s="41"/>
      <c r="E20" s="41"/>
      <c r="F20" s="41"/>
      <c r="G20" s="28"/>
      <c r="H20" s="5"/>
      <c r="I20" s="5"/>
      <c r="J20" s="5"/>
      <c r="K20" s="5"/>
      <c r="L20" s="5"/>
      <c r="M20" s="5"/>
      <c r="N20" s="5"/>
    </row>
    <row r="21" spans="1:14" x14ac:dyDescent="0.25">
      <c r="A21" s="5"/>
      <c r="B21" s="40"/>
      <c r="C21" s="40"/>
      <c r="D21" s="41"/>
      <c r="E21" s="41"/>
      <c r="F21" s="41"/>
      <c r="G21" s="28"/>
      <c r="H21" s="5"/>
      <c r="I21" s="5"/>
      <c r="J21" s="5"/>
      <c r="K21" s="5"/>
      <c r="L21" s="5"/>
      <c r="M21" s="5"/>
      <c r="N21" s="5"/>
    </row>
    <row r="22" spans="1:14" x14ac:dyDescent="0.25">
      <c r="A22" s="5"/>
      <c r="B22" s="40"/>
      <c r="C22" s="40"/>
      <c r="D22" s="41"/>
      <c r="E22" s="41"/>
      <c r="F22" s="41"/>
      <c r="G22" s="28"/>
      <c r="H22" s="5"/>
      <c r="I22" s="5"/>
      <c r="J22" s="5"/>
      <c r="K22" s="5"/>
      <c r="L22" s="5"/>
      <c r="M22" s="5"/>
      <c r="N22" s="5"/>
    </row>
    <row r="23" spans="1:1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25">
      <c r="A24" s="5"/>
      <c r="B24" s="5"/>
      <c r="C24" s="5" t="s">
        <v>136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30.75" customHeight="1" x14ac:dyDescent="0.25">
      <c r="A25" s="5"/>
      <c r="B25" s="5"/>
      <c r="C25" s="92" t="s">
        <v>137</v>
      </c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</row>
    <row r="26" spans="1:14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x14ac:dyDescent="0.25">
      <c r="A28" s="5"/>
      <c r="B28" s="5"/>
      <c r="C28" s="11" t="s">
        <v>6</v>
      </c>
      <c r="D28" s="12">
        <v>43116</v>
      </c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</sheetData>
  <mergeCells count="3">
    <mergeCell ref="C2:N2"/>
    <mergeCell ref="B8:F8"/>
    <mergeCell ref="C25:N2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8" orientation="landscape" r:id="rId1"/>
  <headerFooter>
    <oddHeader>&amp;L&amp;G&amp;C&amp;"-,Negrita"INSTITUTO POLITÉCNICO NACIONAL
CENTRO MEXICANO PARA LA PRODUCCIÓN MÁS LIMPIA&amp;R&amp;G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25"/>
  <sheetViews>
    <sheetView workbookViewId="0">
      <selection activeCell="D24" sqref="D24"/>
    </sheetView>
  </sheetViews>
  <sheetFormatPr baseColWidth="10" defaultRowHeight="15" x14ac:dyDescent="0.25"/>
  <cols>
    <col min="1" max="1" width="11.42578125" style="13"/>
    <col min="2" max="2" width="3.5703125" style="13" customWidth="1"/>
    <col min="3" max="3" width="51.42578125" style="13" customWidth="1"/>
    <col min="4" max="4" width="13.5703125" style="13" bestFit="1" customWidth="1"/>
    <col min="5" max="5" width="11.42578125" style="13" customWidth="1"/>
    <col min="6" max="6" width="19.7109375" style="13" customWidth="1"/>
    <col min="7" max="7" width="11.42578125" style="13"/>
    <col min="8" max="8" width="14.28515625" style="13" bestFit="1" customWidth="1"/>
    <col min="9" max="16384" width="11.42578125" style="13"/>
  </cols>
  <sheetData>
    <row r="1" spans="1:13" ht="21" x14ac:dyDescent="0.35">
      <c r="A1" s="5"/>
      <c r="B1" s="5"/>
      <c r="C1" s="6" t="s">
        <v>60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21" x14ac:dyDescent="0.35">
      <c r="A2" s="5"/>
      <c r="B2" s="5"/>
      <c r="C2" s="87" t="s">
        <v>72</v>
      </c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28.5" x14ac:dyDescent="0.45">
      <c r="A4" s="5"/>
      <c r="B4" s="5"/>
      <c r="C4" s="5"/>
      <c r="D4" s="5"/>
      <c r="E4" s="5"/>
      <c r="F4" s="5"/>
      <c r="G4" s="7" t="s">
        <v>3</v>
      </c>
      <c r="H4" s="8">
        <f>E17</f>
        <v>0.2857142857142857</v>
      </c>
      <c r="I4" s="5"/>
      <c r="J4" s="65" t="s">
        <v>85</v>
      </c>
      <c r="K4" s="5"/>
      <c r="L4" s="5"/>
      <c r="M4" s="5"/>
    </row>
    <row r="5" spans="1:13" x14ac:dyDescent="0.25">
      <c r="A5" s="5"/>
      <c r="B5" s="5"/>
      <c r="C5" s="9" t="s">
        <v>7</v>
      </c>
      <c r="D5" s="34">
        <v>1</v>
      </c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5"/>
      <c r="B6" s="5"/>
      <c r="C6" s="9" t="s">
        <v>8</v>
      </c>
      <c r="D6" s="34">
        <f>E17</f>
        <v>0.2857142857142857</v>
      </c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29.25" customHeight="1" x14ac:dyDescent="0.25">
      <c r="A8" s="5"/>
      <c r="B8" s="86" t="s">
        <v>62</v>
      </c>
      <c r="C8" s="86"/>
      <c r="D8" s="86"/>
      <c r="E8" s="86"/>
      <c r="F8" s="86"/>
      <c r="G8" s="5"/>
      <c r="H8" s="5"/>
      <c r="I8" s="5"/>
      <c r="J8" s="5"/>
      <c r="K8" s="5"/>
      <c r="L8" s="5"/>
      <c r="M8" s="5"/>
    </row>
    <row r="9" spans="1:13" x14ac:dyDescent="0.25">
      <c r="A9" s="5"/>
      <c r="B9" s="2"/>
      <c r="C9" s="14" t="s">
        <v>1</v>
      </c>
      <c r="D9" s="14" t="s">
        <v>2</v>
      </c>
      <c r="E9" s="35" t="s">
        <v>70</v>
      </c>
      <c r="F9" s="35" t="s">
        <v>5</v>
      </c>
      <c r="G9" s="5"/>
      <c r="H9" s="5"/>
      <c r="I9" s="5"/>
      <c r="J9" s="5"/>
      <c r="K9" s="5"/>
      <c r="L9" s="5"/>
      <c r="M9" s="5"/>
    </row>
    <row r="10" spans="1:13" x14ac:dyDescent="0.25">
      <c r="A10" s="5"/>
      <c r="B10" s="15">
        <v>1</v>
      </c>
      <c r="C10" s="16" t="s">
        <v>66</v>
      </c>
      <c r="D10" s="18" t="s">
        <v>73</v>
      </c>
      <c r="E10" s="38">
        <v>1</v>
      </c>
      <c r="F10" s="36"/>
      <c r="G10" s="5"/>
      <c r="H10" s="5"/>
      <c r="I10" s="5"/>
      <c r="J10" s="5"/>
      <c r="K10" s="5"/>
      <c r="L10" s="5"/>
      <c r="M10" s="5"/>
    </row>
    <row r="11" spans="1:13" ht="30" x14ac:dyDescent="0.25">
      <c r="A11" s="5"/>
      <c r="B11" s="16">
        <v>2</v>
      </c>
      <c r="C11" s="16" t="s">
        <v>68</v>
      </c>
      <c r="D11" s="19" t="s">
        <v>54</v>
      </c>
      <c r="E11" s="39">
        <v>1</v>
      </c>
      <c r="F11" s="16"/>
      <c r="G11" s="5"/>
      <c r="H11" s="5"/>
      <c r="I11" s="5"/>
      <c r="J11" s="5"/>
      <c r="K11" s="5"/>
      <c r="L11" s="5"/>
      <c r="M11" s="5"/>
    </row>
    <row r="12" spans="1:13" ht="30" x14ac:dyDescent="0.25">
      <c r="A12" s="5"/>
      <c r="B12" s="16">
        <v>3</v>
      </c>
      <c r="C12" s="16" t="s">
        <v>67</v>
      </c>
      <c r="D12" s="19"/>
      <c r="E12" s="39">
        <v>0</v>
      </c>
      <c r="F12" s="16"/>
      <c r="G12" s="5"/>
      <c r="H12" s="5"/>
      <c r="I12" s="5"/>
      <c r="J12" s="5"/>
      <c r="K12" s="5"/>
      <c r="L12" s="5"/>
      <c r="M12" s="5"/>
    </row>
    <row r="13" spans="1:13" ht="15.75" customHeight="1" x14ac:dyDescent="0.25">
      <c r="A13" s="5"/>
      <c r="B13" s="16">
        <v>4</v>
      </c>
      <c r="C13" s="16" t="s">
        <v>69</v>
      </c>
      <c r="D13" s="17"/>
      <c r="E13" s="39">
        <v>0</v>
      </c>
      <c r="F13" s="16"/>
      <c r="G13" s="5"/>
      <c r="H13" s="5"/>
      <c r="I13" s="5"/>
      <c r="J13" s="5"/>
      <c r="K13" s="5"/>
      <c r="L13" s="5"/>
      <c r="M13" s="5"/>
    </row>
    <row r="14" spans="1:13" ht="45" x14ac:dyDescent="0.25">
      <c r="A14" s="5"/>
      <c r="B14" s="16">
        <v>5</v>
      </c>
      <c r="C14" s="16" t="s">
        <v>63</v>
      </c>
      <c r="D14" s="17"/>
      <c r="E14" s="39">
        <v>0</v>
      </c>
      <c r="F14" s="16"/>
      <c r="G14" s="5"/>
      <c r="H14" s="5"/>
      <c r="I14" s="5"/>
      <c r="J14" s="5"/>
      <c r="K14" s="5"/>
      <c r="L14" s="5"/>
      <c r="M14" s="5"/>
    </row>
    <row r="15" spans="1:13" x14ac:dyDescent="0.25">
      <c r="A15" s="5"/>
      <c r="B15" s="16">
        <v>6</v>
      </c>
      <c r="C15" s="16" t="s">
        <v>64</v>
      </c>
      <c r="D15" s="17"/>
      <c r="E15" s="39">
        <v>0</v>
      </c>
      <c r="F15" s="17"/>
      <c r="G15" s="5"/>
      <c r="H15" s="5"/>
      <c r="I15" s="5"/>
      <c r="J15" s="5"/>
      <c r="K15" s="5"/>
      <c r="L15" s="5"/>
      <c r="M15" s="5"/>
    </row>
    <row r="16" spans="1:13" x14ac:dyDescent="0.25">
      <c r="A16" s="5"/>
      <c r="B16" s="16">
        <v>7</v>
      </c>
      <c r="C16" s="16" t="s">
        <v>65</v>
      </c>
      <c r="D16" s="17"/>
      <c r="E16" s="39">
        <v>0</v>
      </c>
      <c r="F16" s="17"/>
      <c r="G16" s="5"/>
      <c r="H16" s="5"/>
      <c r="I16" s="5"/>
      <c r="J16" s="5"/>
      <c r="K16" s="5"/>
      <c r="L16" s="5"/>
      <c r="M16" s="5"/>
    </row>
    <row r="17" spans="1:13" x14ac:dyDescent="0.25">
      <c r="A17" s="5"/>
      <c r="B17" s="16"/>
      <c r="C17" s="16" t="s">
        <v>71</v>
      </c>
      <c r="D17" s="17"/>
      <c r="E17" s="37">
        <f>AVERAGE(E10:E16)</f>
        <v>0.2857142857142857</v>
      </c>
      <c r="F17" s="16"/>
      <c r="G17" s="5"/>
      <c r="H17" s="5"/>
      <c r="I17" s="5"/>
      <c r="J17" s="5"/>
      <c r="K17" s="5"/>
      <c r="L17" s="5"/>
      <c r="M17" s="5"/>
    </row>
    <row r="18" spans="1:1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5"/>
      <c r="B24" s="5"/>
      <c r="C24" s="11" t="s">
        <v>6</v>
      </c>
      <c r="D24" s="12">
        <v>43116</v>
      </c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</sheetData>
  <mergeCells count="2">
    <mergeCell ref="C2:M2"/>
    <mergeCell ref="B8:F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headerFooter>
    <oddHeader>&amp;L&amp;G&amp;C&amp;"-,Negrita"INSTITUTO POLITÉCNICO NACIONAL
CENTRO MEXICANO PARA LA PRODUCCIÓN MÁS LIMPIA&amp;R&amp;G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workbookViewId="0">
      <selection activeCell="C41" sqref="C41"/>
    </sheetView>
  </sheetViews>
  <sheetFormatPr baseColWidth="10" defaultRowHeight="15" x14ac:dyDescent="0.25"/>
  <cols>
    <col min="1" max="1" width="13.5703125" style="13" customWidth="1"/>
    <col min="2" max="2" width="3.5703125" style="46" customWidth="1"/>
    <col min="3" max="3" width="43.85546875" style="46" customWidth="1"/>
    <col min="4" max="4" width="19.42578125" style="46" customWidth="1"/>
    <col min="5" max="5" width="12.28515625" style="13" customWidth="1"/>
    <col min="6" max="6" width="42.28515625" style="13" customWidth="1"/>
    <col min="7" max="7" width="11.42578125" style="13"/>
    <col min="8" max="8" width="16" style="13" bestFit="1" customWidth="1"/>
    <col min="9" max="16384" width="11.42578125" style="13"/>
  </cols>
  <sheetData>
    <row r="1" spans="1:13" ht="21" x14ac:dyDescent="0.35">
      <c r="A1" s="5"/>
      <c r="B1" s="10"/>
      <c r="C1" s="43" t="s">
        <v>75</v>
      </c>
      <c r="D1" s="10"/>
      <c r="E1" s="5"/>
      <c r="F1" s="5"/>
      <c r="G1" s="5"/>
      <c r="H1" s="5"/>
      <c r="I1" s="5"/>
      <c r="J1" s="5"/>
      <c r="K1" s="5"/>
      <c r="L1" s="5"/>
      <c r="M1" s="5"/>
    </row>
    <row r="2" spans="1:13" ht="21" x14ac:dyDescent="0.35">
      <c r="A2" s="5"/>
      <c r="B2" s="10"/>
      <c r="C2" s="87" t="s">
        <v>93</v>
      </c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x14ac:dyDescent="0.25">
      <c r="A3" s="5"/>
      <c r="B3" s="10"/>
      <c r="C3" s="10"/>
      <c r="D3" s="10"/>
      <c r="E3" s="5"/>
      <c r="F3" s="5"/>
      <c r="G3" s="5"/>
      <c r="H3" s="5"/>
      <c r="I3" s="5"/>
      <c r="J3" s="5"/>
      <c r="K3" s="5"/>
      <c r="L3" s="5"/>
      <c r="M3" s="5"/>
    </row>
    <row r="4" spans="1:13" ht="28.5" x14ac:dyDescent="0.45">
      <c r="A4" s="5"/>
      <c r="B4" s="10"/>
      <c r="C4" s="10"/>
      <c r="D4" s="10"/>
      <c r="E4" s="5"/>
      <c r="F4" s="5"/>
      <c r="G4" s="7" t="s">
        <v>121</v>
      </c>
      <c r="H4" s="78">
        <f>SUM(G10:G28)</f>
        <v>214.51999999999998</v>
      </c>
      <c r="I4" s="79" t="s">
        <v>122</v>
      </c>
      <c r="J4" s="65" t="s">
        <v>143</v>
      </c>
      <c r="K4" s="5"/>
      <c r="L4" s="5"/>
      <c r="M4" s="5"/>
    </row>
    <row r="5" spans="1:13" x14ac:dyDescent="0.25">
      <c r="A5" s="93" t="s">
        <v>7</v>
      </c>
      <c r="B5" s="93"/>
      <c r="C5" s="93"/>
      <c r="D5" s="34">
        <v>0.1</v>
      </c>
      <c r="E5" s="34"/>
      <c r="F5" s="29"/>
      <c r="G5" s="5"/>
      <c r="H5" s="5"/>
      <c r="I5" s="5"/>
      <c r="J5" s="5"/>
      <c r="K5" s="5"/>
      <c r="L5" s="5"/>
      <c r="M5" s="5"/>
    </row>
    <row r="6" spans="1:13" x14ac:dyDescent="0.25">
      <c r="A6" s="93" t="s">
        <v>8</v>
      </c>
      <c r="B6" s="93"/>
      <c r="C6" s="93"/>
      <c r="D6" s="66"/>
      <c r="E6" s="66"/>
      <c r="F6" s="30"/>
      <c r="G6" s="5"/>
      <c r="H6" s="5"/>
      <c r="I6" s="5"/>
      <c r="J6" s="5"/>
      <c r="K6" s="5"/>
      <c r="L6" s="5"/>
      <c r="M6" s="5"/>
    </row>
    <row r="7" spans="1:13" x14ac:dyDescent="0.25">
      <c r="A7" s="5"/>
      <c r="B7" s="10"/>
      <c r="C7" s="10"/>
      <c r="D7" s="10"/>
      <c r="E7" s="5"/>
      <c r="F7" s="5"/>
      <c r="G7" s="5"/>
      <c r="H7" s="5"/>
      <c r="I7" s="5"/>
      <c r="J7" s="5"/>
      <c r="K7" s="5"/>
      <c r="L7" s="5"/>
      <c r="M7" s="5"/>
    </row>
    <row r="8" spans="1:13" ht="29.25" customHeight="1" x14ac:dyDescent="0.25">
      <c r="A8" s="5"/>
      <c r="B8" s="86" t="s">
        <v>94</v>
      </c>
      <c r="C8" s="86"/>
      <c r="D8" s="86"/>
      <c r="E8" s="86"/>
      <c r="F8" s="86"/>
      <c r="G8" s="5"/>
      <c r="H8" s="5"/>
      <c r="I8" s="5"/>
      <c r="J8" s="5"/>
      <c r="K8" s="5"/>
      <c r="L8" s="5"/>
      <c r="M8" s="5"/>
    </row>
    <row r="9" spans="1:13" ht="46.5" customHeight="1" x14ac:dyDescent="0.25">
      <c r="A9" s="5"/>
      <c r="B9" s="47"/>
      <c r="C9" s="42" t="s">
        <v>1</v>
      </c>
      <c r="D9" s="42" t="s">
        <v>95</v>
      </c>
      <c r="E9" s="42" t="s">
        <v>105</v>
      </c>
      <c r="F9" s="42" t="s">
        <v>5</v>
      </c>
      <c r="G9" s="5"/>
      <c r="H9" s="5"/>
      <c r="I9" s="5"/>
      <c r="J9" s="5"/>
      <c r="K9" s="5"/>
      <c r="L9" s="5"/>
      <c r="M9" s="5"/>
    </row>
    <row r="10" spans="1:13" ht="30" x14ac:dyDescent="0.25">
      <c r="A10" s="26" t="s">
        <v>47</v>
      </c>
      <c r="B10" s="51">
        <v>1</v>
      </c>
      <c r="C10" s="69" t="s">
        <v>96</v>
      </c>
      <c r="D10" s="67" t="s">
        <v>54</v>
      </c>
      <c r="E10" s="76">
        <v>1</v>
      </c>
      <c r="F10" s="70"/>
      <c r="G10" s="5"/>
      <c r="H10" s="5"/>
      <c r="I10" s="5"/>
      <c r="J10" s="5"/>
      <c r="K10" s="5"/>
      <c r="L10" s="5"/>
      <c r="M10" s="5"/>
    </row>
    <row r="11" spans="1:13" ht="16.5" customHeight="1" x14ac:dyDescent="0.25">
      <c r="A11" s="5"/>
      <c r="B11" s="51">
        <v>2</v>
      </c>
      <c r="C11" s="69" t="s">
        <v>97</v>
      </c>
      <c r="D11" s="67" t="s">
        <v>106</v>
      </c>
      <c r="E11" s="76">
        <v>1</v>
      </c>
      <c r="F11" s="71"/>
      <c r="G11" s="5">
        <v>37.82</v>
      </c>
      <c r="H11" s="5" t="s">
        <v>122</v>
      </c>
      <c r="I11" s="5"/>
      <c r="J11" s="5"/>
      <c r="K11" s="5"/>
      <c r="L11" s="5"/>
      <c r="M11" s="5"/>
    </row>
    <row r="12" spans="1:13" ht="30" x14ac:dyDescent="0.25">
      <c r="A12" s="5"/>
      <c r="B12" s="44">
        <v>3</v>
      </c>
      <c r="C12" s="72" t="s">
        <v>107</v>
      </c>
      <c r="D12" s="74" t="s">
        <v>108</v>
      </c>
      <c r="E12" s="77">
        <v>1</v>
      </c>
      <c r="F12" s="71"/>
      <c r="G12" s="5">
        <v>131.19999999999999</v>
      </c>
      <c r="H12" s="5" t="s">
        <v>122</v>
      </c>
      <c r="I12" s="5"/>
      <c r="J12" s="5"/>
      <c r="K12" s="5"/>
      <c r="L12" s="5"/>
      <c r="M12" s="5"/>
    </row>
    <row r="13" spans="1:13" x14ac:dyDescent="0.25">
      <c r="A13" s="5"/>
      <c r="B13" s="44">
        <v>4</v>
      </c>
      <c r="C13" s="72" t="s">
        <v>98</v>
      </c>
      <c r="D13" s="74" t="s">
        <v>109</v>
      </c>
      <c r="E13" s="77">
        <v>1</v>
      </c>
      <c r="F13" s="71"/>
      <c r="G13" s="5"/>
      <c r="H13" s="5"/>
      <c r="I13" s="5"/>
      <c r="J13" s="5"/>
      <c r="K13" s="5"/>
      <c r="L13" s="5"/>
      <c r="M13" s="5"/>
    </row>
    <row r="14" spans="1:13" x14ac:dyDescent="0.25">
      <c r="A14" s="5"/>
      <c r="B14" s="44">
        <v>5</v>
      </c>
      <c r="C14" s="72" t="s">
        <v>99</v>
      </c>
      <c r="D14" s="74" t="s">
        <v>109</v>
      </c>
      <c r="E14" s="77">
        <v>1</v>
      </c>
      <c r="F14" s="71"/>
      <c r="G14" s="5">
        <f>6.7+7.3+3.2</f>
        <v>17.2</v>
      </c>
      <c r="H14" s="5" t="s">
        <v>122</v>
      </c>
      <c r="I14" s="5"/>
      <c r="J14" s="5"/>
      <c r="K14" s="5"/>
      <c r="L14" s="5"/>
      <c r="M14" s="5"/>
    </row>
    <row r="15" spans="1:13" x14ac:dyDescent="0.25">
      <c r="A15" s="5"/>
      <c r="B15" s="44">
        <v>6</v>
      </c>
      <c r="C15" s="72" t="s">
        <v>100</v>
      </c>
      <c r="D15" s="74" t="s">
        <v>110</v>
      </c>
      <c r="E15" s="77">
        <v>1</v>
      </c>
      <c r="F15" s="71"/>
      <c r="G15" s="5">
        <f>1.3</f>
        <v>1.3</v>
      </c>
      <c r="H15" s="5" t="s">
        <v>122</v>
      </c>
      <c r="I15" s="5"/>
      <c r="J15" s="5"/>
      <c r="K15" s="5"/>
      <c r="L15" s="5"/>
      <c r="M15" s="5"/>
    </row>
    <row r="16" spans="1:13" x14ac:dyDescent="0.25">
      <c r="A16" s="5"/>
      <c r="B16" s="44">
        <v>7</v>
      </c>
      <c r="C16" s="72" t="s">
        <v>118</v>
      </c>
      <c r="D16" s="75" t="s">
        <v>119</v>
      </c>
      <c r="E16" s="77">
        <v>1</v>
      </c>
      <c r="F16" s="73"/>
      <c r="G16" s="5">
        <v>27</v>
      </c>
      <c r="H16" s="5" t="s">
        <v>122</v>
      </c>
      <c r="I16" s="5"/>
      <c r="J16" s="5"/>
      <c r="K16" s="5"/>
      <c r="L16" s="5"/>
      <c r="M16" s="5"/>
    </row>
    <row r="17" spans="1:13" ht="30" x14ac:dyDescent="0.25">
      <c r="A17" s="5"/>
      <c r="B17" s="44">
        <v>8</v>
      </c>
      <c r="C17" s="72" t="s">
        <v>101</v>
      </c>
      <c r="D17" s="75" t="s">
        <v>111</v>
      </c>
      <c r="E17" s="77">
        <v>1</v>
      </c>
      <c r="F17" s="73"/>
      <c r="G17" s="5"/>
      <c r="H17" s="5"/>
      <c r="I17" s="5"/>
      <c r="J17" s="5"/>
      <c r="K17" s="5"/>
      <c r="L17" s="5"/>
      <c r="M17" s="5"/>
    </row>
    <row r="18" spans="1:13" ht="30" x14ac:dyDescent="0.25">
      <c r="A18" s="5"/>
      <c r="B18" s="44">
        <v>9</v>
      </c>
      <c r="C18" s="72" t="s">
        <v>102</v>
      </c>
      <c r="D18" s="75" t="s">
        <v>112</v>
      </c>
      <c r="E18" s="77">
        <v>1</v>
      </c>
      <c r="F18" s="73"/>
      <c r="G18" s="5"/>
      <c r="H18" s="5"/>
      <c r="I18" s="5"/>
      <c r="J18" s="5"/>
      <c r="K18" s="5"/>
      <c r="L18" s="5"/>
      <c r="M18" s="5"/>
    </row>
    <row r="19" spans="1:13" ht="30" x14ac:dyDescent="0.25">
      <c r="A19" s="5"/>
      <c r="B19" s="44">
        <v>10</v>
      </c>
      <c r="C19" s="72" t="s">
        <v>117</v>
      </c>
      <c r="D19" s="68" t="s">
        <v>57</v>
      </c>
      <c r="E19" s="77">
        <v>1</v>
      </c>
      <c r="F19" s="73"/>
      <c r="G19" s="5"/>
      <c r="H19" s="5"/>
      <c r="I19" s="5"/>
      <c r="J19" s="5"/>
      <c r="K19" s="5"/>
      <c r="L19" s="5"/>
      <c r="M19" s="5"/>
    </row>
    <row r="20" spans="1:13" ht="45" x14ac:dyDescent="0.25">
      <c r="A20" s="5"/>
      <c r="B20" s="44">
        <v>11</v>
      </c>
      <c r="C20" s="72" t="s">
        <v>104</v>
      </c>
      <c r="D20" s="68" t="s">
        <v>85</v>
      </c>
      <c r="E20" s="77">
        <v>0.5</v>
      </c>
      <c r="F20" s="73"/>
      <c r="G20" s="5"/>
      <c r="H20" s="5"/>
      <c r="I20" s="5"/>
      <c r="J20" s="5"/>
      <c r="K20" s="5"/>
      <c r="L20" s="5"/>
      <c r="M20" s="5"/>
    </row>
    <row r="21" spans="1:13" ht="45" x14ac:dyDescent="0.25">
      <c r="A21" s="5"/>
      <c r="B21" s="44">
        <v>12</v>
      </c>
      <c r="C21" s="72" t="s">
        <v>103</v>
      </c>
      <c r="D21" s="68" t="s">
        <v>85</v>
      </c>
      <c r="E21" s="77">
        <v>0.5</v>
      </c>
      <c r="F21" s="73" t="s">
        <v>120</v>
      </c>
      <c r="G21" s="5"/>
      <c r="H21" s="5"/>
      <c r="I21" s="5"/>
      <c r="J21" s="5"/>
      <c r="K21" s="5"/>
      <c r="L21" s="5"/>
      <c r="M21" s="5"/>
    </row>
    <row r="22" spans="1:13" x14ac:dyDescent="0.25">
      <c r="A22" s="5"/>
      <c r="B22" s="44">
        <v>13</v>
      </c>
      <c r="C22" s="72" t="s">
        <v>113</v>
      </c>
      <c r="D22" s="68" t="s">
        <v>116</v>
      </c>
      <c r="E22" s="77">
        <v>0</v>
      </c>
      <c r="F22" s="73"/>
      <c r="G22" s="5"/>
      <c r="H22" s="5"/>
      <c r="I22" s="5"/>
      <c r="J22" s="5"/>
      <c r="K22" s="5"/>
      <c r="L22" s="5"/>
      <c r="M22" s="5"/>
    </row>
    <row r="23" spans="1:13" x14ac:dyDescent="0.25">
      <c r="A23" s="5"/>
      <c r="B23" s="44">
        <v>14</v>
      </c>
      <c r="C23" s="72" t="s">
        <v>114</v>
      </c>
      <c r="D23" s="68" t="s">
        <v>116</v>
      </c>
      <c r="E23" s="77">
        <v>0</v>
      </c>
      <c r="F23" s="73"/>
      <c r="G23" s="5"/>
      <c r="H23" s="5"/>
      <c r="I23" s="5"/>
      <c r="J23" s="5"/>
      <c r="K23" s="5"/>
      <c r="L23" s="5"/>
      <c r="M23" s="5"/>
    </row>
    <row r="24" spans="1:13" x14ac:dyDescent="0.25">
      <c r="A24" s="5"/>
      <c r="B24" s="44">
        <v>15</v>
      </c>
      <c r="C24" s="72" t="s">
        <v>115</v>
      </c>
      <c r="D24" s="68" t="s">
        <v>116</v>
      </c>
      <c r="E24" s="77">
        <v>0.1</v>
      </c>
      <c r="F24" s="73"/>
      <c r="G24" s="5"/>
      <c r="H24" s="5"/>
      <c r="I24" s="5"/>
      <c r="J24" s="5"/>
      <c r="K24" s="5"/>
      <c r="L24" s="5"/>
      <c r="M24" s="5"/>
    </row>
    <row r="25" spans="1:13" x14ac:dyDescent="0.25">
      <c r="A25" s="5"/>
      <c r="B25" s="44">
        <v>16</v>
      </c>
      <c r="C25" s="72"/>
      <c r="D25" s="68"/>
      <c r="E25" s="77"/>
      <c r="F25" s="73"/>
      <c r="G25" s="5"/>
      <c r="H25" s="5"/>
      <c r="I25" s="5"/>
      <c r="J25" s="5"/>
      <c r="K25" s="5"/>
      <c r="L25" s="5"/>
      <c r="M25" s="5"/>
    </row>
    <row r="26" spans="1:13" x14ac:dyDescent="0.25">
      <c r="A26" s="5"/>
      <c r="B26" s="44">
        <v>17</v>
      </c>
      <c r="C26" s="72"/>
      <c r="D26" s="68"/>
      <c r="E26" s="77"/>
      <c r="F26" s="73"/>
      <c r="G26" s="5"/>
      <c r="H26" s="5"/>
      <c r="I26" s="5"/>
      <c r="J26" s="5"/>
      <c r="K26" s="5"/>
      <c r="L26" s="5"/>
      <c r="M26" s="5"/>
    </row>
    <row r="27" spans="1:13" x14ac:dyDescent="0.25">
      <c r="A27" s="5"/>
      <c r="B27" s="44">
        <v>18</v>
      </c>
      <c r="C27" s="72"/>
      <c r="D27" s="68"/>
      <c r="E27" s="77"/>
      <c r="F27" s="73"/>
      <c r="G27" s="5"/>
      <c r="H27" s="5"/>
      <c r="I27" s="5"/>
      <c r="J27" s="5"/>
      <c r="K27" s="5"/>
      <c r="L27" s="5"/>
      <c r="M27" s="5"/>
    </row>
    <row r="28" spans="1:13" x14ac:dyDescent="0.25">
      <c r="A28" s="5"/>
      <c r="B28" s="44">
        <v>19</v>
      </c>
      <c r="C28" s="72"/>
      <c r="D28" s="68"/>
      <c r="E28" s="77"/>
      <c r="F28" s="73"/>
      <c r="G28" s="5"/>
      <c r="H28" s="5"/>
      <c r="I28" s="5"/>
      <c r="J28" s="5"/>
      <c r="K28" s="5"/>
      <c r="L28" s="5"/>
      <c r="M28" s="5"/>
    </row>
    <row r="29" spans="1:13" x14ac:dyDescent="0.25">
      <c r="A29" s="5"/>
      <c r="B29" s="10"/>
      <c r="C29" s="10"/>
      <c r="D29" s="10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25">
      <c r="A30" s="5"/>
      <c r="B30" s="10"/>
      <c r="C30" s="5"/>
      <c r="D30" s="10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25">
      <c r="A31" s="5"/>
      <c r="B31" s="10"/>
      <c r="C31" s="45" t="s">
        <v>6</v>
      </c>
      <c r="D31" s="12">
        <v>43116</v>
      </c>
      <c r="E31" s="12"/>
      <c r="F31" s="12"/>
      <c r="G31" s="5"/>
      <c r="H31" s="5"/>
      <c r="I31" s="5"/>
      <c r="J31" s="5"/>
      <c r="K31" s="5"/>
      <c r="L31" s="5"/>
      <c r="M31" s="5"/>
    </row>
    <row r="32" spans="1:13" x14ac:dyDescent="0.25">
      <c r="A32" s="5"/>
      <c r="B32" s="10"/>
      <c r="C32" s="10"/>
      <c r="D32" s="10"/>
      <c r="E32" s="5"/>
      <c r="F32" s="5"/>
      <c r="G32" s="5"/>
      <c r="H32" s="5"/>
      <c r="I32" s="5"/>
      <c r="J32" s="5"/>
      <c r="K32" s="5"/>
      <c r="L32" s="5"/>
      <c r="M32" s="5"/>
    </row>
  </sheetData>
  <mergeCells count="4">
    <mergeCell ref="C2:M2"/>
    <mergeCell ref="A5:C5"/>
    <mergeCell ref="A6:C6"/>
    <mergeCell ref="B8:F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8" orientation="landscape" r:id="rId1"/>
  <headerFooter>
    <oddHeader>&amp;L&amp;G&amp;C&amp;"-,Negrita"INSTITUTO POLITÉCNICO NACIONAL
CENTRO MEXICANO PARA LA PRODUCCIÓN MÁS LIMPIA&amp;R&amp;G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workbookViewId="0">
      <selection activeCell="E52" sqref="E52"/>
    </sheetView>
  </sheetViews>
  <sheetFormatPr baseColWidth="10" defaultRowHeight="15" x14ac:dyDescent="0.25"/>
  <cols>
    <col min="1" max="1" width="13.5703125" style="13" customWidth="1"/>
    <col min="2" max="2" width="3.5703125" style="46" customWidth="1"/>
    <col min="3" max="3" width="10.5703125" style="46" customWidth="1"/>
    <col min="4" max="4" width="9.140625" style="13" customWidth="1"/>
    <col min="5" max="5" width="16" style="13" customWidth="1"/>
    <col min="6" max="6" width="15.28515625" style="13" customWidth="1"/>
    <col min="7" max="7" width="10.28515625" style="13" bestFit="1" customWidth="1"/>
    <col min="8" max="8" width="9.140625" style="13" customWidth="1"/>
    <col min="9" max="9" width="15.85546875" style="13" customWidth="1"/>
    <col min="10" max="10" width="14.85546875" style="13" customWidth="1"/>
    <col min="11" max="11" width="11.42578125" style="13"/>
    <col min="12" max="12" width="14.28515625" style="13" bestFit="1" customWidth="1"/>
    <col min="13" max="16384" width="11.42578125" style="13"/>
  </cols>
  <sheetData>
    <row r="1" spans="1:17" ht="21" x14ac:dyDescent="0.35">
      <c r="A1" s="5"/>
      <c r="B1" s="10"/>
      <c r="C1" s="43" t="s">
        <v>87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21" x14ac:dyDescent="0.35">
      <c r="A2" s="5"/>
      <c r="B2" s="10"/>
      <c r="C2" s="87" t="s">
        <v>74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</row>
    <row r="3" spans="1:17" x14ac:dyDescent="0.25">
      <c r="A3" s="5"/>
      <c r="B3" s="10"/>
      <c r="C3" s="10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ht="28.5" x14ac:dyDescent="0.45">
      <c r="A4" s="5"/>
      <c r="B4" s="10"/>
      <c r="C4" s="10"/>
      <c r="D4" s="5"/>
      <c r="E4" s="5"/>
      <c r="F4" s="5"/>
      <c r="G4" s="5"/>
      <c r="H4" s="5"/>
      <c r="I4" s="5"/>
      <c r="J4" s="5"/>
      <c r="K4" s="7" t="s">
        <v>83</v>
      </c>
      <c r="L4" s="8">
        <f>D6</f>
        <v>0.33510852151560189</v>
      </c>
      <c r="M4" s="5"/>
      <c r="N4" s="65" t="s">
        <v>86</v>
      </c>
      <c r="O4" s="5"/>
      <c r="P4" s="5"/>
      <c r="Q4" s="5"/>
    </row>
    <row r="5" spans="1:17" x14ac:dyDescent="0.25">
      <c r="A5" s="93" t="s">
        <v>7</v>
      </c>
      <c r="B5" s="93"/>
      <c r="C5" s="93"/>
      <c r="D5" s="34">
        <v>0.1</v>
      </c>
      <c r="E5" s="29"/>
      <c r="F5" s="29"/>
      <c r="G5" s="29"/>
      <c r="H5" s="29"/>
      <c r="I5" s="5"/>
      <c r="J5" s="5"/>
      <c r="K5" s="5"/>
      <c r="L5" s="5"/>
      <c r="M5" s="5"/>
      <c r="N5" s="5"/>
      <c r="O5" s="5"/>
      <c r="P5" s="5"/>
      <c r="Q5" s="5"/>
    </row>
    <row r="6" spans="1:17" x14ac:dyDescent="0.25">
      <c r="A6" s="93" t="s">
        <v>8</v>
      </c>
      <c r="B6" s="93"/>
      <c r="C6" s="93"/>
      <c r="D6" s="66">
        <f>J15</f>
        <v>0.33510852151560189</v>
      </c>
      <c r="E6" s="30"/>
      <c r="F6" s="30"/>
      <c r="G6" s="30"/>
      <c r="H6" s="30"/>
      <c r="I6" s="5"/>
      <c r="J6" s="5"/>
      <c r="K6" s="5"/>
      <c r="L6" s="5"/>
      <c r="M6" s="5"/>
      <c r="N6" s="5"/>
      <c r="O6" s="5"/>
      <c r="P6" s="5"/>
      <c r="Q6" s="5"/>
    </row>
    <row r="7" spans="1:17" x14ac:dyDescent="0.25">
      <c r="A7" s="5"/>
      <c r="B7" s="10"/>
      <c r="C7" s="10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29.25" customHeight="1" x14ac:dyDescent="0.25">
      <c r="A8" s="5"/>
      <c r="B8" s="86" t="s">
        <v>88</v>
      </c>
      <c r="C8" s="86"/>
      <c r="D8" s="86"/>
      <c r="E8" s="86"/>
      <c r="F8" s="86"/>
      <c r="G8" s="86"/>
      <c r="H8" s="86"/>
      <c r="I8" s="86"/>
      <c r="J8" s="86"/>
      <c r="K8" s="5"/>
      <c r="L8" s="5"/>
      <c r="M8" s="5"/>
      <c r="N8" s="5"/>
      <c r="O8" s="5"/>
      <c r="P8" s="5"/>
      <c r="Q8" s="5"/>
    </row>
    <row r="9" spans="1:17" ht="46.5" customHeight="1" x14ac:dyDescent="0.25">
      <c r="A9" s="5"/>
      <c r="B9" s="47"/>
      <c r="C9" s="20" t="s">
        <v>76</v>
      </c>
      <c r="D9" s="20" t="s">
        <v>77</v>
      </c>
      <c r="E9" s="42" t="s">
        <v>78</v>
      </c>
      <c r="F9" s="42" t="s">
        <v>80</v>
      </c>
      <c r="G9" s="20" t="s">
        <v>79</v>
      </c>
      <c r="H9" s="42" t="s">
        <v>82</v>
      </c>
      <c r="I9" s="42" t="s">
        <v>78</v>
      </c>
      <c r="J9" s="42" t="s">
        <v>81</v>
      </c>
      <c r="K9" s="5"/>
      <c r="L9" s="5"/>
      <c r="M9" s="5"/>
      <c r="N9" s="5"/>
      <c r="O9" s="5"/>
      <c r="P9" s="5"/>
      <c r="Q9" s="5"/>
    </row>
    <row r="10" spans="1:17" x14ac:dyDescent="0.25">
      <c r="A10" s="26" t="s">
        <v>47</v>
      </c>
      <c r="B10" s="32">
        <v>1</v>
      </c>
      <c r="C10" s="50">
        <v>2012</v>
      </c>
      <c r="D10" s="52">
        <v>993.0709968329171</v>
      </c>
      <c r="E10" s="24"/>
      <c r="F10" s="53"/>
      <c r="G10" s="59">
        <v>62</v>
      </c>
      <c r="H10" s="48">
        <f>D10/G10</f>
        <v>16.017274142466405</v>
      </c>
      <c r="I10" s="24"/>
      <c r="J10" s="60"/>
      <c r="K10" s="5"/>
      <c r="L10" s="5"/>
      <c r="M10" s="5"/>
      <c r="N10" s="5"/>
      <c r="O10" s="5"/>
      <c r="P10" s="5"/>
      <c r="Q10" s="5"/>
    </row>
    <row r="11" spans="1:17" x14ac:dyDescent="0.25">
      <c r="A11" s="5"/>
      <c r="B11" s="33">
        <v>2</v>
      </c>
      <c r="C11" s="51">
        <v>2013</v>
      </c>
      <c r="D11" s="54">
        <v>975.03311936753698</v>
      </c>
      <c r="E11" s="49">
        <f>($D$10-D11)/$D$10</f>
        <v>1.8163734036041906E-2</v>
      </c>
      <c r="F11" s="55"/>
      <c r="G11" s="61">
        <v>61</v>
      </c>
      <c r="H11" s="48">
        <f t="shared" ref="H11:H15" si="0">D11/G11</f>
        <v>15.984149497828476</v>
      </c>
      <c r="I11" s="49">
        <f>(H10-H11)/H10</f>
        <v>2.0680575448294705E-3</v>
      </c>
      <c r="J11" s="62"/>
      <c r="K11" s="5"/>
      <c r="L11" s="5"/>
      <c r="M11" s="5"/>
      <c r="N11" s="5"/>
      <c r="O11" s="5"/>
      <c r="P11" s="5"/>
      <c r="Q11" s="5"/>
    </row>
    <row r="12" spans="1:17" x14ac:dyDescent="0.25">
      <c r="A12" s="5"/>
      <c r="B12" s="44">
        <v>3</v>
      </c>
      <c r="C12" s="44">
        <v>2014</v>
      </c>
      <c r="D12" s="56">
        <v>1026.6321092582345</v>
      </c>
      <c r="E12" s="49">
        <f t="shared" ref="E12:E15" si="1">($D$10-D12)/$D$10</f>
        <v>-3.3795280027661564E-2</v>
      </c>
      <c r="F12" s="57"/>
      <c r="G12" s="63">
        <v>77</v>
      </c>
      <c r="H12" s="48">
        <f t="shared" si="0"/>
        <v>13.332884535821227</v>
      </c>
      <c r="I12" s="49">
        <f t="shared" ref="I12:I15" si="2">(H11-H12)/H11</f>
        <v>0.16586837869399529</v>
      </c>
      <c r="J12" s="64"/>
      <c r="K12" s="5"/>
      <c r="L12" s="5"/>
      <c r="M12" s="5"/>
      <c r="N12" s="5"/>
      <c r="O12" s="5"/>
      <c r="P12" s="5"/>
      <c r="Q12" s="5"/>
    </row>
    <row r="13" spans="1:17" x14ac:dyDescent="0.25">
      <c r="A13" s="5"/>
      <c r="B13" s="44">
        <v>4</v>
      </c>
      <c r="C13" s="44">
        <v>2015</v>
      </c>
      <c r="D13" s="56">
        <v>1049.9361926783442</v>
      </c>
      <c r="E13" s="49">
        <f t="shared" si="1"/>
        <v>-5.7261964176559911E-2</v>
      </c>
      <c r="F13" s="57"/>
      <c r="G13" s="63">
        <v>85</v>
      </c>
      <c r="H13" s="48">
        <f t="shared" si="0"/>
        <v>12.352190502098168</v>
      </c>
      <c r="I13" s="49">
        <f t="shared" si="2"/>
        <v>7.3554528360929405E-2</v>
      </c>
      <c r="J13" s="64"/>
      <c r="K13" s="5"/>
      <c r="L13" s="5"/>
      <c r="M13" s="5"/>
      <c r="N13" s="5"/>
      <c r="O13" s="5"/>
      <c r="P13" s="5"/>
      <c r="Q13" s="5"/>
    </row>
    <row r="14" spans="1:17" x14ac:dyDescent="0.25">
      <c r="A14" s="5"/>
      <c r="B14" s="44">
        <v>5</v>
      </c>
      <c r="C14" s="44">
        <v>2016</v>
      </c>
      <c r="D14" s="56">
        <v>1004.5788967289604</v>
      </c>
      <c r="E14" s="49">
        <f t="shared" si="1"/>
        <v>-1.1588194532660922E-2</v>
      </c>
      <c r="F14" s="58">
        <f>($D$13-D14)/$D$13</f>
        <v>4.3200049932252731E-2</v>
      </c>
      <c r="G14" s="63">
        <v>79</v>
      </c>
      <c r="H14" s="48">
        <f t="shared" si="0"/>
        <v>12.716188566189373</v>
      </c>
      <c r="I14" s="49">
        <f t="shared" si="2"/>
        <v>-2.9468300705804067E-2</v>
      </c>
      <c r="J14" s="58">
        <f>($H$13-H14)/$H$13</f>
        <v>-2.9468300705804067E-2</v>
      </c>
      <c r="K14" s="5"/>
      <c r="L14" s="5"/>
      <c r="M14" s="5"/>
      <c r="N14" s="5"/>
      <c r="O14" s="5"/>
      <c r="P14" s="5"/>
      <c r="Q14" s="5"/>
    </row>
    <row r="15" spans="1:17" x14ac:dyDescent="0.25">
      <c r="A15" s="5"/>
      <c r="B15" s="44">
        <v>6</v>
      </c>
      <c r="C15" s="44">
        <v>2017</v>
      </c>
      <c r="D15" s="56">
        <v>772.00942331333317</v>
      </c>
      <c r="E15" s="49">
        <f t="shared" si="1"/>
        <v>0.22260399732203362</v>
      </c>
      <c r="F15" s="58">
        <f>($D$13-D15)/$D$13</f>
        <v>0.26470824732313614</v>
      </c>
      <c r="G15" s="63">
        <v>94</v>
      </c>
      <c r="H15" s="48">
        <f t="shared" si="0"/>
        <v>8.2128662054609904</v>
      </c>
      <c r="I15" s="49">
        <f t="shared" si="2"/>
        <v>0.35414089192591153</v>
      </c>
      <c r="J15" s="58">
        <f>($H$13-H15)/$H$13</f>
        <v>0.33510852151560189</v>
      </c>
      <c r="K15" s="5"/>
      <c r="L15" s="5"/>
      <c r="M15" s="5"/>
      <c r="N15" s="5"/>
      <c r="O15" s="5"/>
      <c r="P15" s="5"/>
      <c r="Q15" s="5"/>
    </row>
    <row r="16" spans="1:17" x14ac:dyDescent="0.25">
      <c r="A16" s="5"/>
      <c r="B16" s="44"/>
      <c r="C16" s="44"/>
      <c r="D16" s="41"/>
      <c r="E16" s="41"/>
      <c r="F16" s="41"/>
      <c r="G16" s="41"/>
      <c r="H16" s="41"/>
      <c r="I16" s="41"/>
      <c r="J16" s="41"/>
      <c r="K16" s="5"/>
      <c r="L16" s="5"/>
      <c r="M16" s="5"/>
      <c r="N16" s="5"/>
      <c r="O16" s="5"/>
      <c r="P16" s="5"/>
      <c r="Q16" s="5"/>
    </row>
    <row r="17" spans="1:17" x14ac:dyDescent="0.25">
      <c r="A17" s="5"/>
      <c r="B17" s="44"/>
      <c r="C17" s="44"/>
      <c r="D17" s="41"/>
      <c r="E17" s="41"/>
      <c r="F17" s="41"/>
      <c r="G17" s="41"/>
      <c r="H17" s="41"/>
      <c r="I17" s="41"/>
      <c r="J17" s="41"/>
      <c r="K17" s="5"/>
      <c r="L17" s="5"/>
      <c r="M17" s="5"/>
      <c r="N17" s="5"/>
      <c r="O17" s="5"/>
      <c r="P17" s="5"/>
      <c r="Q17" s="5"/>
    </row>
    <row r="18" spans="1:17" x14ac:dyDescent="0.25">
      <c r="A18" s="5"/>
      <c r="B18" s="44"/>
      <c r="C18" s="44"/>
      <c r="D18" s="41"/>
      <c r="E18" s="41"/>
      <c r="F18" s="41"/>
      <c r="G18" s="41"/>
      <c r="H18" s="41"/>
      <c r="I18" s="41"/>
      <c r="J18" s="41"/>
      <c r="K18" s="5"/>
      <c r="L18" s="5"/>
      <c r="M18" s="5"/>
      <c r="N18" s="5"/>
      <c r="O18" s="5"/>
      <c r="P18" s="5"/>
      <c r="Q18" s="5"/>
    </row>
    <row r="19" spans="1:17" x14ac:dyDescent="0.25">
      <c r="A19" s="5"/>
      <c r="B19" s="44"/>
      <c r="C19" s="44"/>
      <c r="D19" s="41"/>
      <c r="E19" s="41"/>
      <c r="F19" s="41"/>
      <c r="G19" s="41"/>
      <c r="H19" s="41"/>
      <c r="I19" s="41"/>
      <c r="J19" s="41"/>
      <c r="K19" s="5"/>
      <c r="L19" s="5"/>
      <c r="M19" s="5"/>
      <c r="N19" s="5"/>
      <c r="O19" s="5"/>
      <c r="P19" s="5"/>
      <c r="Q19" s="5"/>
    </row>
    <row r="20" spans="1:17" x14ac:dyDescent="0.25">
      <c r="A20" s="5"/>
      <c r="B20" s="44"/>
      <c r="C20" s="44"/>
      <c r="D20" s="41"/>
      <c r="E20" s="41"/>
      <c r="F20" s="41"/>
      <c r="G20" s="41"/>
      <c r="H20" s="41"/>
      <c r="I20" s="41"/>
      <c r="J20" s="41"/>
      <c r="K20" s="5"/>
      <c r="L20" s="5"/>
      <c r="M20" s="5"/>
      <c r="N20" s="5"/>
      <c r="O20" s="5"/>
      <c r="P20" s="5"/>
      <c r="Q20" s="5"/>
    </row>
    <row r="21" spans="1:17" x14ac:dyDescent="0.25">
      <c r="A21" s="5"/>
      <c r="B21" s="10"/>
      <c r="C21" s="10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5">
      <c r="A22" s="5"/>
      <c r="B22" s="10"/>
      <c r="C22" s="5" t="s">
        <v>89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5">
      <c r="A23" s="5"/>
      <c r="B23" s="10"/>
      <c r="C23" s="5" t="s">
        <v>92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5">
      <c r="A24" s="5"/>
      <c r="B24" s="10"/>
      <c r="C24" s="5" t="s">
        <v>90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5"/>
      <c r="B25" s="10"/>
      <c r="C25" s="5" t="s">
        <v>91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5">
      <c r="A26" s="5"/>
      <c r="B26" s="10"/>
      <c r="C26" s="10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5">
      <c r="A27" s="5"/>
      <c r="B27" s="10"/>
      <c r="C27" s="45" t="s">
        <v>6</v>
      </c>
      <c r="D27" s="94">
        <v>43116</v>
      </c>
      <c r="E27" s="94"/>
      <c r="F27" s="12"/>
      <c r="G27" s="12"/>
      <c r="H27" s="12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5"/>
      <c r="B28" s="10"/>
      <c r="C28" s="10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</sheetData>
  <mergeCells count="5">
    <mergeCell ref="C2:Q2"/>
    <mergeCell ref="B8:J8"/>
    <mergeCell ref="A5:C5"/>
    <mergeCell ref="A6:C6"/>
    <mergeCell ref="D27:E2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8" orientation="landscape" r:id="rId1"/>
  <headerFooter>
    <oddHeader>&amp;L&amp;G&amp;C&amp;"-,Negrita"INSTITUTO POLITÉCNICO NACIONAL
CENTRO MEXICANO PARA LA PRODUCCIÓN MÁS LIMPIA&amp;R&amp;G</oddHead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workbookViewId="0">
      <selection activeCell="D26" sqref="D26"/>
    </sheetView>
  </sheetViews>
  <sheetFormatPr baseColWidth="10" defaultRowHeight="15" x14ac:dyDescent="0.25"/>
  <cols>
    <col min="1" max="1" width="11.42578125" style="13"/>
    <col min="2" max="2" width="3.5703125" style="13" customWidth="1"/>
    <col min="3" max="3" width="19" style="13" customWidth="1"/>
    <col min="4" max="5" width="11.42578125" style="13" customWidth="1"/>
    <col min="6" max="6" width="14.42578125" style="13" customWidth="1"/>
    <col min="7" max="7" width="11.42578125" style="13"/>
    <col min="8" max="8" width="14.28515625" style="13" bestFit="1" customWidth="1"/>
    <col min="9" max="16384" width="11.42578125" style="13"/>
  </cols>
  <sheetData>
    <row r="1" spans="1:13" ht="21" x14ac:dyDescent="0.35">
      <c r="A1" s="5"/>
      <c r="B1" s="5"/>
      <c r="C1" s="6" t="s">
        <v>123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42.75" customHeight="1" x14ac:dyDescent="0.35">
      <c r="A2" s="5"/>
      <c r="B2" s="5"/>
      <c r="C2" s="95" t="s">
        <v>124</v>
      </c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28.5" x14ac:dyDescent="0.45">
      <c r="A4" s="5"/>
      <c r="B4" s="5"/>
      <c r="C4" s="5"/>
      <c r="D4" s="5"/>
      <c r="E4" s="5"/>
      <c r="F4" s="5"/>
      <c r="G4" s="7" t="s">
        <v>3</v>
      </c>
      <c r="H4" s="8">
        <f>D6</f>
        <v>8.2588923176871873E-2</v>
      </c>
      <c r="I4" s="5"/>
      <c r="J4" s="65" t="s">
        <v>86</v>
      </c>
      <c r="K4" s="5"/>
      <c r="L4" s="5"/>
      <c r="M4" s="5"/>
    </row>
    <row r="5" spans="1:13" x14ac:dyDescent="0.25">
      <c r="A5" s="5"/>
      <c r="B5" s="5"/>
      <c r="C5" s="9" t="s">
        <v>7</v>
      </c>
      <c r="D5" s="81">
        <v>0.03</v>
      </c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5"/>
      <c r="B6" s="5"/>
      <c r="C6" s="9" t="s">
        <v>8</v>
      </c>
      <c r="D6" s="81">
        <f>F24</f>
        <v>8.2588923176871873E-2</v>
      </c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29.25" customHeight="1" x14ac:dyDescent="0.25">
      <c r="A8" s="5"/>
      <c r="B8" s="86" t="s">
        <v>126</v>
      </c>
      <c r="C8" s="86"/>
      <c r="D8" s="86"/>
      <c r="E8" s="86"/>
      <c r="F8" s="86"/>
      <c r="G8" s="5"/>
      <c r="H8" s="5"/>
      <c r="I8" s="5"/>
      <c r="J8" s="5"/>
      <c r="K8" s="5"/>
      <c r="L8" s="5"/>
      <c r="M8" s="5"/>
    </row>
    <row r="9" spans="1:13" x14ac:dyDescent="0.25">
      <c r="A9" s="5"/>
      <c r="B9" s="2"/>
      <c r="C9" s="31" t="s">
        <v>33</v>
      </c>
      <c r="D9" s="20">
        <v>2016</v>
      </c>
      <c r="E9" s="20">
        <v>2017</v>
      </c>
      <c r="F9" s="20" t="s">
        <v>59</v>
      </c>
      <c r="G9" s="5"/>
      <c r="H9" s="5"/>
      <c r="I9" s="5"/>
      <c r="J9" s="5"/>
      <c r="K9" s="5"/>
      <c r="L9" s="5"/>
      <c r="M9" s="5"/>
    </row>
    <row r="10" spans="1:13" x14ac:dyDescent="0.25">
      <c r="A10" s="26" t="s">
        <v>47</v>
      </c>
      <c r="B10" s="15">
        <v>1</v>
      </c>
      <c r="C10" s="15" t="s">
        <v>34</v>
      </c>
      <c r="D10" s="24">
        <v>16</v>
      </c>
      <c r="E10" s="24">
        <v>14</v>
      </c>
      <c r="F10" s="27">
        <f>(D10-E10)/D10</f>
        <v>0.125</v>
      </c>
      <c r="G10" s="5"/>
      <c r="H10" s="5"/>
      <c r="I10" s="5"/>
      <c r="J10" s="5"/>
      <c r="K10" s="5"/>
      <c r="L10" s="5"/>
      <c r="M10" s="5"/>
    </row>
    <row r="11" spans="1:13" x14ac:dyDescent="0.25">
      <c r="A11" s="26" t="s">
        <v>48</v>
      </c>
      <c r="B11" s="16">
        <v>2</v>
      </c>
      <c r="C11" s="16" t="s">
        <v>35</v>
      </c>
      <c r="D11" s="23">
        <v>16</v>
      </c>
      <c r="E11" s="23">
        <v>10</v>
      </c>
      <c r="F11" s="27">
        <f t="shared" ref="F11:F24" si="0">(D11-E11)/D11</f>
        <v>0.375</v>
      </c>
      <c r="G11" s="5"/>
      <c r="H11" s="5"/>
      <c r="I11" s="5"/>
      <c r="J11" s="5"/>
      <c r="K11" s="5"/>
      <c r="L11" s="5"/>
      <c r="M11" s="5"/>
    </row>
    <row r="12" spans="1:13" x14ac:dyDescent="0.25">
      <c r="A12" s="26" t="s">
        <v>49</v>
      </c>
      <c r="B12" s="16">
        <v>3</v>
      </c>
      <c r="C12" s="16" t="s">
        <v>36</v>
      </c>
      <c r="D12" s="23">
        <v>7</v>
      </c>
      <c r="E12" s="23">
        <v>15</v>
      </c>
      <c r="F12" s="27">
        <f t="shared" si="0"/>
        <v>-1.1428571428571428</v>
      </c>
      <c r="G12" s="5"/>
      <c r="H12" s="5"/>
      <c r="I12" s="5"/>
      <c r="J12" s="5"/>
      <c r="K12" s="5"/>
      <c r="L12" s="5"/>
      <c r="M12" s="5"/>
    </row>
    <row r="13" spans="1:13" x14ac:dyDescent="0.25">
      <c r="A13" s="26" t="s">
        <v>50</v>
      </c>
      <c r="B13" s="16">
        <v>4</v>
      </c>
      <c r="C13" s="16" t="s">
        <v>37</v>
      </c>
      <c r="D13" s="23">
        <v>12</v>
      </c>
      <c r="E13" s="23">
        <v>13</v>
      </c>
      <c r="F13" s="27">
        <f t="shared" si="0"/>
        <v>-8.3333333333333329E-2</v>
      </c>
      <c r="G13" s="5"/>
      <c r="H13" s="5"/>
      <c r="I13" s="5"/>
      <c r="J13" s="5"/>
      <c r="K13" s="5"/>
      <c r="L13" s="5"/>
      <c r="M13" s="5"/>
    </row>
    <row r="14" spans="1:13" x14ac:dyDescent="0.25">
      <c r="A14" s="26" t="s">
        <v>51</v>
      </c>
      <c r="B14" s="16">
        <v>5</v>
      </c>
      <c r="C14" s="16" t="s">
        <v>38</v>
      </c>
      <c r="D14" s="23">
        <v>6</v>
      </c>
      <c r="E14" s="23">
        <v>13</v>
      </c>
      <c r="F14" s="27">
        <f t="shared" si="0"/>
        <v>-1.1666666666666667</v>
      </c>
      <c r="G14" s="5"/>
      <c r="H14" s="5"/>
      <c r="I14" s="5"/>
      <c r="J14" s="5"/>
      <c r="K14" s="5"/>
      <c r="L14" s="5"/>
      <c r="M14" s="5"/>
    </row>
    <row r="15" spans="1:13" x14ac:dyDescent="0.25">
      <c r="A15" s="26" t="s">
        <v>52</v>
      </c>
      <c r="B15" s="16">
        <v>6</v>
      </c>
      <c r="C15" s="16" t="s">
        <v>39</v>
      </c>
      <c r="D15" s="23">
        <v>11</v>
      </c>
      <c r="E15" s="23">
        <v>8</v>
      </c>
      <c r="F15" s="27">
        <f t="shared" si="0"/>
        <v>0.27272727272727271</v>
      </c>
      <c r="G15" s="5"/>
      <c r="H15" s="5"/>
      <c r="I15" s="5"/>
      <c r="J15" s="5"/>
      <c r="K15" s="5"/>
      <c r="L15" s="5"/>
      <c r="M15" s="5"/>
    </row>
    <row r="16" spans="1:13" x14ac:dyDescent="0.25">
      <c r="A16" s="26" t="s">
        <v>53</v>
      </c>
      <c r="B16" s="16">
        <v>7</v>
      </c>
      <c r="C16" s="16" t="s">
        <v>40</v>
      </c>
      <c r="D16" s="23">
        <v>3</v>
      </c>
      <c r="E16" s="23">
        <v>6</v>
      </c>
      <c r="F16" s="27">
        <f t="shared" si="0"/>
        <v>-1</v>
      </c>
      <c r="G16" s="5"/>
      <c r="H16" s="5"/>
      <c r="I16" s="5"/>
      <c r="J16" s="5"/>
      <c r="K16" s="5"/>
      <c r="L16" s="5"/>
      <c r="M16" s="5"/>
    </row>
    <row r="17" spans="1:13" x14ac:dyDescent="0.25">
      <c r="A17" s="26" t="s">
        <v>54</v>
      </c>
      <c r="B17" s="16">
        <v>8</v>
      </c>
      <c r="C17" s="16" t="s">
        <v>41</v>
      </c>
      <c r="D17" s="23">
        <v>8</v>
      </c>
      <c r="E17" s="23">
        <v>10</v>
      </c>
      <c r="F17" s="27">
        <f t="shared" si="0"/>
        <v>-0.25</v>
      </c>
      <c r="G17" s="5"/>
      <c r="H17" s="5"/>
      <c r="I17" s="5"/>
      <c r="J17" s="5"/>
      <c r="K17" s="5"/>
      <c r="L17" s="5"/>
      <c r="M17" s="5"/>
    </row>
    <row r="18" spans="1:13" x14ac:dyDescent="0.25">
      <c r="A18" s="26" t="s">
        <v>55</v>
      </c>
      <c r="B18" s="16">
        <v>9</v>
      </c>
      <c r="C18" s="16" t="s">
        <v>42</v>
      </c>
      <c r="D18" s="23">
        <v>17</v>
      </c>
      <c r="E18" s="23">
        <v>14</v>
      </c>
      <c r="F18" s="27">
        <f t="shared" si="0"/>
        <v>0.17647058823529413</v>
      </c>
      <c r="G18" s="5"/>
      <c r="H18" s="5"/>
      <c r="I18" s="5"/>
      <c r="J18" s="5"/>
      <c r="K18" s="5"/>
      <c r="L18" s="5"/>
      <c r="M18" s="5"/>
    </row>
    <row r="19" spans="1:13" x14ac:dyDescent="0.25">
      <c r="A19" s="26" t="s">
        <v>56</v>
      </c>
      <c r="B19" s="16">
        <v>10</v>
      </c>
      <c r="C19" s="16" t="s">
        <v>43</v>
      </c>
      <c r="D19" s="23">
        <v>11</v>
      </c>
      <c r="E19" s="23">
        <v>21</v>
      </c>
      <c r="F19" s="27">
        <f t="shared" si="0"/>
        <v>-0.90909090909090906</v>
      </c>
      <c r="G19" s="5"/>
      <c r="H19" s="5"/>
      <c r="I19" s="5"/>
      <c r="J19" s="5"/>
      <c r="K19" s="5"/>
      <c r="L19" s="5"/>
      <c r="M19" s="5"/>
    </row>
    <row r="20" spans="1:13" x14ac:dyDescent="0.25">
      <c r="A20" s="26" t="s">
        <v>57</v>
      </c>
      <c r="B20" s="16">
        <v>11</v>
      </c>
      <c r="C20" s="16" t="s">
        <v>44</v>
      </c>
      <c r="D20" s="23">
        <v>12</v>
      </c>
      <c r="E20" s="23">
        <v>14</v>
      </c>
      <c r="F20" s="27">
        <f t="shared" si="0"/>
        <v>-0.16666666666666666</v>
      </c>
      <c r="G20" s="5"/>
      <c r="H20" s="5"/>
      <c r="I20" s="5"/>
      <c r="J20" s="5"/>
      <c r="K20" s="5"/>
      <c r="L20" s="5"/>
      <c r="M20" s="5"/>
    </row>
    <row r="21" spans="1:13" x14ac:dyDescent="0.25">
      <c r="A21" s="26" t="s">
        <v>58</v>
      </c>
      <c r="B21" s="16">
        <v>12</v>
      </c>
      <c r="C21" s="16" t="s">
        <v>45</v>
      </c>
      <c r="D21" s="23">
        <v>12</v>
      </c>
      <c r="E21" s="23">
        <v>5</v>
      </c>
      <c r="F21" s="27">
        <f t="shared" si="0"/>
        <v>0.58333333333333337</v>
      </c>
      <c r="G21" s="5"/>
      <c r="H21" s="5"/>
      <c r="I21" s="5"/>
      <c r="J21" s="5"/>
      <c r="K21" s="5"/>
      <c r="L21" s="5"/>
      <c r="M21" s="5"/>
    </row>
    <row r="22" spans="1:13" x14ac:dyDescent="0.25">
      <c r="A22" s="26"/>
      <c r="B22" s="16"/>
      <c r="C22" s="16" t="s">
        <v>46</v>
      </c>
      <c r="D22" s="25">
        <f>SUM(D10:D21)</f>
        <v>131</v>
      </c>
      <c r="E22" s="25">
        <f>SUM(E10:E21)</f>
        <v>143</v>
      </c>
      <c r="F22" s="27">
        <f>(D22-E22)/D22</f>
        <v>-9.1603053435114504E-2</v>
      </c>
      <c r="G22" s="5"/>
      <c r="H22" s="5"/>
      <c r="I22" s="5"/>
      <c r="J22" s="5"/>
      <c r="K22" s="5"/>
      <c r="L22" s="5"/>
      <c r="M22" s="5"/>
    </row>
    <row r="23" spans="1:13" x14ac:dyDescent="0.25">
      <c r="A23" s="5"/>
      <c r="B23" s="16"/>
      <c r="C23" s="16" t="s">
        <v>79</v>
      </c>
      <c r="D23" s="25">
        <v>79</v>
      </c>
      <c r="E23" s="25">
        <v>94</v>
      </c>
      <c r="F23" s="27">
        <f t="shared" si="0"/>
        <v>-0.189873417721519</v>
      </c>
      <c r="G23" s="5"/>
      <c r="H23" s="5"/>
      <c r="I23" s="5"/>
      <c r="J23" s="5"/>
      <c r="K23" s="5"/>
      <c r="L23" s="5"/>
      <c r="M23" s="5"/>
    </row>
    <row r="24" spans="1:13" x14ac:dyDescent="0.25">
      <c r="A24" s="5"/>
      <c r="B24" s="40"/>
      <c r="C24" s="40" t="s">
        <v>125</v>
      </c>
      <c r="D24" s="80">
        <f>D22/D23</f>
        <v>1.6582278481012658</v>
      </c>
      <c r="E24" s="80">
        <f>E22/E23</f>
        <v>1.5212765957446808</v>
      </c>
      <c r="F24" s="27">
        <f t="shared" si="0"/>
        <v>8.2588923176871873E-2</v>
      </c>
      <c r="G24" s="5"/>
      <c r="H24" s="5"/>
      <c r="I24" s="5"/>
      <c r="J24" s="5"/>
      <c r="K24" s="5"/>
      <c r="L24" s="5"/>
      <c r="M24" s="5"/>
    </row>
    <row r="25" spans="1:1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5"/>
      <c r="B26" s="5"/>
      <c r="C26" s="11" t="s">
        <v>6</v>
      </c>
      <c r="D26" s="12">
        <v>43116</v>
      </c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</sheetData>
  <mergeCells count="2">
    <mergeCell ref="C2:M2"/>
    <mergeCell ref="B8:F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8" orientation="landscape" r:id="rId1"/>
  <headerFooter>
    <oddHeader>&amp;L&amp;G&amp;C&amp;"-,Negrita"INSTITUTO POLITÉCNICO NACIONAL
CENTRO MEXICANO PARA LA PRODUCCIÓN MÁS LIMPIA&amp;R&amp;G</oddHead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N25"/>
  <sheetViews>
    <sheetView workbookViewId="0">
      <selection activeCell="D24" sqref="D24"/>
    </sheetView>
  </sheetViews>
  <sheetFormatPr baseColWidth="10" defaultRowHeight="15" x14ac:dyDescent="0.25"/>
  <cols>
    <col min="1" max="1" width="11.42578125" style="13"/>
    <col min="2" max="2" width="3.5703125" style="13" customWidth="1"/>
    <col min="3" max="3" width="19" style="13" customWidth="1"/>
    <col min="4" max="4" width="13.5703125" style="13" bestFit="1" customWidth="1"/>
    <col min="5" max="6" width="11.42578125" style="13" customWidth="1"/>
    <col min="7" max="7" width="14.42578125" style="13" customWidth="1"/>
    <col min="8" max="8" width="11.42578125" style="13"/>
    <col min="9" max="9" width="14.28515625" style="13" bestFit="1" customWidth="1"/>
    <col min="10" max="16384" width="11.42578125" style="13"/>
  </cols>
  <sheetData>
    <row r="1" spans="1:14" ht="21" x14ac:dyDescent="0.35">
      <c r="A1" s="5"/>
      <c r="B1" s="5"/>
      <c r="C1" s="6" t="s">
        <v>127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21" x14ac:dyDescent="0.35">
      <c r="A2" s="5"/>
      <c r="B2" s="5"/>
      <c r="C2" s="87" t="s">
        <v>128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</row>
    <row r="3" spans="1:14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8.5" x14ac:dyDescent="0.45">
      <c r="A4" s="5"/>
      <c r="B4" s="5"/>
      <c r="C4" s="5"/>
      <c r="D4" s="5"/>
      <c r="E4" s="5"/>
      <c r="F4" s="5"/>
      <c r="G4" s="5"/>
      <c r="H4" s="7" t="s">
        <v>3</v>
      </c>
      <c r="I4" s="8">
        <f>(D5-D6)/D5</f>
        <v>0.18355668880455409</v>
      </c>
      <c r="J4" s="5"/>
      <c r="K4" s="65" t="s">
        <v>146</v>
      </c>
      <c r="L4" s="5"/>
      <c r="M4" s="5"/>
      <c r="N4" s="5"/>
    </row>
    <row r="5" spans="1:14" x14ac:dyDescent="0.25">
      <c r="A5" s="5"/>
      <c r="B5" s="5"/>
      <c r="C5" s="9" t="s">
        <v>7</v>
      </c>
      <c r="D5" s="29">
        <f>D22</f>
        <v>67456</v>
      </c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 s="5"/>
      <c r="B6" s="5"/>
      <c r="C6" s="9" t="s">
        <v>8</v>
      </c>
      <c r="D6" s="29">
        <f>F22</f>
        <v>55074</v>
      </c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ht="29.25" customHeight="1" x14ac:dyDescent="0.25">
      <c r="A8" s="5"/>
      <c r="B8" s="86" t="s">
        <v>142</v>
      </c>
      <c r="C8" s="86"/>
      <c r="D8" s="86"/>
      <c r="E8" s="86"/>
      <c r="F8" s="86"/>
      <c r="G8" s="86"/>
      <c r="H8" s="5"/>
      <c r="I8" s="5"/>
      <c r="J8" s="5"/>
      <c r="K8" s="5"/>
      <c r="L8" s="5"/>
      <c r="M8" s="5"/>
      <c r="N8" s="5"/>
    </row>
    <row r="9" spans="1:14" x14ac:dyDescent="0.25">
      <c r="A9" s="5"/>
      <c r="B9" s="2"/>
      <c r="C9" s="31" t="s">
        <v>33</v>
      </c>
      <c r="D9" s="20">
        <v>2015</v>
      </c>
      <c r="E9" s="20">
        <v>2016</v>
      </c>
      <c r="F9" s="20">
        <v>2017</v>
      </c>
      <c r="G9" s="20" t="s">
        <v>59</v>
      </c>
      <c r="H9" s="5"/>
      <c r="I9" s="5"/>
      <c r="J9" s="5"/>
      <c r="K9" s="5"/>
      <c r="L9" s="5"/>
      <c r="M9" s="5"/>
      <c r="N9" s="5"/>
    </row>
    <row r="10" spans="1:14" x14ac:dyDescent="0.25">
      <c r="A10" s="26" t="s">
        <v>47</v>
      </c>
      <c r="B10" s="15">
        <v>1</v>
      </c>
      <c r="C10" s="15" t="s">
        <v>34</v>
      </c>
      <c r="D10" s="21">
        <v>4344</v>
      </c>
      <c r="E10" s="24">
        <v>5684</v>
      </c>
      <c r="F10" s="24">
        <v>3502</v>
      </c>
      <c r="G10" s="27">
        <f>(D10-F10)/D10</f>
        <v>0.19383057090239411</v>
      </c>
      <c r="H10" s="5"/>
      <c r="I10" s="5"/>
      <c r="J10" s="5"/>
      <c r="K10" s="5"/>
      <c r="L10" s="5"/>
      <c r="M10" s="5"/>
      <c r="N10" s="5"/>
    </row>
    <row r="11" spans="1:14" x14ac:dyDescent="0.25">
      <c r="A11" s="26" t="s">
        <v>48</v>
      </c>
      <c r="B11" s="16">
        <v>2</v>
      </c>
      <c r="C11" s="16" t="s">
        <v>35</v>
      </c>
      <c r="D11" s="22">
        <v>5146</v>
      </c>
      <c r="E11" s="23">
        <v>5887</v>
      </c>
      <c r="F11" s="23">
        <v>5419</v>
      </c>
      <c r="G11" s="27">
        <f t="shared" ref="G11:G21" si="0">(D11-F11)/D11</f>
        <v>-5.3050913330742328E-2</v>
      </c>
      <c r="H11" s="5"/>
      <c r="I11" s="5"/>
      <c r="J11" s="5"/>
      <c r="K11" s="5"/>
      <c r="L11" s="5"/>
      <c r="M11" s="5"/>
      <c r="N11" s="5"/>
    </row>
    <row r="12" spans="1:14" x14ac:dyDescent="0.25">
      <c r="A12" s="26" t="s">
        <v>49</v>
      </c>
      <c r="B12" s="16">
        <v>3</v>
      </c>
      <c r="C12" s="16" t="s">
        <v>36</v>
      </c>
      <c r="D12" s="22">
        <v>5752</v>
      </c>
      <c r="E12" s="23">
        <v>5654</v>
      </c>
      <c r="F12" s="23">
        <v>5890</v>
      </c>
      <c r="G12" s="27">
        <f t="shared" si="0"/>
        <v>-2.3991655076495134E-2</v>
      </c>
      <c r="H12" s="5"/>
      <c r="I12" s="5"/>
      <c r="J12" s="5"/>
      <c r="K12" s="5"/>
      <c r="L12" s="5"/>
      <c r="M12" s="5"/>
      <c r="N12" s="5"/>
    </row>
    <row r="13" spans="1:14" x14ac:dyDescent="0.25">
      <c r="A13" s="26" t="s">
        <v>50</v>
      </c>
      <c r="B13" s="16">
        <v>4</v>
      </c>
      <c r="C13" s="16" t="s">
        <v>37</v>
      </c>
      <c r="D13" s="23">
        <v>6005</v>
      </c>
      <c r="E13" s="23">
        <v>5746</v>
      </c>
      <c r="F13" s="23">
        <v>5272</v>
      </c>
      <c r="G13" s="27">
        <f t="shared" si="0"/>
        <v>0.12206494587843464</v>
      </c>
      <c r="H13" s="5"/>
      <c r="I13" s="5"/>
      <c r="J13" s="5"/>
      <c r="K13" s="5"/>
      <c r="L13" s="5"/>
      <c r="M13" s="5"/>
      <c r="N13" s="5"/>
    </row>
    <row r="14" spans="1:14" x14ac:dyDescent="0.25">
      <c r="A14" s="26" t="s">
        <v>51</v>
      </c>
      <c r="B14" s="16">
        <v>5</v>
      </c>
      <c r="C14" s="16" t="s">
        <v>38</v>
      </c>
      <c r="D14" s="23">
        <v>5182</v>
      </c>
      <c r="E14" s="23">
        <v>5422</v>
      </c>
      <c r="F14" s="23">
        <v>6141</v>
      </c>
      <c r="G14" s="27">
        <f t="shared" si="0"/>
        <v>-0.18506368197607101</v>
      </c>
      <c r="H14" s="5"/>
      <c r="I14" s="5"/>
      <c r="J14" s="5"/>
      <c r="K14" s="5"/>
      <c r="L14" s="5"/>
      <c r="M14" s="5"/>
      <c r="N14" s="5"/>
    </row>
    <row r="15" spans="1:14" x14ac:dyDescent="0.25">
      <c r="A15" s="26" t="s">
        <v>52</v>
      </c>
      <c r="B15" s="16">
        <v>6</v>
      </c>
      <c r="C15" s="16" t="s">
        <v>39</v>
      </c>
      <c r="D15" s="23">
        <v>5584</v>
      </c>
      <c r="E15" s="23">
        <v>5828</v>
      </c>
      <c r="F15" s="23">
        <v>5630</v>
      </c>
      <c r="G15" s="27">
        <f t="shared" si="0"/>
        <v>-8.2378223495701997E-3</v>
      </c>
      <c r="H15" s="5"/>
      <c r="I15" s="5"/>
      <c r="J15" s="5"/>
      <c r="K15" s="5"/>
      <c r="L15" s="5"/>
      <c r="M15" s="5"/>
      <c r="N15" s="5"/>
    </row>
    <row r="16" spans="1:14" x14ac:dyDescent="0.25">
      <c r="A16" s="26" t="s">
        <v>53</v>
      </c>
      <c r="B16" s="16">
        <v>7</v>
      </c>
      <c r="C16" s="16" t="s">
        <v>40</v>
      </c>
      <c r="D16" s="23">
        <v>5721</v>
      </c>
      <c r="E16" s="23">
        <v>5541</v>
      </c>
      <c r="F16" s="23">
        <v>5763</v>
      </c>
      <c r="G16" s="27">
        <f t="shared" si="0"/>
        <v>-7.341373885684321E-3</v>
      </c>
      <c r="H16" s="5"/>
      <c r="I16" s="5"/>
      <c r="J16" s="5"/>
      <c r="K16" s="5"/>
      <c r="L16" s="5"/>
      <c r="M16" s="5"/>
      <c r="N16" s="5"/>
    </row>
    <row r="17" spans="1:14" x14ac:dyDescent="0.25">
      <c r="A17" s="26" t="s">
        <v>54</v>
      </c>
      <c r="B17" s="16">
        <v>8</v>
      </c>
      <c r="C17" s="16" t="s">
        <v>41</v>
      </c>
      <c r="D17" s="23">
        <v>5523</v>
      </c>
      <c r="E17" s="23">
        <v>4482</v>
      </c>
      <c r="F17" s="23">
        <v>4553</v>
      </c>
      <c r="G17" s="27">
        <f t="shared" si="0"/>
        <v>0.17562918703603114</v>
      </c>
      <c r="H17" s="5"/>
      <c r="I17" s="5"/>
      <c r="J17" s="5"/>
      <c r="K17" s="5"/>
      <c r="L17" s="5"/>
      <c r="M17" s="5"/>
      <c r="N17" s="5"/>
    </row>
    <row r="18" spans="1:14" x14ac:dyDescent="0.25">
      <c r="A18" s="26" t="s">
        <v>55</v>
      </c>
      <c r="B18" s="16">
        <v>9</v>
      </c>
      <c r="C18" s="16" t="s">
        <v>42</v>
      </c>
      <c r="D18" s="23">
        <v>5036</v>
      </c>
      <c r="E18" s="23">
        <v>5650</v>
      </c>
      <c r="F18" s="23">
        <v>6458</v>
      </c>
      <c r="G18" s="27">
        <f t="shared" si="0"/>
        <v>-0.28236695790309768</v>
      </c>
      <c r="H18" s="5"/>
      <c r="I18" s="5"/>
      <c r="J18" s="5"/>
      <c r="K18" s="5"/>
      <c r="L18" s="5"/>
      <c r="M18" s="5"/>
      <c r="N18" s="5"/>
    </row>
    <row r="19" spans="1:14" x14ac:dyDescent="0.25">
      <c r="A19" s="26" t="s">
        <v>56</v>
      </c>
      <c r="B19" s="16">
        <v>10</v>
      </c>
      <c r="C19" s="16" t="s">
        <v>43</v>
      </c>
      <c r="D19" s="23">
        <v>7210</v>
      </c>
      <c r="E19" s="23">
        <v>4571</v>
      </c>
      <c r="F19" s="23">
        <v>6446</v>
      </c>
      <c r="G19" s="27">
        <f t="shared" si="0"/>
        <v>0.10596393897364771</v>
      </c>
      <c r="H19" s="5"/>
      <c r="I19" s="5"/>
      <c r="J19" s="5"/>
      <c r="K19" s="5"/>
      <c r="L19" s="5"/>
      <c r="M19" s="5"/>
      <c r="N19" s="5"/>
    </row>
    <row r="20" spans="1:14" x14ac:dyDescent="0.25">
      <c r="A20" s="26" t="s">
        <v>57</v>
      </c>
      <c r="B20" s="16">
        <v>11</v>
      </c>
      <c r="C20" s="16" t="s">
        <v>44</v>
      </c>
      <c r="D20" s="23">
        <v>6390</v>
      </c>
      <c r="E20" s="83">
        <v>3965</v>
      </c>
      <c r="F20" s="23"/>
      <c r="G20" s="27">
        <f t="shared" si="0"/>
        <v>1</v>
      </c>
      <c r="H20" s="5"/>
      <c r="I20" s="5"/>
      <c r="J20" s="5"/>
      <c r="K20" s="5"/>
      <c r="L20" s="5"/>
      <c r="M20" s="5"/>
      <c r="N20" s="5"/>
    </row>
    <row r="21" spans="1:14" x14ac:dyDescent="0.25">
      <c r="A21" s="26" t="s">
        <v>58</v>
      </c>
      <c r="B21" s="16">
        <v>12</v>
      </c>
      <c r="C21" s="16" t="s">
        <v>45</v>
      </c>
      <c r="D21" s="23">
        <v>5563</v>
      </c>
      <c r="E21" s="83">
        <v>4112</v>
      </c>
      <c r="F21" s="23"/>
      <c r="G21" s="27">
        <f t="shared" si="0"/>
        <v>1</v>
      </c>
      <c r="H21" s="5"/>
      <c r="I21" s="5"/>
      <c r="J21" s="5"/>
      <c r="K21" s="5"/>
      <c r="L21" s="5"/>
      <c r="M21" s="5"/>
      <c r="N21" s="5"/>
    </row>
    <row r="22" spans="1:14" x14ac:dyDescent="0.25">
      <c r="A22" s="5"/>
      <c r="B22" s="16"/>
      <c r="C22" s="16" t="s">
        <v>46</v>
      </c>
      <c r="D22" s="25">
        <f>SUM(D10:D21)</f>
        <v>67456</v>
      </c>
      <c r="E22" s="25">
        <f>SUM(E10:E21)</f>
        <v>62542</v>
      </c>
      <c r="F22" s="25">
        <f>SUM(F10:F21)</f>
        <v>55074</v>
      </c>
      <c r="G22" s="28">
        <f>AVERAGE(G10:G21)</f>
        <v>0.16978635318907057</v>
      </c>
      <c r="H22" s="5"/>
      <c r="I22" s="5"/>
      <c r="J22" s="5"/>
      <c r="K22" s="5"/>
      <c r="L22" s="5"/>
      <c r="M22" s="5"/>
      <c r="N22" s="5"/>
    </row>
    <row r="23" spans="1:1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25">
      <c r="A24" s="5"/>
      <c r="B24" s="5"/>
      <c r="C24" s="11" t="s">
        <v>6</v>
      </c>
      <c r="D24" s="12">
        <v>43116</v>
      </c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</sheetData>
  <mergeCells count="2">
    <mergeCell ref="C2:N2"/>
    <mergeCell ref="B8:G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8" orientation="landscape" r:id="rId1"/>
  <headerFooter>
    <oddHeader>&amp;L&amp;G&amp;C&amp;"-,Negrita"INSTITUTO POLITÉCNICO NACIONAL
CENTRO MEXICANO PARA LA PRODUCCIÓN MÁS LIMPIA&amp;R&amp;G</oddHead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tabSelected="1" workbookViewId="0">
      <selection activeCell="D24" sqref="D24"/>
    </sheetView>
  </sheetViews>
  <sheetFormatPr baseColWidth="10" defaultRowHeight="15" x14ac:dyDescent="0.25"/>
  <cols>
    <col min="1" max="1" width="11.42578125" style="13"/>
    <col min="2" max="2" width="3.5703125" style="13" customWidth="1"/>
    <col min="3" max="3" width="34.5703125" style="13" customWidth="1"/>
    <col min="4" max="4" width="18.140625" style="13" customWidth="1"/>
    <col min="5" max="5" width="32.7109375" style="13" customWidth="1"/>
    <col min="6" max="6" width="11.42578125" style="13"/>
    <col min="7" max="7" width="14.28515625" style="13" bestFit="1" customWidth="1"/>
    <col min="8" max="16384" width="11.42578125" style="13"/>
  </cols>
  <sheetData>
    <row r="1" spans="1:12" ht="21" x14ac:dyDescent="0.35">
      <c r="A1" s="5"/>
      <c r="B1" s="5"/>
      <c r="C1" s="6" t="s">
        <v>129</v>
      </c>
      <c r="D1" s="5"/>
      <c r="E1" s="5"/>
      <c r="F1" s="5"/>
      <c r="G1" s="5"/>
      <c r="H1" s="5"/>
      <c r="I1" s="5"/>
      <c r="J1" s="5"/>
      <c r="K1" s="5"/>
      <c r="L1" s="5"/>
    </row>
    <row r="2" spans="1:12" ht="21" x14ac:dyDescent="0.35">
      <c r="A2" s="5"/>
      <c r="B2" s="5"/>
      <c r="C2" s="87" t="s">
        <v>130</v>
      </c>
      <c r="D2" s="87"/>
      <c r="E2" s="87"/>
      <c r="F2" s="87"/>
      <c r="G2" s="87"/>
      <c r="H2" s="87"/>
      <c r="I2" s="87"/>
      <c r="J2" s="87"/>
      <c r="K2" s="87"/>
      <c r="L2" s="87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ht="28.5" x14ac:dyDescent="0.45">
      <c r="A4" s="5"/>
      <c r="B4" s="5"/>
      <c r="C4" s="5"/>
      <c r="D4" s="5"/>
      <c r="E4" s="5"/>
      <c r="F4" s="7" t="s">
        <v>3</v>
      </c>
      <c r="G4" s="8" t="s">
        <v>144</v>
      </c>
      <c r="H4" s="5"/>
      <c r="I4" s="65" t="s">
        <v>145</v>
      </c>
      <c r="J4" s="5"/>
      <c r="K4" s="5"/>
      <c r="L4" s="5"/>
    </row>
    <row r="5" spans="1:12" x14ac:dyDescent="0.25">
      <c r="A5" s="5"/>
      <c r="B5" s="5"/>
      <c r="C5" s="9" t="s">
        <v>7</v>
      </c>
      <c r="D5" s="29" t="s">
        <v>140</v>
      </c>
      <c r="E5" s="5"/>
      <c r="F5" s="5"/>
      <c r="G5" s="5"/>
      <c r="H5" s="5"/>
      <c r="I5" s="5"/>
      <c r="J5" s="5"/>
      <c r="K5" s="5"/>
      <c r="L5" s="5"/>
    </row>
    <row r="6" spans="1:12" x14ac:dyDescent="0.25">
      <c r="A6" s="5"/>
      <c r="B6" s="5"/>
      <c r="C6" s="9" t="s">
        <v>8</v>
      </c>
      <c r="D6" s="30" t="s">
        <v>140</v>
      </c>
      <c r="E6" s="5"/>
      <c r="F6" s="5"/>
      <c r="G6" s="5"/>
      <c r="H6" s="5"/>
      <c r="I6" s="5"/>
      <c r="J6" s="5"/>
      <c r="K6" s="5"/>
      <c r="L6" s="5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ht="29.25" customHeight="1" x14ac:dyDescent="0.25">
      <c r="A8" s="5"/>
      <c r="B8" s="86" t="s">
        <v>141</v>
      </c>
      <c r="C8" s="86"/>
      <c r="D8" s="86"/>
      <c r="E8" s="86"/>
      <c r="F8" s="5"/>
      <c r="G8" s="5"/>
      <c r="H8" s="5"/>
      <c r="I8" s="5"/>
      <c r="J8" s="5"/>
      <c r="K8" s="5"/>
      <c r="L8" s="5"/>
    </row>
    <row r="9" spans="1:12" ht="29.25" customHeight="1" x14ac:dyDescent="0.25">
      <c r="A9" s="5"/>
      <c r="B9" s="2"/>
      <c r="C9" s="20" t="s">
        <v>1</v>
      </c>
      <c r="D9" s="42" t="s">
        <v>95</v>
      </c>
      <c r="E9" s="20" t="s">
        <v>5</v>
      </c>
      <c r="F9" s="5"/>
      <c r="G9" s="5"/>
      <c r="H9" s="5"/>
      <c r="I9" s="5"/>
      <c r="J9" s="5"/>
      <c r="K9" s="5"/>
      <c r="L9" s="5"/>
    </row>
    <row r="10" spans="1:12" x14ac:dyDescent="0.25">
      <c r="A10" s="26" t="s">
        <v>47</v>
      </c>
      <c r="B10" s="15">
        <v>1</v>
      </c>
      <c r="C10" s="15" t="s">
        <v>138</v>
      </c>
      <c r="D10" s="84">
        <v>42787</v>
      </c>
      <c r="E10" s="24" t="s">
        <v>139</v>
      </c>
      <c r="F10" s="5"/>
      <c r="G10" s="5"/>
      <c r="H10" s="5"/>
      <c r="I10" s="5"/>
      <c r="J10" s="5"/>
      <c r="K10" s="5"/>
      <c r="L10" s="5"/>
    </row>
    <row r="11" spans="1:12" x14ac:dyDescent="0.25">
      <c r="A11" s="26" t="s">
        <v>48</v>
      </c>
      <c r="B11" s="16">
        <v>2</v>
      </c>
      <c r="C11" s="16"/>
      <c r="D11" s="22"/>
      <c r="E11" s="23"/>
      <c r="F11" s="5"/>
      <c r="G11" s="5"/>
      <c r="H11" s="5"/>
      <c r="I11" s="5"/>
      <c r="J11" s="5"/>
      <c r="K11" s="5"/>
      <c r="L11" s="5"/>
    </row>
    <row r="12" spans="1:12" x14ac:dyDescent="0.25">
      <c r="A12" s="26" t="s">
        <v>49</v>
      </c>
      <c r="B12" s="16">
        <v>3</v>
      </c>
      <c r="C12" s="16"/>
      <c r="D12" s="22"/>
      <c r="E12" s="23"/>
      <c r="F12" s="5"/>
      <c r="G12" s="5"/>
      <c r="H12" s="5"/>
      <c r="I12" s="5"/>
      <c r="J12" s="5"/>
      <c r="K12" s="5"/>
      <c r="L12" s="5"/>
    </row>
    <row r="13" spans="1:12" x14ac:dyDescent="0.25">
      <c r="A13" s="26" t="s">
        <v>50</v>
      </c>
      <c r="B13" s="16">
        <v>4</v>
      </c>
      <c r="C13" s="16"/>
      <c r="D13" s="23"/>
      <c r="E13" s="23"/>
      <c r="F13" s="5"/>
      <c r="G13" s="5"/>
      <c r="H13" s="5"/>
      <c r="I13" s="5"/>
      <c r="J13" s="5"/>
      <c r="K13" s="5"/>
      <c r="L13" s="5"/>
    </row>
    <row r="14" spans="1:12" x14ac:dyDescent="0.25">
      <c r="A14" s="26" t="s">
        <v>51</v>
      </c>
      <c r="B14" s="16">
        <v>5</v>
      </c>
      <c r="C14" s="16"/>
      <c r="D14" s="23"/>
      <c r="E14" s="23"/>
      <c r="F14" s="5"/>
      <c r="G14" s="5"/>
      <c r="H14" s="5"/>
      <c r="I14" s="5"/>
      <c r="J14" s="5"/>
      <c r="K14" s="5"/>
      <c r="L14" s="5"/>
    </row>
    <row r="15" spans="1:12" x14ac:dyDescent="0.25">
      <c r="A15" s="26" t="s">
        <v>52</v>
      </c>
      <c r="B15" s="16">
        <v>6</v>
      </c>
      <c r="C15" s="16"/>
      <c r="D15" s="23"/>
      <c r="E15" s="23"/>
      <c r="F15" s="5"/>
      <c r="G15" s="5"/>
      <c r="H15" s="5"/>
      <c r="I15" s="5"/>
      <c r="J15" s="5"/>
      <c r="K15" s="5"/>
      <c r="L15" s="5"/>
    </row>
    <row r="16" spans="1:12" x14ac:dyDescent="0.25">
      <c r="A16" s="26" t="s">
        <v>53</v>
      </c>
      <c r="B16" s="16">
        <v>7</v>
      </c>
      <c r="C16" s="16"/>
      <c r="D16" s="23"/>
      <c r="E16" s="23"/>
      <c r="F16" s="5"/>
      <c r="G16" s="5"/>
      <c r="H16" s="5"/>
      <c r="I16" s="5"/>
      <c r="J16" s="5"/>
      <c r="K16" s="5"/>
      <c r="L16" s="5"/>
    </row>
    <row r="17" spans="1:12" x14ac:dyDescent="0.25">
      <c r="A17" s="26" t="s">
        <v>54</v>
      </c>
      <c r="B17" s="16">
        <v>8</v>
      </c>
      <c r="C17" s="16"/>
      <c r="D17" s="23"/>
      <c r="E17" s="23"/>
      <c r="F17" s="5"/>
      <c r="G17" s="5"/>
      <c r="H17" s="5"/>
      <c r="I17" s="5"/>
      <c r="J17" s="5"/>
      <c r="K17" s="5"/>
      <c r="L17" s="5"/>
    </row>
    <row r="18" spans="1:12" x14ac:dyDescent="0.25">
      <c r="A18" s="26" t="s">
        <v>55</v>
      </c>
      <c r="B18" s="16">
        <v>9</v>
      </c>
      <c r="C18" s="16"/>
      <c r="D18" s="23"/>
      <c r="E18" s="23"/>
      <c r="F18" s="5"/>
      <c r="G18" s="5"/>
      <c r="H18" s="5"/>
      <c r="I18" s="5"/>
      <c r="J18" s="5"/>
      <c r="K18" s="5"/>
      <c r="L18" s="5"/>
    </row>
    <row r="19" spans="1:12" x14ac:dyDescent="0.25">
      <c r="A19" s="26" t="s">
        <v>56</v>
      </c>
      <c r="B19" s="16">
        <v>10</v>
      </c>
      <c r="C19" s="16"/>
      <c r="D19" s="23"/>
      <c r="E19" s="23"/>
      <c r="F19" s="5"/>
      <c r="G19" s="5"/>
      <c r="H19" s="5"/>
      <c r="I19" s="5"/>
      <c r="J19" s="5"/>
      <c r="K19" s="5"/>
      <c r="L19" s="5"/>
    </row>
    <row r="20" spans="1:12" x14ac:dyDescent="0.25">
      <c r="A20" s="26" t="s">
        <v>57</v>
      </c>
      <c r="B20" s="16">
        <v>11</v>
      </c>
      <c r="C20" s="16"/>
      <c r="D20" s="23"/>
      <c r="E20" s="82"/>
      <c r="F20" s="5"/>
      <c r="G20" s="5"/>
      <c r="H20" s="5"/>
      <c r="I20" s="5"/>
      <c r="J20" s="5"/>
      <c r="K20" s="5"/>
      <c r="L20" s="5"/>
    </row>
    <row r="21" spans="1:12" x14ac:dyDescent="0.25">
      <c r="A21" s="26" t="s">
        <v>58</v>
      </c>
      <c r="B21" s="16">
        <v>12</v>
      </c>
      <c r="C21" s="16"/>
      <c r="D21" s="23"/>
      <c r="E21" s="82"/>
      <c r="F21" s="5"/>
      <c r="G21" s="5"/>
      <c r="H21" s="5"/>
      <c r="I21" s="5"/>
      <c r="J21" s="5"/>
      <c r="K21" s="5"/>
      <c r="L21" s="5"/>
    </row>
    <row r="22" spans="1:12" x14ac:dyDescent="0.25">
      <c r="A22" s="5"/>
      <c r="B22" s="16"/>
      <c r="C22" s="16"/>
      <c r="D22" s="25"/>
      <c r="E22" s="25"/>
      <c r="F22" s="5"/>
      <c r="G22" s="5"/>
      <c r="H22" s="5"/>
      <c r="I22" s="5"/>
      <c r="J22" s="5"/>
      <c r="K22" s="5"/>
      <c r="L22" s="5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5"/>
      <c r="B24" s="5"/>
      <c r="C24" s="11" t="s">
        <v>6</v>
      </c>
      <c r="D24" s="12">
        <v>43116</v>
      </c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</sheetData>
  <mergeCells count="2">
    <mergeCell ref="C2:L2"/>
    <mergeCell ref="B8:E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8" orientation="landscape" r:id="rId1"/>
  <headerFooter>
    <oddHeader>&amp;L&amp;G&amp;C&amp;"-,Negrita"INSTITUTO POLITÉCNICO NACIONAL
CENTRO MEXICANO PARA LA PRODUCCIÓN MÁS LIMPIA&amp;R&amp;G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</vt:i4>
      </vt:variant>
    </vt:vector>
  </HeadingPairs>
  <TitlesOfParts>
    <vt:vector size="18" baseType="lpstr">
      <vt:lpstr>O1</vt:lpstr>
      <vt:lpstr>O2</vt:lpstr>
      <vt:lpstr>O3</vt:lpstr>
      <vt:lpstr>O4</vt:lpstr>
      <vt:lpstr>O5</vt:lpstr>
      <vt:lpstr>O6</vt:lpstr>
      <vt:lpstr>O7</vt:lpstr>
      <vt:lpstr>O8</vt:lpstr>
      <vt:lpstr>O9</vt:lpstr>
      <vt:lpstr>'O1'!Área_de_impresión</vt:lpstr>
      <vt:lpstr>'O2'!Área_de_impresión</vt:lpstr>
      <vt:lpstr>'O3'!Área_de_impresión</vt:lpstr>
      <vt:lpstr>'O4'!Área_de_impresión</vt:lpstr>
      <vt:lpstr>'O5'!Área_de_impresión</vt:lpstr>
      <vt:lpstr>'O6'!Área_de_impresión</vt:lpstr>
      <vt:lpstr>'O7'!Área_de_impresión</vt:lpstr>
      <vt:lpstr>'O8'!Área_de_impresión</vt:lpstr>
      <vt:lpstr>'O9'!Área_de_impresión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Gisela Tristan</dc:creator>
  <cp:lastModifiedBy>Ing. Pedro Sebastián Vargas</cp:lastModifiedBy>
  <cp:lastPrinted>2017-12-11T16:12:40Z</cp:lastPrinted>
  <dcterms:created xsi:type="dcterms:W3CDTF">2017-12-08T19:09:20Z</dcterms:created>
  <dcterms:modified xsi:type="dcterms:W3CDTF">2018-01-17T21:24:43Z</dcterms:modified>
</cp:coreProperties>
</file>