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getri\Documents\GIS\CMPL\DuranteInfluenza\"/>
    </mc:Choice>
  </mc:AlternateContent>
  <xr:revisionPtr revIDLastSave="0" documentId="13_ncr:1_{E9DDD2C5-7A88-4C33-9AAF-F7FC3AC0F11A}" xr6:coauthVersionLast="43" xr6:coauthVersionMax="43" xr10:uidLastSave="{00000000-0000-0000-0000-000000000000}"/>
  <bookViews>
    <workbookView xWindow="-120" yWindow="-120" windowWidth="20730" windowHeight="11160" activeTab="5" xr2:uid="{00000000-000D-0000-FFFF-FFFF00000000}"/>
  </bookViews>
  <sheets>
    <sheet name="PMA" sheetId="1" r:id="rId1"/>
    <sheet name="Indicadores" sheetId="2" r:id="rId2"/>
    <sheet name="1T" sheetId="3" r:id="rId3"/>
    <sheet name="2T" sheetId="4" r:id="rId4"/>
    <sheet name="1T-2T" sheetId="5" r:id="rId5"/>
    <sheet name="1T-2T-4T" sheetId="6" r:id="rId6"/>
  </sheets>
  <definedNames>
    <definedName name="_xlnm.Print_Area" localSheetId="2">'1T'!$A$3:$G$23</definedName>
    <definedName name="_xlnm.Print_Area" localSheetId="4">'1T-2T'!$A$3:$F$23</definedName>
    <definedName name="_xlnm.Print_Area" localSheetId="5">'1T-2T-4T'!$A$3:$F$23</definedName>
    <definedName name="_xlnm.Print_Area" localSheetId="3">'2T'!$A$3:$G$23</definedName>
    <definedName name="_xlnm.Print_Area" localSheetId="1">Indicadores!$A$3:$G$23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0" i="6" l="1"/>
  <c r="BI41" i="1" l="1"/>
  <c r="E6" i="2" l="1"/>
  <c r="H45" i="1" l="1"/>
  <c r="H33" i="1"/>
  <c r="H26" i="1"/>
  <c r="H21" i="1"/>
  <c r="H14" i="1"/>
  <c r="AD4" i="1"/>
  <c r="H8" i="1" l="1"/>
  <c r="H41" i="1" l="1"/>
  <c r="E10" i="2" l="1"/>
  <c r="D10" i="2"/>
  <c r="BI19" i="1"/>
  <c r="E11" i="2" s="1"/>
  <c r="H16" i="1" l="1"/>
  <c r="G4" i="1"/>
  <c r="BI46" i="1"/>
  <c r="BI42" i="1"/>
  <c r="BI17" i="1"/>
  <c r="E19" i="2" l="1"/>
  <c r="E15" i="2"/>
  <c r="E23" i="2"/>
  <c r="E22" i="2"/>
  <c r="E21" i="2"/>
  <c r="E20" i="2"/>
  <c r="E18" i="2"/>
  <c r="E17" i="2"/>
  <c r="E14" i="2"/>
  <c r="E13" i="2"/>
  <c r="E12" i="2"/>
  <c r="E9" i="2"/>
  <c r="E8" i="2"/>
  <c r="E7" i="2"/>
  <c r="E5" i="2"/>
  <c r="C6" i="2"/>
  <c r="C21" i="2"/>
  <c r="C19" i="2"/>
  <c r="C16" i="2"/>
  <c r="C14" i="2"/>
  <c r="C12" i="2"/>
  <c r="C8" i="2"/>
  <c r="C5" i="2"/>
  <c r="B21" i="2"/>
  <c r="B19" i="2"/>
  <c r="B16" i="2"/>
  <c r="B14" i="2"/>
  <c r="B12" i="2"/>
  <c r="B8" i="2"/>
  <c r="B6" i="2"/>
  <c r="B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Gisela Tristan</author>
  </authors>
  <commentList>
    <comment ref="D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Gisela Tristan:</t>
        </r>
        <r>
          <rPr>
            <sz val="9"/>
            <color indexed="81"/>
            <rFont val="Tahoma"/>
            <family val="2"/>
          </rPr>
          <t xml:space="preserve">
diferentes a computadora, energía eléctrica</t>
        </r>
      </text>
    </comment>
    <comment ref="C1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Gisela Tristan:</t>
        </r>
        <r>
          <rPr>
            <sz val="9"/>
            <color indexed="81"/>
            <rFont val="Tahoma"/>
            <family val="2"/>
          </rPr>
          <t xml:space="preserve">
Pueden ser la campaña de reforestación del 5 de junio, la campaña de rescate electrónico y falta una</t>
        </r>
      </text>
    </comment>
    <comment ref="B1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Gisela Tristan:</t>
        </r>
        <r>
          <rPr>
            <sz val="9"/>
            <color indexed="81"/>
            <rFont val="Tahoma"/>
            <family val="2"/>
          </rPr>
          <t xml:space="preserve">
Checar con Raúl, ahora se maneja por rendimiento, aún no salen las disposiciones del 2018</t>
        </r>
      </text>
    </comment>
    <comment ref="BI3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Gisela Tristan:</t>
        </r>
        <r>
          <rPr>
            <sz val="9"/>
            <color indexed="81"/>
            <rFont val="Tahoma"/>
            <family val="2"/>
          </rPr>
          <t xml:space="preserve">
considerando como superficie de captación tanto la azotea como el estacionamiento, lo cual elevaría mucho la inversión. O 465 m3/año en caso de sólo considerar la azotea</t>
        </r>
      </text>
    </comment>
    <comment ref="B4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Gisela Tristan:</t>
        </r>
        <r>
          <rPr>
            <sz val="9"/>
            <color indexed="81"/>
            <rFont val="Tahoma"/>
            <family val="2"/>
          </rPr>
          <t xml:space="preserve">
Preguntar a Pedro, aún no establecen los lineamientos</t>
        </r>
      </text>
    </comment>
  </commentList>
</comments>
</file>

<file path=xl/sharedStrings.xml><?xml version="1.0" encoding="utf-8"?>
<sst xmlns="http://schemas.openxmlformats.org/spreadsheetml/2006/main" count="632" uniqueCount="198">
  <si>
    <t>CRONOGRAMA 2018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</si>
  <si>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</si>
  <si>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</si>
  <si>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</si>
  <si>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</si>
  <si>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</si>
  <si>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</si>
  <si>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</si>
  <si>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</si>
  <si>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</si>
  <si>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</si>
  <si>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</si>
  <si>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</si>
  <si>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OBJETIVOS</t>
  </si>
  <si>
    <t>ACTIVIDADES</t>
  </si>
  <si>
    <t>RECURSOS</t>
  </si>
  <si>
    <t>RESPONSABLE</t>
  </si>
  <si>
    <t>FECHA LÍMITE</t>
  </si>
  <si>
    <t>EVALUACIÓN DE RESULTADOS</t>
  </si>
  <si>
    <t>¿CÓMO SE EVALÚA?</t>
  </si>
  <si>
    <t>¿QUIÉN EVALÚA?</t>
  </si>
  <si>
    <t>INDICADORES RELACIONADOS</t>
  </si>
  <si>
    <t>DESCRIPCIÓN</t>
  </si>
  <si>
    <t>VALOR</t>
  </si>
  <si>
    <t>UNIDAD</t>
  </si>
  <si>
    <t>Realizar 3 pláticas de sensibilización en materia ambiental a la comunidad del CMP+L para diciembre de 2018</t>
  </si>
  <si>
    <t>Reducir 3% el consumo per cápita de papel bond respecto al consumo de 2017, para diciembre de 2018</t>
  </si>
  <si>
    <t>Realizar 3 acciones de difusión o de participación social en materia ambiental, a diciembre de 2018</t>
  </si>
  <si>
    <t>Regar áreas verdes con agua tratada para diciembre de 2018</t>
  </si>
  <si>
    <t>Mejorar el programa de manejo adecuado de residuos para diciembre de 2018</t>
  </si>
  <si>
    <t>Captar y utilizar agua pluvial para diciembre de 2019</t>
  </si>
  <si>
    <t>Dic 2018</t>
  </si>
  <si>
    <t>Actualizado al:</t>
  </si>
  <si>
    <t>Buscar proveedores para la instalación de un sistema de captación de agua pluvial</t>
  </si>
  <si>
    <t>Buscar recursos económicos para la instalación del sistema</t>
  </si>
  <si>
    <t>Presentar propuesta a la Dirección</t>
  </si>
  <si>
    <t>Evaluar técnica y ambientalmente, la oportunidad de agua pluvial</t>
  </si>
  <si>
    <t>Autorización del recurso</t>
  </si>
  <si>
    <t>Instalación del sistema de captación de agua pluvial</t>
  </si>
  <si>
    <t>Operación del sistema de captación de agua pluvial</t>
  </si>
  <si>
    <t>Obtener cotización detallada de un sistema de captación</t>
  </si>
  <si>
    <t>DIP</t>
  </si>
  <si>
    <t>GT</t>
  </si>
  <si>
    <t>GETD</t>
  </si>
  <si>
    <t>AFV</t>
  </si>
  <si>
    <t>IPN - AFV</t>
  </si>
  <si>
    <t>Proveedor</t>
  </si>
  <si>
    <t>Recursos económicos</t>
  </si>
  <si>
    <t>Automóbil para visita a proveedores, visita a exposiciones</t>
  </si>
  <si>
    <t>Algunos proveedores cobran por cotizar</t>
  </si>
  <si>
    <t>A través del diagnóstico de P+L del CMPL 2017</t>
  </si>
  <si>
    <t>Con una relación de proveedores donde se incluyan sus datos y sus sistemas propuestos</t>
  </si>
  <si>
    <t>JGO / AFG</t>
  </si>
  <si>
    <t>Cotizaciones</t>
  </si>
  <si>
    <t>Minuta del SIG y/o de la Revisión por la Dirección</t>
  </si>
  <si>
    <t>EAV</t>
  </si>
  <si>
    <t>m3/año</t>
  </si>
  <si>
    <t>Que se encuentre autorizado el recurso</t>
  </si>
  <si>
    <t>APO</t>
  </si>
  <si>
    <t>Visual</t>
  </si>
  <si>
    <t>Revisión técnica operando el sistema</t>
  </si>
  <si>
    <t>Cantidad máxima de agua de lluvia que puede captarse</t>
  </si>
  <si>
    <t>% de cobertura del servicio de agua con agua de  lluvia</t>
  </si>
  <si>
    <t>Cantidad de agua de lluvia que es captada</t>
  </si>
  <si>
    <t>%</t>
  </si>
  <si>
    <t>Objetivos Ambientales 2018</t>
  </si>
  <si>
    <t>Seleccionar propuestas de acciones de difusión</t>
  </si>
  <si>
    <t>Presentar propuestas de acciones de difusión al Comité del SIG</t>
  </si>
  <si>
    <t>Aprobar acciones de difusión</t>
  </si>
  <si>
    <t>Posibles recursos económicos</t>
  </si>
  <si>
    <t>Comité SIG</t>
  </si>
  <si>
    <t>Responsable ambiental</t>
  </si>
  <si>
    <t>Grupo de trabajo</t>
  </si>
  <si>
    <t>Realizar plática de sensibilización 3</t>
  </si>
  <si>
    <t>Dar mantenimiento adecuado a los vehículos</t>
  </si>
  <si>
    <t>Minuta donde se aprueben las propuestas</t>
  </si>
  <si>
    <t>Número de acciones de difusión o de participación social realizadas en el 2018</t>
  </si>
  <si>
    <t>acciones/año</t>
  </si>
  <si>
    <t>Evidencias dpcumentales o fotográficas</t>
  </si>
  <si>
    <t>Número de platicas de sensibilización realizadas en el 2018</t>
  </si>
  <si>
    <t>Número de personal sensibilizado en el 2018</t>
  </si>
  <si>
    <t>personas/año</t>
  </si>
  <si>
    <t>pláticas/año</t>
  </si>
  <si>
    <t>Lista de asistencia</t>
  </si>
  <si>
    <t>Monitorear el uso de combustible</t>
  </si>
  <si>
    <t>Consumo de combustible</t>
  </si>
  <si>
    <t>l/año</t>
  </si>
  <si>
    <t>Consumo de combustible per cápita</t>
  </si>
  <si>
    <t>l/año-persona</t>
  </si>
  <si>
    <t>km/l</t>
  </si>
  <si>
    <t>Rendimiento promedio de combustible</t>
  </si>
  <si>
    <t>Elaborar material relativo al manejo eficiente de vehículos</t>
  </si>
  <si>
    <t>Programar salidas de mensajería</t>
  </si>
  <si>
    <t>Procurar el uso de transporte público</t>
  </si>
  <si>
    <t>Documentos del servicio al auto</t>
  </si>
  <si>
    <t>JRDV</t>
  </si>
  <si>
    <t>JRVD</t>
  </si>
  <si>
    <t>DIP / JRDV</t>
  </si>
  <si>
    <t>Todos</t>
  </si>
  <si>
    <t>Entrega de correo con información pertinente al responsable ambeintal</t>
  </si>
  <si>
    <t xml:space="preserve">Material </t>
  </si>
  <si>
    <t>Contactar al área de servicios generales del IPN para conocer trámite</t>
  </si>
  <si>
    <t>Gestionar la solicitud oficial del servicio de agua tratada al departamento de servicios generales del IPN</t>
  </si>
  <si>
    <t>Regar con agua tratada</t>
  </si>
  <si>
    <t>Monitorear consumo de agua tratada</t>
  </si>
  <si>
    <t>Oficio</t>
  </si>
  <si>
    <t>Personal de jardinería</t>
  </si>
  <si>
    <t>permanente</t>
  </si>
  <si>
    <t>SIP / JRDV</t>
  </si>
  <si>
    <t>Jefes de área</t>
  </si>
  <si>
    <t>Acuse del oficio</t>
  </si>
  <si>
    <t>Inspección visual, evidencia fotográfica</t>
  </si>
  <si>
    <t>Información entregada</t>
  </si>
  <si>
    <t>Implementar medidas</t>
  </si>
  <si>
    <t>Posiblemente costos económicos</t>
  </si>
  <si>
    <t>Monitorear consumo de papel</t>
  </si>
  <si>
    <t>Procurar la edición en pantalla</t>
  </si>
  <si>
    <t>Entregar PTE electrónicas</t>
  </si>
  <si>
    <t>Imprimir sólo trabajos finales</t>
  </si>
  <si>
    <t>Informe del Diagnóstico de P+L</t>
  </si>
  <si>
    <t>Inspección visual</t>
  </si>
  <si>
    <t>Residuos generados</t>
  </si>
  <si>
    <t>kg/año</t>
  </si>
  <si>
    <t>Residuos aprovechados, reusados, reciclados</t>
  </si>
  <si>
    <t>PRG</t>
  </si>
  <si>
    <t>Instalar sistema</t>
  </si>
  <si>
    <t>Monitorear consumo de energía</t>
  </si>
  <si>
    <t>Económicos</t>
  </si>
  <si>
    <t>JBLI</t>
  </si>
  <si>
    <t>Dirección</t>
  </si>
  <si>
    <t>Consumo de papel per cápita</t>
  </si>
  <si>
    <t>Consumo de papel</t>
  </si>
  <si>
    <t>kg/año-persona</t>
  </si>
  <si>
    <t>Consumo de energía eléctrica</t>
  </si>
  <si>
    <t>kWh/año</t>
  </si>
  <si>
    <t>Consumo de energía eléctrica per cápita</t>
  </si>
  <si>
    <t>kWh/año-persona</t>
  </si>
  <si>
    <t>Cobertura con energía limpias</t>
  </si>
  <si>
    <t>Objetivos ambientales</t>
  </si>
  <si>
    <t>% Avance</t>
  </si>
  <si>
    <t>Evaluar la oportunidad de instalar paneles fotovoltáicos</t>
  </si>
  <si>
    <t>Descripción</t>
  </si>
  <si>
    <t>Valor</t>
  </si>
  <si>
    <t>Unidad</t>
  </si>
  <si>
    <t>EAV / GT</t>
  </si>
  <si>
    <t>ene / ago 18</t>
  </si>
  <si>
    <t>Están agendadas para mayo, agosto y diciembre</t>
  </si>
  <si>
    <t>Plática con los alumnos</t>
  </si>
  <si>
    <t>Comentarios / Observaciones</t>
  </si>
  <si>
    <t>Sin avance</t>
  </si>
  <si>
    <t>Indicadores relacionados
Primer Trimestre</t>
  </si>
  <si>
    <t>Agua tratada en riego</t>
  </si>
  <si>
    <t>Cobertura del servicio de agua con agua tratada</t>
  </si>
  <si>
    <t>% de Residuos aprovechados, reusados, reciclados</t>
  </si>
  <si>
    <t>Número de personal CMPL</t>
  </si>
  <si>
    <t>Sin dato</t>
  </si>
  <si>
    <t>Mantener constante el consumo de energía eléctrica de 2018 respecto al consumo del 2017</t>
  </si>
  <si>
    <t>Aumentar el 3% el rendimiento del combustioble de la flota vehicular respecto al 2017</t>
  </si>
  <si>
    <t>Kilometros recorridos</t>
  </si>
  <si>
    <t>km</t>
  </si>
  <si>
    <t>meta 2018</t>
  </si>
  <si>
    <t>INDICADORES PRIMER TRIMESTRE</t>
  </si>
  <si>
    <t>Hacer estudio de generación de RSU y RME</t>
  </si>
  <si>
    <t>Hacer estudio de generación de RP</t>
  </si>
  <si>
    <t>Asistir a los talleres sobre RP de parte de la CPS</t>
  </si>
  <si>
    <t>Subir información en la plataforma de residuos</t>
  </si>
  <si>
    <t>Comision de Residuos</t>
  </si>
  <si>
    <t>Comisión de Residuos</t>
  </si>
  <si>
    <t>19 abr, 03 y 24 may 2018</t>
  </si>
  <si>
    <t>JGO / AFG / CRH / EG</t>
  </si>
  <si>
    <t>JGO / AFG / GT / CRH</t>
  </si>
  <si>
    <t>JGO / AFG / GT / CR / EG</t>
  </si>
  <si>
    <t>Presentar propuesta en tres pasos a la Dirección</t>
  </si>
  <si>
    <t>Buscar alternativas para el reuso, reciclaje, disminución o aprovechamiento de residuos (diagnóstico P+L)</t>
  </si>
  <si>
    <t>Disponer adecuadamente los RP</t>
  </si>
  <si>
    <t>% AVANCE POR OBJETIVO</t>
  </si>
  <si>
    <t>% AVANCE POR ACTIVIDAD</t>
  </si>
  <si>
    <t>Implementar acción de difusión 1 (campaña de reforestación del 5 de junio)</t>
  </si>
  <si>
    <t>Implementar acción de difusión 2 (campaña de rescate electrónico en septiembre)</t>
  </si>
  <si>
    <t>Aumentar 3% el rendimiento del combustible de la flota vehicular respecto al 2017</t>
  </si>
  <si>
    <t>Realizar 2 pláticas a los alumnos al inicio del ciclo escolar</t>
  </si>
  <si>
    <t>plátcas/año</t>
  </si>
  <si>
    <t>Instruir al personal de jardinería sobre el riego con agua tratada y buenas prácticas para el ahorro de agua</t>
  </si>
  <si>
    <t>rrespecto al RSU generados</t>
  </si>
  <si>
    <t>INDICADORESSEGUNDO TRIMESTRE</t>
  </si>
  <si>
    <t>ALGUNOS DATOS ABARCAN A AGOSTO</t>
  </si>
  <si>
    <t>INDICADORES PRIMER - SEGUNDO TRIMESTRE</t>
  </si>
  <si>
    <t>97 paquetes al 30 junio y 124 paquetes de 500 hojas al cierre de agisto de 2018</t>
  </si>
  <si>
    <t>32208 a jun18 y 42159 al cierre de agosto de 2018</t>
  </si>
  <si>
    <t>48 1T; 53 2T</t>
  </si>
  <si>
    <t>INDICADORES</t>
  </si>
  <si>
    <t>Evidencias documentales o fotográficas</t>
  </si>
  <si>
    <t>Implementar acción de difusión 3 (cartel del coloquio ambiental sobre huella del carbono)</t>
  </si>
  <si>
    <t>OBJETIVO ALCANZADO</t>
  </si>
  <si>
    <t>Sí</t>
  </si>
  <si>
    <t>No</t>
  </si>
  <si>
    <t>Indicadores relacionados
Segundo Trimestre</t>
  </si>
  <si>
    <t>INDICADORES PRIMER - SEGUNDO TRIMESTRE - CUARTO 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</si>
</sst>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d/mmm/yy"/>
    <numFmt numFmtId="165" formatCode="_-* #,##0_-;\-* #,##0_-;_-* &quot;-&quot;??_-;_-@_-"/>
  </numFmts>
  <fonts count="16" x14ac:knownFonts="1">
    <font>
      <sz val="11"/>
      <color theme="1"/>
      <name val="Calibri"/>
      <family val="2"/>
      <scheme val="minor"/>
    </font>
    <font>
      <b/>
      <sz val="24"/>
      <color theme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5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8"/>
      <color theme="3"/>
      <name val="Calibri"/>
      <family val="2"/>
      <scheme val="minor"/>
    </font>
    <font>
      <b/>
      <i/>
      <sz val="16"/>
      <color theme="5"/>
      <name val="Calibri"/>
      <family val="2"/>
      <scheme val="minor"/>
    </font>
    <font>
      <b/>
      <sz val="42"/>
      <color theme="9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22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6"/>
      <color theme="9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lightUp">
        <fgColor theme="1" tint="0.499984740745262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  <border>
      <left/>
      <right/>
      <top/>
      <bottom style="thin">
        <color theme="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3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5" fontId="7" fillId="0" borderId="0" xfId="0" applyNumberFormat="1" applyFont="1" applyAlignment="1">
      <alignment horizontal="left" wrapText="1"/>
    </xf>
    <xf numFmtId="9" fontId="0" fillId="0" borderId="0" xfId="2" applyFont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43" fontId="1" fillId="0" borderId="0" xfId="1" applyFont="1" applyAlignment="1">
      <alignment vertical="center" wrapText="1"/>
    </xf>
    <xf numFmtId="43" fontId="5" fillId="3" borderId="8" xfId="1" applyFont="1" applyFill="1" applyBorder="1" applyAlignment="1">
      <alignment horizontal="center" vertical="center" wrapText="1"/>
    </xf>
    <xf numFmtId="43" fontId="0" fillId="0" borderId="0" xfId="1" applyFont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1" xfId="0" quotePrefix="1" applyNumberFormat="1" applyBorder="1" applyAlignment="1">
      <alignment horizontal="center" vertical="center" wrapText="1"/>
    </xf>
    <xf numFmtId="9" fontId="0" fillId="0" borderId="11" xfId="2" quotePrefix="1" applyFont="1" applyBorder="1" applyAlignment="1">
      <alignment horizontal="center" vertical="center" wrapText="1"/>
    </xf>
    <xf numFmtId="0" fontId="0" fillId="2" borderId="11" xfId="0" applyFill="1" applyBorder="1" applyAlignment="1">
      <alignment vertical="center" wrapText="1"/>
    </xf>
    <xf numFmtId="43" fontId="0" fillId="0" borderId="11" xfId="1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0" fontId="0" fillId="0" borderId="16" xfId="0" applyBorder="1" applyAlignment="1">
      <alignment horizontal="center" vertical="center" wrapText="1"/>
    </xf>
    <xf numFmtId="164" fontId="0" fillId="0" borderId="16" xfId="0" applyNumberFormat="1" applyBorder="1" applyAlignment="1">
      <alignment horizontal="center" vertical="center" wrapText="1"/>
    </xf>
    <xf numFmtId="9" fontId="0" fillId="0" borderId="16" xfId="2" applyFont="1" applyBorder="1" applyAlignment="1">
      <alignment horizontal="center" vertical="center" wrapText="1"/>
    </xf>
    <xf numFmtId="0" fontId="0" fillId="2" borderId="16" xfId="0" applyFill="1" applyBorder="1" applyAlignment="1">
      <alignment vertical="center" wrapText="1"/>
    </xf>
    <xf numFmtId="43" fontId="0" fillId="0" borderId="16" xfId="1" applyFont="1" applyBorder="1" applyAlignment="1">
      <alignment vertical="center" wrapText="1"/>
    </xf>
    <xf numFmtId="0" fontId="0" fillId="0" borderId="17" xfId="0" applyBorder="1" applyAlignment="1">
      <alignment horizontal="center" vertical="center" wrapText="1"/>
    </xf>
    <xf numFmtId="9" fontId="0" fillId="0" borderId="11" xfId="2" applyFont="1" applyBorder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0" fillId="4" borderId="11" xfId="0" applyFill="1" applyBorder="1" applyAlignment="1">
      <alignment vertical="center" wrapText="1"/>
    </xf>
    <xf numFmtId="0" fontId="0" fillId="4" borderId="16" xfId="0" applyFill="1" applyBorder="1" applyAlignment="1">
      <alignment vertical="center" wrapText="1"/>
    </xf>
    <xf numFmtId="164" fontId="0" fillId="0" borderId="0" xfId="0" quotePrefix="1" applyNumberFormat="1" applyAlignment="1">
      <alignment horizontal="center" vertical="center" wrapText="1"/>
    </xf>
    <xf numFmtId="9" fontId="0" fillId="0" borderId="0" xfId="2" quotePrefix="1" applyFont="1" applyAlignment="1">
      <alignment horizontal="center" vertical="center" wrapText="1"/>
    </xf>
    <xf numFmtId="0" fontId="0" fillId="5" borderId="0" xfId="0" applyFill="1" applyAlignment="1">
      <alignment vertical="center" wrapText="1"/>
    </xf>
    <xf numFmtId="0" fontId="0" fillId="5" borderId="0" xfId="0" applyFill="1" applyAlignment="1">
      <alignment horizontal="center" vertical="center" wrapText="1"/>
    </xf>
    <xf numFmtId="43" fontId="11" fillId="0" borderId="0" xfId="1" applyFont="1" applyAlignment="1">
      <alignment vertical="center" wrapText="1"/>
    </xf>
    <xf numFmtId="165" fontId="0" fillId="0" borderId="0" xfId="1" applyNumberFormat="1" applyFont="1" applyAlignment="1">
      <alignment vertical="center" wrapText="1"/>
    </xf>
    <xf numFmtId="165" fontId="0" fillId="0" borderId="16" xfId="1" applyNumberFormat="1" applyFont="1" applyBorder="1" applyAlignment="1">
      <alignment vertical="center" wrapText="1"/>
    </xf>
    <xf numFmtId="0" fontId="9" fillId="0" borderId="0" xfId="0" applyFont="1" applyAlignment="1">
      <alignment horizontal="left" wrapText="1"/>
    </xf>
    <xf numFmtId="9" fontId="12" fillId="0" borderId="0" xfId="2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0" fillId="0" borderId="11" xfId="0" applyBorder="1" applyAlignment="1">
      <alignment horizontal="left" vertical="center" wrapText="1"/>
    </xf>
    <xf numFmtId="165" fontId="0" fillId="0" borderId="11" xfId="1" applyNumberFormat="1" applyFont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 wrapText="1"/>
    </xf>
    <xf numFmtId="0" fontId="0" fillId="9" borderId="19" xfId="0" applyFill="1" applyBorder="1" applyAlignment="1">
      <alignment vertical="center" wrapText="1"/>
    </xf>
    <xf numFmtId="43" fontId="0" fillId="9" borderId="19" xfId="0" applyNumberFormat="1" applyFill="1" applyBorder="1" applyAlignment="1">
      <alignment vertical="center" wrapText="1"/>
    </xf>
    <xf numFmtId="0" fontId="0" fillId="9" borderId="20" xfId="0" applyFill="1" applyBorder="1" applyAlignment="1">
      <alignment vertical="center" wrapText="1"/>
    </xf>
    <xf numFmtId="43" fontId="0" fillId="9" borderId="20" xfId="1" applyFont="1" applyFill="1" applyBorder="1" applyAlignment="1">
      <alignment vertical="center" wrapText="1"/>
    </xf>
    <xf numFmtId="0" fontId="0" fillId="9" borderId="20" xfId="0" applyFill="1" applyBorder="1" applyAlignment="1">
      <alignment horizontal="center" vertical="center" wrapText="1"/>
    </xf>
    <xf numFmtId="165" fontId="0" fillId="9" borderId="20" xfId="1" applyNumberFormat="1" applyFont="1" applyFill="1" applyBorder="1" applyAlignment="1">
      <alignment vertical="center" wrapText="1"/>
    </xf>
    <xf numFmtId="0" fontId="0" fillId="9" borderId="19" xfId="0" applyFill="1" applyBorder="1" applyAlignment="1">
      <alignment horizontal="center" vertical="center" wrapText="1"/>
    </xf>
    <xf numFmtId="43" fontId="0" fillId="9" borderId="20" xfId="0" applyNumberFormat="1" applyFill="1" applyBorder="1" applyAlignment="1">
      <alignment vertical="center" wrapText="1"/>
    </xf>
    <xf numFmtId="0" fontId="0" fillId="6" borderId="21" xfId="0" applyFill="1" applyBorder="1" applyAlignment="1">
      <alignment vertical="center" wrapText="1"/>
    </xf>
    <xf numFmtId="165" fontId="0" fillId="6" borderId="21" xfId="0" applyNumberFormat="1" applyFill="1" applyBorder="1" applyAlignment="1">
      <alignment vertical="center" wrapText="1"/>
    </xf>
    <xf numFmtId="43" fontId="0" fillId="6" borderId="21" xfId="0" applyNumberFormat="1" applyFill="1" applyBorder="1" applyAlignment="1">
      <alignment vertical="center" wrapText="1"/>
    </xf>
    <xf numFmtId="43" fontId="0" fillId="6" borderId="21" xfId="1" applyFont="1" applyFill="1" applyBorder="1" applyAlignment="1">
      <alignment vertical="center" wrapText="1"/>
    </xf>
    <xf numFmtId="0" fontId="0" fillId="9" borderId="21" xfId="0" applyFill="1" applyBorder="1" applyAlignment="1">
      <alignment vertical="center" wrapText="1"/>
    </xf>
    <xf numFmtId="43" fontId="0" fillId="9" borderId="21" xfId="1" applyFont="1" applyFill="1" applyBorder="1" applyAlignment="1">
      <alignment vertical="center" wrapText="1"/>
    </xf>
    <xf numFmtId="0" fontId="0" fillId="9" borderId="21" xfId="0" applyFill="1" applyBorder="1" applyAlignment="1">
      <alignment horizontal="center" vertical="center" wrapText="1"/>
    </xf>
    <xf numFmtId="165" fontId="0" fillId="9" borderId="21" xfId="1" applyNumberFormat="1" applyFont="1" applyFill="1" applyBorder="1" applyAlignment="1">
      <alignment vertical="center" wrapText="1"/>
    </xf>
    <xf numFmtId="0" fontId="0" fillId="9" borderId="22" xfId="0" applyFill="1" applyBorder="1" applyAlignment="1">
      <alignment horizontal="center" vertical="center" wrapText="1"/>
    </xf>
    <xf numFmtId="0" fontId="0" fillId="9" borderId="22" xfId="0" applyFill="1" applyBorder="1" applyAlignment="1">
      <alignment vertical="center" wrapText="1"/>
    </xf>
    <xf numFmtId="43" fontId="0" fillId="9" borderId="22" xfId="0" applyNumberFormat="1" applyFill="1" applyBorder="1" applyAlignment="1">
      <alignment vertical="center" wrapText="1"/>
    </xf>
    <xf numFmtId="0" fontId="0" fillId="9" borderId="23" xfId="0" applyFill="1" applyBorder="1" applyAlignment="1">
      <alignment vertical="center" wrapText="1"/>
    </xf>
    <xf numFmtId="43" fontId="0" fillId="9" borderId="23" xfId="0" applyNumberFormat="1" applyFill="1" applyBorder="1" applyAlignment="1">
      <alignment vertical="center" wrapText="1"/>
    </xf>
    <xf numFmtId="0" fontId="0" fillId="6" borderId="5" xfId="0" applyFill="1" applyBorder="1" applyAlignment="1">
      <alignment vertical="center" wrapText="1"/>
    </xf>
    <xf numFmtId="165" fontId="0" fillId="6" borderId="5" xfId="0" applyNumberFormat="1" applyFill="1" applyBorder="1" applyAlignment="1">
      <alignment vertical="center" wrapText="1"/>
    </xf>
    <xf numFmtId="43" fontId="0" fillId="9" borderId="22" xfId="1" applyFont="1" applyFill="1" applyBorder="1" applyAlignment="1">
      <alignment vertical="center" wrapText="1"/>
    </xf>
    <xf numFmtId="43" fontId="0" fillId="9" borderId="23" xfId="1" applyFont="1" applyFill="1" applyBorder="1" applyAlignment="1">
      <alignment vertical="center" wrapText="1"/>
    </xf>
    <xf numFmtId="0" fontId="0" fillId="9" borderId="23" xfId="0" applyFill="1" applyBorder="1" applyAlignment="1">
      <alignment horizontal="center" vertical="center" wrapText="1"/>
    </xf>
    <xf numFmtId="43" fontId="0" fillId="6" borderId="5" xfId="0" applyNumberFormat="1" applyFill="1" applyBorder="1" applyAlignment="1">
      <alignment vertical="center" wrapText="1"/>
    </xf>
    <xf numFmtId="43" fontId="0" fillId="6" borderId="5" xfId="1" applyFont="1" applyFill="1" applyBorder="1" applyAlignment="1">
      <alignment vertical="center" wrapText="1"/>
    </xf>
    <xf numFmtId="9" fontId="12" fillId="9" borderId="22" xfId="0" applyNumberFormat="1" applyFont="1" applyFill="1" applyBorder="1" applyAlignment="1">
      <alignment horizontal="center" vertical="center" wrapText="1"/>
    </xf>
    <xf numFmtId="9" fontId="12" fillId="9" borderId="19" xfId="0" applyNumberFormat="1" applyFont="1" applyFill="1" applyBorder="1" applyAlignment="1">
      <alignment horizontal="center" vertical="center" wrapText="1"/>
    </xf>
    <xf numFmtId="165" fontId="0" fillId="9" borderId="19" xfId="0" applyNumberFormat="1" applyFill="1" applyBorder="1" applyAlignment="1">
      <alignment vertical="center" wrapText="1"/>
    </xf>
    <xf numFmtId="9" fontId="5" fillId="3" borderId="2" xfId="2" applyFont="1" applyFill="1" applyBorder="1" applyAlignment="1">
      <alignment horizontal="center" vertical="center" wrapText="1"/>
    </xf>
    <xf numFmtId="9" fontId="5" fillId="3" borderId="5" xfId="2" applyFont="1" applyFill="1" applyBorder="1" applyAlignment="1">
      <alignment horizontal="center" vertical="center" wrapText="1"/>
    </xf>
    <xf numFmtId="9" fontId="5" fillId="3" borderId="8" xfId="2" applyFont="1" applyFill="1" applyBorder="1" applyAlignment="1">
      <alignment horizontal="center" vertical="center" wrapText="1"/>
    </xf>
    <xf numFmtId="9" fontId="15" fillId="0" borderId="11" xfId="2" quotePrefix="1" applyFont="1" applyBorder="1" applyAlignment="1">
      <alignment horizontal="center" vertical="center" wrapText="1"/>
    </xf>
    <xf numFmtId="9" fontId="15" fillId="0" borderId="0" xfId="2" quotePrefix="1" applyFont="1" applyAlignment="1">
      <alignment horizontal="center" vertical="center" wrapText="1"/>
    </xf>
    <xf numFmtId="9" fontId="15" fillId="0" borderId="16" xfId="2" quotePrefix="1" applyFont="1" applyBorder="1" applyAlignment="1">
      <alignment horizontal="center" vertical="center" wrapText="1"/>
    </xf>
    <xf numFmtId="9" fontId="15" fillId="0" borderId="11" xfId="2" applyFont="1" applyBorder="1" applyAlignment="1">
      <alignment horizontal="center" vertical="center" wrapText="1"/>
    </xf>
    <xf numFmtId="9" fontId="15" fillId="0" borderId="16" xfId="2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11" xfId="1" applyNumberFormat="1" applyFont="1" applyBorder="1" applyAlignment="1">
      <alignment horizontal="center" vertical="center" wrapText="1"/>
    </xf>
    <xf numFmtId="165" fontId="0" fillId="0" borderId="0" xfId="1" applyNumberFormat="1" applyFont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7" fillId="0" borderId="0" xfId="0" applyFont="1" applyAlignment="1">
      <alignment horizontal="right" wrapText="1"/>
    </xf>
    <xf numFmtId="0" fontId="9" fillId="0" borderId="0" xfId="0" applyFont="1" applyAlignment="1">
      <alignment horizontal="right" wrapText="1"/>
    </xf>
    <xf numFmtId="15" fontId="9" fillId="0" borderId="0" xfId="0" applyNumberFormat="1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 vertical="center" wrapText="1"/>
    </xf>
    <xf numFmtId="0" fontId="5" fillId="3" borderId="3" xfId="0" applyFont="1" applyFill="1" applyBorder="1" applyAlignment="1">
      <alignment horizontal="center" vertical="center" wrapText="1"/>
    </xf>
    <xf numFmtId="9" fontId="0" fillId="0" borderId="11" xfId="2" quotePrefix="1" applyFont="1" applyBorder="1" applyAlignment="1">
      <alignment horizontal="center" vertical="center" wrapText="1"/>
    </xf>
    <xf numFmtId="9" fontId="0" fillId="0" borderId="0" xfId="2" quotePrefix="1" applyFont="1" applyAlignment="1">
      <alignment horizontal="center" vertical="center" wrapText="1"/>
    </xf>
    <xf numFmtId="9" fontId="0" fillId="0" borderId="16" xfId="2" quotePrefix="1" applyFont="1" applyBorder="1" applyAlignment="1">
      <alignment horizontal="center" vertical="center" wrapText="1"/>
    </xf>
    <xf numFmtId="9" fontId="0" fillId="0" borderId="11" xfId="2" applyFont="1" applyBorder="1" applyAlignment="1">
      <alignment horizontal="center" vertical="center" wrapText="1"/>
    </xf>
    <xf numFmtId="9" fontId="0" fillId="0" borderId="16" xfId="2" applyFont="1" applyBorder="1" applyAlignment="1">
      <alignment horizontal="center" vertical="center" wrapText="1"/>
    </xf>
    <xf numFmtId="9" fontId="0" fillId="0" borderId="0" xfId="2" applyFont="1" applyAlignment="1">
      <alignment horizontal="center" vertical="center" wrapText="1"/>
    </xf>
    <xf numFmtId="9" fontId="15" fillId="0" borderId="0" xfId="2" applyFont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9" fontId="12" fillId="6" borderId="21" xfId="0" applyNumberFormat="1" applyFont="1" applyFill="1" applyBorder="1" applyAlignment="1">
      <alignment horizontal="center" vertical="center" wrapText="1"/>
    </xf>
    <xf numFmtId="0" fontId="0" fillId="9" borderId="20" xfId="0" applyFill="1" applyBorder="1" applyAlignment="1">
      <alignment horizontal="center" vertical="center" wrapText="1"/>
    </xf>
    <xf numFmtId="9" fontId="12" fillId="9" borderId="20" xfId="0" applyNumberFormat="1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0" fontId="0" fillId="9" borderId="20" xfId="0" applyFill="1" applyBorder="1" applyAlignment="1">
      <alignment horizontal="left" vertical="center" wrapText="1"/>
    </xf>
    <xf numFmtId="0" fontId="0" fillId="6" borderId="21" xfId="0" applyFill="1" applyBorder="1" applyAlignment="1">
      <alignment horizontal="left" vertical="center" wrapText="1"/>
    </xf>
    <xf numFmtId="0" fontId="0" fillId="9" borderId="23" xfId="0" applyFill="1" applyBorder="1" applyAlignment="1">
      <alignment horizontal="center" vertical="center" wrapText="1"/>
    </xf>
    <xf numFmtId="0" fontId="0" fillId="9" borderId="22" xfId="0" applyFill="1" applyBorder="1" applyAlignment="1">
      <alignment horizontal="center" vertical="center" wrapText="1"/>
    </xf>
    <xf numFmtId="9" fontId="12" fillId="9" borderId="23" xfId="0" applyNumberFormat="1" applyFont="1" applyFill="1" applyBorder="1" applyAlignment="1">
      <alignment horizontal="center" vertical="center" wrapText="1"/>
    </xf>
    <xf numFmtId="9" fontId="12" fillId="9" borderId="22" xfId="0" applyNumberFormat="1" applyFont="1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9" fontId="12" fillId="6" borderId="5" xfId="0" applyNumberFormat="1" applyFont="1" applyFill="1" applyBorder="1" applyAlignment="1">
      <alignment horizontal="center" vertical="center" wrapText="1"/>
    </xf>
    <xf numFmtId="0" fontId="0" fillId="9" borderId="21" xfId="0" applyFill="1" applyBorder="1" applyAlignment="1">
      <alignment horizontal="center" vertical="center" wrapText="1"/>
    </xf>
    <xf numFmtId="9" fontId="12" fillId="9" borderId="21" xfId="0" applyNumberFormat="1" applyFont="1" applyFill="1" applyBorder="1" applyAlignment="1">
      <alignment horizontal="center" vertical="center" wrapText="1"/>
    </xf>
    <xf numFmtId="0" fontId="0" fillId="9" borderId="23" xfId="0" applyFill="1" applyBorder="1" applyAlignment="1">
      <alignment horizontal="left" vertical="center" wrapText="1"/>
    </xf>
    <xf numFmtId="0" fontId="0" fillId="9" borderId="21" xfId="0" applyFill="1" applyBorder="1" applyAlignment="1">
      <alignment horizontal="left" vertical="center" wrapText="1"/>
    </xf>
    <xf numFmtId="0" fontId="0" fillId="9" borderId="22" xfId="0" applyFill="1" applyBorder="1" applyAlignment="1">
      <alignment horizontal="left" vertical="center" wrapText="1"/>
    </xf>
    <xf numFmtId="0" fontId="0" fillId="6" borderId="5" xfId="0" applyFill="1" applyBorder="1" applyAlignment="1">
      <alignment horizontal="left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Q60"/>
  <sheetViews>
    <sheetView topLeftCell="A3" workbookViewId="0">
      <pane xSplit="2" ySplit="5" topLeftCell="D8" activePane="bottomRight" state="frozen"/>
      <selection activeCell="A3" sqref="A3"/>
      <selection pane="topRight" activeCell="C3" sqref="C3"/>
      <selection pane="bottomLeft" activeCell="A8" sqref="A8"/>
      <selection pane="bottomRight" activeCell="I2" sqref="I2"/>
    </sheetView>
  </sheetViews>
  <sheetFormatPr baseColWidth="10" defaultRowHeight="15" x14ac:dyDescent="0.25"/>
  <cols>
    <col min="1" max="1" width="4.7109375" style="1" customWidth="1"/>
    <col min="2" max="2" width="52.28515625" style="1" customWidth="1"/>
    <col min="3" max="3" width="50.85546875" style="1" customWidth="1"/>
    <col min="4" max="4" width="22.7109375" style="2" customWidth="1"/>
    <col min="5" max="5" width="13.42578125" style="2" bestFit="1" customWidth="1"/>
    <col min="6" max="6" width="12.7109375" style="2" customWidth="1"/>
    <col min="7" max="8" width="11.42578125" style="5"/>
    <col min="9" max="9" width="12.5703125" style="5" customWidth="1"/>
    <col min="10" max="57" width="2.7109375" style="1" customWidth="1"/>
    <col min="58" max="58" width="34.5703125" style="1" customWidth="1"/>
    <col min="59" max="59" width="11.42578125" style="2"/>
    <col min="60" max="60" width="33.85546875" style="1" customWidth="1"/>
    <col min="61" max="61" width="11.42578125" style="11"/>
    <col min="62" max="62" width="13.28515625" style="2" customWidth="1"/>
    <col min="63" max="63" width="2.7109375" style="1" customWidth="1"/>
    <col min="64" max="16384" width="11.42578125" style="1"/>
  </cols>
  <sheetData>
    <row r="3" spans="1:63" ht="60.75" customHeight="1" x14ac:dyDescent="0.35">
      <c r="B3" s="106" t="s">
        <v>65</v>
      </c>
      <c r="C3" s="106"/>
      <c r="D3" s="103" t="s">
        <v>32</v>
      </c>
      <c r="E3" s="103"/>
      <c r="F3" s="104">
        <v>43516</v>
      </c>
      <c r="G3" s="105"/>
      <c r="H3" s="39"/>
      <c r="I3" s="39"/>
      <c r="BF3" s="102" t="s">
        <v>32</v>
      </c>
      <c r="BG3" s="102"/>
      <c r="BH3" s="4">
        <v>43133</v>
      </c>
      <c r="BI3" s="9"/>
      <c r="BJ3" s="3"/>
    </row>
    <row r="4" spans="1:63" ht="28.5" x14ac:dyDescent="0.25">
      <c r="G4" s="40">
        <f>AVERAGE(G8:G49)</f>
        <v>0.73333333333333339</v>
      </c>
      <c r="H4" s="40"/>
      <c r="I4" s="40"/>
      <c r="AD4" s="41">
        <f>4*12-6</f>
        <v>42</v>
      </c>
      <c r="BH4" s="1" t="s">
        <v>154</v>
      </c>
      <c r="BI4" s="36">
        <v>53</v>
      </c>
      <c r="BJ4" s="2" t="s">
        <v>189</v>
      </c>
    </row>
    <row r="5" spans="1:63" x14ac:dyDescent="0.25">
      <c r="B5" s="94" t="s">
        <v>13</v>
      </c>
      <c r="C5" s="84" t="s">
        <v>14</v>
      </c>
      <c r="D5" s="84" t="s">
        <v>15</v>
      </c>
      <c r="E5" s="84" t="s">
        <v>16</v>
      </c>
      <c r="F5" s="84" t="s">
        <v>17</v>
      </c>
      <c r="G5" s="76" t="s">
        <v>176</v>
      </c>
      <c r="H5" s="76" t="s">
        <v>175</v>
      </c>
      <c r="I5" s="76" t="s">
        <v>193</v>
      </c>
      <c r="J5" s="84" t="s">
        <v>0</v>
      </c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107"/>
      <c r="BF5" s="84" t="s">
        <v>18</v>
      </c>
      <c r="BG5" s="84"/>
      <c r="BH5" s="84"/>
      <c r="BI5" s="84"/>
      <c r="BJ5" s="84"/>
    </row>
    <row r="6" spans="1:63" x14ac:dyDescent="0.25">
      <c r="B6" s="95"/>
      <c r="C6" s="91"/>
      <c r="D6" s="91"/>
      <c r="E6" s="91"/>
      <c r="F6" s="91"/>
      <c r="G6" s="77"/>
      <c r="H6" s="77"/>
      <c r="I6" s="77"/>
      <c r="J6" s="91" t="s">
        <v>1</v>
      </c>
      <c r="K6" s="91"/>
      <c r="L6" s="91"/>
      <c r="M6" s="91"/>
      <c r="N6" s="91" t="s">
        <v>2</v>
      </c>
      <c r="O6" s="91"/>
      <c r="P6" s="91"/>
      <c r="Q6" s="91"/>
      <c r="R6" s="91" t="s">
        <v>3</v>
      </c>
      <c r="S6" s="91"/>
      <c r="T6" s="91"/>
      <c r="U6" s="91"/>
      <c r="V6" s="91" t="s">
        <v>4</v>
      </c>
      <c r="W6" s="91"/>
      <c r="X6" s="91"/>
      <c r="Y6" s="91"/>
      <c r="Z6" s="91" t="s">
        <v>5</v>
      </c>
      <c r="AA6" s="91"/>
      <c r="AB6" s="91"/>
      <c r="AC6" s="91"/>
      <c r="AD6" s="91" t="s">
        <v>6</v>
      </c>
      <c r="AE6" s="91"/>
      <c r="AF6" s="91"/>
      <c r="AG6" s="91"/>
      <c r="AH6" s="91" t="s">
        <v>7</v>
      </c>
      <c r="AI6" s="91"/>
      <c r="AJ6" s="91"/>
      <c r="AK6" s="91"/>
      <c r="AL6" s="91" t="s">
        <v>8</v>
      </c>
      <c r="AM6" s="91"/>
      <c r="AN6" s="91"/>
      <c r="AO6" s="91"/>
      <c r="AP6" s="91" t="s">
        <v>9</v>
      </c>
      <c r="AQ6" s="91"/>
      <c r="AR6" s="91"/>
      <c r="AS6" s="91"/>
      <c r="AT6" s="91" t="s">
        <v>10</v>
      </c>
      <c r="AU6" s="91"/>
      <c r="AV6" s="91"/>
      <c r="AW6" s="91"/>
      <c r="AX6" s="91" t="s">
        <v>11</v>
      </c>
      <c r="AY6" s="91"/>
      <c r="AZ6" s="91"/>
      <c r="BA6" s="91"/>
      <c r="BB6" s="91" t="s">
        <v>12</v>
      </c>
      <c r="BC6" s="91"/>
      <c r="BD6" s="91"/>
      <c r="BE6" s="93"/>
      <c r="BF6" s="91" t="s">
        <v>19</v>
      </c>
      <c r="BG6" s="91" t="s">
        <v>20</v>
      </c>
      <c r="BH6" s="91" t="s">
        <v>21</v>
      </c>
      <c r="BI6" s="91"/>
      <c r="BJ6" s="91"/>
    </row>
    <row r="7" spans="1:63" ht="15.75" thickBot="1" x14ac:dyDescent="0.3">
      <c r="B7" s="96"/>
      <c r="C7" s="92"/>
      <c r="D7" s="92"/>
      <c r="E7" s="92"/>
      <c r="F7" s="92"/>
      <c r="G7" s="78"/>
      <c r="H7" s="78"/>
      <c r="I7" s="78"/>
      <c r="J7" s="6">
        <v>1</v>
      </c>
      <c r="K7" s="6">
        <v>2</v>
      </c>
      <c r="L7" s="6">
        <v>3</v>
      </c>
      <c r="M7" s="6">
        <v>4</v>
      </c>
      <c r="N7" s="6">
        <v>1</v>
      </c>
      <c r="O7" s="6">
        <v>2</v>
      </c>
      <c r="P7" s="6">
        <v>3</v>
      </c>
      <c r="Q7" s="6">
        <v>4</v>
      </c>
      <c r="R7" s="6">
        <v>1</v>
      </c>
      <c r="S7" s="6">
        <v>2</v>
      </c>
      <c r="T7" s="6">
        <v>3</v>
      </c>
      <c r="U7" s="6">
        <v>4</v>
      </c>
      <c r="V7" s="6">
        <v>1</v>
      </c>
      <c r="W7" s="6">
        <v>2</v>
      </c>
      <c r="X7" s="6">
        <v>3</v>
      </c>
      <c r="Y7" s="6">
        <v>4</v>
      </c>
      <c r="Z7" s="6">
        <v>1</v>
      </c>
      <c r="AA7" s="6">
        <v>2</v>
      </c>
      <c r="AB7" s="6">
        <v>3</v>
      </c>
      <c r="AC7" s="6">
        <v>4</v>
      </c>
      <c r="AD7" s="6">
        <v>1</v>
      </c>
      <c r="AE7" s="6">
        <v>2</v>
      </c>
      <c r="AF7" s="6">
        <v>3</v>
      </c>
      <c r="AG7" s="6">
        <v>4</v>
      </c>
      <c r="AH7" s="6">
        <v>1</v>
      </c>
      <c r="AI7" s="6">
        <v>2</v>
      </c>
      <c r="AJ7" s="6">
        <v>3</v>
      </c>
      <c r="AK7" s="6">
        <v>4</v>
      </c>
      <c r="AL7" s="6">
        <v>1</v>
      </c>
      <c r="AM7" s="6">
        <v>2</v>
      </c>
      <c r="AN7" s="6">
        <v>3</v>
      </c>
      <c r="AO7" s="6">
        <v>4</v>
      </c>
      <c r="AP7" s="6">
        <v>1</v>
      </c>
      <c r="AQ7" s="6">
        <v>2</v>
      </c>
      <c r="AR7" s="6">
        <v>3</v>
      </c>
      <c r="AS7" s="6">
        <v>4</v>
      </c>
      <c r="AT7" s="6">
        <v>1</v>
      </c>
      <c r="AU7" s="6">
        <v>2</v>
      </c>
      <c r="AV7" s="6">
        <v>3</v>
      </c>
      <c r="AW7" s="6">
        <v>4</v>
      </c>
      <c r="AX7" s="6">
        <v>1</v>
      </c>
      <c r="AY7" s="6">
        <v>2</v>
      </c>
      <c r="AZ7" s="6">
        <v>3</v>
      </c>
      <c r="BA7" s="6">
        <v>4</v>
      </c>
      <c r="BB7" s="6">
        <v>1</v>
      </c>
      <c r="BC7" s="6">
        <v>2</v>
      </c>
      <c r="BD7" s="6">
        <v>3</v>
      </c>
      <c r="BE7" s="7">
        <v>4</v>
      </c>
      <c r="BF7" s="92"/>
      <c r="BG7" s="92"/>
      <c r="BH7" s="6" t="s">
        <v>22</v>
      </c>
      <c r="BI7" s="10" t="s">
        <v>23</v>
      </c>
      <c r="BJ7" s="6" t="s">
        <v>24</v>
      </c>
      <c r="BK7" s="2"/>
    </row>
    <row r="8" spans="1:63" ht="30" customHeight="1" x14ac:dyDescent="0.25">
      <c r="A8" s="97">
        <v>1</v>
      </c>
      <c r="B8" s="98" t="s">
        <v>27</v>
      </c>
      <c r="C8" s="12" t="s">
        <v>66</v>
      </c>
      <c r="D8" s="13"/>
      <c r="E8" s="13" t="s">
        <v>71</v>
      </c>
      <c r="F8" s="14">
        <v>43159</v>
      </c>
      <c r="G8" s="15">
        <v>1</v>
      </c>
      <c r="H8" s="108">
        <f>AVERAGE(G8:G13)</f>
        <v>1</v>
      </c>
      <c r="I8" s="79" t="s">
        <v>194</v>
      </c>
      <c r="J8" s="16"/>
      <c r="K8" s="12"/>
      <c r="L8" s="12"/>
      <c r="M8" s="12"/>
      <c r="N8" s="30"/>
      <c r="O8" s="30"/>
      <c r="P8" s="30"/>
      <c r="Q8" s="30"/>
      <c r="R8" s="12"/>
      <c r="S8" s="12"/>
      <c r="T8" s="16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6"/>
      <c r="AJ8" s="16"/>
      <c r="AK8" s="16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6"/>
      <c r="BF8" s="12"/>
      <c r="BG8" s="13"/>
      <c r="BH8" s="85" t="s">
        <v>76</v>
      </c>
      <c r="BI8" s="87">
        <v>3</v>
      </c>
      <c r="BJ8" s="89" t="s">
        <v>77</v>
      </c>
    </row>
    <row r="9" spans="1:63" ht="30" x14ac:dyDescent="0.25">
      <c r="A9" s="97"/>
      <c r="B9" s="99"/>
      <c r="C9" s="1" t="s">
        <v>67</v>
      </c>
      <c r="E9" s="2" t="s">
        <v>71</v>
      </c>
      <c r="F9" s="8">
        <v>43208</v>
      </c>
      <c r="G9" s="5">
        <v>1</v>
      </c>
      <c r="H9" s="109"/>
      <c r="I9" s="80"/>
      <c r="J9" s="19"/>
      <c r="T9" s="19"/>
      <c r="X9" s="29"/>
      <c r="AI9" s="19"/>
      <c r="AJ9" s="19"/>
      <c r="AK9" s="19"/>
      <c r="BE9" s="19"/>
      <c r="BH9" s="86"/>
      <c r="BI9" s="88"/>
      <c r="BJ9" s="90"/>
    </row>
    <row r="10" spans="1:63" ht="30" x14ac:dyDescent="0.25">
      <c r="A10" s="97"/>
      <c r="B10" s="99"/>
      <c r="C10" s="1" t="s">
        <v>68</v>
      </c>
      <c r="E10" s="2" t="s">
        <v>70</v>
      </c>
      <c r="F10" s="8">
        <v>43215</v>
      </c>
      <c r="G10" s="5">
        <v>1</v>
      </c>
      <c r="H10" s="109"/>
      <c r="I10" s="80"/>
      <c r="J10" s="19"/>
      <c r="T10" s="19"/>
      <c r="X10" s="29"/>
      <c r="AI10" s="19"/>
      <c r="AJ10" s="19"/>
      <c r="AK10" s="19"/>
      <c r="BE10" s="19"/>
      <c r="BF10" s="1" t="s">
        <v>75</v>
      </c>
      <c r="BG10" s="2" t="s">
        <v>43</v>
      </c>
      <c r="BH10" s="86"/>
      <c r="BI10" s="88"/>
      <c r="BJ10" s="90"/>
    </row>
    <row r="11" spans="1:63" ht="30" x14ac:dyDescent="0.25">
      <c r="A11" s="97"/>
      <c r="B11" s="99"/>
      <c r="C11" s="1" t="s">
        <v>177</v>
      </c>
      <c r="D11" s="2" t="s">
        <v>69</v>
      </c>
      <c r="E11" s="2" t="s">
        <v>72</v>
      </c>
      <c r="F11" s="8">
        <v>43235</v>
      </c>
      <c r="G11" s="5">
        <v>1</v>
      </c>
      <c r="H11" s="109"/>
      <c r="I11" s="80"/>
      <c r="J11" s="19"/>
      <c r="T11" s="19"/>
      <c r="AA11" s="29"/>
      <c r="AI11" s="19"/>
      <c r="AJ11" s="19"/>
      <c r="AK11" s="19"/>
      <c r="BE11" s="19"/>
      <c r="BF11" s="1" t="s">
        <v>191</v>
      </c>
      <c r="BG11" s="2" t="s">
        <v>43</v>
      </c>
      <c r="BH11" s="86"/>
      <c r="BI11" s="88"/>
      <c r="BJ11" s="90"/>
    </row>
    <row r="12" spans="1:63" ht="30" x14ac:dyDescent="0.25">
      <c r="A12" s="97"/>
      <c r="B12" s="99"/>
      <c r="C12" s="1" t="s">
        <v>178</v>
      </c>
      <c r="D12" s="2" t="s">
        <v>69</v>
      </c>
      <c r="E12" s="2" t="s">
        <v>72</v>
      </c>
      <c r="F12" s="8">
        <v>43363</v>
      </c>
      <c r="G12" s="5">
        <v>1</v>
      </c>
      <c r="H12" s="109"/>
      <c r="I12" s="80"/>
      <c r="J12" s="19"/>
      <c r="T12" s="19"/>
      <c r="AI12" s="19"/>
      <c r="AJ12" s="19"/>
      <c r="AK12" s="19"/>
      <c r="AM12" s="29"/>
      <c r="BE12" s="19"/>
      <c r="BF12" s="1" t="s">
        <v>78</v>
      </c>
      <c r="BG12" s="2" t="s">
        <v>43</v>
      </c>
      <c r="BH12" s="86"/>
      <c r="BI12" s="88"/>
      <c r="BJ12" s="90"/>
    </row>
    <row r="13" spans="1:63" ht="30.75" thickBot="1" x14ac:dyDescent="0.3">
      <c r="A13" s="97"/>
      <c r="B13" s="100"/>
      <c r="C13" s="1" t="s">
        <v>192</v>
      </c>
      <c r="D13" s="2" t="s">
        <v>69</v>
      </c>
      <c r="E13" s="2" t="s">
        <v>72</v>
      </c>
      <c r="F13" s="32">
        <v>43455</v>
      </c>
      <c r="G13" s="5">
        <v>1</v>
      </c>
      <c r="H13" s="110"/>
      <c r="I13" s="81"/>
      <c r="J13" s="19"/>
      <c r="T13" s="19"/>
      <c r="AI13" s="19"/>
      <c r="AJ13" s="19"/>
      <c r="AK13" s="19"/>
      <c r="AV13" s="29"/>
      <c r="BE13" s="19"/>
      <c r="BF13" s="1" t="s">
        <v>78</v>
      </c>
      <c r="BG13" s="2" t="s">
        <v>43</v>
      </c>
      <c r="BH13" s="86"/>
      <c r="BI13" s="88"/>
      <c r="BJ13" s="90"/>
    </row>
    <row r="14" spans="1:63" ht="34.5" customHeight="1" x14ac:dyDescent="0.25">
      <c r="A14" s="101">
        <v>2</v>
      </c>
      <c r="B14" s="98" t="s">
        <v>25</v>
      </c>
      <c r="C14" s="12" t="s">
        <v>180</v>
      </c>
      <c r="D14" s="13"/>
      <c r="E14" s="13" t="s">
        <v>144</v>
      </c>
      <c r="F14" s="14" t="s">
        <v>145</v>
      </c>
      <c r="G14" s="28">
        <v>1</v>
      </c>
      <c r="H14" s="111">
        <f>AVERAGE(G14:G15)</f>
        <v>1</v>
      </c>
      <c r="I14" s="82" t="s">
        <v>194</v>
      </c>
      <c r="J14" s="16"/>
      <c r="K14" s="12"/>
      <c r="L14" s="12"/>
      <c r="M14" s="30"/>
      <c r="N14" s="12"/>
      <c r="O14" s="12"/>
      <c r="P14" s="12"/>
      <c r="Q14" s="12"/>
      <c r="R14" s="12"/>
      <c r="S14" s="12"/>
      <c r="T14" s="16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6"/>
      <c r="AJ14" s="16"/>
      <c r="AK14" s="16"/>
      <c r="AL14" s="12"/>
      <c r="AM14" s="12"/>
      <c r="AN14" s="12"/>
      <c r="AO14" s="30"/>
      <c r="AP14" s="12"/>
      <c r="AQ14" s="12"/>
      <c r="AR14" s="12"/>
      <c r="AS14" s="12"/>
      <c r="AT14" s="12"/>
      <c r="AU14" s="12"/>
      <c r="AV14" s="30"/>
      <c r="AW14" s="12"/>
      <c r="AX14" s="12"/>
      <c r="AY14" s="12"/>
      <c r="AZ14" s="12"/>
      <c r="BA14" s="12"/>
      <c r="BB14" s="12"/>
      <c r="BC14" s="12"/>
      <c r="BD14" s="12"/>
      <c r="BE14" s="16"/>
      <c r="BF14" s="12" t="s">
        <v>83</v>
      </c>
      <c r="BG14" s="13"/>
      <c r="BH14" s="42" t="s">
        <v>79</v>
      </c>
      <c r="BI14" s="43">
        <v>3</v>
      </c>
      <c r="BJ14" s="18" t="s">
        <v>181</v>
      </c>
    </row>
    <row r="15" spans="1:63" ht="61.5" customHeight="1" thickBot="1" x14ac:dyDescent="0.3">
      <c r="A15" s="101"/>
      <c r="B15" s="100"/>
      <c r="C15" s="21" t="s">
        <v>73</v>
      </c>
      <c r="D15" s="22"/>
      <c r="E15" s="22" t="s">
        <v>41</v>
      </c>
      <c r="F15" s="23">
        <v>43388</v>
      </c>
      <c r="G15" s="24">
        <v>1</v>
      </c>
      <c r="H15" s="112"/>
      <c r="I15" s="83"/>
      <c r="J15" s="25"/>
      <c r="K15" s="21"/>
      <c r="L15" s="21"/>
      <c r="M15" s="21"/>
      <c r="N15" s="21"/>
      <c r="O15" s="21"/>
      <c r="P15" s="21"/>
      <c r="Q15" s="21"/>
      <c r="R15" s="21"/>
      <c r="S15" s="21"/>
      <c r="T15" s="25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5"/>
      <c r="AJ15" s="25"/>
      <c r="AK15" s="25"/>
      <c r="AL15" s="21"/>
      <c r="AM15" s="21"/>
      <c r="AN15" s="21"/>
      <c r="AO15" s="21"/>
      <c r="AP15" s="21"/>
      <c r="AQ15" s="21"/>
      <c r="AR15" s="21"/>
      <c r="AS15" s="21"/>
      <c r="AT15" s="21"/>
      <c r="AU15" s="31"/>
      <c r="AV15" s="21"/>
      <c r="AW15" s="21"/>
      <c r="AX15" s="21"/>
      <c r="AY15" s="21"/>
      <c r="AZ15" s="21"/>
      <c r="BA15" s="21"/>
      <c r="BB15" s="21"/>
      <c r="BC15" s="21"/>
      <c r="BD15" s="21"/>
      <c r="BE15" s="25"/>
      <c r="BF15" s="21" t="s">
        <v>83</v>
      </c>
      <c r="BG15" s="22"/>
      <c r="BH15" s="21" t="s">
        <v>80</v>
      </c>
      <c r="BI15" s="38"/>
      <c r="BJ15" s="27" t="s">
        <v>81</v>
      </c>
    </row>
    <row r="16" spans="1:63" x14ac:dyDescent="0.25">
      <c r="A16" s="97">
        <v>3</v>
      </c>
      <c r="B16" s="98" t="s">
        <v>179</v>
      </c>
      <c r="C16" s="12" t="s">
        <v>74</v>
      </c>
      <c r="D16" s="13"/>
      <c r="E16" s="13" t="s">
        <v>58</v>
      </c>
      <c r="F16" s="14" t="s">
        <v>31</v>
      </c>
      <c r="G16" s="15">
        <v>1</v>
      </c>
      <c r="H16" s="108">
        <f>AVERAGE(G16:G20)</f>
        <v>0.80999999999999994</v>
      </c>
      <c r="I16" s="79" t="s">
        <v>194</v>
      </c>
      <c r="J16" s="16"/>
      <c r="K16" s="12"/>
      <c r="L16" s="12"/>
      <c r="M16" s="12"/>
      <c r="N16" s="12"/>
      <c r="O16" s="12"/>
      <c r="P16" s="12"/>
      <c r="Q16" s="12"/>
      <c r="R16" s="12"/>
      <c r="S16" s="12"/>
      <c r="T16" s="16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30"/>
      <c r="AI16" s="16"/>
      <c r="AJ16" s="16"/>
      <c r="AK16" s="16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30"/>
      <c r="BE16" s="16"/>
      <c r="BF16" s="12" t="s">
        <v>94</v>
      </c>
      <c r="BG16" s="13" t="s">
        <v>95</v>
      </c>
      <c r="BH16" s="12" t="s">
        <v>85</v>
      </c>
      <c r="BI16" s="17">
        <v>1225.5</v>
      </c>
      <c r="BJ16" s="18" t="s">
        <v>86</v>
      </c>
    </row>
    <row r="17" spans="1:65" ht="30" x14ac:dyDescent="0.25">
      <c r="A17" s="97"/>
      <c r="B17" s="99"/>
      <c r="C17" s="1" t="s">
        <v>84</v>
      </c>
      <c r="E17" s="2" t="s">
        <v>95</v>
      </c>
      <c r="F17" s="8">
        <v>43455</v>
      </c>
      <c r="G17" s="5">
        <v>1</v>
      </c>
      <c r="H17" s="109"/>
      <c r="I17" s="80"/>
      <c r="J17" s="19"/>
      <c r="N17" s="29"/>
      <c r="R17" s="29"/>
      <c r="T17" s="19"/>
      <c r="V17" s="29"/>
      <c r="Z17" s="29"/>
      <c r="AD17" s="29"/>
      <c r="AH17" s="29"/>
      <c r="AI17" s="19"/>
      <c r="AJ17" s="19"/>
      <c r="AK17" s="19"/>
      <c r="AL17" s="29"/>
      <c r="AP17" s="29"/>
      <c r="AT17" s="29"/>
      <c r="AX17" s="29"/>
      <c r="BB17" s="29"/>
      <c r="BD17" s="29"/>
      <c r="BE17" s="19"/>
      <c r="BF17" s="1" t="s">
        <v>99</v>
      </c>
      <c r="BG17" s="2" t="s">
        <v>96</v>
      </c>
      <c r="BH17" s="1" t="s">
        <v>87</v>
      </c>
      <c r="BI17" s="11">
        <f>BI16/BI4</f>
        <v>23.122641509433961</v>
      </c>
      <c r="BJ17" s="20" t="s">
        <v>88</v>
      </c>
      <c r="BM17" s="1" t="s">
        <v>89</v>
      </c>
    </row>
    <row r="18" spans="1:65" ht="30" x14ac:dyDescent="0.25">
      <c r="A18" s="97"/>
      <c r="B18" s="99"/>
      <c r="C18" s="1" t="s">
        <v>91</v>
      </c>
      <c r="E18" s="2" t="s">
        <v>108</v>
      </c>
      <c r="F18" s="8"/>
      <c r="G18" s="5">
        <v>0.05</v>
      </c>
      <c r="H18" s="109"/>
      <c r="I18" s="80"/>
      <c r="J18" s="19"/>
      <c r="T18" s="19"/>
      <c r="AC18" s="29"/>
      <c r="AI18" s="19"/>
      <c r="AJ18" s="19"/>
      <c r="AK18" s="19"/>
      <c r="BE18" s="19"/>
      <c r="BF18" s="1" t="s">
        <v>100</v>
      </c>
      <c r="BG18" s="2" t="s">
        <v>97</v>
      </c>
      <c r="BH18" s="1" t="s">
        <v>158</v>
      </c>
      <c r="BI18" s="37">
        <v>15073.7</v>
      </c>
      <c r="BJ18" s="20" t="s">
        <v>159</v>
      </c>
      <c r="BL18" s="1">
        <v>2017</v>
      </c>
      <c r="BM18" s="1">
        <v>11.65</v>
      </c>
    </row>
    <row r="19" spans="1:65" ht="30" x14ac:dyDescent="0.25">
      <c r="A19" s="97"/>
      <c r="B19" s="99"/>
      <c r="C19" s="1" t="s">
        <v>92</v>
      </c>
      <c r="E19" s="2" t="s">
        <v>109</v>
      </c>
      <c r="F19" s="8" t="s">
        <v>107</v>
      </c>
      <c r="G19" s="5">
        <v>1</v>
      </c>
      <c r="H19" s="109"/>
      <c r="I19" s="80"/>
      <c r="J19" s="19"/>
      <c r="K19" s="29"/>
      <c r="L19" s="29"/>
      <c r="M19" s="29"/>
      <c r="N19" s="29"/>
      <c r="O19" s="29"/>
      <c r="P19" s="29"/>
      <c r="Q19" s="29"/>
      <c r="R19" s="29"/>
      <c r="S19" s="29"/>
      <c r="T19" s="1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19"/>
      <c r="AJ19" s="19"/>
      <c r="AK19" s="1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19"/>
      <c r="BG19" s="2" t="s">
        <v>95</v>
      </c>
      <c r="BH19" s="1" t="s">
        <v>90</v>
      </c>
      <c r="BI19" s="11">
        <f>BI18/BI16</f>
        <v>12.300040799673603</v>
      </c>
      <c r="BJ19" s="20" t="s">
        <v>89</v>
      </c>
      <c r="BL19" s="1" t="s">
        <v>160</v>
      </c>
      <c r="BM19" s="1">
        <v>11.99</v>
      </c>
    </row>
    <row r="20" spans="1:65" ht="15.75" thickBot="1" x14ac:dyDescent="0.3">
      <c r="A20" s="97"/>
      <c r="B20" s="99"/>
      <c r="C20" s="1" t="s">
        <v>93</v>
      </c>
      <c r="E20" s="2" t="s">
        <v>109</v>
      </c>
      <c r="F20" s="8" t="s">
        <v>107</v>
      </c>
      <c r="G20" s="5">
        <v>1</v>
      </c>
      <c r="H20" s="110"/>
      <c r="I20" s="81"/>
      <c r="J20" s="19"/>
      <c r="K20" s="29"/>
      <c r="L20" s="29"/>
      <c r="M20" s="29"/>
      <c r="N20" s="29"/>
      <c r="O20" s="29"/>
      <c r="P20" s="29"/>
      <c r="Q20" s="29"/>
      <c r="R20" s="29"/>
      <c r="S20" s="29"/>
      <c r="T20" s="1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19"/>
      <c r="AJ20" s="19"/>
      <c r="AK20" s="1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19"/>
      <c r="BG20" s="2" t="s">
        <v>95</v>
      </c>
      <c r="BJ20" s="20"/>
    </row>
    <row r="21" spans="1:65" ht="30" x14ac:dyDescent="0.25">
      <c r="A21" s="97">
        <v>4</v>
      </c>
      <c r="B21" s="98" t="s">
        <v>28</v>
      </c>
      <c r="C21" s="12" t="s">
        <v>101</v>
      </c>
      <c r="D21" s="13"/>
      <c r="E21" s="13" t="s">
        <v>43</v>
      </c>
      <c r="F21" s="14">
        <v>43159</v>
      </c>
      <c r="G21" s="15">
        <v>1</v>
      </c>
      <c r="H21" s="108">
        <f>AVERAGE(G21:G25)</f>
        <v>0.25</v>
      </c>
      <c r="I21" s="79" t="s">
        <v>195</v>
      </c>
      <c r="J21" s="16"/>
      <c r="K21" s="12"/>
      <c r="L21" s="12"/>
      <c r="M21" s="12"/>
      <c r="N21" s="12"/>
      <c r="O21" s="12"/>
      <c r="P21" s="30"/>
      <c r="Q21" s="30"/>
      <c r="R21" s="12"/>
      <c r="S21" s="12"/>
      <c r="T21" s="16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6"/>
      <c r="AJ21" s="16"/>
      <c r="AK21" s="16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6"/>
      <c r="BF21" s="12"/>
      <c r="BG21" s="13"/>
      <c r="BH21" s="12"/>
      <c r="BI21" s="17"/>
      <c r="BJ21" s="18"/>
    </row>
    <row r="22" spans="1:65" ht="30" x14ac:dyDescent="0.25">
      <c r="A22" s="97"/>
      <c r="B22" s="99"/>
      <c r="C22" s="1" t="s">
        <v>102</v>
      </c>
      <c r="D22" s="2" t="s">
        <v>105</v>
      </c>
      <c r="E22" s="2" t="s">
        <v>43</v>
      </c>
      <c r="F22" s="8">
        <v>43190</v>
      </c>
      <c r="G22" s="5">
        <v>0.25</v>
      </c>
      <c r="H22" s="109"/>
      <c r="I22" s="80"/>
      <c r="J22" s="19"/>
      <c r="Q22" s="29"/>
      <c r="R22" s="29"/>
      <c r="S22" s="29"/>
      <c r="T22" s="19"/>
      <c r="U22" s="29"/>
      <c r="AI22" s="19"/>
      <c r="AJ22" s="19"/>
      <c r="AK22" s="19"/>
      <c r="BE22" s="19"/>
      <c r="BF22" s="1" t="s">
        <v>110</v>
      </c>
      <c r="BG22" s="2" t="s">
        <v>43</v>
      </c>
      <c r="BH22" s="1" t="s">
        <v>151</v>
      </c>
      <c r="BI22" s="11">
        <v>0</v>
      </c>
      <c r="BJ22" s="20" t="s">
        <v>56</v>
      </c>
    </row>
    <row r="23" spans="1:65" ht="30" x14ac:dyDescent="0.25">
      <c r="A23" s="97"/>
      <c r="B23" s="99"/>
      <c r="C23" s="1" t="s">
        <v>182</v>
      </c>
      <c r="E23" s="2" t="s">
        <v>41</v>
      </c>
      <c r="F23" s="8">
        <v>43197</v>
      </c>
      <c r="G23" s="5">
        <v>0</v>
      </c>
      <c r="H23" s="109"/>
      <c r="I23" s="80"/>
      <c r="J23" s="19"/>
      <c r="T23" s="19"/>
      <c r="U23" s="29"/>
      <c r="AI23" s="19"/>
      <c r="AJ23" s="19"/>
      <c r="AK23" s="19"/>
      <c r="BE23" s="19"/>
      <c r="BF23" s="1" t="s">
        <v>83</v>
      </c>
      <c r="BG23" s="2" t="s">
        <v>43</v>
      </c>
      <c r="BH23" s="1" t="s">
        <v>152</v>
      </c>
      <c r="BI23" s="11">
        <v>0</v>
      </c>
      <c r="BJ23" s="20" t="s">
        <v>64</v>
      </c>
    </row>
    <row r="24" spans="1:65" ht="30" x14ac:dyDescent="0.25">
      <c r="A24" s="97"/>
      <c r="B24" s="99"/>
      <c r="C24" s="1" t="s">
        <v>103</v>
      </c>
      <c r="E24" s="2" t="s">
        <v>106</v>
      </c>
      <c r="F24" s="8">
        <v>43455</v>
      </c>
      <c r="G24" s="5">
        <v>0</v>
      </c>
      <c r="H24" s="109"/>
      <c r="I24" s="80"/>
      <c r="J24" s="19"/>
      <c r="T24" s="1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19"/>
      <c r="AJ24" s="19"/>
      <c r="AK24" s="1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19"/>
      <c r="BF24" s="1" t="s">
        <v>111</v>
      </c>
      <c r="BG24" s="2" t="s">
        <v>43</v>
      </c>
      <c r="BJ24" s="20"/>
    </row>
    <row r="25" spans="1:65" ht="15.75" thickBot="1" x14ac:dyDescent="0.3">
      <c r="A25" s="97"/>
      <c r="B25" s="99"/>
      <c r="C25" s="1" t="s">
        <v>104</v>
      </c>
      <c r="E25" s="2" t="s">
        <v>41</v>
      </c>
      <c r="F25" s="8">
        <v>43455</v>
      </c>
      <c r="G25" s="5">
        <v>0</v>
      </c>
      <c r="H25" s="110"/>
      <c r="I25" s="81"/>
      <c r="J25" s="19"/>
      <c r="T25" s="19"/>
      <c r="Z25" s="29"/>
      <c r="AD25" s="29"/>
      <c r="AH25" s="29"/>
      <c r="AI25" s="19"/>
      <c r="AJ25" s="19"/>
      <c r="AK25" s="19"/>
      <c r="AL25" s="29"/>
      <c r="AP25" s="29"/>
      <c r="AT25" s="29"/>
      <c r="AX25" s="29"/>
      <c r="BB25" s="29"/>
      <c r="BD25" s="29"/>
      <c r="BE25" s="19"/>
      <c r="BF25" s="1" t="s">
        <v>112</v>
      </c>
      <c r="BG25" s="2" t="s">
        <v>43</v>
      </c>
      <c r="BJ25" s="20"/>
    </row>
    <row r="26" spans="1:65" x14ac:dyDescent="0.25">
      <c r="A26" s="97">
        <v>5</v>
      </c>
      <c r="B26" s="98" t="s">
        <v>29</v>
      </c>
      <c r="C26" s="12" t="s">
        <v>162</v>
      </c>
      <c r="D26" s="13"/>
      <c r="E26" s="13" t="s">
        <v>41</v>
      </c>
      <c r="F26" s="14">
        <v>43202</v>
      </c>
      <c r="G26" s="15">
        <v>1</v>
      </c>
      <c r="H26" s="108">
        <f>AVERAGE(G26:G32)</f>
        <v>1</v>
      </c>
      <c r="I26" s="79" t="s">
        <v>194</v>
      </c>
      <c r="J26" s="16"/>
      <c r="K26" s="12"/>
      <c r="L26" s="12"/>
      <c r="M26" s="12"/>
      <c r="N26" s="12"/>
      <c r="O26" s="12"/>
      <c r="P26" s="12"/>
      <c r="Q26" s="12"/>
      <c r="R26" s="12"/>
      <c r="S26" s="12"/>
      <c r="T26" s="16"/>
      <c r="U26" s="12"/>
      <c r="V26" s="30"/>
      <c r="W26" s="30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6"/>
      <c r="AJ26" s="16"/>
      <c r="AK26" s="16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6"/>
      <c r="BF26" s="12" t="s">
        <v>119</v>
      </c>
      <c r="BG26" s="13" t="s">
        <v>41</v>
      </c>
      <c r="BH26" s="12" t="s">
        <v>121</v>
      </c>
      <c r="BI26" s="17">
        <v>3926.79</v>
      </c>
      <c r="BJ26" s="18" t="s">
        <v>122</v>
      </c>
    </row>
    <row r="27" spans="1:65" ht="30" x14ac:dyDescent="0.25">
      <c r="A27" s="97"/>
      <c r="B27" s="99"/>
      <c r="C27" s="1" t="s">
        <v>163</v>
      </c>
      <c r="E27" s="2" t="s">
        <v>166</v>
      </c>
      <c r="F27" s="32">
        <v>43342</v>
      </c>
      <c r="G27" s="33">
        <v>1</v>
      </c>
      <c r="H27" s="109"/>
      <c r="I27" s="80"/>
      <c r="J27" s="19"/>
      <c r="T27" s="19"/>
      <c r="AI27" s="19"/>
      <c r="AJ27" s="19"/>
      <c r="AK27" s="19"/>
      <c r="AN27" s="29"/>
      <c r="AO27" s="29"/>
      <c r="BE27" s="19"/>
      <c r="BJ27" s="20"/>
    </row>
    <row r="28" spans="1:65" ht="30" x14ac:dyDescent="0.25">
      <c r="A28" s="97"/>
      <c r="B28" s="99"/>
      <c r="C28" s="1" t="s">
        <v>164</v>
      </c>
      <c r="E28" s="2" t="s">
        <v>167</v>
      </c>
      <c r="F28" s="32" t="s">
        <v>168</v>
      </c>
      <c r="G28" s="33">
        <v>1</v>
      </c>
      <c r="H28" s="109"/>
      <c r="I28" s="80"/>
      <c r="J28" s="19"/>
      <c r="T28" s="19"/>
      <c r="X28" s="29"/>
      <c r="Z28" s="29"/>
      <c r="AB28" s="29"/>
      <c r="AI28" s="19"/>
      <c r="AJ28" s="19"/>
      <c r="AK28" s="19"/>
      <c r="BE28" s="19"/>
      <c r="BJ28" s="20"/>
    </row>
    <row r="29" spans="1:65" x14ac:dyDescent="0.25">
      <c r="A29" s="97"/>
      <c r="B29" s="99"/>
      <c r="C29" s="1" t="s">
        <v>165</v>
      </c>
      <c r="E29" s="2" t="s">
        <v>42</v>
      </c>
      <c r="F29" s="32">
        <v>43220</v>
      </c>
      <c r="G29" s="33">
        <v>1</v>
      </c>
      <c r="H29" s="109"/>
      <c r="I29" s="80"/>
      <c r="J29" s="19"/>
      <c r="T29" s="19"/>
      <c r="Z29" s="29"/>
      <c r="AI29" s="19"/>
      <c r="AJ29" s="19"/>
      <c r="AK29" s="19"/>
      <c r="BE29" s="19"/>
      <c r="BJ29" s="20"/>
    </row>
    <row r="30" spans="1:65" ht="45" x14ac:dyDescent="0.25">
      <c r="A30" s="97"/>
      <c r="B30" s="99"/>
      <c r="C30" s="1" t="s">
        <v>173</v>
      </c>
      <c r="D30" s="2" t="s">
        <v>114</v>
      </c>
      <c r="E30" s="2" t="s">
        <v>41</v>
      </c>
      <c r="F30" s="8">
        <v>43319</v>
      </c>
      <c r="G30" s="5">
        <v>1</v>
      </c>
      <c r="H30" s="109"/>
      <c r="I30" s="80"/>
      <c r="J30" s="19"/>
      <c r="T30" s="19"/>
      <c r="Z30" s="29"/>
      <c r="AA30" s="29"/>
      <c r="AB30" s="29"/>
      <c r="AC30" s="29"/>
      <c r="AD30" s="29"/>
      <c r="AE30" s="29"/>
      <c r="AF30" s="29"/>
      <c r="AG30" s="29"/>
      <c r="AH30" s="29"/>
      <c r="AI30" s="19"/>
      <c r="AJ30" s="19"/>
      <c r="AK30" s="19"/>
      <c r="AL30" s="29"/>
      <c r="BE30" s="19"/>
      <c r="BF30" s="1" t="s">
        <v>119</v>
      </c>
      <c r="BG30" s="2" t="s">
        <v>41</v>
      </c>
      <c r="BH30" s="1" t="s">
        <v>153</v>
      </c>
      <c r="BI30" s="11">
        <v>60.4</v>
      </c>
      <c r="BJ30" s="20" t="s">
        <v>64</v>
      </c>
      <c r="BL30" s="1" t="s">
        <v>183</v>
      </c>
    </row>
    <row r="31" spans="1:65" x14ac:dyDescent="0.25">
      <c r="A31" s="97"/>
      <c r="B31" s="99"/>
      <c r="C31" s="1" t="s">
        <v>174</v>
      </c>
      <c r="F31" s="8">
        <v>43455</v>
      </c>
      <c r="G31" s="5">
        <v>1</v>
      </c>
      <c r="H31" s="109"/>
      <c r="I31" s="80"/>
      <c r="J31" s="19"/>
      <c r="T31" s="19"/>
      <c r="AH31" s="29"/>
      <c r="AI31" s="19"/>
      <c r="AJ31" s="19"/>
      <c r="AK31" s="19"/>
      <c r="BD31" s="29"/>
      <c r="BE31" s="19"/>
      <c r="BJ31" s="20"/>
    </row>
    <row r="32" spans="1:65" ht="15.75" thickBot="1" x14ac:dyDescent="0.3">
      <c r="A32" s="97"/>
      <c r="B32" s="99"/>
      <c r="C32" s="1" t="s">
        <v>113</v>
      </c>
      <c r="E32" s="2" t="s">
        <v>41</v>
      </c>
      <c r="F32" s="8">
        <v>43455</v>
      </c>
      <c r="G32" s="5">
        <v>1</v>
      </c>
      <c r="H32" s="110"/>
      <c r="I32" s="81"/>
      <c r="J32" s="19"/>
      <c r="T32" s="19"/>
      <c r="AI32" s="19"/>
      <c r="AJ32" s="19"/>
      <c r="AK32" s="1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19"/>
      <c r="BF32" s="1" t="s">
        <v>120</v>
      </c>
      <c r="BG32" s="2" t="s">
        <v>41</v>
      </c>
      <c r="BJ32" s="20"/>
    </row>
    <row r="33" spans="1:69" ht="30" x14ac:dyDescent="0.25">
      <c r="A33" s="97">
        <v>6</v>
      </c>
      <c r="B33" s="98" t="s">
        <v>30</v>
      </c>
      <c r="C33" s="12" t="s">
        <v>36</v>
      </c>
      <c r="D33" s="13"/>
      <c r="E33" s="13" t="s">
        <v>169</v>
      </c>
      <c r="F33" s="14">
        <v>43008</v>
      </c>
      <c r="G33" s="28">
        <v>1</v>
      </c>
      <c r="H33" s="111">
        <f>AVERAGE(G33:G40)</f>
        <v>0.53125</v>
      </c>
      <c r="I33" s="82" t="s">
        <v>195</v>
      </c>
      <c r="J33" s="16"/>
      <c r="K33" s="12"/>
      <c r="L33" s="12"/>
      <c r="M33" s="12"/>
      <c r="N33" s="12"/>
      <c r="O33" s="12"/>
      <c r="P33" s="12"/>
      <c r="Q33" s="12"/>
      <c r="R33" s="12"/>
      <c r="S33" s="12"/>
      <c r="T33" s="16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6"/>
      <c r="AJ33" s="16"/>
      <c r="AK33" s="16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6"/>
      <c r="BF33" s="12" t="s">
        <v>50</v>
      </c>
      <c r="BG33" s="13" t="s">
        <v>42</v>
      </c>
      <c r="BH33" s="12" t="s">
        <v>61</v>
      </c>
      <c r="BI33" s="17">
        <v>1476.7</v>
      </c>
      <c r="BJ33" s="18" t="s">
        <v>56</v>
      </c>
    </row>
    <row r="34" spans="1:69" ht="45" x14ac:dyDescent="0.25">
      <c r="A34" s="97"/>
      <c r="B34" s="99"/>
      <c r="C34" s="1" t="s">
        <v>33</v>
      </c>
      <c r="D34" s="2" t="s">
        <v>48</v>
      </c>
      <c r="E34" s="2" t="s">
        <v>170</v>
      </c>
      <c r="F34" s="8">
        <v>43159</v>
      </c>
      <c r="G34" s="5">
        <v>1</v>
      </c>
      <c r="H34" s="113"/>
      <c r="I34" s="114"/>
      <c r="J34" s="19"/>
      <c r="Q34" s="29"/>
      <c r="T34" s="19"/>
      <c r="AI34" s="19"/>
      <c r="AJ34" s="19"/>
      <c r="AK34" s="19"/>
      <c r="BE34" s="19"/>
      <c r="BF34" s="1" t="s">
        <v>51</v>
      </c>
      <c r="BG34" s="2" t="s">
        <v>42</v>
      </c>
      <c r="BH34" s="1" t="s">
        <v>63</v>
      </c>
      <c r="BI34" s="11">
        <v>0</v>
      </c>
      <c r="BJ34" s="20" t="s">
        <v>56</v>
      </c>
    </row>
    <row r="35" spans="1:69" ht="30" x14ac:dyDescent="0.25">
      <c r="A35" s="97"/>
      <c r="B35" s="99"/>
      <c r="C35" s="1" t="s">
        <v>40</v>
      </c>
      <c r="D35" s="2" t="s">
        <v>49</v>
      </c>
      <c r="E35" s="2" t="s">
        <v>171</v>
      </c>
      <c r="F35" s="8">
        <v>43190</v>
      </c>
      <c r="G35" s="5">
        <v>1</v>
      </c>
      <c r="H35" s="113"/>
      <c r="I35" s="114"/>
      <c r="J35" s="19"/>
      <c r="T35" s="19"/>
      <c r="U35" s="29"/>
      <c r="AI35" s="19"/>
      <c r="AJ35" s="19"/>
      <c r="AK35" s="19"/>
      <c r="BE35" s="19"/>
      <c r="BF35" s="1" t="s">
        <v>53</v>
      </c>
      <c r="BG35" s="2" t="s">
        <v>42</v>
      </c>
      <c r="BH35" s="1" t="s">
        <v>62</v>
      </c>
      <c r="BI35" s="11">
        <v>0</v>
      </c>
      <c r="BJ35" s="20" t="s">
        <v>64</v>
      </c>
    </row>
    <row r="36" spans="1:69" ht="30" x14ac:dyDescent="0.25">
      <c r="A36" s="97"/>
      <c r="B36" s="99"/>
      <c r="C36" s="1" t="s">
        <v>35</v>
      </c>
      <c r="E36" s="2" t="s">
        <v>43</v>
      </c>
      <c r="F36" s="8">
        <v>43220</v>
      </c>
      <c r="G36" s="5">
        <v>1</v>
      </c>
      <c r="H36" s="113"/>
      <c r="I36" s="114"/>
      <c r="J36" s="19"/>
      <c r="T36" s="19"/>
      <c r="V36" s="29"/>
      <c r="AI36" s="19"/>
      <c r="AJ36" s="19"/>
      <c r="AK36" s="19"/>
      <c r="BE36" s="19"/>
      <c r="BF36" s="1" t="s">
        <v>54</v>
      </c>
      <c r="BG36" s="2" t="s">
        <v>55</v>
      </c>
      <c r="BJ36" s="20"/>
    </row>
    <row r="37" spans="1:69" ht="30" x14ac:dyDescent="0.25">
      <c r="A37" s="97"/>
      <c r="B37" s="99"/>
      <c r="C37" s="1" t="s">
        <v>34</v>
      </c>
      <c r="D37" s="2" t="s">
        <v>47</v>
      </c>
      <c r="E37" s="2" t="s">
        <v>44</v>
      </c>
      <c r="F37" s="8">
        <v>43434</v>
      </c>
      <c r="G37" s="5">
        <v>0.25</v>
      </c>
      <c r="H37" s="113"/>
      <c r="I37" s="114"/>
      <c r="J37" s="19"/>
      <c r="T37" s="1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19"/>
      <c r="AJ37" s="19"/>
      <c r="AK37" s="1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E37" s="19"/>
      <c r="BJ37" s="20"/>
    </row>
    <row r="38" spans="1:69" ht="30" x14ac:dyDescent="0.25">
      <c r="A38" s="97"/>
      <c r="B38" s="99"/>
      <c r="C38" s="1" t="s">
        <v>37</v>
      </c>
      <c r="E38" s="2" t="s">
        <v>45</v>
      </c>
      <c r="F38" s="8">
        <v>43455</v>
      </c>
      <c r="G38" s="5">
        <v>0</v>
      </c>
      <c r="H38" s="113"/>
      <c r="I38" s="114"/>
      <c r="J38" s="19"/>
      <c r="T38" s="19"/>
      <c r="AI38" s="19"/>
      <c r="AJ38" s="19"/>
      <c r="AK38" s="19"/>
      <c r="BD38" s="29"/>
      <c r="BE38" s="19"/>
      <c r="BF38" s="1" t="s">
        <v>57</v>
      </c>
      <c r="BG38" s="2" t="s">
        <v>58</v>
      </c>
      <c r="BJ38" s="20"/>
    </row>
    <row r="39" spans="1:69" x14ac:dyDescent="0.25">
      <c r="A39" s="97"/>
      <c r="B39" s="99"/>
      <c r="C39" s="1" t="s">
        <v>38</v>
      </c>
      <c r="E39" s="2" t="s">
        <v>46</v>
      </c>
      <c r="F39" s="8">
        <v>43799</v>
      </c>
      <c r="G39" s="5">
        <v>0</v>
      </c>
      <c r="H39" s="113"/>
      <c r="I39" s="114"/>
      <c r="J39" s="19"/>
      <c r="T39" s="19"/>
      <c r="AI39" s="19"/>
      <c r="AJ39" s="19"/>
      <c r="AK39" s="19"/>
      <c r="BE39" s="19"/>
      <c r="BF39" s="1" t="s">
        <v>59</v>
      </c>
      <c r="BG39" s="2" t="s">
        <v>42</v>
      </c>
      <c r="BJ39" s="20"/>
    </row>
    <row r="40" spans="1:69" ht="15.75" thickBot="1" x14ac:dyDescent="0.3">
      <c r="A40" s="97"/>
      <c r="B40" s="100"/>
      <c r="C40" s="21" t="s">
        <v>39</v>
      </c>
      <c r="D40" s="22"/>
      <c r="E40" s="22" t="s">
        <v>41</v>
      </c>
      <c r="F40" s="23">
        <v>43814</v>
      </c>
      <c r="G40" s="24">
        <v>0</v>
      </c>
      <c r="H40" s="112"/>
      <c r="I40" s="83"/>
      <c r="J40" s="25"/>
      <c r="K40" s="21"/>
      <c r="L40" s="21"/>
      <c r="M40" s="21"/>
      <c r="N40" s="21"/>
      <c r="O40" s="21"/>
      <c r="P40" s="21"/>
      <c r="Q40" s="21"/>
      <c r="R40" s="21"/>
      <c r="S40" s="21"/>
      <c r="T40" s="25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5"/>
      <c r="AJ40" s="25"/>
      <c r="AK40" s="25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5"/>
      <c r="BF40" s="21" t="s">
        <v>60</v>
      </c>
      <c r="BG40" s="22" t="s">
        <v>52</v>
      </c>
      <c r="BH40" s="21"/>
      <c r="BI40" s="26"/>
      <c r="BJ40" s="27"/>
    </row>
    <row r="41" spans="1:69" x14ac:dyDescent="0.25">
      <c r="A41" s="97">
        <v>7</v>
      </c>
      <c r="B41" s="98" t="s">
        <v>26</v>
      </c>
      <c r="C41" s="12" t="s">
        <v>115</v>
      </c>
      <c r="D41" s="13"/>
      <c r="E41" s="13" t="s">
        <v>124</v>
      </c>
      <c r="F41" s="14" t="s">
        <v>31</v>
      </c>
      <c r="G41" s="15">
        <v>1</v>
      </c>
      <c r="H41" s="108">
        <f>AVERAGE(G41:G44)</f>
        <v>1</v>
      </c>
      <c r="I41" s="79" t="s">
        <v>194</v>
      </c>
      <c r="J41" s="16"/>
      <c r="K41" s="12"/>
      <c r="L41" s="12"/>
      <c r="M41" s="12"/>
      <c r="N41" s="30"/>
      <c r="O41" s="12"/>
      <c r="P41" s="12"/>
      <c r="Q41" s="12"/>
      <c r="R41" s="30"/>
      <c r="S41" s="12"/>
      <c r="T41" s="16"/>
      <c r="U41" s="12"/>
      <c r="V41" s="30"/>
      <c r="W41" s="12"/>
      <c r="X41" s="12"/>
      <c r="Y41" s="12"/>
      <c r="Z41" s="30"/>
      <c r="AA41" s="12"/>
      <c r="AB41" s="12"/>
      <c r="AC41" s="12"/>
      <c r="AD41" s="30"/>
      <c r="AE41" s="12"/>
      <c r="AF41" s="12"/>
      <c r="AG41" s="12"/>
      <c r="AH41" s="30"/>
      <c r="AI41" s="16"/>
      <c r="AJ41" s="16"/>
      <c r="AK41" s="16"/>
      <c r="AL41" s="30"/>
      <c r="AM41" s="12"/>
      <c r="AN41" s="12"/>
      <c r="AO41" s="12"/>
      <c r="AP41" s="30"/>
      <c r="AQ41" s="12"/>
      <c r="AR41" s="12"/>
      <c r="AS41" s="12"/>
      <c r="AT41" s="30"/>
      <c r="AU41" s="12"/>
      <c r="AV41" s="12"/>
      <c r="AW41" s="12"/>
      <c r="AX41" s="30"/>
      <c r="AY41" s="12"/>
      <c r="AZ41" s="12"/>
      <c r="BA41" s="12"/>
      <c r="BB41" s="30"/>
      <c r="BC41" s="12"/>
      <c r="BD41" s="30"/>
      <c r="BE41" s="16"/>
      <c r="BF41" s="12" t="s">
        <v>130</v>
      </c>
      <c r="BG41" s="13"/>
      <c r="BH41" s="12" t="s">
        <v>131</v>
      </c>
      <c r="BI41" s="17">
        <f>(124)*2.293</f>
        <v>284.33199999999999</v>
      </c>
      <c r="BJ41" s="18" t="s">
        <v>122</v>
      </c>
      <c r="BM41" s="86" t="s">
        <v>187</v>
      </c>
      <c r="BN41" s="86"/>
      <c r="BO41" s="86"/>
      <c r="BP41" s="86"/>
      <c r="BQ41" s="86"/>
    </row>
    <row r="42" spans="1:69" ht="30" x14ac:dyDescent="0.25">
      <c r="A42" s="97"/>
      <c r="B42" s="99"/>
      <c r="C42" s="1" t="s">
        <v>116</v>
      </c>
      <c r="E42" s="2" t="s">
        <v>98</v>
      </c>
      <c r="F42" s="8" t="s">
        <v>107</v>
      </c>
      <c r="G42" s="5">
        <v>1</v>
      </c>
      <c r="H42" s="109"/>
      <c r="I42" s="80"/>
      <c r="J42" s="19"/>
      <c r="K42" s="29"/>
      <c r="L42" s="29"/>
      <c r="M42" s="29"/>
      <c r="N42" s="29"/>
      <c r="O42" s="29"/>
      <c r="P42" s="29"/>
      <c r="Q42" s="29"/>
      <c r="R42" s="29"/>
      <c r="S42" s="29"/>
      <c r="T42" s="1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19"/>
      <c r="AJ42" s="19"/>
      <c r="AK42" s="1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19"/>
      <c r="BH42" s="1" t="s">
        <v>130</v>
      </c>
      <c r="BI42" s="11">
        <f>BI41/BI4</f>
        <v>5.3647547169811318</v>
      </c>
      <c r="BJ42" s="20" t="s">
        <v>132</v>
      </c>
    </row>
    <row r="43" spans="1:69" x14ac:dyDescent="0.25">
      <c r="A43" s="97"/>
      <c r="B43" s="99"/>
      <c r="C43" s="1" t="s">
        <v>117</v>
      </c>
      <c r="E43" s="2" t="s">
        <v>98</v>
      </c>
      <c r="F43" s="8" t="s">
        <v>107</v>
      </c>
      <c r="G43" s="5">
        <v>1</v>
      </c>
      <c r="H43" s="109"/>
      <c r="I43" s="80"/>
      <c r="J43" s="19"/>
      <c r="K43" s="29"/>
      <c r="L43" s="29"/>
      <c r="M43" s="29"/>
      <c r="N43" s="29"/>
      <c r="O43" s="29"/>
      <c r="P43" s="29"/>
      <c r="Q43" s="29"/>
      <c r="R43" s="29"/>
      <c r="S43" s="29"/>
      <c r="T43" s="1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19"/>
      <c r="AJ43" s="19"/>
      <c r="AK43" s="1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19"/>
      <c r="BJ43" s="20"/>
    </row>
    <row r="44" spans="1:69" ht="15.75" thickBot="1" x14ac:dyDescent="0.3">
      <c r="A44" s="97"/>
      <c r="B44" s="99"/>
      <c r="C44" s="1" t="s">
        <v>118</v>
      </c>
      <c r="E44" s="2" t="s">
        <v>98</v>
      </c>
      <c r="F44" s="8" t="s">
        <v>107</v>
      </c>
      <c r="G44" s="5">
        <v>1</v>
      </c>
      <c r="H44" s="110"/>
      <c r="I44" s="81"/>
      <c r="J44" s="19"/>
      <c r="K44" s="29"/>
      <c r="L44" s="29"/>
      <c r="M44" s="29"/>
      <c r="N44" s="29"/>
      <c r="O44" s="29"/>
      <c r="P44" s="29"/>
      <c r="Q44" s="29"/>
      <c r="R44" s="29"/>
      <c r="S44" s="29"/>
      <c r="T44" s="1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9"/>
      <c r="AJ44" s="19"/>
      <c r="AK44" s="1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19"/>
      <c r="BJ44" s="20"/>
    </row>
    <row r="45" spans="1:69" ht="30" x14ac:dyDescent="0.25">
      <c r="A45" s="97">
        <v>8</v>
      </c>
      <c r="B45" s="98" t="s">
        <v>156</v>
      </c>
      <c r="C45" s="12" t="s">
        <v>140</v>
      </c>
      <c r="D45" s="13"/>
      <c r="E45" s="13" t="s">
        <v>128</v>
      </c>
      <c r="F45" s="14">
        <v>43159</v>
      </c>
      <c r="G45" s="15">
        <v>1</v>
      </c>
      <c r="H45" s="108">
        <f>AVERAGE(G45:G49)</f>
        <v>0.45</v>
      </c>
      <c r="I45" s="79" t="s">
        <v>194</v>
      </c>
      <c r="J45" s="16"/>
      <c r="K45" s="30"/>
      <c r="L45" s="30"/>
      <c r="M45" s="30"/>
      <c r="N45" s="30"/>
      <c r="O45" s="30"/>
      <c r="P45" s="30"/>
      <c r="Q45" s="30"/>
      <c r="R45" s="12"/>
      <c r="S45" s="12"/>
      <c r="T45" s="16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6"/>
      <c r="AJ45" s="16"/>
      <c r="AK45" s="16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6"/>
      <c r="BF45" s="12"/>
      <c r="BG45" s="13"/>
      <c r="BH45" s="12" t="s">
        <v>133</v>
      </c>
      <c r="BI45" s="17">
        <v>62972</v>
      </c>
      <c r="BJ45" s="18" t="s">
        <v>134</v>
      </c>
      <c r="BM45" s="86" t="s">
        <v>188</v>
      </c>
      <c r="BN45" s="86"/>
      <c r="BO45" s="86"/>
      <c r="BP45" s="86"/>
    </row>
    <row r="46" spans="1:69" ht="30" x14ac:dyDescent="0.25">
      <c r="A46" s="97"/>
      <c r="B46" s="99"/>
      <c r="C46" s="1" t="s">
        <v>172</v>
      </c>
      <c r="E46" s="2" t="s">
        <v>128</v>
      </c>
      <c r="F46" s="8">
        <v>43208</v>
      </c>
      <c r="G46" s="5">
        <v>1</v>
      </c>
      <c r="H46" s="109"/>
      <c r="I46" s="80"/>
      <c r="J46" s="19"/>
      <c r="T46" s="19"/>
      <c r="X46" s="29"/>
      <c r="AI46" s="19"/>
      <c r="AJ46" s="19"/>
      <c r="AK46" s="19"/>
      <c r="BE46" s="19"/>
      <c r="BH46" s="1" t="s">
        <v>135</v>
      </c>
      <c r="BI46" s="11">
        <f>BI45/BI4</f>
        <v>1188.1509433962265</v>
      </c>
      <c r="BJ46" s="20" t="s">
        <v>136</v>
      </c>
    </row>
    <row r="47" spans="1:69" ht="30" x14ac:dyDescent="0.25">
      <c r="A47" s="97"/>
      <c r="B47" s="99"/>
      <c r="C47" s="1" t="s">
        <v>34</v>
      </c>
      <c r="E47" s="2" t="s">
        <v>129</v>
      </c>
      <c r="F47" s="8">
        <v>43281</v>
      </c>
      <c r="G47" s="5">
        <v>0.25</v>
      </c>
      <c r="H47" s="109"/>
      <c r="I47" s="80"/>
      <c r="J47" s="19"/>
      <c r="R47" s="29"/>
      <c r="S47" s="29"/>
      <c r="T47" s="1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I47" s="19"/>
      <c r="AJ47" s="19"/>
      <c r="AK47" s="19"/>
      <c r="BE47" s="19"/>
      <c r="BH47" s="1" t="s">
        <v>137</v>
      </c>
      <c r="BI47" s="11">
        <v>0</v>
      </c>
      <c r="BJ47" s="20" t="s">
        <v>64</v>
      </c>
    </row>
    <row r="48" spans="1:69" x14ac:dyDescent="0.25">
      <c r="A48" s="97"/>
      <c r="B48" s="99"/>
      <c r="C48" s="1" t="s">
        <v>125</v>
      </c>
      <c r="D48" s="2" t="s">
        <v>127</v>
      </c>
      <c r="E48" s="2" t="s">
        <v>46</v>
      </c>
      <c r="F48" s="8">
        <v>43373</v>
      </c>
      <c r="G48" s="5">
        <v>0</v>
      </c>
      <c r="H48" s="109"/>
      <c r="I48" s="80"/>
      <c r="J48" s="19"/>
      <c r="T48" s="19"/>
      <c r="AH48" s="29"/>
      <c r="AI48" s="19"/>
      <c r="AJ48" s="19"/>
      <c r="AK48" s="19"/>
      <c r="AL48" s="29"/>
      <c r="AM48" s="29"/>
      <c r="AN48" s="29"/>
      <c r="AO48" s="29"/>
      <c r="BE48" s="19"/>
      <c r="BJ48" s="20"/>
    </row>
    <row r="49" spans="1:62" ht="15.75" thickBot="1" x14ac:dyDescent="0.3">
      <c r="A49" s="97"/>
      <c r="B49" s="100"/>
      <c r="C49" s="21" t="s">
        <v>126</v>
      </c>
      <c r="D49" s="22"/>
      <c r="E49" s="22" t="s">
        <v>128</v>
      </c>
      <c r="F49" s="23">
        <v>43455</v>
      </c>
      <c r="G49" s="24">
        <v>0</v>
      </c>
      <c r="H49" s="110"/>
      <c r="I49" s="81"/>
      <c r="J49" s="25"/>
      <c r="K49" s="21"/>
      <c r="L49" s="21"/>
      <c r="M49" s="21"/>
      <c r="N49" s="21"/>
      <c r="O49" s="21"/>
      <c r="P49" s="21"/>
      <c r="Q49" s="21"/>
      <c r="R49" s="31"/>
      <c r="S49" s="21"/>
      <c r="T49" s="25"/>
      <c r="U49" s="21"/>
      <c r="V49" s="21"/>
      <c r="W49" s="21"/>
      <c r="X49" s="21"/>
      <c r="Y49" s="21"/>
      <c r="Z49" s="31"/>
      <c r="AA49" s="21"/>
      <c r="AB49" s="21"/>
      <c r="AC49" s="21"/>
      <c r="AD49" s="21"/>
      <c r="AE49" s="21"/>
      <c r="AF49" s="21"/>
      <c r="AG49" s="21"/>
      <c r="AH49" s="31"/>
      <c r="AI49" s="25"/>
      <c r="AJ49" s="25"/>
      <c r="AK49" s="25"/>
      <c r="AL49" s="21"/>
      <c r="AM49" s="21"/>
      <c r="AN49" s="21"/>
      <c r="AO49" s="21"/>
      <c r="AP49" s="31"/>
      <c r="AQ49" s="21"/>
      <c r="AR49" s="21"/>
      <c r="AS49" s="21"/>
      <c r="AT49" s="21"/>
      <c r="AU49" s="21"/>
      <c r="AV49" s="21"/>
      <c r="AW49" s="21"/>
      <c r="AX49" s="31"/>
      <c r="AY49" s="21"/>
      <c r="AZ49" s="21"/>
      <c r="BA49" s="21"/>
      <c r="BB49" s="21"/>
      <c r="BC49" s="21"/>
      <c r="BD49" s="31"/>
      <c r="BE49" s="25"/>
      <c r="BF49" s="21"/>
      <c r="BG49" s="22"/>
      <c r="BH49" s="21"/>
      <c r="BI49" s="26"/>
      <c r="BJ49" s="27"/>
    </row>
    <row r="50" spans="1:62" x14ac:dyDescent="0.25">
      <c r="F50" s="8"/>
    </row>
    <row r="51" spans="1:62" x14ac:dyDescent="0.25">
      <c r="F51" s="8"/>
    </row>
    <row r="52" spans="1:62" x14ac:dyDescent="0.25">
      <c r="F52" s="8"/>
    </row>
    <row r="53" spans="1:62" x14ac:dyDescent="0.25">
      <c r="F53" s="8"/>
    </row>
    <row r="54" spans="1:62" x14ac:dyDescent="0.25">
      <c r="F54" s="8"/>
    </row>
    <row r="55" spans="1:62" x14ac:dyDescent="0.25">
      <c r="F55" s="8"/>
    </row>
    <row r="56" spans="1:62" x14ac:dyDescent="0.25">
      <c r="F56" s="8"/>
    </row>
    <row r="57" spans="1:62" x14ac:dyDescent="0.25">
      <c r="F57" s="8"/>
    </row>
    <row r="58" spans="1:62" x14ac:dyDescent="0.25">
      <c r="F58" s="8"/>
    </row>
    <row r="59" spans="1:62" x14ac:dyDescent="0.25">
      <c r="F59" s="8"/>
    </row>
    <row r="60" spans="1:62" x14ac:dyDescent="0.25">
      <c r="F60" s="8"/>
    </row>
  </sheetData>
  <mergeCells count="66">
    <mergeCell ref="BM41:BQ41"/>
    <mergeCell ref="BM45:BP45"/>
    <mergeCell ref="H26:H32"/>
    <mergeCell ref="H33:H40"/>
    <mergeCell ref="H41:H44"/>
    <mergeCell ref="H45:H49"/>
    <mergeCell ref="I26:I32"/>
    <mergeCell ref="I33:I40"/>
    <mergeCell ref="I41:I44"/>
    <mergeCell ref="I45:I49"/>
    <mergeCell ref="H5:H7"/>
    <mergeCell ref="H8:H13"/>
    <mergeCell ref="H14:H15"/>
    <mergeCell ref="H16:H20"/>
    <mergeCell ref="H21:H25"/>
    <mergeCell ref="BF3:BG3"/>
    <mergeCell ref="G5:G7"/>
    <mergeCell ref="D3:E3"/>
    <mergeCell ref="B14:B15"/>
    <mergeCell ref="A41:A44"/>
    <mergeCell ref="F3:G3"/>
    <mergeCell ref="J6:M6"/>
    <mergeCell ref="N6:Q6"/>
    <mergeCell ref="B3:C3"/>
    <mergeCell ref="J5:BE5"/>
    <mergeCell ref="AD6:AG6"/>
    <mergeCell ref="AH6:AK6"/>
    <mergeCell ref="AL6:AO6"/>
    <mergeCell ref="AP6:AS6"/>
    <mergeCell ref="AT6:AW6"/>
    <mergeCell ref="AX6:BA6"/>
    <mergeCell ref="A45:A49"/>
    <mergeCell ref="B8:B13"/>
    <mergeCell ref="B16:B20"/>
    <mergeCell ref="B21:B25"/>
    <mergeCell ref="B26:B32"/>
    <mergeCell ref="B33:B40"/>
    <mergeCell ref="B41:B44"/>
    <mergeCell ref="B45:B49"/>
    <mergeCell ref="A8:A13"/>
    <mergeCell ref="A16:A20"/>
    <mergeCell ref="A21:A25"/>
    <mergeCell ref="A33:A40"/>
    <mergeCell ref="A26:A32"/>
    <mergeCell ref="A14:A15"/>
    <mergeCell ref="B5:B7"/>
    <mergeCell ref="C5:C7"/>
    <mergeCell ref="D5:D7"/>
    <mergeCell ref="E5:E7"/>
    <mergeCell ref="F5:F7"/>
    <mergeCell ref="BF5:BJ5"/>
    <mergeCell ref="BH8:BH13"/>
    <mergeCell ref="BI8:BI13"/>
    <mergeCell ref="BJ8:BJ13"/>
    <mergeCell ref="R6:U6"/>
    <mergeCell ref="V6:Y6"/>
    <mergeCell ref="BF6:BF7"/>
    <mergeCell ref="BG6:BG7"/>
    <mergeCell ref="BH6:BJ6"/>
    <mergeCell ref="BB6:BE6"/>
    <mergeCell ref="Z6:AC6"/>
    <mergeCell ref="I5:I7"/>
    <mergeCell ref="I8:I13"/>
    <mergeCell ref="I14:I15"/>
    <mergeCell ref="I16:I20"/>
    <mergeCell ref="I21:I25"/>
  </mergeCells>
  <conditionalFormatting sqref="G37:G49 G8:G32">
    <cfRule type="dataBar" priority="8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{E1416C4D-A6EA-4078-9584-8A60C9F3F4D8}</x14:id>
        </ext>
      </extLst>
    </cfRule>
  </conditionalFormatting>
  <conditionalFormatting sqref="G33:G36">
    <cfRule type="dataBar" priority="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{8E2F5F1C-02E7-487C-B3DD-69BD545DD3F7}</x14:id>
        </ext>
      </extLst>
    </cfRule>
  </conditionalFormatting>
  <conditionalFormatting sqref="H8 H41 H14 H16 H21 H26 H45">
    <cfRule type="dataBar" priority="4">
      <dataBar>
        <cfvo type="num" val="0"/>
        <cfvo type="num" val="1"/>
        <color theme="9"/>
      </dataBar>
      <extLst>
        <ext xmlns:x14="http://schemas.microsoft.com/office/spreadsheetml/2009/9/main" uri="{B025F937-C7B1-47D3-B67F-A62EFF666E3E}">
          <x14:id>{B13A843A-A060-449C-802E-5633F0917A60}</x14:id>
        </ext>
      </extLst>
    </cfRule>
  </conditionalFormatting>
  <conditionalFormatting sqref="H33">
    <cfRule type="dataBar" priority="3">
      <dataBar>
        <cfvo type="num" val="0"/>
        <cfvo type="num" val="1"/>
        <color theme="9"/>
      </dataBar>
      <extLst>
        <ext xmlns:x14="http://schemas.microsoft.com/office/spreadsheetml/2009/9/main" uri="{B025F937-C7B1-47D3-B67F-A62EFF666E3E}">
          <x14:id>{C00121B1-5D2D-4ED5-9958-EEC6FDC2DFD8}</x14:id>
        </ext>
      </extLst>
    </cfRule>
  </conditionalFormatting>
  <conditionalFormatting sqref="I8 I41 I14 I16 I21 I26 I45">
    <cfRule type="dataBar" priority="2">
      <dataBar>
        <cfvo type="num" val="0"/>
        <cfvo type="num" val="1"/>
        <color theme="9"/>
      </dataBar>
      <extLst>
        <ext xmlns:x14="http://schemas.microsoft.com/office/spreadsheetml/2009/9/main" uri="{B025F937-C7B1-47D3-B67F-A62EFF666E3E}">
          <x14:id>{E8281DA3-D269-4910-8BBC-DA1D633770CC}</x14:id>
        </ext>
      </extLst>
    </cfRule>
  </conditionalFormatting>
  <conditionalFormatting sqref="I33">
    <cfRule type="dataBar" priority="1">
      <dataBar>
        <cfvo type="num" val="0"/>
        <cfvo type="num" val="1"/>
        <color theme="9"/>
      </dataBar>
      <extLst>
        <ext xmlns:x14="http://schemas.microsoft.com/office/spreadsheetml/2009/9/main" uri="{B025F937-C7B1-47D3-B67F-A62EFF666E3E}">
          <x14:id>{88C5DBB6-A621-439C-BF66-A1322AD8E425}</x14:id>
        </ext>
      </extLst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416C4D-A6EA-4078-9584-8A60C9F3F4D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G37:G49 G8:G32</xm:sqref>
        </x14:conditionalFormatting>
        <x14:conditionalFormatting xmlns:xm="http://schemas.microsoft.com/office/excel/2006/main">
          <x14:cfRule type="dataBar" id="{8E2F5F1C-02E7-487C-B3DD-69BD545DD3F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G33:G36</xm:sqref>
        </x14:conditionalFormatting>
        <x14:conditionalFormatting xmlns:xm="http://schemas.microsoft.com/office/excel/2006/main">
          <x14:cfRule type="dataBar" id="{B13A843A-A060-449C-802E-5633F0917A6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H8 H41 H14 H16 H21 H26 H45</xm:sqref>
        </x14:conditionalFormatting>
        <x14:conditionalFormatting xmlns:xm="http://schemas.microsoft.com/office/excel/2006/main">
          <x14:cfRule type="dataBar" id="{C00121B1-5D2D-4ED5-9958-EEC6FDC2DFD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H33</xm:sqref>
        </x14:conditionalFormatting>
        <x14:conditionalFormatting xmlns:xm="http://schemas.microsoft.com/office/excel/2006/main">
          <x14:cfRule type="dataBar" id="{E8281DA3-D269-4910-8BBC-DA1D633770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I8 I41 I14 I16 I21 I26 I45</xm:sqref>
        </x14:conditionalFormatting>
        <x14:conditionalFormatting xmlns:xm="http://schemas.microsoft.com/office/excel/2006/main">
          <x14:cfRule type="dataBar" id="{88C5DBB6-A621-439C-BF66-A1322AD8E4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G23"/>
  <sheetViews>
    <sheetView workbookViewId="0">
      <pane ySplit="4" topLeftCell="A19" activePane="bottomLeft" state="frozen"/>
      <selection pane="bottomLeft" activeCell="E5" sqref="E5:E23"/>
    </sheetView>
  </sheetViews>
  <sheetFormatPr baseColWidth="10" defaultRowHeight="15" x14ac:dyDescent="0.25"/>
  <cols>
    <col min="1" max="1" width="11.42578125" style="35"/>
    <col min="2" max="2" width="45.7109375" style="35" customWidth="1"/>
    <col min="3" max="3" width="11.42578125" style="35"/>
    <col min="4" max="4" width="34.140625" style="34" customWidth="1"/>
    <col min="5" max="5" width="11.42578125" style="34"/>
    <col min="6" max="6" width="13.28515625" style="34" customWidth="1"/>
    <col min="7" max="7" width="58.5703125" style="34" customWidth="1"/>
    <col min="8" max="16384" width="11.42578125" style="34"/>
  </cols>
  <sheetData>
    <row r="2" spans="1:7" ht="18.75" x14ac:dyDescent="0.25">
      <c r="A2" s="121" t="s">
        <v>190</v>
      </c>
      <c r="B2" s="121"/>
      <c r="C2" s="121"/>
      <c r="D2" s="121"/>
      <c r="E2" s="121"/>
      <c r="F2" s="121"/>
      <c r="G2" s="121"/>
    </row>
    <row r="3" spans="1:7" ht="30" customHeight="1" x14ac:dyDescent="0.25">
      <c r="A3" s="119" t="s">
        <v>138</v>
      </c>
      <c r="B3" s="119"/>
      <c r="C3" s="119" t="s">
        <v>139</v>
      </c>
      <c r="D3" s="119" t="s">
        <v>150</v>
      </c>
      <c r="E3" s="119"/>
      <c r="F3" s="119"/>
      <c r="G3" s="119" t="s">
        <v>148</v>
      </c>
    </row>
    <row r="4" spans="1:7" x14ac:dyDescent="0.25">
      <c r="A4" s="120"/>
      <c r="B4" s="120"/>
      <c r="C4" s="120"/>
      <c r="D4" s="44" t="s">
        <v>141</v>
      </c>
      <c r="E4" s="44" t="s">
        <v>142</v>
      </c>
      <c r="F4" s="44" t="s">
        <v>143</v>
      </c>
      <c r="G4" s="120"/>
    </row>
    <row r="5" spans="1:7" ht="45" x14ac:dyDescent="0.25">
      <c r="A5" s="51">
        <v>1</v>
      </c>
      <c r="B5" s="51" t="str">
        <f>PMA!B8</f>
        <v>Realizar 3 acciones de difusión o de participación social en materia ambiental, a diciembre de 2018</v>
      </c>
      <c r="C5" s="74">
        <f>AVERAGE(PMA!G8:G13)</f>
        <v>1</v>
      </c>
      <c r="D5" s="45" t="s">
        <v>76</v>
      </c>
      <c r="E5" s="46">
        <f>PMA!BI8</f>
        <v>3</v>
      </c>
      <c r="F5" s="45" t="s">
        <v>77</v>
      </c>
      <c r="G5" s="45" t="s">
        <v>146</v>
      </c>
    </row>
    <row r="6" spans="1:7" ht="45" customHeight="1" x14ac:dyDescent="0.25">
      <c r="A6" s="115">
        <v>2</v>
      </c>
      <c r="B6" s="115" t="str">
        <f>PMA!B14</f>
        <v>Realizar 3 pláticas de sensibilización en materia ambiental a la comunidad del CMP+L para diciembre de 2018</v>
      </c>
      <c r="C6" s="116">
        <f>AVERAGE(PMA!G14:G15)</f>
        <v>1</v>
      </c>
      <c r="D6" s="53" t="s">
        <v>79</v>
      </c>
      <c r="E6" s="54">
        <f>PMA!BI8</f>
        <v>3</v>
      </c>
      <c r="F6" s="53" t="s">
        <v>82</v>
      </c>
      <c r="G6" s="123" t="s">
        <v>147</v>
      </c>
    </row>
    <row r="7" spans="1:7" ht="30" x14ac:dyDescent="0.25">
      <c r="A7" s="115"/>
      <c r="B7" s="115"/>
      <c r="C7" s="116"/>
      <c r="D7" s="53" t="s">
        <v>80</v>
      </c>
      <c r="E7" s="54">
        <f>PMA!BI15</f>
        <v>0</v>
      </c>
      <c r="F7" s="53" t="s">
        <v>81</v>
      </c>
      <c r="G7" s="123"/>
    </row>
    <row r="8" spans="1:7" x14ac:dyDescent="0.25">
      <c r="A8" s="117">
        <v>3</v>
      </c>
      <c r="B8" s="117" t="str">
        <f>PMA!B16</f>
        <v>Aumentar 3% el rendimiento del combustible de la flota vehicular respecto al 2017</v>
      </c>
      <c r="C8" s="118">
        <f>AVERAGE(PMA!G16:G20)</f>
        <v>0.80999999999999994</v>
      </c>
      <c r="D8" s="47" t="s">
        <v>85</v>
      </c>
      <c r="E8" s="52">
        <f>PMA!BI16</f>
        <v>1225.5</v>
      </c>
      <c r="F8" s="47" t="s">
        <v>86</v>
      </c>
      <c r="G8" s="122"/>
    </row>
    <row r="9" spans="1:7" ht="30" x14ac:dyDescent="0.25">
      <c r="A9" s="117"/>
      <c r="B9" s="117"/>
      <c r="C9" s="118"/>
      <c r="D9" s="47" t="s">
        <v>87</v>
      </c>
      <c r="E9" s="48">
        <f>PMA!BI17</f>
        <v>23.122641509433961</v>
      </c>
      <c r="F9" s="49" t="s">
        <v>88</v>
      </c>
      <c r="G9" s="122"/>
    </row>
    <row r="10" spans="1:7" x14ac:dyDescent="0.25">
      <c r="A10" s="117"/>
      <c r="B10" s="117"/>
      <c r="C10" s="118"/>
      <c r="D10" s="47" t="str">
        <f>PMA!BH18</f>
        <v>Kilometros recorridos</v>
      </c>
      <c r="E10" s="50">
        <f>PMA!BI18</f>
        <v>15073.7</v>
      </c>
      <c r="F10" s="49" t="s">
        <v>89</v>
      </c>
      <c r="G10" s="122"/>
    </row>
    <row r="11" spans="1:7" ht="30" x14ac:dyDescent="0.25">
      <c r="A11" s="117"/>
      <c r="B11" s="117"/>
      <c r="C11" s="118"/>
      <c r="D11" s="47" t="s">
        <v>90</v>
      </c>
      <c r="E11" s="48">
        <f>PMA!BI19</f>
        <v>12.300040799673603</v>
      </c>
      <c r="F11" s="49" t="s">
        <v>89</v>
      </c>
      <c r="G11" s="122"/>
    </row>
    <row r="12" spans="1:7" ht="30" customHeight="1" x14ac:dyDescent="0.25">
      <c r="A12" s="115">
        <v>4</v>
      </c>
      <c r="B12" s="115" t="str">
        <f>PMA!B21</f>
        <v>Regar áreas verdes con agua tratada para diciembre de 2018</v>
      </c>
      <c r="C12" s="116">
        <f>AVERAGE(PMA!G21:G25)</f>
        <v>0.25</v>
      </c>
      <c r="D12" s="53" t="s">
        <v>151</v>
      </c>
      <c r="E12" s="55">
        <f>PMA!BI22</f>
        <v>0</v>
      </c>
      <c r="F12" s="53" t="s">
        <v>56</v>
      </c>
      <c r="G12" s="123" t="s">
        <v>149</v>
      </c>
    </row>
    <row r="13" spans="1:7" ht="30" x14ac:dyDescent="0.25">
      <c r="A13" s="115"/>
      <c r="B13" s="115"/>
      <c r="C13" s="116"/>
      <c r="D13" s="53" t="s">
        <v>152</v>
      </c>
      <c r="E13" s="55">
        <f>PMA!BI23</f>
        <v>0</v>
      </c>
      <c r="F13" s="53" t="s">
        <v>64</v>
      </c>
      <c r="G13" s="123"/>
    </row>
    <row r="14" spans="1:7" ht="30" customHeight="1" x14ac:dyDescent="0.25">
      <c r="A14" s="117">
        <v>5</v>
      </c>
      <c r="B14" s="117" t="str">
        <f>PMA!B26</f>
        <v>Mejorar el programa de manejo adecuado de residuos para diciembre de 2018</v>
      </c>
      <c r="C14" s="118">
        <f>AVERAGE(PMA!G26:G32)</f>
        <v>1</v>
      </c>
      <c r="D14" s="47" t="s">
        <v>121</v>
      </c>
      <c r="E14" s="48">
        <f>PMA!BI26</f>
        <v>3926.79</v>
      </c>
      <c r="F14" s="49" t="s">
        <v>122</v>
      </c>
      <c r="G14" s="117"/>
    </row>
    <row r="15" spans="1:7" ht="30" x14ac:dyDescent="0.25">
      <c r="A15" s="117"/>
      <c r="B15" s="117"/>
      <c r="C15" s="118"/>
      <c r="D15" s="47" t="s">
        <v>123</v>
      </c>
      <c r="E15" s="48">
        <f>PMA!BI30</f>
        <v>60.4</v>
      </c>
      <c r="F15" s="49"/>
      <c r="G15" s="117"/>
    </row>
    <row r="16" spans="1:7" ht="30" customHeight="1" x14ac:dyDescent="0.25">
      <c r="A16" s="115">
        <v>6</v>
      </c>
      <c r="B16" s="115" t="str">
        <f>PMA!B33</f>
        <v>Captar y utilizar agua pluvial para diciembre de 2019</v>
      </c>
      <c r="C16" s="116">
        <f>AVERAGE(PMA!G33:G40)</f>
        <v>0.53125</v>
      </c>
      <c r="D16" s="53" t="s">
        <v>61</v>
      </c>
      <c r="E16" s="56">
        <v>1476.7</v>
      </c>
      <c r="F16" s="53" t="s">
        <v>56</v>
      </c>
      <c r="G16" s="115"/>
    </row>
    <row r="17" spans="1:7" ht="30" x14ac:dyDescent="0.25">
      <c r="A17" s="115"/>
      <c r="B17" s="115"/>
      <c r="C17" s="116"/>
      <c r="D17" s="53" t="s">
        <v>63</v>
      </c>
      <c r="E17" s="55">
        <f>PMA!BI34</f>
        <v>0</v>
      </c>
      <c r="F17" s="53" t="s">
        <v>56</v>
      </c>
      <c r="G17" s="115"/>
    </row>
    <row r="18" spans="1:7" ht="30" x14ac:dyDescent="0.25">
      <c r="A18" s="115"/>
      <c r="B18" s="115"/>
      <c r="C18" s="116"/>
      <c r="D18" s="53" t="s">
        <v>62</v>
      </c>
      <c r="E18" s="55">
        <f>PMA!BI35</f>
        <v>0</v>
      </c>
      <c r="F18" s="53" t="s">
        <v>64</v>
      </c>
      <c r="G18" s="115"/>
    </row>
    <row r="19" spans="1:7" ht="45" customHeight="1" x14ac:dyDescent="0.25">
      <c r="A19" s="117">
        <v>7</v>
      </c>
      <c r="B19" s="117" t="str">
        <f>PMA!B41</f>
        <v>Reducir 3% el consumo per cápita de papel bond respecto al consumo de 2017, para diciembre de 2018</v>
      </c>
      <c r="C19" s="118">
        <f>AVERAGE(PMA!G41:G44)</f>
        <v>1</v>
      </c>
      <c r="D19" s="47" t="s">
        <v>131</v>
      </c>
      <c r="E19" s="52">
        <f>PMA!BI41</f>
        <v>284.33199999999999</v>
      </c>
      <c r="F19" s="47" t="s">
        <v>122</v>
      </c>
      <c r="G19" s="117"/>
    </row>
    <row r="20" spans="1:7" ht="30" x14ac:dyDescent="0.25">
      <c r="A20" s="117"/>
      <c r="B20" s="117"/>
      <c r="C20" s="118"/>
      <c r="D20" s="47" t="s">
        <v>130</v>
      </c>
      <c r="E20" s="52">
        <f>PMA!BI42</f>
        <v>5.3647547169811318</v>
      </c>
      <c r="F20" s="47" t="s">
        <v>132</v>
      </c>
      <c r="G20" s="117"/>
    </row>
    <row r="21" spans="1:7" ht="30" customHeight="1" x14ac:dyDescent="0.25">
      <c r="A21" s="115">
        <v>8</v>
      </c>
      <c r="B21" s="115" t="str">
        <f>PMA!B45</f>
        <v>Mantener constante el consumo de energía eléctrica de 2018 respecto al consumo del 2017</v>
      </c>
      <c r="C21" s="116">
        <f>AVERAGE(PMA!G45:G49)</f>
        <v>0.45</v>
      </c>
      <c r="D21" s="53" t="s">
        <v>133</v>
      </c>
      <c r="E21" s="55">
        <f>PMA!BI45</f>
        <v>62972</v>
      </c>
      <c r="F21" s="53" t="s">
        <v>134</v>
      </c>
      <c r="G21" s="115" t="s">
        <v>155</v>
      </c>
    </row>
    <row r="22" spans="1:7" ht="30" x14ac:dyDescent="0.25">
      <c r="A22" s="115"/>
      <c r="B22" s="115"/>
      <c r="C22" s="116"/>
      <c r="D22" s="53" t="s">
        <v>135</v>
      </c>
      <c r="E22" s="55">
        <f>PMA!BI46</f>
        <v>1188.1509433962265</v>
      </c>
      <c r="F22" s="53" t="s">
        <v>136</v>
      </c>
      <c r="G22" s="115"/>
    </row>
    <row r="23" spans="1:7" x14ac:dyDescent="0.25">
      <c r="A23" s="115"/>
      <c r="B23" s="115"/>
      <c r="C23" s="116"/>
      <c r="D23" s="53" t="s">
        <v>137</v>
      </c>
      <c r="E23" s="55">
        <f>PMA!BI47</f>
        <v>0</v>
      </c>
      <c r="F23" s="53" t="s">
        <v>64</v>
      </c>
      <c r="G23" s="115"/>
    </row>
  </sheetData>
  <mergeCells count="33">
    <mergeCell ref="G16:G18"/>
    <mergeCell ref="G19:G20"/>
    <mergeCell ref="G21:G23"/>
    <mergeCell ref="G8:G11"/>
    <mergeCell ref="A3:B4"/>
    <mergeCell ref="G3:G4"/>
    <mergeCell ref="A19:A20"/>
    <mergeCell ref="B19:B20"/>
    <mergeCell ref="C19:C20"/>
    <mergeCell ref="G6:G7"/>
    <mergeCell ref="A8:A11"/>
    <mergeCell ref="B8:B11"/>
    <mergeCell ref="C8:C11"/>
    <mergeCell ref="A12:A13"/>
    <mergeCell ref="G12:G13"/>
    <mergeCell ref="D3:F3"/>
    <mergeCell ref="C3:C4"/>
    <mergeCell ref="A2:G2"/>
    <mergeCell ref="G14:G15"/>
    <mergeCell ref="A6:A7"/>
    <mergeCell ref="B6:B7"/>
    <mergeCell ref="C6:C7"/>
    <mergeCell ref="B12:B13"/>
    <mergeCell ref="C12:C13"/>
    <mergeCell ref="A21:A23"/>
    <mergeCell ref="B21:B23"/>
    <mergeCell ref="C21:C23"/>
    <mergeCell ref="A14:A15"/>
    <mergeCell ref="B14:B15"/>
    <mergeCell ref="C14:C15"/>
    <mergeCell ref="A16:A18"/>
    <mergeCell ref="B16:B18"/>
    <mergeCell ref="C16:C18"/>
  </mergeCells>
  <pageMargins left="0.70866141732283472" right="0.70866141732283472" top="0.74803149606299213" bottom="0.74803149606299213" header="0.31496062992125984" footer="0.31496062992125984"/>
  <pageSetup scale="66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G23"/>
  <sheetViews>
    <sheetView workbookViewId="0">
      <pane ySplit="4" topLeftCell="A5" activePane="bottomLeft" state="frozen"/>
      <selection pane="bottomLeft" activeCell="D25" sqref="D25"/>
    </sheetView>
  </sheetViews>
  <sheetFormatPr baseColWidth="10" defaultRowHeight="15" x14ac:dyDescent="0.25"/>
  <cols>
    <col min="1" max="1" width="11.42578125" style="35"/>
    <col min="2" max="2" width="45.7109375" style="35" customWidth="1"/>
    <col min="3" max="3" width="11.42578125" style="35"/>
    <col min="4" max="4" width="34.140625" style="34" customWidth="1"/>
    <col min="5" max="5" width="11.42578125" style="34"/>
    <col min="6" max="6" width="13.28515625" style="34" customWidth="1"/>
    <col min="7" max="7" width="58.5703125" style="34" customWidth="1"/>
    <col min="8" max="16384" width="11.42578125" style="34"/>
  </cols>
  <sheetData>
    <row r="2" spans="1:7" ht="18.75" x14ac:dyDescent="0.25">
      <c r="A2" s="121" t="s">
        <v>161</v>
      </c>
      <c r="B2" s="121"/>
      <c r="C2" s="121"/>
      <c r="D2" s="121"/>
      <c r="E2" s="121"/>
      <c r="F2" s="121"/>
      <c r="G2" s="121"/>
    </row>
    <row r="3" spans="1:7" ht="30" customHeight="1" x14ac:dyDescent="0.25">
      <c r="A3" s="119" t="s">
        <v>138</v>
      </c>
      <c r="B3" s="119"/>
      <c r="C3" s="119" t="s">
        <v>139</v>
      </c>
      <c r="D3" s="119" t="s">
        <v>150</v>
      </c>
      <c r="E3" s="119"/>
      <c r="F3" s="119"/>
      <c r="G3" s="119" t="s">
        <v>148</v>
      </c>
    </row>
    <row r="4" spans="1:7" x14ac:dyDescent="0.25">
      <c r="A4" s="120"/>
      <c r="B4" s="120"/>
      <c r="C4" s="120"/>
      <c r="D4" s="44" t="s">
        <v>141</v>
      </c>
      <c r="E4" s="44" t="s">
        <v>142</v>
      </c>
      <c r="F4" s="44" t="s">
        <v>143</v>
      </c>
      <c r="G4" s="120"/>
    </row>
    <row r="5" spans="1:7" ht="45" x14ac:dyDescent="0.25">
      <c r="A5" s="61">
        <v>1</v>
      </c>
      <c r="B5" s="61" t="s">
        <v>27</v>
      </c>
      <c r="C5" s="73">
        <v>0</v>
      </c>
      <c r="D5" s="62" t="s">
        <v>76</v>
      </c>
      <c r="E5" s="63">
        <v>0</v>
      </c>
      <c r="F5" s="62" t="s">
        <v>77</v>
      </c>
      <c r="G5" s="62" t="s">
        <v>146</v>
      </c>
    </row>
    <row r="6" spans="1:7" ht="45" customHeight="1" x14ac:dyDescent="0.25">
      <c r="A6" s="128">
        <v>2</v>
      </c>
      <c r="B6" s="128" t="s">
        <v>25</v>
      </c>
      <c r="C6" s="129">
        <v>0.125</v>
      </c>
      <c r="D6" s="66" t="s">
        <v>79</v>
      </c>
      <c r="E6" s="67">
        <v>1</v>
      </c>
      <c r="F6" s="66" t="s">
        <v>82</v>
      </c>
      <c r="G6" s="135" t="s">
        <v>147</v>
      </c>
    </row>
    <row r="7" spans="1:7" ht="30" x14ac:dyDescent="0.25">
      <c r="A7" s="128"/>
      <c r="B7" s="128"/>
      <c r="C7" s="129"/>
      <c r="D7" s="66" t="s">
        <v>80</v>
      </c>
      <c r="E7" s="67">
        <v>15</v>
      </c>
      <c r="F7" s="66" t="s">
        <v>81</v>
      </c>
      <c r="G7" s="135"/>
    </row>
    <row r="8" spans="1:7" x14ac:dyDescent="0.25">
      <c r="A8" s="124">
        <v>3</v>
      </c>
      <c r="B8" s="124" t="s">
        <v>157</v>
      </c>
      <c r="C8" s="126">
        <v>0.05</v>
      </c>
      <c r="D8" s="64" t="s">
        <v>85</v>
      </c>
      <c r="E8" s="65">
        <v>512.5</v>
      </c>
      <c r="F8" s="64" t="s">
        <v>86</v>
      </c>
      <c r="G8" s="132"/>
    </row>
    <row r="9" spans="1:7" ht="30" x14ac:dyDescent="0.25">
      <c r="A9" s="130"/>
      <c r="B9" s="130"/>
      <c r="C9" s="131"/>
      <c r="D9" s="57" t="s">
        <v>87</v>
      </c>
      <c r="E9" s="58">
        <v>10.677083333333334</v>
      </c>
      <c r="F9" s="59" t="s">
        <v>88</v>
      </c>
      <c r="G9" s="133"/>
    </row>
    <row r="10" spans="1:7" x14ac:dyDescent="0.25">
      <c r="A10" s="130"/>
      <c r="B10" s="130"/>
      <c r="C10" s="131"/>
      <c r="D10" s="57" t="s">
        <v>158</v>
      </c>
      <c r="E10" s="60">
        <v>6064</v>
      </c>
      <c r="F10" s="59" t="s">
        <v>89</v>
      </c>
      <c r="G10" s="133"/>
    </row>
    <row r="11" spans="1:7" ht="30" x14ac:dyDescent="0.25">
      <c r="A11" s="125"/>
      <c r="B11" s="125"/>
      <c r="C11" s="127"/>
      <c r="D11" s="62" t="s">
        <v>90</v>
      </c>
      <c r="E11" s="68">
        <v>11.832195121951219</v>
      </c>
      <c r="F11" s="61" t="s">
        <v>89</v>
      </c>
      <c r="G11" s="134"/>
    </row>
    <row r="12" spans="1:7" ht="30" customHeight="1" x14ac:dyDescent="0.25">
      <c r="A12" s="128">
        <v>4</v>
      </c>
      <c r="B12" s="128" t="s">
        <v>28</v>
      </c>
      <c r="C12" s="129">
        <v>0</v>
      </c>
      <c r="D12" s="66" t="s">
        <v>151</v>
      </c>
      <c r="E12" s="71">
        <v>0</v>
      </c>
      <c r="F12" s="66" t="s">
        <v>56</v>
      </c>
      <c r="G12" s="135" t="s">
        <v>149</v>
      </c>
    </row>
    <row r="13" spans="1:7" ht="30" x14ac:dyDescent="0.25">
      <c r="A13" s="128"/>
      <c r="B13" s="128"/>
      <c r="C13" s="129"/>
      <c r="D13" s="66" t="s">
        <v>152</v>
      </c>
      <c r="E13" s="71">
        <v>0</v>
      </c>
      <c r="F13" s="66" t="s">
        <v>64</v>
      </c>
      <c r="G13" s="135"/>
    </row>
    <row r="14" spans="1:7" ht="30" customHeight="1" x14ac:dyDescent="0.25">
      <c r="A14" s="124">
        <v>5</v>
      </c>
      <c r="B14" s="124" t="s">
        <v>29</v>
      </c>
      <c r="C14" s="126">
        <v>0.16666666666666666</v>
      </c>
      <c r="D14" s="64" t="s">
        <v>121</v>
      </c>
      <c r="E14" s="69">
        <v>1584</v>
      </c>
      <c r="F14" s="70" t="s">
        <v>122</v>
      </c>
      <c r="G14" s="124"/>
    </row>
    <row r="15" spans="1:7" ht="30" x14ac:dyDescent="0.25">
      <c r="A15" s="125"/>
      <c r="B15" s="125"/>
      <c r="C15" s="127"/>
      <c r="D15" s="62" t="s">
        <v>123</v>
      </c>
      <c r="E15" s="68">
        <v>59.367999999999995</v>
      </c>
      <c r="F15" s="61"/>
      <c r="G15" s="125"/>
    </row>
    <row r="16" spans="1:7" ht="30" customHeight="1" x14ac:dyDescent="0.25">
      <c r="A16" s="128">
        <v>6</v>
      </c>
      <c r="B16" s="128" t="s">
        <v>30</v>
      </c>
      <c r="C16" s="129">
        <v>0.25</v>
      </c>
      <c r="D16" s="66" t="s">
        <v>61</v>
      </c>
      <c r="E16" s="72">
        <v>1476.7</v>
      </c>
      <c r="F16" s="66" t="s">
        <v>56</v>
      </c>
      <c r="G16" s="128"/>
    </row>
    <row r="17" spans="1:7" ht="30" x14ac:dyDescent="0.25">
      <c r="A17" s="128"/>
      <c r="B17" s="128"/>
      <c r="C17" s="129"/>
      <c r="D17" s="66" t="s">
        <v>63</v>
      </c>
      <c r="E17" s="71">
        <v>0</v>
      </c>
      <c r="F17" s="66" t="s">
        <v>56</v>
      </c>
      <c r="G17" s="128"/>
    </row>
    <row r="18" spans="1:7" ht="30" x14ac:dyDescent="0.25">
      <c r="A18" s="128"/>
      <c r="B18" s="128"/>
      <c r="C18" s="129"/>
      <c r="D18" s="66" t="s">
        <v>62</v>
      </c>
      <c r="E18" s="71">
        <v>0</v>
      </c>
      <c r="F18" s="66" t="s">
        <v>64</v>
      </c>
      <c r="G18" s="128"/>
    </row>
    <row r="19" spans="1:7" ht="45" customHeight="1" x14ac:dyDescent="0.25">
      <c r="A19" s="124">
        <v>7</v>
      </c>
      <c r="B19" s="124" t="s">
        <v>26</v>
      </c>
      <c r="C19" s="126">
        <v>6.25E-2</v>
      </c>
      <c r="D19" s="64" t="s">
        <v>131</v>
      </c>
      <c r="E19" s="65">
        <v>94.013000000000005</v>
      </c>
      <c r="F19" s="64" t="s">
        <v>122</v>
      </c>
      <c r="G19" s="124"/>
    </row>
    <row r="20" spans="1:7" ht="30" x14ac:dyDescent="0.25">
      <c r="A20" s="125"/>
      <c r="B20" s="125"/>
      <c r="C20" s="127"/>
      <c r="D20" s="62" t="s">
        <v>130</v>
      </c>
      <c r="E20" s="63">
        <v>1.9586041666666667</v>
      </c>
      <c r="F20" s="62" t="s">
        <v>132</v>
      </c>
      <c r="G20" s="125"/>
    </row>
    <row r="21" spans="1:7" ht="30" customHeight="1" x14ac:dyDescent="0.25">
      <c r="A21" s="128">
        <v>8</v>
      </c>
      <c r="B21" s="128" t="s">
        <v>156</v>
      </c>
      <c r="C21" s="129">
        <v>0.24</v>
      </c>
      <c r="D21" s="66" t="s">
        <v>133</v>
      </c>
      <c r="E21" s="71">
        <v>0</v>
      </c>
      <c r="F21" s="66" t="s">
        <v>134</v>
      </c>
      <c r="G21" s="128" t="s">
        <v>155</v>
      </c>
    </row>
    <row r="22" spans="1:7" ht="30" x14ac:dyDescent="0.25">
      <c r="A22" s="128"/>
      <c r="B22" s="128"/>
      <c r="C22" s="129"/>
      <c r="D22" s="66" t="s">
        <v>135</v>
      </c>
      <c r="E22" s="71">
        <v>0</v>
      </c>
      <c r="F22" s="66" t="s">
        <v>136</v>
      </c>
      <c r="G22" s="128"/>
    </row>
    <row r="23" spans="1:7" x14ac:dyDescent="0.25">
      <c r="A23" s="128"/>
      <c r="B23" s="128"/>
      <c r="C23" s="129"/>
      <c r="D23" s="66" t="s">
        <v>137</v>
      </c>
      <c r="E23" s="71">
        <v>0</v>
      </c>
      <c r="F23" s="66" t="s">
        <v>64</v>
      </c>
      <c r="G23" s="128"/>
    </row>
  </sheetData>
  <mergeCells count="33">
    <mergeCell ref="A6:A7"/>
    <mergeCell ref="B6:B7"/>
    <mergeCell ref="C6:C7"/>
    <mergeCell ref="G6:G7"/>
    <mergeCell ref="A2:G2"/>
    <mergeCell ref="A3:B4"/>
    <mergeCell ref="C3:C4"/>
    <mergeCell ref="D3:F3"/>
    <mergeCell ref="G3:G4"/>
    <mergeCell ref="A8:A11"/>
    <mergeCell ref="B8:B11"/>
    <mergeCell ref="C8:C11"/>
    <mergeCell ref="G8:G11"/>
    <mergeCell ref="A12:A13"/>
    <mergeCell ref="B12:B13"/>
    <mergeCell ref="C12:C13"/>
    <mergeCell ref="G12:G13"/>
    <mergeCell ref="A14:A15"/>
    <mergeCell ref="B14:B15"/>
    <mergeCell ref="C14:C15"/>
    <mergeCell ref="G14:G15"/>
    <mergeCell ref="A16:A18"/>
    <mergeCell ref="B16:B18"/>
    <mergeCell ref="C16:C18"/>
    <mergeCell ref="G16:G18"/>
    <mergeCell ref="A19:A20"/>
    <mergeCell ref="B19:B20"/>
    <mergeCell ref="C19:C20"/>
    <mergeCell ref="G19:G20"/>
    <mergeCell ref="A21:A23"/>
    <mergeCell ref="B21:B23"/>
    <mergeCell ref="C21:C23"/>
    <mergeCell ref="G21:G23"/>
  </mergeCells>
  <pageMargins left="0.70866141732283472" right="0.70866141732283472" top="0.74803149606299213" bottom="0.74803149606299213" header="0.31496062992125984" footer="0.31496062992125984"/>
  <pageSetup scale="66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H23"/>
  <sheetViews>
    <sheetView workbookViewId="0">
      <pane ySplit="4" topLeftCell="A20" activePane="bottomLeft" state="frozen"/>
      <selection pane="bottomLeft" activeCell="E5" sqref="E5:E23"/>
    </sheetView>
  </sheetViews>
  <sheetFormatPr baseColWidth="10" defaultRowHeight="15" x14ac:dyDescent="0.25"/>
  <cols>
    <col min="1" max="1" width="11.42578125" style="35"/>
    <col min="2" max="2" width="45.7109375" style="35" customWidth="1"/>
    <col min="3" max="3" width="11.42578125" style="35"/>
    <col min="4" max="4" width="34.140625" style="34" customWidth="1"/>
    <col min="5" max="5" width="11.42578125" style="34"/>
    <col min="6" max="6" width="13.28515625" style="34" customWidth="1"/>
    <col min="7" max="7" width="58.5703125" style="34" customWidth="1"/>
    <col min="8" max="16384" width="11.42578125" style="34"/>
  </cols>
  <sheetData>
    <row r="2" spans="1:8" ht="60" x14ac:dyDescent="0.25">
      <c r="A2" s="121" t="s">
        <v>184</v>
      </c>
      <c r="B2" s="121"/>
      <c r="C2" s="121"/>
      <c r="D2" s="121"/>
      <c r="E2" s="121"/>
      <c r="F2" s="121"/>
      <c r="G2" s="121"/>
      <c r="H2" s="34" t="s">
        <v>185</v>
      </c>
    </row>
    <row r="3" spans="1:8" ht="30" customHeight="1" x14ac:dyDescent="0.25">
      <c r="A3" s="119" t="s">
        <v>138</v>
      </c>
      <c r="B3" s="119"/>
      <c r="C3" s="119" t="s">
        <v>139</v>
      </c>
      <c r="D3" s="119" t="s">
        <v>150</v>
      </c>
      <c r="E3" s="119"/>
      <c r="F3" s="119"/>
      <c r="G3" s="119" t="s">
        <v>148</v>
      </c>
    </row>
    <row r="4" spans="1:8" x14ac:dyDescent="0.25">
      <c r="A4" s="120"/>
      <c r="B4" s="120"/>
      <c r="C4" s="120"/>
      <c r="D4" s="44" t="s">
        <v>141</v>
      </c>
      <c r="E4" s="44" t="s">
        <v>142</v>
      </c>
      <c r="F4" s="44" t="s">
        <v>143</v>
      </c>
      <c r="G4" s="120"/>
    </row>
    <row r="5" spans="1:8" ht="45" x14ac:dyDescent="0.25">
      <c r="A5" s="51">
        <v>1</v>
      </c>
      <c r="B5" s="51" t="s">
        <v>27</v>
      </c>
      <c r="C5" s="74">
        <v>0.5</v>
      </c>
      <c r="D5" s="45" t="s">
        <v>76</v>
      </c>
      <c r="E5" s="46">
        <v>1</v>
      </c>
      <c r="F5" s="45" t="s">
        <v>77</v>
      </c>
      <c r="G5" s="45" t="s">
        <v>146</v>
      </c>
    </row>
    <row r="6" spans="1:8" ht="45" customHeight="1" x14ac:dyDescent="0.25">
      <c r="A6" s="115">
        <v>2</v>
      </c>
      <c r="B6" s="115" t="s">
        <v>25</v>
      </c>
      <c r="C6" s="116">
        <v>0.25</v>
      </c>
      <c r="D6" s="53" t="s">
        <v>79</v>
      </c>
      <c r="E6" s="54">
        <v>1</v>
      </c>
      <c r="F6" s="53" t="s">
        <v>82</v>
      </c>
      <c r="G6" s="123" t="s">
        <v>147</v>
      </c>
    </row>
    <row r="7" spans="1:8" ht="30" x14ac:dyDescent="0.25">
      <c r="A7" s="115"/>
      <c r="B7" s="115"/>
      <c r="C7" s="116"/>
      <c r="D7" s="53" t="s">
        <v>80</v>
      </c>
      <c r="E7" s="54">
        <v>15</v>
      </c>
      <c r="F7" s="53" t="s">
        <v>81</v>
      </c>
      <c r="G7" s="123"/>
    </row>
    <row r="8" spans="1:8" x14ac:dyDescent="0.25">
      <c r="A8" s="117">
        <v>3</v>
      </c>
      <c r="B8" s="117" t="s">
        <v>179</v>
      </c>
      <c r="C8" s="118">
        <v>0.48619047619047623</v>
      </c>
      <c r="D8" s="47" t="s">
        <v>85</v>
      </c>
      <c r="E8" s="52">
        <v>749.5</v>
      </c>
      <c r="F8" s="47" t="s">
        <v>86</v>
      </c>
      <c r="G8" s="122"/>
    </row>
    <row r="9" spans="1:8" ht="30" x14ac:dyDescent="0.25">
      <c r="A9" s="117"/>
      <c r="B9" s="117"/>
      <c r="C9" s="118"/>
      <c r="D9" s="47" t="s">
        <v>87</v>
      </c>
      <c r="E9" s="48">
        <v>14.141509433962264</v>
      </c>
      <c r="F9" s="49" t="s">
        <v>88</v>
      </c>
      <c r="G9" s="122"/>
    </row>
    <row r="10" spans="1:8" x14ac:dyDescent="0.25">
      <c r="A10" s="117"/>
      <c r="B10" s="117"/>
      <c r="C10" s="118"/>
      <c r="D10" s="47" t="s">
        <v>158</v>
      </c>
      <c r="E10" s="50">
        <v>8777.7000000000007</v>
      </c>
      <c r="F10" s="49" t="s">
        <v>89</v>
      </c>
      <c r="G10" s="122"/>
    </row>
    <row r="11" spans="1:8" ht="30" x14ac:dyDescent="0.25">
      <c r="A11" s="117"/>
      <c r="B11" s="117"/>
      <c r="C11" s="118"/>
      <c r="D11" s="47" t="s">
        <v>90</v>
      </c>
      <c r="E11" s="48">
        <v>11.711407605070047</v>
      </c>
      <c r="F11" s="49" t="s">
        <v>89</v>
      </c>
      <c r="G11" s="122"/>
    </row>
    <row r="12" spans="1:8" ht="30" customHeight="1" x14ac:dyDescent="0.25">
      <c r="A12" s="115">
        <v>4</v>
      </c>
      <c r="B12" s="115" t="s">
        <v>28</v>
      </c>
      <c r="C12" s="116">
        <v>0.25</v>
      </c>
      <c r="D12" s="53" t="s">
        <v>151</v>
      </c>
      <c r="E12" s="55">
        <v>0</v>
      </c>
      <c r="F12" s="53" t="s">
        <v>56</v>
      </c>
      <c r="G12" s="123" t="s">
        <v>149</v>
      </c>
    </row>
    <row r="13" spans="1:8" ht="30" x14ac:dyDescent="0.25">
      <c r="A13" s="115"/>
      <c r="B13" s="115"/>
      <c r="C13" s="116"/>
      <c r="D13" s="53" t="s">
        <v>152</v>
      </c>
      <c r="E13" s="55">
        <v>0</v>
      </c>
      <c r="F13" s="53" t="s">
        <v>64</v>
      </c>
      <c r="G13" s="123"/>
    </row>
    <row r="14" spans="1:8" ht="30" customHeight="1" x14ac:dyDescent="0.25">
      <c r="A14" s="117">
        <v>5</v>
      </c>
      <c r="B14" s="117" t="s">
        <v>29</v>
      </c>
      <c r="C14" s="118">
        <v>0.6785714285714286</v>
      </c>
      <c r="D14" s="47" t="s">
        <v>121</v>
      </c>
      <c r="E14" s="48">
        <v>1584</v>
      </c>
      <c r="F14" s="49" t="s">
        <v>122</v>
      </c>
      <c r="G14" s="117"/>
    </row>
    <row r="15" spans="1:8" ht="30" x14ac:dyDescent="0.25">
      <c r="A15" s="117"/>
      <c r="B15" s="117"/>
      <c r="C15" s="118"/>
      <c r="D15" s="47" t="s">
        <v>123</v>
      </c>
      <c r="E15" s="48">
        <v>66.400000000000006</v>
      </c>
      <c r="F15" s="49"/>
      <c r="G15" s="117"/>
    </row>
    <row r="16" spans="1:8" ht="30" customHeight="1" x14ac:dyDescent="0.25">
      <c r="A16" s="115">
        <v>6</v>
      </c>
      <c r="B16" s="115" t="s">
        <v>30</v>
      </c>
      <c r="C16" s="116">
        <v>0.40625</v>
      </c>
      <c r="D16" s="53" t="s">
        <v>61</v>
      </c>
      <c r="E16" s="56">
        <v>1476.7</v>
      </c>
      <c r="F16" s="53" t="s">
        <v>56</v>
      </c>
      <c r="G16" s="115"/>
    </row>
    <row r="17" spans="1:7" ht="30" x14ac:dyDescent="0.25">
      <c r="A17" s="115"/>
      <c r="B17" s="115"/>
      <c r="C17" s="116"/>
      <c r="D17" s="53" t="s">
        <v>63</v>
      </c>
      <c r="E17" s="55">
        <v>0</v>
      </c>
      <c r="F17" s="53" t="s">
        <v>56</v>
      </c>
      <c r="G17" s="115"/>
    </row>
    <row r="18" spans="1:7" ht="30" x14ac:dyDescent="0.25">
      <c r="A18" s="115"/>
      <c r="B18" s="115"/>
      <c r="C18" s="116"/>
      <c r="D18" s="53" t="s">
        <v>62</v>
      </c>
      <c r="E18" s="55">
        <v>0</v>
      </c>
      <c r="F18" s="53" t="s">
        <v>64</v>
      </c>
      <c r="G18" s="115"/>
    </row>
    <row r="19" spans="1:7" ht="45" customHeight="1" x14ac:dyDescent="0.25">
      <c r="A19" s="117">
        <v>7</v>
      </c>
      <c r="B19" s="117" t="s">
        <v>26</v>
      </c>
      <c r="C19" s="118">
        <v>0.5</v>
      </c>
      <c r="D19" s="47" t="s">
        <v>131</v>
      </c>
      <c r="E19" s="52">
        <v>222.42100000000002</v>
      </c>
      <c r="F19" s="47" t="s">
        <v>122</v>
      </c>
      <c r="G19" s="117"/>
    </row>
    <row r="20" spans="1:7" ht="30" x14ac:dyDescent="0.25">
      <c r="A20" s="117"/>
      <c r="B20" s="117"/>
      <c r="C20" s="118"/>
      <c r="D20" s="47" t="s">
        <v>130</v>
      </c>
      <c r="E20" s="52">
        <v>4.1966226415094345</v>
      </c>
      <c r="F20" s="47" t="s">
        <v>132</v>
      </c>
      <c r="G20" s="117"/>
    </row>
    <row r="21" spans="1:7" ht="30" customHeight="1" x14ac:dyDescent="0.25">
      <c r="A21" s="115">
        <v>8</v>
      </c>
      <c r="B21" s="115" t="s">
        <v>156</v>
      </c>
      <c r="C21" s="116">
        <v>0.35</v>
      </c>
      <c r="D21" s="53" t="s">
        <v>133</v>
      </c>
      <c r="E21" s="55">
        <v>32208</v>
      </c>
      <c r="F21" s="53" t="s">
        <v>134</v>
      </c>
      <c r="G21" s="115" t="s">
        <v>155</v>
      </c>
    </row>
    <row r="22" spans="1:7" ht="30" x14ac:dyDescent="0.25">
      <c r="A22" s="115"/>
      <c r="B22" s="115"/>
      <c r="C22" s="116"/>
      <c r="D22" s="53" t="s">
        <v>135</v>
      </c>
      <c r="E22" s="55">
        <v>607.69811320754718</v>
      </c>
      <c r="F22" s="53" t="s">
        <v>136</v>
      </c>
      <c r="G22" s="115"/>
    </row>
    <row r="23" spans="1:7" x14ac:dyDescent="0.25">
      <c r="A23" s="115"/>
      <c r="B23" s="115"/>
      <c r="C23" s="116"/>
      <c r="D23" s="53" t="s">
        <v>137</v>
      </c>
      <c r="E23" s="55">
        <v>0</v>
      </c>
      <c r="F23" s="53" t="s">
        <v>64</v>
      </c>
      <c r="G23" s="115"/>
    </row>
  </sheetData>
  <mergeCells count="33">
    <mergeCell ref="A19:A20"/>
    <mergeCell ref="B19:B20"/>
    <mergeCell ref="C19:C20"/>
    <mergeCell ref="G19:G20"/>
    <mergeCell ref="A21:A23"/>
    <mergeCell ref="B21:B23"/>
    <mergeCell ref="C21:C23"/>
    <mergeCell ref="G21:G23"/>
    <mergeCell ref="A14:A15"/>
    <mergeCell ref="B14:B15"/>
    <mergeCell ref="C14:C15"/>
    <mergeCell ref="G14:G15"/>
    <mergeCell ref="A16:A18"/>
    <mergeCell ref="B16:B18"/>
    <mergeCell ref="C16:C18"/>
    <mergeCell ref="G16:G18"/>
    <mergeCell ref="A8:A11"/>
    <mergeCell ref="B8:B11"/>
    <mergeCell ref="C8:C11"/>
    <mergeCell ref="G8:G11"/>
    <mergeCell ref="A12:A13"/>
    <mergeCell ref="B12:B13"/>
    <mergeCell ref="C12:C13"/>
    <mergeCell ref="G12:G13"/>
    <mergeCell ref="A6:A7"/>
    <mergeCell ref="B6:B7"/>
    <mergeCell ref="C6:C7"/>
    <mergeCell ref="G6:G7"/>
    <mergeCell ref="A2:G2"/>
    <mergeCell ref="A3:B4"/>
    <mergeCell ref="C3:C4"/>
    <mergeCell ref="D3:F3"/>
    <mergeCell ref="G3:G4"/>
  </mergeCells>
  <pageMargins left="0.70866141732283472" right="0.70866141732283472" top="0.74803149606299213" bottom="0.74803149606299213" header="0.31496062992125984" footer="0.31496062992125984"/>
  <pageSetup scale="66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J23"/>
  <sheetViews>
    <sheetView workbookViewId="0">
      <pane ySplit="4" topLeftCell="A8" activePane="bottomLeft" state="frozen"/>
      <selection pane="bottomLeft" activeCell="M19" sqref="M19"/>
    </sheetView>
  </sheetViews>
  <sheetFormatPr baseColWidth="10" defaultRowHeight="15" x14ac:dyDescent="0.25"/>
  <cols>
    <col min="1" max="1" width="11.42578125" style="35"/>
    <col min="2" max="2" width="45.7109375" style="35" customWidth="1"/>
    <col min="3" max="3" width="11.42578125" style="35"/>
    <col min="4" max="4" width="34.140625" style="34" customWidth="1"/>
    <col min="5" max="5" width="11.42578125" style="34"/>
    <col min="6" max="6" width="13.28515625" style="34" customWidth="1"/>
    <col min="7" max="7" width="11.42578125" style="34"/>
    <col min="8" max="8" width="34.140625" style="34" customWidth="1"/>
    <col min="9" max="9" width="11.42578125" style="34"/>
    <col min="10" max="10" width="12.85546875" style="34" customWidth="1"/>
    <col min="11" max="16384" width="11.42578125" style="34"/>
  </cols>
  <sheetData>
    <row r="2" spans="1:10" ht="18.75" customHeight="1" x14ac:dyDescent="0.25">
      <c r="A2" s="121" t="s">
        <v>186</v>
      </c>
      <c r="B2" s="121"/>
      <c r="C2" s="121"/>
      <c r="D2" s="121"/>
      <c r="E2" s="121"/>
      <c r="F2" s="121"/>
      <c r="G2" s="121"/>
      <c r="H2" s="121"/>
      <c r="I2" s="121"/>
      <c r="J2" s="121"/>
    </row>
    <row r="3" spans="1:10" ht="30" customHeight="1" x14ac:dyDescent="0.25">
      <c r="A3" s="119" t="s">
        <v>138</v>
      </c>
      <c r="B3" s="119"/>
      <c r="C3" s="119" t="s">
        <v>139</v>
      </c>
      <c r="D3" s="119" t="s">
        <v>150</v>
      </c>
      <c r="E3" s="119"/>
      <c r="F3" s="119"/>
      <c r="G3" s="119" t="s">
        <v>139</v>
      </c>
      <c r="H3" s="119" t="s">
        <v>150</v>
      </c>
      <c r="I3" s="119"/>
      <c r="J3" s="119"/>
    </row>
    <row r="4" spans="1:10" x14ac:dyDescent="0.25">
      <c r="A4" s="120"/>
      <c r="B4" s="120"/>
      <c r="C4" s="120"/>
      <c r="D4" s="44" t="s">
        <v>141</v>
      </c>
      <c r="E4" s="44" t="s">
        <v>142</v>
      </c>
      <c r="F4" s="44" t="s">
        <v>143</v>
      </c>
      <c r="G4" s="120"/>
      <c r="H4" s="44" t="s">
        <v>141</v>
      </c>
      <c r="I4" s="44" t="s">
        <v>142</v>
      </c>
      <c r="J4" s="44" t="s">
        <v>143</v>
      </c>
    </row>
    <row r="5" spans="1:10" ht="45" x14ac:dyDescent="0.25">
      <c r="A5" s="61">
        <v>1</v>
      </c>
      <c r="B5" s="61" t="s">
        <v>27</v>
      </c>
      <c r="C5" s="73">
        <v>0</v>
      </c>
      <c r="D5" s="62" t="s">
        <v>76</v>
      </c>
      <c r="E5" s="63">
        <v>0</v>
      </c>
      <c r="F5" s="62" t="s">
        <v>77</v>
      </c>
      <c r="G5" s="74">
        <v>0.5</v>
      </c>
      <c r="H5" s="45" t="s">
        <v>76</v>
      </c>
      <c r="I5" s="75">
        <v>1</v>
      </c>
      <c r="J5" s="45" t="s">
        <v>77</v>
      </c>
    </row>
    <row r="6" spans="1:10" ht="45" customHeight="1" x14ac:dyDescent="0.25">
      <c r="A6" s="128">
        <v>2</v>
      </c>
      <c r="B6" s="128" t="s">
        <v>25</v>
      </c>
      <c r="C6" s="129">
        <v>0.125</v>
      </c>
      <c r="D6" s="66" t="s">
        <v>79</v>
      </c>
      <c r="E6" s="67">
        <v>1</v>
      </c>
      <c r="F6" s="66" t="s">
        <v>82</v>
      </c>
      <c r="G6" s="116">
        <v>0.25</v>
      </c>
      <c r="H6" s="53" t="s">
        <v>79</v>
      </c>
      <c r="I6" s="54">
        <v>1</v>
      </c>
      <c r="J6" s="53" t="s">
        <v>82</v>
      </c>
    </row>
    <row r="7" spans="1:10" ht="30" x14ac:dyDescent="0.25">
      <c r="A7" s="128"/>
      <c r="B7" s="128"/>
      <c r="C7" s="129"/>
      <c r="D7" s="66" t="s">
        <v>80</v>
      </c>
      <c r="E7" s="67">
        <v>15</v>
      </c>
      <c r="F7" s="66" t="s">
        <v>81</v>
      </c>
      <c r="G7" s="116"/>
      <c r="H7" s="53" t="s">
        <v>80</v>
      </c>
      <c r="I7" s="54">
        <v>15</v>
      </c>
      <c r="J7" s="53" t="s">
        <v>81</v>
      </c>
    </row>
    <row r="8" spans="1:10" x14ac:dyDescent="0.25">
      <c r="A8" s="124">
        <v>3</v>
      </c>
      <c r="B8" s="124" t="s">
        <v>157</v>
      </c>
      <c r="C8" s="126">
        <v>0.05</v>
      </c>
      <c r="D8" s="64" t="s">
        <v>85</v>
      </c>
      <c r="E8" s="65">
        <v>512.5</v>
      </c>
      <c r="F8" s="64" t="s">
        <v>86</v>
      </c>
      <c r="G8" s="118">
        <v>0.48619047619047623</v>
      </c>
      <c r="H8" s="47" t="s">
        <v>85</v>
      </c>
      <c r="I8" s="52">
        <v>749.5</v>
      </c>
      <c r="J8" s="47" t="s">
        <v>86</v>
      </c>
    </row>
    <row r="9" spans="1:10" ht="30" x14ac:dyDescent="0.25">
      <c r="A9" s="130"/>
      <c r="B9" s="130"/>
      <c r="C9" s="131"/>
      <c r="D9" s="57" t="s">
        <v>87</v>
      </c>
      <c r="E9" s="58">
        <v>10.677083333333334</v>
      </c>
      <c r="F9" s="59" t="s">
        <v>88</v>
      </c>
      <c r="G9" s="118"/>
      <c r="H9" s="47" t="s">
        <v>87</v>
      </c>
      <c r="I9" s="48">
        <v>14.141509433962264</v>
      </c>
      <c r="J9" s="49" t="s">
        <v>88</v>
      </c>
    </row>
    <row r="10" spans="1:10" x14ac:dyDescent="0.25">
      <c r="A10" s="130"/>
      <c r="B10" s="130"/>
      <c r="C10" s="131"/>
      <c r="D10" s="57" t="s">
        <v>158</v>
      </c>
      <c r="E10" s="60">
        <v>6064</v>
      </c>
      <c r="F10" s="59" t="s">
        <v>89</v>
      </c>
      <c r="G10" s="118"/>
      <c r="H10" s="47" t="s">
        <v>158</v>
      </c>
      <c r="I10" s="50">
        <v>8777.7000000000007</v>
      </c>
      <c r="J10" s="49" t="s">
        <v>89</v>
      </c>
    </row>
    <row r="11" spans="1:10" ht="30" x14ac:dyDescent="0.25">
      <c r="A11" s="125"/>
      <c r="B11" s="125"/>
      <c r="C11" s="127"/>
      <c r="D11" s="62" t="s">
        <v>90</v>
      </c>
      <c r="E11" s="68">
        <v>11.832195121951219</v>
      </c>
      <c r="F11" s="61" t="s">
        <v>89</v>
      </c>
      <c r="G11" s="118"/>
      <c r="H11" s="47" t="s">
        <v>90</v>
      </c>
      <c r="I11" s="48">
        <v>11.711407605070047</v>
      </c>
      <c r="J11" s="49" t="s">
        <v>89</v>
      </c>
    </row>
    <row r="12" spans="1:10" ht="30" customHeight="1" x14ac:dyDescent="0.25">
      <c r="A12" s="128">
        <v>4</v>
      </c>
      <c r="B12" s="128" t="s">
        <v>28</v>
      </c>
      <c r="C12" s="129">
        <v>0</v>
      </c>
      <c r="D12" s="66" t="s">
        <v>151</v>
      </c>
      <c r="E12" s="71">
        <v>0</v>
      </c>
      <c r="F12" s="66" t="s">
        <v>56</v>
      </c>
      <c r="G12" s="116">
        <v>0.25</v>
      </c>
      <c r="H12" s="53" t="s">
        <v>151</v>
      </c>
      <c r="I12" s="55">
        <v>0</v>
      </c>
      <c r="J12" s="53" t="s">
        <v>56</v>
      </c>
    </row>
    <row r="13" spans="1:10" ht="30" x14ac:dyDescent="0.25">
      <c r="A13" s="128"/>
      <c r="B13" s="128"/>
      <c r="C13" s="129"/>
      <c r="D13" s="66" t="s">
        <v>152</v>
      </c>
      <c r="E13" s="71">
        <v>0</v>
      </c>
      <c r="F13" s="66" t="s">
        <v>64</v>
      </c>
      <c r="G13" s="116"/>
      <c r="H13" s="53" t="s">
        <v>152</v>
      </c>
      <c r="I13" s="55">
        <v>0</v>
      </c>
      <c r="J13" s="53" t="s">
        <v>64</v>
      </c>
    </row>
    <row r="14" spans="1:10" ht="30" customHeight="1" x14ac:dyDescent="0.25">
      <c r="A14" s="124">
        <v>5</v>
      </c>
      <c r="B14" s="124" t="s">
        <v>29</v>
      </c>
      <c r="C14" s="126">
        <v>0.16666666666666666</v>
      </c>
      <c r="D14" s="64" t="s">
        <v>121</v>
      </c>
      <c r="E14" s="69">
        <v>1584</v>
      </c>
      <c r="F14" s="70" t="s">
        <v>122</v>
      </c>
      <c r="G14" s="118">
        <v>0.6785714285714286</v>
      </c>
      <c r="H14" s="47" t="s">
        <v>121</v>
      </c>
      <c r="I14" s="48">
        <v>1584</v>
      </c>
      <c r="J14" s="49" t="s">
        <v>122</v>
      </c>
    </row>
    <row r="15" spans="1:10" ht="30" x14ac:dyDescent="0.25">
      <c r="A15" s="125"/>
      <c r="B15" s="125"/>
      <c r="C15" s="127"/>
      <c r="D15" s="62" t="s">
        <v>123</v>
      </c>
      <c r="E15" s="68">
        <v>59.367999999999995</v>
      </c>
      <c r="F15" s="61"/>
      <c r="G15" s="118"/>
      <c r="H15" s="47" t="s">
        <v>123</v>
      </c>
      <c r="I15" s="48">
        <v>66.400000000000006</v>
      </c>
      <c r="J15" s="49"/>
    </row>
    <row r="16" spans="1:10" ht="30" customHeight="1" x14ac:dyDescent="0.25">
      <c r="A16" s="128">
        <v>6</v>
      </c>
      <c r="B16" s="128" t="s">
        <v>30</v>
      </c>
      <c r="C16" s="129">
        <v>0.25</v>
      </c>
      <c r="D16" s="66" t="s">
        <v>61</v>
      </c>
      <c r="E16" s="72">
        <v>1476.7</v>
      </c>
      <c r="F16" s="66" t="s">
        <v>56</v>
      </c>
      <c r="G16" s="116">
        <v>0.40625</v>
      </c>
      <c r="H16" s="53" t="s">
        <v>61</v>
      </c>
      <c r="I16" s="56">
        <v>1476.7</v>
      </c>
      <c r="J16" s="53" t="s">
        <v>56</v>
      </c>
    </row>
    <row r="17" spans="1:10" ht="30" x14ac:dyDescent="0.25">
      <c r="A17" s="128"/>
      <c r="B17" s="128"/>
      <c r="C17" s="129"/>
      <c r="D17" s="66" t="s">
        <v>63</v>
      </c>
      <c r="E17" s="71">
        <v>0</v>
      </c>
      <c r="F17" s="66" t="s">
        <v>56</v>
      </c>
      <c r="G17" s="116"/>
      <c r="H17" s="53" t="s">
        <v>63</v>
      </c>
      <c r="I17" s="55">
        <v>0</v>
      </c>
      <c r="J17" s="53" t="s">
        <v>56</v>
      </c>
    </row>
    <row r="18" spans="1:10" ht="30" x14ac:dyDescent="0.25">
      <c r="A18" s="128"/>
      <c r="B18" s="128"/>
      <c r="C18" s="129"/>
      <c r="D18" s="66" t="s">
        <v>62</v>
      </c>
      <c r="E18" s="71">
        <v>0</v>
      </c>
      <c r="F18" s="66" t="s">
        <v>64</v>
      </c>
      <c r="G18" s="116"/>
      <c r="H18" s="53" t="s">
        <v>62</v>
      </c>
      <c r="I18" s="55">
        <v>0</v>
      </c>
      <c r="J18" s="53" t="s">
        <v>64</v>
      </c>
    </row>
    <row r="19" spans="1:10" ht="45" customHeight="1" x14ac:dyDescent="0.25">
      <c r="A19" s="124">
        <v>7</v>
      </c>
      <c r="B19" s="124" t="s">
        <v>26</v>
      </c>
      <c r="C19" s="126">
        <v>6.25E-2</v>
      </c>
      <c r="D19" s="64" t="s">
        <v>131</v>
      </c>
      <c r="E19" s="65">
        <v>94.013000000000005</v>
      </c>
      <c r="F19" s="64" t="s">
        <v>122</v>
      </c>
      <c r="G19" s="118">
        <v>0.5</v>
      </c>
      <c r="H19" s="47" t="s">
        <v>131</v>
      </c>
      <c r="I19" s="52">
        <v>222.42100000000002</v>
      </c>
      <c r="J19" s="47" t="s">
        <v>122</v>
      </c>
    </row>
    <row r="20" spans="1:10" ht="30" x14ac:dyDescent="0.25">
      <c r="A20" s="125"/>
      <c r="B20" s="125"/>
      <c r="C20" s="127"/>
      <c r="D20" s="62" t="s">
        <v>130</v>
      </c>
      <c r="E20" s="63">
        <v>1.9586041666666667</v>
      </c>
      <c r="F20" s="62" t="s">
        <v>132</v>
      </c>
      <c r="G20" s="118"/>
      <c r="H20" s="47" t="s">
        <v>130</v>
      </c>
      <c r="I20" s="52">
        <v>4.1966226415094345</v>
      </c>
      <c r="J20" s="47" t="s">
        <v>132</v>
      </c>
    </row>
    <row r="21" spans="1:10" ht="30" customHeight="1" x14ac:dyDescent="0.25">
      <c r="A21" s="128">
        <v>8</v>
      </c>
      <c r="B21" s="128" t="s">
        <v>156</v>
      </c>
      <c r="C21" s="129">
        <v>0.24</v>
      </c>
      <c r="D21" s="66" t="s">
        <v>133</v>
      </c>
      <c r="E21" s="71">
        <v>0</v>
      </c>
      <c r="F21" s="66" t="s">
        <v>134</v>
      </c>
      <c r="G21" s="116">
        <v>0.35</v>
      </c>
      <c r="H21" s="53" t="s">
        <v>133</v>
      </c>
      <c r="I21" s="55">
        <v>32208</v>
      </c>
      <c r="J21" s="53" t="s">
        <v>134</v>
      </c>
    </row>
    <row r="22" spans="1:10" ht="30" x14ac:dyDescent="0.25">
      <c r="A22" s="128"/>
      <c r="B22" s="128"/>
      <c r="C22" s="129"/>
      <c r="D22" s="66" t="s">
        <v>135</v>
      </c>
      <c r="E22" s="71">
        <v>0</v>
      </c>
      <c r="F22" s="66" t="s">
        <v>136</v>
      </c>
      <c r="G22" s="116"/>
      <c r="H22" s="53" t="s">
        <v>135</v>
      </c>
      <c r="I22" s="55">
        <v>607.69811320754718</v>
      </c>
      <c r="J22" s="53" t="s">
        <v>136</v>
      </c>
    </row>
    <row r="23" spans="1:10" x14ac:dyDescent="0.25">
      <c r="A23" s="128"/>
      <c r="B23" s="128"/>
      <c r="C23" s="129"/>
      <c r="D23" s="66" t="s">
        <v>137</v>
      </c>
      <c r="E23" s="71">
        <v>0</v>
      </c>
      <c r="F23" s="66" t="s">
        <v>64</v>
      </c>
      <c r="G23" s="116"/>
      <c r="H23" s="53" t="s">
        <v>137</v>
      </c>
      <c r="I23" s="55">
        <v>0</v>
      </c>
      <c r="J23" s="53" t="s">
        <v>64</v>
      </c>
    </row>
  </sheetData>
  <mergeCells count="34">
    <mergeCell ref="G16:G18"/>
    <mergeCell ref="G19:G20"/>
    <mergeCell ref="G21:G23"/>
    <mergeCell ref="A2:J2"/>
    <mergeCell ref="G3:G4"/>
    <mergeCell ref="H3:J3"/>
    <mergeCell ref="G6:G7"/>
    <mergeCell ref="G8:G11"/>
    <mergeCell ref="G12:G13"/>
    <mergeCell ref="G14:G15"/>
    <mergeCell ref="A19:A20"/>
    <mergeCell ref="B19:B20"/>
    <mergeCell ref="C19:C20"/>
    <mergeCell ref="A21:A23"/>
    <mergeCell ref="B21:B23"/>
    <mergeCell ref="C21:C23"/>
    <mergeCell ref="A14:A15"/>
    <mergeCell ref="B14:B15"/>
    <mergeCell ref="C14:C15"/>
    <mergeCell ref="A16:A18"/>
    <mergeCell ref="B16:B18"/>
    <mergeCell ref="C16:C18"/>
    <mergeCell ref="A8:A11"/>
    <mergeCell ref="B8:B11"/>
    <mergeCell ref="C8:C11"/>
    <mergeCell ref="A12:A13"/>
    <mergeCell ref="B12:B13"/>
    <mergeCell ref="C12:C13"/>
    <mergeCell ref="A3:B4"/>
    <mergeCell ref="C3:C4"/>
    <mergeCell ref="D3:F3"/>
    <mergeCell ref="A6:A7"/>
    <mergeCell ref="B6:B7"/>
    <mergeCell ref="C6:C7"/>
  </mergeCells>
  <pageMargins left="0.70866141732283472" right="0.70866141732283472" top="0.74803149606299213" bottom="0.74803149606299213" header="0.31496062992125984" footer="0.31496062992125984"/>
  <pageSetup scale="66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95C6C-0E65-454B-A138-1ED01747F474}">
  <sheetPr>
    <pageSetUpPr fitToPage="1"/>
  </sheetPr>
  <dimension ref="A2:N23"/>
  <sheetViews>
    <sheetView tabSelected="1" workbookViewId="0">
      <pane ySplit="4" topLeftCell="A5" activePane="bottomLeft" state="frozen"/>
      <selection pane="bottomLeft" activeCell="B8" sqref="B8:B11"/>
    </sheetView>
  </sheetViews>
  <sheetFormatPr baseColWidth="10" defaultRowHeight="15" x14ac:dyDescent="0.25"/>
  <cols>
    <col min="1" max="1" width="11.42578125" style="35"/>
    <col min="2" max="2" width="45.7109375" style="35" customWidth="1"/>
    <col min="3" max="3" width="11.42578125" style="35"/>
    <col min="4" max="4" width="34.140625" style="34" customWidth="1"/>
    <col min="5" max="5" width="11.42578125" style="34"/>
    <col min="6" max="6" width="13.28515625" style="34" customWidth="1"/>
    <col min="7" max="7" width="11.42578125" style="34"/>
    <col min="8" max="8" width="34.140625" style="34" customWidth="1"/>
    <col min="9" max="9" width="11.42578125" style="34"/>
    <col min="10" max="10" width="12.85546875" style="34" customWidth="1"/>
    <col min="11" max="11" width="16.42578125" style="34" customWidth="1"/>
    <col min="12" max="12" width="34.140625" style="34" customWidth="1"/>
    <col min="13" max="13" width="11.42578125" style="34"/>
    <col min="14" max="14" width="12.85546875" style="34" customWidth="1"/>
    <col min="15" max="16384" width="11.42578125" style="34"/>
  </cols>
  <sheetData>
    <row r="2" spans="1:14" ht="18.75" customHeight="1" x14ac:dyDescent="0.25">
      <c r="A2" s="121" t="s">
        <v>197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</row>
    <row r="3" spans="1:14" ht="30" customHeight="1" x14ac:dyDescent="0.25">
      <c r="A3" s="119" t="s">
        <v>138</v>
      </c>
      <c r="B3" s="119"/>
      <c r="C3" s="119" t="s">
        <v>139</v>
      </c>
      <c r="D3" s="119" t="s">
        <v>150</v>
      </c>
      <c r="E3" s="119"/>
      <c r="F3" s="119"/>
      <c r="G3" s="119" t="s">
        <v>139</v>
      </c>
      <c r="H3" s="119" t="s">
        <v>196</v>
      </c>
      <c r="I3" s="119"/>
      <c r="J3" s="119"/>
      <c r="K3" s="119" t="s">
        <v>139</v>
      </c>
      <c r="L3" s="119" t="s">
        <v>150</v>
      </c>
      <c r="M3" s="119"/>
      <c r="N3" s="119"/>
    </row>
    <row r="4" spans="1:14" x14ac:dyDescent="0.25">
      <c r="A4" s="120"/>
      <c r="B4" s="120"/>
      <c r="C4" s="120"/>
      <c r="D4" s="44" t="s">
        <v>141</v>
      </c>
      <c r="E4" s="44" t="s">
        <v>142</v>
      </c>
      <c r="F4" s="44" t="s">
        <v>143</v>
      </c>
      <c r="G4" s="120"/>
      <c r="H4" s="44" t="s">
        <v>141</v>
      </c>
      <c r="I4" s="44" t="s">
        <v>142</v>
      </c>
      <c r="J4" s="44" t="s">
        <v>143</v>
      </c>
      <c r="K4" s="120"/>
      <c r="L4" s="44" t="s">
        <v>141</v>
      </c>
      <c r="M4" s="44" t="s">
        <v>142</v>
      </c>
      <c r="N4" s="44" t="s">
        <v>143</v>
      </c>
    </row>
    <row r="5" spans="1:14" ht="45" x14ac:dyDescent="0.25">
      <c r="A5" s="61">
        <v>1</v>
      </c>
      <c r="B5" s="61" t="s">
        <v>27</v>
      </c>
      <c r="C5" s="73">
        <v>0</v>
      </c>
      <c r="D5" s="62" t="s">
        <v>76</v>
      </c>
      <c r="E5" s="63">
        <v>0</v>
      </c>
      <c r="F5" s="62" t="s">
        <v>77</v>
      </c>
      <c r="G5" s="74">
        <v>0.5</v>
      </c>
      <c r="H5" s="45" t="s">
        <v>76</v>
      </c>
      <c r="I5" s="75">
        <v>1</v>
      </c>
      <c r="J5" s="45" t="s">
        <v>77</v>
      </c>
      <c r="K5" s="74">
        <v>1</v>
      </c>
      <c r="L5" s="45" t="s">
        <v>76</v>
      </c>
      <c r="M5" s="46">
        <v>3</v>
      </c>
      <c r="N5" s="45" t="s">
        <v>77</v>
      </c>
    </row>
    <row r="6" spans="1:14" ht="45" customHeight="1" x14ac:dyDescent="0.25">
      <c r="A6" s="128">
        <v>2</v>
      </c>
      <c r="B6" s="128" t="s">
        <v>25</v>
      </c>
      <c r="C6" s="129">
        <v>0.125</v>
      </c>
      <c r="D6" s="66" t="s">
        <v>79</v>
      </c>
      <c r="E6" s="67">
        <v>1</v>
      </c>
      <c r="F6" s="66" t="s">
        <v>82</v>
      </c>
      <c r="G6" s="116">
        <v>0.25</v>
      </c>
      <c r="H6" s="53" t="s">
        <v>79</v>
      </c>
      <c r="I6" s="54">
        <v>1</v>
      </c>
      <c r="J6" s="53" t="s">
        <v>82</v>
      </c>
      <c r="K6" s="116">
        <v>1</v>
      </c>
      <c r="L6" s="53" t="s">
        <v>79</v>
      </c>
      <c r="M6" s="54">
        <v>3</v>
      </c>
      <c r="N6" s="53" t="s">
        <v>82</v>
      </c>
    </row>
    <row r="7" spans="1:14" ht="30" x14ac:dyDescent="0.25">
      <c r="A7" s="128"/>
      <c r="B7" s="128"/>
      <c r="C7" s="129"/>
      <c r="D7" s="66" t="s">
        <v>80</v>
      </c>
      <c r="E7" s="67">
        <v>15</v>
      </c>
      <c r="F7" s="66" t="s">
        <v>81</v>
      </c>
      <c r="G7" s="116"/>
      <c r="H7" s="53" t="s">
        <v>80</v>
      </c>
      <c r="I7" s="54">
        <v>15</v>
      </c>
      <c r="J7" s="53" t="s">
        <v>81</v>
      </c>
      <c r="K7" s="116"/>
      <c r="L7" s="53" t="s">
        <v>80</v>
      </c>
      <c r="M7" s="54">
        <v>0</v>
      </c>
      <c r="N7" s="53" t="s">
        <v>81</v>
      </c>
    </row>
    <row r="8" spans="1:14" x14ac:dyDescent="0.25">
      <c r="A8" s="124">
        <v>3</v>
      </c>
      <c r="B8" s="124" t="s">
        <v>157</v>
      </c>
      <c r="C8" s="126">
        <v>0.05</v>
      </c>
      <c r="D8" s="64" t="s">
        <v>85</v>
      </c>
      <c r="E8" s="65">
        <v>512.5</v>
      </c>
      <c r="F8" s="64" t="s">
        <v>86</v>
      </c>
      <c r="G8" s="118">
        <v>0.48619047619047623</v>
      </c>
      <c r="H8" s="47" t="s">
        <v>85</v>
      </c>
      <c r="I8" s="52">
        <v>749.5</v>
      </c>
      <c r="J8" s="47" t="s">
        <v>86</v>
      </c>
      <c r="K8" s="118">
        <v>0.81</v>
      </c>
      <c r="L8" s="47" t="s">
        <v>85</v>
      </c>
      <c r="M8" s="52">
        <v>1225.5</v>
      </c>
      <c r="N8" s="47" t="s">
        <v>86</v>
      </c>
    </row>
    <row r="9" spans="1:14" ht="30" x14ac:dyDescent="0.25">
      <c r="A9" s="130"/>
      <c r="B9" s="130"/>
      <c r="C9" s="131"/>
      <c r="D9" s="57" t="s">
        <v>87</v>
      </c>
      <c r="E9" s="58">
        <v>10.677083333333334</v>
      </c>
      <c r="F9" s="59" t="s">
        <v>88</v>
      </c>
      <c r="G9" s="118"/>
      <c r="H9" s="47" t="s">
        <v>87</v>
      </c>
      <c r="I9" s="48">
        <v>14.141509433962264</v>
      </c>
      <c r="J9" s="49" t="s">
        <v>88</v>
      </c>
      <c r="K9" s="118"/>
      <c r="L9" s="47" t="s">
        <v>87</v>
      </c>
      <c r="M9" s="48">
        <v>23.122641509433961</v>
      </c>
      <c r="N9" s="49" t="s">
        <v>88</v>
      </c>
    </row>
    <row r="10" spans="1:14" x14ac:dyDescent="0.25">
      <c r="A10" s="130"/>
      <c r="B10" s="130"/>
      <c r="C10" s="131"/>
      <c r="D10" s="57" t="s">
        <v>158</v>
      </c>
      <c r="E10" s="60">
        <v>6064</v>
      </c>
      <c r="F10" s="59" t="s">
        <v>89</v>
      </c>
      <c r="G10" s="118"/>
      <c r="H10" s="47" t="s">
        <v>158</v>
      </c>
      <c r="I10" s="50">
        <v>8777.7000000000007</v>
      </c>
      <c r="J10" s="49" t="s">
        <v>89</v>
      </c>
      <c r="K10" s="118"/>
      <c r="L10" s="47">
        <f>PMA!BP18</f>
        <v>0</v>
      </c>
      <c r="M10" s="50">
        <v>15073.7</v>
      </c>
      <c r="N10" s="49" t="s">
        <v>89</v>
      </c>
    </row>
    <row r="11" spans="1:14" ht="30" x14ac:dyDescent="0.25">
      <c r="A11" s="125"/>
      <c r="B11" s="125"/>
      <c r="C11" s="127"/>
      <c r="D11" s="62" t="s">
        <v>90</v>
      </c>
      <c r="E11" s="68">
        <v>11.832195121951219</v>
      </c>
      <c r="F11" s="61" t="s">
        <v>89</v>
      </c>
      <c r="G11" s="118"/>
      <c r="H11" s="47" t="s">
        <v>90</v>
      </c>
      <c r="I11" s="48">
        <v>11.711407605070047</v>
      </c>
      <c r="J11" s="49" t="s">
        <v>89</v>
      </c>
      <c r="K11" s="118"/>
      <c r="L11" s="47" t="s">
        <v>90</v>
      </c>
      <c r="M11" s="48">
        <v>12.300040799673603</v>
      </c>
      <c r="N11" s="49" t="s">
        <v>89</v>
      </c>
    </row>
    <row r="12" spans="1:14" ht="30" customHeight="1" x14ac:dyDescent="0.25">
      <c r="A12" s="128">
        <v>4</v>
      </c>
      <c r="B12" s="128" t="s">
        <v>28</v>
      </c>
      <c r="C12" s="129">
        <v>0</v>
      </c>
      <c r="D12" s="66" t="s">
        <v>151</v>
      </c>
      <c r="E12" s="71">
        <v>0</v>
      </c>
      <c r="F12" s="66" t="s">
        <v>56</v>
      </c>
      <c r="G12" s="116">
        <v>0.25</v>
      </c>
      <c r="H12" s="53" t="s">
        <v>151</v>
      </c>
      <c r="I12" s="55">
        <v>0</v>
      </c>
      <c r="J12" s="53" t="s">
        <v>56</v>
      </c>
      <c r="K12" s="116">
        <v>0.25</v>
      </c>
      <c r="L12" s="53" t="s">
        <v>151</v>
      </c>
      <c r="M12" s="55">
        <v>0</v>
      </c>
      <c r="N12" s="53" t="s">
        <v>56</v>
      </c>
    </row>
    <row r="13" spans="1:14" ht="30" x14ac:dyDescent="0.25">
      <c r="A13" s="128"/>
      <c r="B13" s="128"/>
      <c r="C13" s="129"/>
      <c r="D13" s="66" t="s">
        <v>152</v>
      </c>
      <c r="E13" s="71">
        <v>0</v>
      </c>
      <c r="F13" s="66" t="s">
        <v>64</v>
      </c>
      <c r="G13" s="116"/>
      <c r="H13" s="53" t="s">
        <v>152</v>
      </c>
      <c r="I13" s="55">
        <v>0</v>
      </c>
      <c r="J13" s="53" t="s">
        <v>64</v>
      </c>
      <c r="K13" s="116"/>
      <c r="L13" s="53" t="s">
        <v>152</v>
      </c>
      <c r="M13" s="55">
        <v>0</v>
      </c>
      <c r="N13" s="53" t="s">
        <v>64</v>
      </c>
    </row>
    <row r="14" spans="1:14" ht="30" customHeight="1" x14ac:dyDescent="0.25">
      <c r="A14" s="124">
        <v>5</v>
      </c>
      <c r="B14" s="124" t="s">
        <v>29</v>
      </c>
      <c r="C14" s="126">
        <v>0.16666666666666666</v>
      </c>
      <c r="D14" s="64" t="s">
        <v>121</v>
      </c>
      <c r="E14" s="69">
        <v>1584</v>
      </c>
      <c r="F14" s="70" t="s">
        <v>122</v>
      </c>
      <c r="G14" s="118">
        <v>0.6785714285714286</v>
      </c>
      <c r="H14" s="47" t="s">
        <v>121</v>
      </c>
      <c r="I14" s="48">
        <v>1584</v>
      </c>
      <c r="J14" s="49" t="s">
        <v>122</v>
      </c>
      <c r="K14" s="118">
        <v>1</v>
      </c>
      <c r="L14" s="47" t="s">
        <v>121</v>
      </c>
      <c r="M14" s="48">
        <v>3926.79</v>
      </c>
      <c r="N14" s="49" t="s">
        <v>122</v>
      </c>
    </row>
    <row r="15" spans="1:14" ht="30" x14ac:dyDescent="0.25">
      <c r="A15" s="125"/>
      <c r="B15" s="125"/>
      <c r="C15" s="127"/>
      <c r="D15" s="62" t="s">
        <v>123</v>
      </c>
      <c r="E15" s="68">
        <v>59.367999999999995</v>
      </c>
      <c r="F15" s="61"/>
      <c r="G15" s="118"/>
      <c r="H15" s="47" t="s">
        <v>123</v>
      </c>
      <c r="I15" s="48">
        <v>66.400000000000006</v>
      </c>
      <c r="J15" s="49"/>
      <c r="K15" s="118"/>
      <c r="L15" s="47" t="s">
        <v>123</v>
      </c>
      <c r="M15" s="48">
        <v>60.4</v>
      </c>
      <c r="N15" s="49"/>
    </row>
    <row r="16" spans="1:14" ht="30" customHeight="1" x14ac:dyDescent="0.25">
      <c r="A16" s="128">
        <v>6</v>
      </c>
      <c r="B16" s="128" t="s">
        <v>30</v>
      </c>
      <c r="C16" s="129">
        <v>0.25</v>
      </c>
      <c r="D16" s="66" t="s">
        <v>61</v>
      </c>
      <c r="E16" s="72">
        <v>1476.7</v>
      </c>
      <c r="F16" s="66" t="s">
        <v>56</v>
      </c>
      <c r="G16" s="116">
        <v>0.40625</v>
      </c>
      <c r="H16" s="53" t="s">
        <v>61</v>
      </c>
      <c r="I16" s="56">
        <v>1476.7</v>
      </c>
      <c r="J16" s="53" t="s">
        <v>56</v>
      </c>
      <c r="K16" s="116">
        <v>0.53</v>
      </c>
      <c r="L16" s="53" t="s">
        <v>61</v>
      </c>
      <c r="M16" s="56">
        <v>1476.7</v>
      </c>
      <c r="N16" s="53" t="s">
        <v>56</v>
      </c>
    </row>
    <row r="17" spans="1:14" ht="30" x14ac:dyDescent="0.25">
      <c r="A17" s="128"/>
      <c r="B17" s="128"/>
      <c r="C17" s="129"/>
      <c r="D17" s="66" t="s">
        <v>63</v>
      </c>
      <c r="E17" s="71">
        <v>0</v>
      </c>
      <c r="F17" s="66" t="s">
        <v>56</v>
      </c>
      <c r="G17" s="116"/>
      <c r="H17" s="53" t="s">
        <v>63</v>
      </c>
      <c r="I17" s="55">
        <v>0</v>
      </c>
      <c r="J17" s="53" t="s">
        <v>56</v>
      </c>
      <c r="K17" s="116"/>
      <c r="L17" s="53" t="s">
        <v>63</v>
      </c>
      <c r="M17" s="55">
        <v>0</v>
      </c>
      <c r="N17" s="53" t="s">
        <v>56</v>
      </c>
    </row>
    <row r="18" spans="1:14" ht="30" x14ac:dyDescent="0.25">
      <c r="A18" s="128"/>
      <c r="B18" s="128"/>
      <c r="C18" s="129"/>
      <c r="D18" s="66" t="s">
        <v>62</v>
      </c>
      <c r="E18" s="71">
        <v>0</v>
      </c>
      <c r="F18" s="66" t="s">
        <v>64</v>
      </c>
      <c r="G18" s="116"/>
      <c r="H18" s="53" t="s">
        <v>62</v>
      </c>
      <c r="I18" s="55">
        <v>0</v>
      </c>
      <c r="J18" s="53" t="s">
        <v>64</v>
      </c>
      <c r="K18" s="116"/>
      <c r="L18" s="53" t="s">
        <v>62</v>
      </c>
      <c r="M18" s="55">
        <v>0</v>
      </c>
      <c r="N18" s="53" t="s">
        <v>64</v>
      </c>
    </row>
    <row r="19" spans="1:14" ht="45" customHeight="1" x14ac:dyDescent="0.25">
      <c r="A19" s="124">
        <v>7</v>
      </c>
      <c r="B19" s="124" t="s">
        <v>26</v>
      </c>
      <c r="C19" s="126">
        <v>6.25E-2</v>
      </c>
      <c r="D19" s="64" t="s">
        <v>131</v>
      </c>
      <c r="E19" s="65">
        <v>94.013000000000005</v>
      </c>
      <c r="F19" s="64" t="s">
        <v>122</v>
      </c>
      <c r="G19" s="118">
        <v>0.5</v>
      </c>
      <c r="H19" s="47" t="s">
        <v>131</v>
      </c>
      <c r="I19" s="52">
        <v>222.42100000000002</v>
      </c>
      <c r="J19" s="47" t="s">
        <v>122</v>
      </c>
      <c r="K19" s="118">
        <v>1</v>
      </c>
      <c r="L19" s="47" t="s">
        <v>131</v>
      </c>
      <c r="M19" s="52">
        <v>284.33199999999999</v>
      </c>
      <c r="N19" s="47" t="s">
        <v>122</v>
      </c>
    </row>
    <row r="20" spans="1:14" ht="30" x14ac:dyDescent="0.25">
      <c r="A20" s="125"/>
      <c r="B20" s="125"/>
      <c r="C20" s="127"/>
      <c r="D20" s="62" t="s">
        <v>130</v>
      </c>
      <c r="E20" s="63">
        <v>1.9586041666666667</v>
      </c>
      <c r="F20" s="62" t="s">
        <v>132</v>
      </c>
      <c r="G20" s="118"/>
      <c r="H20" s="47" t="s">
        <v>130</v>
      </c>
      <c r="I20" s="52">
        <v>4.1966226415094345</v>
      </c>
      <c r="J20" s="47" t="s">
        <v>132</v>
      </c>
      <c r="K20" s="118"/>
      <c r="L20" s="47" t="s">
        <v>130</v>
      </c>
      <c r="M20" s="52">
        <v>5.3647547169811318</v>
      </c>
      <c r="N20" s="47" t="s">
        <v>132</v>
      </c>
    </row>
    <row r="21" spans="1:14" ht="30" customHeight="1" x14ac:dyDescent="0.25">
      <c r="A21" s="128">
        <v>8</v>
      </c>
      <c r="B21" s="128" t="s">
        <v>156</v>
      </c>
      <c r="C21" s="129">
        <v>0.24</v>
      </c>
      <c r="D21" s="66" t="s">
        <v>133</v>
      </c>
      <c r="E21" s="71">
        <v>0</v>
      </c>
      <c r="F21" s="66" t="s">
        <v>134</v>
      </c>
      <c r="G21" s="116">
        <v>0.35</v>
      </c>
      <c r="H21" s="53" t="s">
        <v>133</v>
      </c>
      <c r="I21" s="55">
        <v>32208</v>
      </c>
      <c r="J21" s="53" t="s">
        <v>134</v>
      </c>
      <c r="K21" s="116">
        <v>0.45</v>
      </c>
      <c r="L21" s="53" t="s">
        <v>133</v>
      </c>
      <c r="M21" s="55">
        <v>62972</v>
      </c>
      <c r="N21" s="53" t="s">
        <v>134</v>
      </c>
    </row>
    <row r="22" spans="1:14" ht="30" x14ac:dyDescent="0.25">
      <c r="A22" s="128"/>
      <c r="B22" s="128"/>
      <c r="C22" s="129"/>
      <c r="D22" s="66" t="s">
        <v>135</v>
      </c>
      <c r="E22" s="71">
        <v>0</v>
      </c>
      <c r="F22" s="66" t="s">
        <v>136</v>
      </c>
      <c r="G22" s="116"/>
      <c r="H22" s="53" t="s">
        <v>135</v>
      </c>
      <c r="I22" s="55">
        <v>607.69811320754718</v>
      </c>
      <c r="J22" s="53" t="s">
        <v>136</v>
      </c>
      <c r="K22" s="116"/>
      <c r="L22" s="53" t="s">
        <v>135</v>
      </c>
      <c r="M22" s="55">
        <v>1188.1509433962265</v>
      </c>
      <c r="N22" s="53" t="s">
        <v>136</v>
      </c>
    </row>
    <row r="23" spans="1:14" x14ac:dyDescent="0.25">
      <c r="A23" s="128"/>
      <c r="B23" s="128"/>
      <c r="C23" s="129"/>
      <c r="D23" s="66" t="s">
        <v>137</v>
      </c>
      <c r="E23" s="71">
        <v>0</v>
      </c>
      <c r="F23" s="66" t="s">
        <v>64</v>
      </c>
      <c r="G23" s="116"/>
      <c r="H23" s="53" t="s">
        <v>137</v>
      </c>
      <c r="I23" s="55">
        <v>0</v>
      </c>
      <c r="J23" s="53" t="s">
        <v>64</v>
      </c>
      <c r="K23" s="116"/>
      <c r="L23" s="53" t="s">
        <v>137</v>
      </c>
      <c r="M23" s="55">
        <v>0</v>
      </c>
      <c r="N23" s="53" t="s">
        <v>64</v>
      </c>
    </row>
  </sheetData>
  <mergeCells count="43">
    <mergeCell ref="K16:K18"/>
    <mergeCell ref="K19:K20"/>
    <mergeCell ref="K21:K23"/>
    <mergeCell ref="A2:N2"/>
    <mergeCell ref="A21:A23"/>
    <mergeCell ref="B21:B23"/>
    <mergeCell ref="C21:C23"/>
    <mergeCell ref="G21:G23"/>
    <mergeCell ref="K3:K4"/>
    <mergeCell ref="L3:N3"/>
    <mergeCell ref="K6:K7"/>
    <mergeCell ref="K8:K11"/>
    <mergeCell ref="K12:K13"/>
    <mergeCell ref="K14:K15"/>
    <mergeCell ref="A16:A18"/>
    <mergeCell ref="B16:B18"/>
    <mergeCell ref="C16:C18"/>
    <mergeCell ref="G16:G18"/>
    <mergeCell ref="A19:A20"/>
    <mergeCell ref="B19:B20"/>
    <mergeCell ref="C19:C20"/>
    <mergeCell ref="G19:G20"/>
    <mergeCell ref="A12:A13"/>
    <mergeCell ref="B12:B13"/>
    <mergeCell ref="C12:C13"/>
    <mergeCell ref="G12:G13"/>
    <mergeCell ref="A14:A15"/>
    <mergeCell ref="B14:B15"/>
    <mergeCell ref="C14:C15"/>
    <mergeCell ref="G14:G15"/>
    <mergeCell ref="A6:A7"/>
    <mergeCell ref="B6:B7"/>
    <mergeCell ref="C6:C7"/>
    <mergeCell ref="G6:G7"/>
    <mergeCell ref="A8:A11"/>
    <mergeCell ref="B8:B11"/>
    <mergeCell ref="C8:C11"/>
    <mergeCell ref="G8:G11"/>
    <mergeCell ref="A3:B4"/>
    <mergeCell ref="C3:C4"/>
    <mergeCell ref="D3:F3"/>
    <mergeCell ref="G3:G4"/>
    <mergeCell ref="H3:J3"/>
  </mergeCells>
  <pageMargins left="0.70866141732283472" right="0.70866141732283472" top="0.74803149606299213" bottom="0.74803149606299213" header="0.31496062992125984" footer="0.31496062992125984"/>
  <pageSetup scale="66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PMA</vt:lpstr>
      <vt:lpstr>Indicadores</vt:lpstr>
      <vt:lpstr>1T</vt:lpstr>
      <vt:lpstr>2T</vt:lpstr>
      <vt:lpstr>1T-2T</vt:lpstr>
      <vt:lpstr>1T-2T-4T</vt:lpstr>
      <vt:lpstr>'1T'!Área_de_impresión</vt:lpstr>
      <vt:lpstr>'1T-2T'!Área_de_impresión</vt:lpstr>
      <vt:lpstr>'1T-2T-4T'!Área_de_impresión</vt:lpstr>
      <vt:lpstr>'2T'!Área_de_impresión</vt:lpstr>
      <vt:lpstr>Indicadores!Área_de_impresión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Gisela Tristan</dc:creator>
  <cp:lastModifiedBy>Gisela Esther Tristán Durán</cp:lastModifiedBy>
  <cp:lastPrinted>2018-04-04T12:17:39Z</cp:lastPrinted>
  <dcterms:created xsi:type="dcterms:W3CDTF">2018-01-22T17:28:23Z</dcterms:created>
  <dcterms:modified xsi:type="dcterms:W3CDTF">2019-03-21T05:00:02Z</dcterms:modified>
</cp:coreProperties>
</file>