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Repository\Projet_Robocup\"/>
    </mc:Choice>
  </mc:AlternateContent>
  <xr:revisionPtr revIDLastSave="0" documentId="10_ncr:100000_{5F0B273B-B5C6-41D3-BCAA-3484B6414F42}" xr6:coauthVersionLast="31" xr6:coauthVersionMax="34" xr10:uidLastSave="{00000000-0000-0000-0000-000000000000}"/>
  <bookViews>
    <workbookView xWindow="240" yWindow="105" windowWidth="14805" windowHeight="8010" xr2:uid="{00000000-000D-0000-FFFF-FFFF00000000}"/>
  </bookViews>
  <sheets>
    <sheet name="Feuil1" sheetId="1" r:id="rId1"/>
  </sheets>
  <calcPr calcId="179016"/>
</workbook>
</file>

<file path=xl/calcChain.xml><?xml version="1.0" encoding="utf-8"?>
<calcChain xmlns="http://schemas.openxmlformats.org/spreadsheetml/2006/main">
  <c r="L2" i="1" l="1"/>
  <c r="L51" i="1" l="1"/>
  <c r="L63" i="1"/>
  <c r="L54" i="1"/>
  <c r="L62" i="1"/>
  <c r="L36" i="1"/>
  <c r="L65" i="1"/>
  <c r="L20" i="1"/>
  <c r="L40" i="1"/>
  <c r="L44" i="1"/>
  <c r="L23" i="1"/>
  <c r="L45" i="1"/>
  <c r="K68" i="1"/>
  <c r="L68" i="1"/>
  <c r="N2" i="1"/>
</calcChain>
</file>

<file path=xl/sharedStrings.xml><?xml version="1.0" encoding="utf-8"?>
<sst xmlns="http://schemas.openxmlformats.org/spreadsheetml/2006/main" count="459" uniqueCount="222">
  <si>
    <t>Colonne1</t>
  </si>
  <si>
    <t>Nom du produit</t>
  </si>
  <si>
    <t>Nom du fabricant</t>
  </si>
  <si>
    <t>Référence du fabricant</t>
  </si>
  <si>
    <t>Nom du fournisseur</t>
  </si>
  <si>
    <t>Référence du fournisseur</t>
  </si>
  <si>
    <t>Quantité</t>
  </si>
  <si>
    <t>Prenom etudiant</t>
  </si>
  <si>
    <t>Etat de la commande</t>
  </si>
  <si>
    <t>Prix unitaire H.T. (€)</t>
  </si>
  <si>
    <t>Total H.T (€)</t>
  </si>
  <si>
    <t xml:space="preserve">Prix TTC (€) </t>
  </si>
  <si>
    <t>Commentaire</t>
  </si>
  <si>
    <t>GrosTotal TTC</t>
  </si>
  <si>
    <t>Condensateur 15nF</t>
  </si>
  <si>
    <t>Multicomp</t>
  </si>
  <si>
    <t xml:space="preserve">	MCSH21B153K500CT</t>
  </si>
  <si>
    <t>Farnell</t>
  </si>
  <si>
    <t xml:space="preserve">	1856486</t>
  </si>
  <si>
    <t>Axel</t>
  </si>
  <si>
    <t>Reçu</t>
  </si>
  <si>
    <t>Résistance 1.5kohm 0805</t>
  </si>
  <si>
    <t xml:space="preserve">	MCMR08X152 JTL</t>
  </si>
  <si>
    <t>Recu</t>
  </si>
  <si>
    <t>Résistance 1M 0805</t>
  </si>
  <si>
    <t>MC01W080551M</t>
  </si>
  <si>
    <t>Résistance 200ohm</t>
  </si>
  <si>
    <t>MCWR08X2000FTL</t>
  </si>
  <si>
    <t>Résistance 47ohm 0805</t>
  </si>
  <si>
    <t xml:space="preserve"> MCWR08X47R0FTL</t>
  </si>
  <si>
    <t>Résistance 300ohm</t>
  </si>
  <si>
    <t xml:space="preserve">	MCWR08X3000FTL</t>
  </si>
  <si>
    <t>reçu</t>
  </si>
  <si>
    <t>Résistance 53.6kohm</t>
  </si>
  <si>
    <t xml:space="preserve">	MCWR08X5362FTL</t>
  </si>
  <si>
    <t>Résistance 5.1Kohm</t>
  </si>
  <si>
    <t xml:space="preserve">	MCWR08X5101FTL</t>
  </si>
  <si>
    <t>Resistance 4.32Kohm</t>
  </si>
  <si>
    <t xml:space="preserve">	MCMR08X4321FTL</t>
  </si>
  <si>
    <t xml:space="preserve">	2073771</t>
  </si>
  <si>
    <t>Résistance 680ohm 1206</t>
  </si>
  <si>
    <t xml:space="preserve"> MCSR12X6800FTL</t>
  </si>
  <si>
    <t>Résistance 33ohm 0805</t>
  </si>
  <si>
    <t xml:space="preserve"> MCMR08X330 JTL</t>
  </si>
  <si>
    <t>Résistance 34Kohm</t>
  </si>
  <si>
    <t xml:space="preserve">	MCMR08X3402FTL</t>
  </si>
  <si>
    <t>Résistance 100Kohm</t>
  </si>
  <si>
    <t xml:space="preserve">	MCWR12X1003FTL</t>
  </si>
  <si>
    <t>Résistance 1Kohm</t>
  </si>
  <si>
    <t xml:space="preserve">	MCWR12X1001FTL</t>
  </si>
  <si>
    <t>Résistance 51ohm</t>
  </si>
  <si>
    <t>Welwyn</t>
  </si>
  <si>
    <t xml:space="preserve">	WCR1206-51RFI</t>
  </si>
  <si>
    <t>Résistance 18.7Kohm</t>
  </si>
  <si>
    <t>Panasonic</t>
  </si>
  <si>
    <t xml:space="preserve">	ERJ8ENF1872V</t>
  </si>
  <si>
    <t>Résistancen25.5 Kohm</t>
  </si>
  <si>
    <t xml:space="preserve">	MCMR08X2552FTL</t>
  </si>
  <si>
    <t>Résistance 28Kohm</t>
  </si>
  <si>
    <t xml:space="preserve">	MCMR08X2802FTL</t>
  </si>
  <si>
    <t xml:space="preserve">	2073723</t>
  </si>
  <si>
    <t>Condensateur 1nF 0805</t>
  </si>
  <si>
    <t>Kemet</t>
  </si>
  <si>
    <t xml:space="preserve">	C0805C102M5RACTU</t>
  </si>
  <si>
    <t>Résistance 105Kohm</t>
  </si>
  <si>
    <t>Vishay</t>
  </si>
  <si>
    <t xml:space="preserve">	CRCW1206105KFKEA.</t>
  </si>
  <si>
    <t>Buffer Non inverseur</t>
  </si>
  <si>
    <t>Texas Instrument</t>
  </si>
  <si>
    <t>SN74LV125AD</t>
  </si>
  <si>
    <t> Condensateur 10nF</t>
  </si>
  <si>
    <t>KEMET</t>
  </si>
  <si>
    <t>C0805C103J5RACTU</t>
  </si>
  <si>
    <t>Condensateur 18pF 0805</t>
  </si>
  <si>
    <t xml:space="preserve"> MC0805N180J500CT</t>
  </si>
  <si>
    <t>Condensateur 100nF</t>
  </si>
  <si>
    <t xml:space="preserve">	C0805C104M5VACTU</t>
  </si>
  <si>
    <t>Condensateur 68uF</t>
  </si>
  <si>
    <t>Nichicon</t>
  </si>
  <si>
    <t>UUD1V680MCL1GS</t>
  </si>
  <si>
    <t>Mouser</t>
  </si>
  <si>
    <t>647-UUD1V680MCL</t>
  </si>
  <si>
    <t>Self de puissance 3.3uH</t>
  </si>
  <si>
    <t>TDK</t>
  </si>
  <si>
    <t xml:space="preserve">	VLS6045EX-3R3N</t>
  </si>
  <si>
    <t xml:space="preserve">	2493048</t>
  </si>
  <si>
    <t>Resistance 39.2Kohm</t>
  </si>
  <si>
    <t xml:space="preserve">	ERJ6ENF3922V</t>
  </si>
  <si>
    <t xml:space="preserve">	2057648</t>
  </si>
  <si>
    <t>Résistance 37.4Kohm</t>
  </si>
  <si>
    <t>ERJ8ENF3742V</t>
  </si>
  <si>
    <t>Condensateur 470nF 0805</t>
  </si>
  <si>
    <t>Walsin</t>
  </si>
  <si>
    <t xml:space="preserve"> 0805F474Z250CT</t>
  </si>
  <si>
    <t>Résistance 80.6Kohm</t>
  </si>
  <si>
    <t xml:space="preserve">	ERJ8ENF8062V</t>
  </si>
  <si>
    <t>Résistance 8.25Kohm</t>
  </si>
  <si>
    <t xml:space="preserve">	ERJ8ENF8251V</t>
  </si>
  <si>
    <t>Condensateur 2.7nF</t>
  </si>
  <si>
    <t>810-C3216X5R1E476M</t>
  </si>
  <si>
    <t xml:space="preserve">	2611554</t>
  </si>
  <si>
    <t>Self de puissance 2.7uH</t>
  </si>
  <si>
    <t>Murata</t>
  </si>
  <si>
    <t>B1047AS-2R7N=P3</t>
  </si>
  <si>
    <t>81-B1047AS-2R7NP3</t>
  </si>
  <si>
    <t>Self de puissance 10uH</t>
  </si>
  <si>
    <t xml:space="preserve">	VLP8040T-100M</t>
  </si>
  <si>
    <t>AOP</t>
  </si>
  <si>
    <t>Diodes INC</t>
  </si>
  <si>
    <t>TL072SG-13</t>
  </si>
  <si>
    <t>Self de puissance 2.2uH</t>
  </si>
  <si>
    <t>Bourns</t>
  </si>
  <si>
    <t>SRN4018-2R2M</t>
  </si>
  <si>
    <t>recu</t>
  </si>
  <si>
    <t>4 broches JST-XH</t>
  </si>
  <si>
    <t>Dirkson</t>
  </si>
  <si>
    <t>hobbyking</t>
  </si>
  <si>
    <t>015000228-0</t>
  </si>
  <si>
    <t>Connecteur USB</t>
  </si>
  <si>
    <t>Molex</t>
  </si>
  <si>
    <t xml:space="preserve">	48037-2200</t>
  </si>
  <si>
    <t>Condensateur 2.2uF</t>
  </si>
  <si>
    <t xml:space="preserve">	GRM31MR71C225KA35L</t>
  </si>
  <si>
    <t>Nappe Micro Match 4Contacts</t>
  </si>
  <si>
    <t>AMP - TE CONNECTIVITY</t>
  </si>
  <si>
    <t xml:space="preserve">	2205103-3</t>
  </si>
  <si>
    <t xml:space="preserve">	2517995</t>
  </si>
  <si>
    <t>Oscillateur 12Mhz</t>
  </si>
  <si>
    <t>AVX</t>
  </si>
  <si>
    <t>CX5032GB12000H0PESZZ</t>
  </si>
  <si>
    <t>Diode 1A 0.5V</t>
  </si>
  <si>
    <t xml:space="preserve">	B130-13-F</t>
  </si>
  <si>
    <t xml:space="preserve">	1843713</t>
  </si>
  <si>
    <t>Conneceteur Micro match 4contacts</t>
  </si>
  <si>
    <t xml:space="preserve">	338068-4</t>
  </si>
  <si>
    <t xml:space="preserve">		2420396</t>
  </si>
  <si>
    <t>Conneceteur Micro match 8 contacts</t>
  </si>
  <si>
    <t xml:space="preserve">		338068-8</t>
  </si>
  <si>
    <t>Fusible 10A</t>
  </si>
  <si>
    <t>BEL CIRCUIT PROTECTION</t>
  </si>
  <si>
    <t xml:space="preserve">	0685H9100-01</t>
  </si>
  <si>
    <t>connecteur Alim 2.1mm</t>
  </si>
  <si>
    <t xml:space="preserve">	CLIFF ELECTRONIC COMPONENTS</t>
  </si>
  <si>
    <t>FC681478</t>
  </si>
  <si>
    <t xml:space="preserve">	2450496</t>
  </si>
  <si>
    <t>Régulateur de Tension 3.3V</t>
  </si>
  <si>
    <t>TPS54308DDCR</t>
  </si>
  <si>
    <t>595-TPS54308DDCR</t>
  </si>
  <si>
    <t>1.06624</t>
  </si>
  <si>
    <t>Module RadioCommunication</t>
  </si>
  <si>
    <t>LED Vert</t>
  </si>
  <si>
    <t>Broadcom</t>
  </si>
  <si>
    <t xml:space="preserve"> HSMG-C170</t>
  </si>
  <si>
    <t>Fusible 0.63A</t>
  </si>
  <si>
    <t xml:space="preserve">	MFU1206FF00630P100</t>
  </si>
  <si>
    <t>Diode 100mA 0.5V</t>
  </si>
  <si>
    <t xml:space="preserve">	SD0805S040S0R1</t>
  </si>
  <si>
    <t xml:space="preserve">	2400204</t>
  </si>
  <si>
    <t>Connecteur Alim</t>
  </si>
  <si>
    <t>LUMBERG</t>
  </si>
  <si>
    <t xml:space="preserve">	1613 11</t>
  </si>
  <si>
    <t>Condensateur 47uF</t>
  </si>
  <si>
    <t>C1210C476M4PACTU</t>
  </si>
  <si>
    <t xml:space="preserve">	1838761</t>
  </si>
  <si>
    <t>Régulateur de tension USB</t>
  </si>
  <si>
    <t>TPS565201DDCR</t>
  </si>
  <si>
    <t>595-TPS565201DDCR</t>
  </si>
  <si>
    <t>1.42443</t>
  </si>
  <si>
    <t>Gestionnaire Batterie</t>
  </si>
  <si>
    <t>Ablic</t>
  </si>
  <si>
    <t>S-8254ABBFT-TB-G</t>
  </si>
  <si>
    <t>628-S-8254ABBFT-TB-G</t>
  </si>
  <si>
    <t>Connecteur XT60 Male</t>
  </si>
  <si>
    <t>GENUINE</t>
  </si>
  <si>
    <t>Hobbyking</t>
  </si>
  <si>
    <t>601Ax5</t>
  </si>
  <si>
    <t>Fusible thermique 5A</t>
  </si>
  <si>
    <t>Thermodisc</t>
  </si>
  <si>
    <t>G7F01144C</t>
  </si>
  <si>
    <t xml:space="preserve">	1869531</t>
  </si>
  <si>
    <t>MC9S08JS16CWJ</t>
  </si>
  <si>
    <t>NXP</t>
  </si>
  <si>
    <t>Régulateur de Tension Chargeur</t>
  </si>
  <si>
    <t>LMR33630ADDA</t>
  </si>
  <si>
    <t>595-LMR33630ADDA</t>
  </si>
  <si>
    <t>3.09043</t>
  </si>
  <si>
    <t>Regulateur de tension 7.2V</t>
  </si>
  <si>
    <t>TPS54620RHLR</t>
  </si>
  <si>
    <t>595-TPS54620RHLR</t>
  </si>
  <si>
    <t>Dissipateur thermique TO-220</t>
  </si>
  <si>
    <t xml:space="preserve">	MC33278</t>
  </si>
  <si>
    <t>Nappe Micro Match 8 Contacts</t>
  </si>
  <si>
    <t xml:space="preserve">	AMP - TE CONNECTIVITY</t>
  </si>
  <si>
    <t>1483352-3</t>
  </si>
  <si>
    <t xml:space="preserve">	1056215</t>
  </si>
  <si>
    <t>MicroControleur MC9S08QE64CLC</t>
  </si>
  <si>
    <t xml:space="preserve">	MC9S08QE64CLC</t>
  </si>
  <si>
    <t xml:space="preserve">	2313247</t>
  </si>
  <si>
    <t>Transistor Mosfet Canal P</t>
  </si>
  <si>
    <t>Infineon</t>
  </si>
  <si>
    <t xml:space="preserve">	SPP80P06PHXKSA1</t>
  </si>
  <si>
    <t>Bloc d'alimentation 15V 1.2A</t>
  </si>
  <si>
    <t>XP Power</t>
  </si>
  <si>
    <t>VET18US150C2-JA </t>
  </si>
  <si>
    <t>rs-online</t>
  </si>
  <si>
    <t>134-6928</t>
  </si>
  <si>
    <t>Batterie 5000mAh</t>
  </si>
  <si>
    <t>Turnigy</t>
  </si>
  <si>
    <t>9067000276-0</t>
  </si>
  <si>
    <t>Self de puissance 9.1uH</t>
  </si>
  <si>
    <t>Wurth Electronics</t>
  </si>
  <si>
    <t>744-4980P</t>
  </si>
  <si>
    <t>Switch</t>
  </si>
  <si>
    <t xml:space="preserve">	ALCOSWITCH - TE CONNECTIVITY</t>
  </si>
  <si>
    <t xml:space="preserve">	PRASA1-16F-BB0BW</t>
  </si>
  <si>
    <t xml:space="preserve">	4710368</t>
  </si>
  <si>
    <t>Condensateur 6pF 0805</t>
  </si>
  <si>
    <t xml:space="preserve">	MC0805N6R0D500CT</t>
  </si>
  <si>
    <t>Groupe</t>
  </si>
  <si>
    <t>Quartz 32.768kHz</t>
  </si>
  <si>
    <t>IQD FREQUENCY PRODUCTS</t>
  </si>
  <si>
    <t>LFXTAL016178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</si>
</sst>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#,##0.00\ &quot;€&quot;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1" fillId="2" borderId="0" xfId="0" applyFont="1" applyFill="1"/>
    <xf numFmtId="0" fontId="0" fillId="0" borderId="0" xfId="0" applyFill="1"/>
    <xf numFmtId="0" fontId="3" fillId="2" borderId="0" xfId="0" applyFont="1" applyFill="1"/>
    <xf numFmtId="0" fontId="4" fillId="2" borderId="0" xfId="0" applyFont="1" applyFill="1"/>
    <xf numFmtId="164" fontId="0" fillId="0" borderId="0" xfId="0" applyNumberFormat="1"/>
    <xf numFmtId="8" fontId="0" fillId="0" borderId="0" xfId="0" applyNumberFormat="1"/>
    <xf numFmtId="0" fontId="0" fillId="3" borderId="0" xfId="0" applyFill="1" applyAlignment="1">
      <alignment horizontal="left"/>
    </xf>
    <xf numFmtId="8" fontId="0" fillId="3" borderId="0" xfId="0" applyNumberFormat="1" applyFill="1" applyAlignment="1">
      <alignment horizontal="left"/>
    </xf>
    <xf numFmtId="2" fontId="0" fillId="3" borderId="0" xfId="0" applyNumberForma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left" wrapText="1"/>
    </xf>
    <xf numFmtId="2" fontId="0" fillId="0" borderId="0" xfId="0" applyNumberFormat="1"/>
    <xf numFmtId="0" fontId="2" fillId="3" borderId="0" xfId="1" applyFill="1" applyAlignment="1">
      <alignment horizontal="left"/>
    </xf>
    <xf numFmtId="0" fontId="0" fillId="3" borderId="0" xfId="0" applyFill="1" applyBorder="1" applyAlignment="1">
      <alignment horizontal="left"/>
    </xf>
    <xf numFmtId="2" fontId="0" fillId="3" borderId="0" xfId="0" applyNumberFormat="1" applyFont="1" applyFill="1" applyBorder="1" applyAlignment="1">
      <alignment horizontal="left"/>
    </xf>
    <xf numFmtId="0" fontId="5" fillId="3" borderId="0" xfId="0" applyFont="1" applyFill="1" applyAlignment="1">
      <alignment horizontal="left"/>
    </xf>
    <xf numFmtId="0" fontId="0" fillId="3" borderId="0" xfId="0" applyFill="1" applyAlignment="1">
      <alignment wrapText="1"/>
    </xf>
    <xf numFmtId="0" fontId="0" fillId="4" borderId="0" xfId="0" applyFill="1" applyAlignment="1">
      <alignment horizontal="left"/>
    </xf>
    <xf numFmtId="0" fontId="4" fillId="4" borderId="0" xfId="0" applyFont="1" applyFill="1" applyAlignment="1">
      <alignment horizontal="left"/>
    </xf>
    <xf numFmtId="2" fontId="0" fillId="3" borderId="0" xfId="0" applyNumberFormat="1" applyFill="1" applyBorder="1" applyAlignment="1">
      <alignment horizontal="left"/>
    </xf>
    <xf numFmtId="0" fontId="6" fillId="3" borderId="0" xfId="0" applyFont="1" applyFill="1" applyAlignment="1">
      <alignment horizontal="left"/>
    </xf>
    <xf numFmtId="2" fontId="0" fillId="4" borderId="0" xfId="0" applyNumberFormat="1" applyFill="1" applyBorder="1" applyAlignment="1">
      <alignment horizontal="left"/>
    </xf>
    <xf numFmtId="2" fontId="0" fillId="3" borderId="1" xfId="0" applyNumberFormat="1" applyFill="1" applyBorder="1" applyAlignment="1">
      <alignment horizontal="left"/>
    </xf>
    <xf numFmtId="0" fontId="0" fillId="5" borderId="0" xfId="0" applyFill="1" applyAlignment="1">
      <alignment horizontal="left"/>
    </xf>
    <xf numFmtId="2" fontId="0" fillId="5" borderId="0" xfId="0" applyNumberFormat="1" applyFill="1" applyAlignment="1">
      <alignment horizontal="left" wrapText="1"/>
    </xf>
    <xf numFmtId="0" fontId="0" fillId="5" borderId="0" xfId="0" applyFill="1"/>
    <xf numFmtId="8" fontId="0" fillId="5" borderId="0" xfId="0" applyNumberFormat="1" applyFill="1" applyAlignment="1">
      <alignment horizontal="left"/>
    </xf>
    <xf numFmtId="2" fontId="0" fillId="5" borderId="0" xfId="0" applyNumberFormat="1" applyFill="1" applyAlignment="1">
      <alignment horizontal="left"/>
    </xf>
    <xf numFmtId="0" fontId="0" fillId="5" borderId="0" xfId="0" applyFill="1" applyAlignment="1">
      <alignment horizontal="left" wrapText="1"/>
    </xf>
    <xf numFmtId="2" fontId="1" fillId="5" borderId="0" xfId="0" applyNumberFormat="1" applyFont="1" applyFill="1" applyAlignment="1">
      <alignment horizontal="left"/>
    </xf>
    <xf numFmtId="8" fontId="0" fillId="5" borderId="0" xfId="0" applyNumberFormat="1" applyFill="1" applyAlignment="1">
      <alignment horizontal="left" vertical="center"/>
    </xf>
    <xf numFmtId="0" fontId="4" fillId="5" borderId="0" xfId="0" applyFont="1" applyFill="1" applyAlignment="1">
      <alignment horizontal="left"/>
    </xf>
    <xf numFmtId="0" fontId="2" fillId="5" borderId="0" xfId="1" applyFill="1" applyAlignment="1">
      <alignment horizontal="left"/>
    </xf>
  </cellXfs>
  <cellStyles count="2">
    <cellStyle name="Hyperlink" xfId="1" xr:uid="{00000000-0005-0000-0000-000000000000}"/>
    <cellStyle name="Normal" xfId="0" builtinId="0"/>
  </cellStyles>
  <dxfs count="15">
    <dxf>
      <alignment horizontal="left" indent="0"/>
    </dxf>
    <dxf>
      <numFmt numFmtId="2" formatCode="0.00"/>
      <alignment horizontal="left" vertical="bottom" textRotation="0" wrapText="0" indent="0" justifyLastLine="0" shrinkToFit="0" readingOrder="0"/>
    </dxf>
    <dxf>
      <alignment horizontal="left" indent="0"/>
    </dxf>
    <dxf>
      <alignment horizontal="left" indent="0"/>
    </dxf>
    <dxf>
      <alignment horizontal="left" indent="0"/>
    </dxf>
    <dxf>
      <alignment horizontal="left" indent="0"/>
    </dxf>
    <dxf>
      <alignment horizontal="left" indent="0"/>
    </dxf>
    <dxf>
      <alignment horizontal="left" indent="0"/>
    </dxf>
    <dxf>
      <alignment horizontal="left" indent="0"/>
    </dxf>
    <dxf>
      <alignment horizontal="left" indent="0"/>
    </dxf>
    <dxf>
      <alignment horizontal="left" indent="0"/>
    </dxf>
    <dxf>
      <alignment horizontal="left" indent="0"/>
    </dxf>
    <dxf>
      <alignment horizontal="left" indent="0"/>
    </dxf>
    <dxf>
      <alignment horizontal="left" inden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M99" totalsRowShown="0" headerRowDxfId="14" dataDxfId="13">
  <autoFilter ref="A1:M99" xr:uid="{00000000-0009-0000-0100-000001000000}"/>
  <sortState ref="A2:M99">
    <sortCondition ref="H1:H99"/>
  </sortState>
  <tableColumns count="13">
    <tableColumn id="11" xr3:uid="{00000000-0010-0000-0000-00000B000000}" name="Colonne1" dataDxfId="12"/>
    <tableColumn id="1" xr3:uid="{00000000-0010-0000-0000-000001000000}" name="Nom du produit" dataDxfId="11"/>
    <tableColumn id="2" xr3:uid="{00000000-0010-0000-0000-000002000000}" name="Nom du fabricant" dataDxfId="10"/>
    <tableColumn id="3" xr3:uid="{00000000-0010-0000-0000-000003000000}" name="Référence du fabricant" dataDxfId="9"/>
    <tableColumn id="4" xr3:uid="{00000000-0010-0000-0000-000004000000}" name="Nom du fournisseur" dataDxfId="8"/>
    <tableColumn id="5" xr3:uid="{00000000-0010-0000-0000-000005000000}" name="Référence du fournisseur" dataDxfId="7"/>
    <tableColumn id="6" xr3:uid="{00000000-0010-0000-0000-000006000000}" name="Quantité" dataDxfId="6"/>
    <tableColumn id="7" xr3:uid="{00000000-0010-0000-0000-000007000000}" name="Prenom etudiant" dataDxfId="5"/>
    <tableColumn id="12" xr3:uid="{00000000-0010-0000-0000-00000C000000}" name="Etat de la commande" dataDxfId="4"/>
    <tableColumn id="8" xr3:uid="{00000000-0010-0000-0000-000008000000}" name="Prix unitaire H.T. (€)" dataDxfId="3"/>
    <tableColumn id="9" xr3:uid="{00000000-0010-0000-0000-000009000000}" name="Total H.T (€)" dataDxfId="2"/>
    <tableColumn id="13" xr3:uid="{00000000-0010-0000-0000-00000D000000}" name="Prix TTC (€) " dataDxfId="1">
      <calculatedColumnFormula>2*16.74</calculatedColumnFormula>
    </tableColumn>
    <tableColumn id="10" xr3:uid="{00000000-0010-0000-0000-00000A000000}" name="Commentair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9"/>
  <sheetViews>
    <sheetView tabSelected="1" zoomScale="85" zoomScaleNormal="85" workbookViewId="0">
      <selection activeCell="Q13" sqref="Q13"/>
    </sheetView>
  </sheetViews>
  <sheetFormatPr baseColWidth="10" defaultColWidth="9.140625" defaultRowHeight="15" x14ac:dyDescent="0.25"/>
  <cols>
    <col min="1" max="1" width="2.7109375" customWidth="1"/>
    <col min="2" max="2" width="66.85546875" bestFit="1" customWidth="1"/>
    <col min="3" max="3" width="26.42578125" customWidth="1"/>
    <col min="4" max="5" width="26.28515625" customWidth="1"/>
    <col min="6" max="6" width="21.28515625" customWidth="1"/>
    <col min="7" max="8" width="22.7109375" customWidth="1"/>
    <col min="9" max="9" width="14.85546875" customWidth="1"/>
    <col min="10" max="10" width="16.5703125" customWidth="1"/>
    <col min="11" max="11" width="10.7109375" customWidth="1"/>
    <col min="12" max="12" width="13.42578125" customWidth="1"/>
    <col min="13" max="13" width="16.7109375" customWidth="1"/>
    <col min="14" max="14" width="15.28515625" customWidth="1"/>
    <col min="17" max="17" width="9.710937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1" t="s">
        <v>13</v>
      </c>
    </row>
    <row r="2" spans="1:14" x14ac:dyDescent="0.25">
      <c r="A2" s="7"/>
      <c r="B2" s="7" t="s">
        <v>14</v>
      </c>
      <c r="C2" s="7" t="s">
        <v>15</v>
      </c>
      <c r="D2" s="7" t="s">
        <v>16</v>
      </c>
      <c r="E2" s="7" t="s">
        <v>17</v>
      </c>
      <c r="F2" s="7" t="s">
        <v>18</v>
      </c>
      <c r="G2" s="7">
        <v>5</v>
      </c>
      <c r="H2" s="7" t="s">
        <v>19</v>
      </c>
      <c r="I2" s="7" t="s">
        <v>20</v>
      </c>
      <c r="J2" s="7"/>
      <c r="K2" s="7"/>
      <c r="L2" s="20">
        <f>0.55</f>
        <v>0.55000000000000004</v>
      </c>
      <c r="M2" s="7"/>
      <c r="N2" s="5">
        <f>SUM(L2:L71)</f>
        <v>141.46200000000002</v>
      </c>
    </row>
    <row r="3" spans="1:14" x14ac:dyDescent="0.25">
      <c r="A3" s="7"/>
      <c r="B3" s="7" t="s">
        <v>21</v>
      </c>
      <c r="C3" s="7" t="s">
        <v>15</v>
      </c>
      <c r="D3" s="7" t="s">
        <v>22</v>
      </c>
      <c r="E3" s="7" t="s">
        <v>17</v>
      </c>
      <c r="F3" s="7">
        <v>2073648</v>
      </c>
      <c r="G3" s="7">
        <v>10</v>
      </c>
      <c r="H3" s="7" t="s">
        <v>19</v>
      </c>
      <c r="I3" s="7" t="s">
        <v>23</v>
      </c>
      <c r="J3" s="7"/>
      <c r="K3" s="7"/>
      <c r="L3" s="9">
        <v>5.8000000000000003E-2</v>
      </c>
      <c r="M3" s="7"/>
    </row>
    <row r="4" spans="1:14" x14ac:dyDescent="0.25">
      <c r="A4" s="7"/>
      <c r="B4" s="7" t="s">
        <v>24</v>
      </c>
      <c r="C4" s="7" t="s">
        <v>15</v>
      </c>
      <c r="D4" s="7" t="s">
        <v>25</v>
      </c>
      <c r="E4" s="7" t="s">
        <v>17</v>
      </c>
      <c r="F4" s="7">
        <v>9333746</v>
      </c>
      <c r="G4" s="7">
        <v>10</v>
      </c>
      <c r="H4" s="7" t="s">
        <v>19</v>
      </c>
      <c r="I4" s="7" t="s">
        <v>20</v>
      </c>
      <c r="J4" s="7"/>
      <c r="K4" s="7"/>
      <c r="L4" s="9">
        <v>6.0999999999999999E-2</v>
      </c>
      <c r="M4" s="7"/>
    </row>
    <row r="5" spans="1:14" s="2" customFormat="1" x14ac:dyDescent="0.25">
      <c r="A5" s="7"/>
      <c r="B5" s="7" t="s">
        <v>26</v>
      </c>
      <c r="C5" s="7" t="s">
        <v>15</v>
      </c>
      <c r="D5" s="7" t="s">
        <v>27</v>
      </c>
      <c r="E5" s="7" t="s">
        <v>17</v>
      </c>
      <c r="F5" s="7">
        <v>2447602</v>
      </c>
      <c r="G5" s="7">
        <v>10</v>
      </c>
      <c r="H5" s="7" t="s">
        <v>19</v>
      </c>
      <c r="I5" s="7" t="s">
        <v>20</v>
      </c>
      <c r="J5" s="7"/>
      <c r="K5" s="7"/>
      <c r="L5" s="9">
        <v>6.3E-2</v>
      </c>
      <c r="M5" s="7"/>
    </row>
    <row r="6" spans="1:14" x14ac:dyDescent="0.25">
      <c r="A6" s="7"/>
      <c r="B6" s="7" t="s">
        <v>28</v>
      </c>
      <c r="C6" s="7" t="s">
        <v>15</v>
      </c>
      <c r="D6" s="7" t="s">
        <v>29</v>
      </c>
      <c r="E6" s="7" t="s">
        <v>17</v>
      </c>
      <c r="F6" s="7">
        <v>2447666</v>
      </c>
      <c r="G6" s="7">
        <v>10</v>
      </c>
      <c r="H6" s="7" t="s">
        <v>19</v>
      </c>
      <c r="I6" s="7" t="s">
        <v>20</v>
      </c>
      <c r="J6" s="7"/>
      <c r="K6" s="7"/>
      <c r="L6" s="9">
        <v>6.4000000000000001E-2</v>
      </c>
      <c r="M6" s="7"/>
    </row>
    <row r="7" spans="1:14" x14ac:dyDescent="0.25">
      <c r="A7" s="7"/>
      <c r="B7" s="7" t="s">
        <v>30</v>
      </c>
      <c r="C7" s="7" t="s">
        <v>15</v>
      </c>
      <c r="D7" s="7" t="s">
        <v>31</v>
      </c>
      <c r="E7" s="7" t="s">
        <v>17</v>
      </c>
      <c r="F7" s="7">
        <v>2447633</v>
      </c>
      <c r="G7" s="7">
        <v>10</v>
      </c>
      <c r="H7" s="7" t="s">
        <v>19</v>
      </c>
      <c r="I7" s="7" t="s">
        <v>32</v>
      </c>
      <c r="J7" s="7"/>
      <c r="K7" s="7"/>
      <c r="L7" s="9">
        <v>6.7000000000000004E-2</v>
      </c>
      <c r="M7" s="7"/>
    </row>
    <row r="8" spans="1:14" x14ac:dyDescent="0.25">
      <c r="A8" s="7"/>
      <c r="B8" s="7" t="s">
        <v>33</v>
      </c>
      <c r="C8" s="7" t="s">
        <v>15</v>
      </c>
      <c r="D8" s="7" t="s">
        <v>34</v>
      </c>
      <c r="E8" s="7" t="s">
        <v>17</v>
      </c>
      <c r="F8" s="7">
        <v>2447683</v>
      </c>
      <c r="G8" s="7">
        <v>10</v>
      </c>
      <c r="H8" s="7" t="s">
        <v>19</v>
      </c>
      <c r="I8" s="7" t="s">
        <v>32</v>
      </c>
      <c r="J8" s="7"/>
      <c r="K8" s="7"/>
      <c r="L8" s="9">
        <v>6.8000000000000005E-2</v>
      </c>
      <c r="M8" s="7"/>
    </row>
    <row r="9" spans="1:14" x14ac:dyDescent="0.25">
      <c r="A9" s="7"/>
      <c r="B9" s="7" t="s">
        <v>35</v>
      </c>
      <c r="C9" s="7" t="s">
        <v>15</v>
      </c>
      <c r="D9" s="7" t="s">
        <v>36</v>
      </c>
      <c r="E9" s="7" t="s">
        <v>17</v>
      </c>
      <c r="F9" s="7">
        <v>2447692</v>
      </c>
      <c r="G9" s="7">
        <v>10</v>
      </c>
      <c r="H9" s="7" t="s">
        <v>19</v>
      </c>
      <c r="I9" s="7" t="s">
        <v>20</v>
      </c>
      <c r="J9" s="7"/>
      <c r="K9" s="7"/>
      <c r="L9" s="9">
        <v>6.8000000000000005E-2</v>
      </c>
      <c r="M9" s="7"/>
      <c r="N9" s="6"/>
    </row>
    <row r="10" spans="1:14" s="2" customFormat="1" x14ac:dyDescent="0.25">
      <c r="A10" s="7"/>
      <c r="B10" s="7" t="s">
        <v>37</v>
      </c>
      <c r="C10" s="7" t="s">
        <v>15</v>
      </c>
      <c r="D10" s="7" t="s">
        <v>38</v>
      </c>
      <c r="E10" s="7" t="s">
        <v>17</v>
      </c>
      <c r="F10" s="7" t="s">
        <v>39</v>
      </c>
      <c r="G10" s="7">
        <v>10</v>
      </c>
      <c r="H10" s="7" t="s">
        <v>19</v>
      </c>
      <c r="I10" s="7" t="s">
        <v>20</v>
      </c>
      <c r="J10" s="8"/>
      <c r="K10" s="7"/>
      <c r="L10" s="8">
        <v>7.3999999999999996E-2</v>
      </c>
      <c r="M10" s="7"/>
      <c r="N10" s="6"/>
    </row>
    <row r="11" spans="1:14" s="2" customFormat="1" x14ac:dyDescent="0.25">
      <c r="A11" s="7"/>
      <c r="B11" s="7" t="s">
        <v>40</v>
      </c>
      <c r="C11" s="7" t="s">
        <v>15</v>
      </c>
      <c r="D11" s="7" t="s">
        <v>41</v>
      </c>
      <c r="E11" s="7" t="s">
        <v>17</v>
      </c>
      <c r="F11" s="7">
        <v>2074687</v>
      </c>
      <c r="G11" s="7">
        <v>10</v>
      </c>
      <c r="H11" s="7" t="s">
        <v>19</v>
      </c>
      <c r="I11" s="7" t="s">
        <v>20</v>
      </c>
      <c r="J11" s="7"/>
      <c r="K11" s="7"/>
      <c r="L11" s="9">
        <v>7.5999999999999998E-2</v>
      </c>
      <c r="M11" s="7"/>
      <c r="N11" s="6"/>
    </row>
    <row r="12" spans="1:14" s="2" customFormat="1" x14ac:dyDescent="0.25">
      <c r="A12" s="7"/>
      <c r="B12" s="7" t="s">
        <v>42</v>
      </c>
      <c r="C12" s="7" t="s">
        <v>15</v>
      </c>
      <c r="D12" s="7" t="s">
        <v>43</v>
      </c>
      <c r="E12" s="7" t="s">
        <v>17</v>
      </c>
      <c r="F12" s="7">
        <v>2073740</v>
      </c>
      <c r="G12" s="7">
        <v>10</v>
      </c>
      <c r="H12" s="7" t="s">
        <v>19</v>
      </c>
      <c r="I12" s="7" t="s">
        <v>20</v>
      </c>
      <c r="J12" s="7"/>
      <c r="K12" s="7"/>
      <c r="L12" s="9">
        <v>8.1000000000000003E-2</v>
      </c>
      <c r="M12" s="7"/>
      <c r="N12" s="6"/>
    </row>
    <row r="13" spans="1:14" x14ac:dyDescent="0.25">
      <c r="A13" s="7"/>
      <c r="B13" s="7" t="s">
        <v>44</v>
      </c>
      <c r="C13" s="7" t="s">
        <v>15</v>
      </c>
      <c r="D13" s="7" t="s">
        <v>45</v>
      </c>
      <c r="E13" s="7" t="s">
        <v>17</v>
      </c>
      <c r="F13" s="7">
        <v>2073752</v>
      </c>
      <c r="G13" s="7">
        <v>10</v>
      </c>
      <c r="H13" s="7" t="s">
        <v>19</v>
      </c>
      <c r="I13" s="7" t="s">
        <v>23</v>
      </c>
      <c r="J13" s="7"/>
      <c r="K13" s="7"/>
      <c r="L13" s="9">
        <v>0.107</v>
      </c>
      <c r="M13" s="7"/>
      <c r="N13" s="6"/>
    </row>
    <row r="14" spans="1:14" x14ac:dyDescent="0.25">
      <c r="A14" s="7"/>
      <c r="B14" s="7" t="s">
        <v>46</v>
      </c>
      <c r="C14" s="7" t="s">
        <v>15</v>
      </c>
      <c r="D14" s="7" t="s">
        <v>47</v>
      </c>
      <c r="E14" s="7" t="s">
        <v>17</v>
      </c>
      <c r="F14" s="7">
        <v>2447453</v>
      </c>
      <c r="G14" s="7">
        <v>10</v>
      </c>
      <c r="H14" s="7" t="s">
        <v>19</v>
      </c>
      <c r="I14" s="7" t="s">
        <v>20</v>
      </c>
      <c r="J14" s="7"/>
      <c r="K14" s="7"/>
      <c r="L14" s="9">
        <v>0.111</v>
      </c>
      <c r="M14" s="7"/>
      <c r="N14" s="6"/>
    </row>
    <row r="15" spans="1:14" x14ac:dyDescent="0.25">
      <c r="A15" s="7"/>
      <c r="B15" s="7" t="s">
        <v>48</v>
      </c>
      <c r="C15" s="7" t="s">
        <v>15</v>
      </c>
      <c r="D15" s="7" t="s">
        <v>49</v>
      </c>
      <c r="E15" s="7" t="s">
        <v>17</v>
      </c>
      <c r="F15" s="7">
        <v>2447473</v>
      </c>
      <c r="G15" s="7">
        <v>10</v>
      </c>
      <c r="H15" s="7" t="s">
        <v>19</v>
      </c>
      <c r="I15" s="7" t="s">
        <v>20</v>
      </c>
      <c r="J15" s="7"/>
      <c r="K15" s="7"/>
      <c r="L15" s="20">
        <v>0.112</v>
      </c>
      <c r="M15" s="7"/>
      <c r="N15" s="6"/>
    </row>
    <row r="16" spans="1:14" x14ac:dyDescent="0.25">
      <c r="A16" s="7"/>
      <c r="B16" s="7" t="s">
        <v>50</v>
      </c>
      <c r="C16" s="7" t="s">
        <v>51</v>
      </c>
      <c r="D16" s="7" t="s">
        <v>52</v>
      </c>
      <c r="E16" s="7" t="s">
        <v>17</v>
      </c>
      <c r="F16" s="7">
        <v>1100157</v>
      </c>
      <c r="G16" s="7">
        <v>10</v>
      </c>
      <c r="H16" s="7" t="s">
        <v>19</v>
      </c>
      <c r="I16" s="7" t="s">
        <v>20</v>
      </c>
      <c r="J16" s="7"/>
      <c r="K16" s="7"/>
      <c r="L16" s="9">
        <v>0.18</v>
      </c>
      <c r="M16" s="7"/>
      <c r="N16" s="6"/>
    </row>
    <row r="17" spans="1:17" x14ac:dyDescent="0.25">
      <c r="A17" s="7"/>
      <c r="B17" s="7" t="s">
        <v>53</v>
      </c>
      <c r="C17" s="7" t="s">
        <v>54</v>
      </c>
      <c r="D17" s="7" t="s">
        <v>55</v>
      </c>
      <c r="E17" s="7" t="s">
        <v>17</v>
      </c>
      <c r="F17" s="7">
        <v>2307481</v>
      </c>
      <c r="G17" s="7">
        <v>10</v>
      </c>
      <c r="H17" s="7" t="s">
        <v>19</v>
      </c>
      <c r="I17" s="7" t="s">
        <v>20</v>
      </c>
      <c r="J17" s="7"/>
      <c r="K17" s="7"/>
      <c r="L17" s="9">
        <v>0.18099999999999999</v>
      </c>
      <c r="M17" s="7"/>
    </row>
    <row r="18" spans="1:17" x14ac:dyDescent="0.25">
      <c r="A18" s="7"/>
      <c r="B18" s="7" t="s">
        <v>56</v>
      </c>
      <c r="C18" s="7" t="s">
        <v>15</v>
      </c>
      <c r="D18" s="7" t="s">
        <v>57</v>
      </c>
      <c r="E18" s="7" t="s">
        <v>17</v>
      </c>
      <c r="F18" s="7">
        <v>2073710</v>
      </c>
      <c r="G18" s="7">
        <v>10</v>
      </c>
      <c r="H18" s="7" t="s">
        <v>19</v>
      </c>
      <c r="I18" s="7" t="s">
        <v>20</v>
      </c>
      <c r="J18" s="7"/>
      <c r="K18" s="7"/>
      <c r="L18" s="9">
        <v>0.19800000000000001</v>
      </c>
      <c r="M18" s="7"/>
    </row>
    <row r="19" spans="1:17" x14ac:dyDescent="0.25">
      <c r="A19" s="7"/>
      <c r="B19" s="7" t="s">
        <v>58</v>
      </c>
      <c r="C19" s="7" t="s">
        <v>15</v>
      </c>
      <c r="D19" s="7" t="s">
        <v>59</v>
      </c>
      <c r="E19" s="7" t="s">
        <v>17</v>
      </c>
      <c r="F19" s="7" t="s">
        <v>60</v>
      </c>
      <c r="G19" s="7">
        <v>10</v>
      </c>
      <c r="H19" s="7" t="s">
        <v>19</v>
      </c>
      <c r="I19" s="7" t="s">
        <v>20</v>
      </c>
      <c r="J19" s="7"/>
      <c r="K19" s="7"/>
      <c r="L19" s="20">
        <v>0.19800000000000001</v>
      </c>
      <c r="M19" s="7"/>
      <c r="N19" s="6"/>
    </row>
    <row r="20" spans="1:17" x14ac:dyDescent="0.25">
      <c r="A20" s="7"/>
      <c r="B20" s="7" t="s">
        <v>61</v>
      </c>
      <c r="C20" s="7" t="s">
        <v>62</v>
      </c>
      <c r="D20" s="7" t="s">
        <v>63</v>
      </c>
      <c r="E20" s="7" t="s">
        <v>17</v>
      </c>
      <c r="F20" s="7">
        <v>2819771</v>
      </c>
      <c r="G20" s="7">
        <v>10</v>
      </c>
      <c r="H20" s="7" t="s">
        <v>19</v>
      </c>
      <c r="I20" s="7" t="s">
        <v>20</v>
      </c>
      <c r="J20" s="7"/>
      <c r="K20" s="7"/>
      <c r="L20" s="9">
        <f>10*0.0245</f>
        <v>0.245</v>
      </c>
      <c r="M20" s="7"/>
      <c r="N20" s="6"/>
    </row>
    <row r="21" spans="1:17" x14ac:dyDescent="0.25">
      <c r="A21" s="7"/>
      <c r="B21" s="7" t="s">
        <v>64</v>
      </c>
      <c r="C21" s="7" t="s">
        <v>65</v>
      </c>
      <c r="D21" s="7" t="s">
        <v>66</v>
      </c>
      <c r="E21" s="7" t="s">
        <v>17</v>
      </c>
      <c r="F21" s="7">
        <v>2139590</v>
      </c>
      <c r="G21" s="7">
        <v>10</v>
      </c>
      <c r="H21" s="7" t="s">
        <v>19</v>
      </c>
      <c r="I21" s="7" t="s">
        <v>20</v>
      </c>
      <c r="J21" s="7"/>
      <c r="K21" s="7"/>
      <c r="L21" s="9">
        <v>0.254</v>
      </c>
      <c r="M21" s="7"/>
      <c r="N21" s="6"/>
    </row>
    <row r="22" spans="1:17" x14ac:dyDescent="0.25">
      <c r="A22" s="7"/>
      <c r="B22" s="7" t="s">
        <v>67</v>
      </c>
      <c r="C22" s="7" t="s">
        <v>68</v>
      </c>
      <c r="D22" s="7" t="s">
        <v>69</v>
      </c>
      <c r="E22" s="7" t="s">
        <v>17</v>
      </c>
      <c r="F22" s="7">
        <v>9592504</v>
      </c>
      <c r="G22" s="7">
        <v>5</v>
      </c>
      <c r="H22" s="7" t="s">
        <v>19</v>
      </c>
      <c r="I22" s="7" t="s">
        <v>23</v>
      </c>
      <c r="J22" s="7"/>
      <c r="K22" s="7"/>
      <c r="L22" s="9">
        <v>0.30099999999999999</v>
      </c>
      <c r="M22" s="7"/>
      <c r="N22" s="6"/>
    </row>
    <row r="23" spans="1:17" x14ac:dyDescent="0.25">
      <c r="A23" s="7"/>
      <c r="B23" s="7" t="s">
        <v>70</v>
      </c>
      <c r="C23" s="7" t="s">
        <v>71</v>
      </c>
      <c r="D23" s="7" t="s">
        <v>72</v>
      </c>
      <c r="E23" s="7" t="s">
        <v>17</v>
      </c>
      <c r="F23" s="7">
        <v>1650861</v>
      </c>
      <c r="G23" s="7">
        <v>10</v>
      </c>
      <c r="H23" s="7" t="s">
        <v>19</v>
      </c>
      <c r="I23" s="7" t="s">
        <v>20</v>
      </c>
      <c r="J23" s="7"/>
      <c r="K23" s="7"/>
      <c r="L23" s="9">
        <f>0.0374*10</f>
        <v>0.374</v>
      </c>
      <c r="M23" s="7"/>
      <c r="N23" s="6"/>
      <c r="Q23" s="12"/>
    </row>
    <row r="24" spans="1:17" x14ac:dyDescent="0.25">
      <c r="A24" s="7"/>
      <c r="B24" s="7" t="s">
        <v>73</v>
      </c>
      <c r="C24" s="7" t="s">
        <v>15</v>
      </c>
      <c r="D24" s="7" t="s">
        <v>74</v>
      </c>
      <c r="E24" s="7" t="s">
        <v>17</v>
      </c>
      <c r="F24" s="7">
        <v>1759194</v>
      </c>
      <c r="G24" s="7">
        <v>10</v>
      </c>
      <c r="H24" s="7" t="s">
        <v>19</v>
      </c>
      <c r="I24" s="7" t="s">
        <v>20</v>
      </c>
      <c r="J24" s="7"/>
      <c r="K24" s="7"/>
      <c r="L24" s="9">
        <v>0.39900000000000002</v>
      </c>
      <c r="M24" s="7"/>
      <c r="N24" s="6"/>
    </row>
    <row r="25" spans="1:17" ht="15" customHeight="1" x14ac:dyDescent="0.25">
      <c r="A25" s="7"/>
      <c r="B25" s="7" t="s">
        <v>75</v>
      </c>
      <c r="C25" s="7" t="s">
        <v>62</v>
      </c>
      <c r="D25" s="7" t="s">
        <v>76</v>
      </c>
      <c r="E25" s="7" t="s">
        <v>17</v>
      </c>
      <c r="F25" s="7">
        <v>2819771</v>
      </c>
      <c r="G25" s="7">
        <v>10</v>
      </c>
      <c r="H25" s="7" t="s">
        <v>19</v>
      </c>
      <c r="I25" s="7" t="s">
        <v>20</v>
      </c>
      <c r="J25" s="7"/>
      <c r="K25" s="7"/>
      <c r="L25" s="9">
        <v>0.41</v>
      </c>
      <c r="M25" s="7"/>
      <c r="N25" s="6"/>
    </row>
    <row r="26" spans="1:17" x14ac:dyDescent="0.25">
      <c r="A26" s="7"/>
      <c r="B26" s="7" t="s">
        <v>77</v>
      </c>
      <c r="C26" s="7" t="s">
        <v>78</v>
      </c>
      <c r="D26" s="7" t="s">
        <v>79</v>
      </c>
      <c r="E26" s="7" t="s">
        <v>80</v>
      </c>
      <c r="F26" s="7" t="s">
        <v>81</v>
      </c>
      <c r="G26" s="7">
        <v>1</v>
      </c>
      <c r="H26" s="7" t="s">
        <v>19</v>
      </c>
      <c r="I26" s="7" t="s">
        <v>20</v>
      </c>
      <c r="J26" s="7"/>
      <c r="K26" s="7"/>
      <c r="L26" s="20">
        <v>0.41799999999999998</v>
      </c>
      <c r="M26" s="7"/>
      <c r="N26" s="6"/>
    </row>
    <row r="27" spans="1:17" x14ac:dyDescent="0.25">
      <c r="A27" s="7"/>
      <c r="B27" s="7" t="s">
        <v>82</v>
      </c>
      <c r="C27" s="7" t="s">
        <v>83</v>
      </c>
      <c r="D27" s="7" t="s">
        <v>84</v>
      </c>
      <c r="E27" s="7" t="s">
        <v>17</v>
      </c>
      <c r="F27" s="13" t="s">
        <v>85</v>
      </c>
      <c r="G27" s="7">
        <v>1</v>
      </c>
      <c r="H27" s="7" t="s">
        <v>19</v>
      </c>
      <c r="I27" s="7" t="s">
        <v>32</v>
      </c>
      <c r="J27" s="7"/>
      <c r="K27" s="7"/>
      <c r="L27" s="9">
        <v>0.44900000000000001</v>
      </c>
      <c r="M27" s="16"/>
      <c r="N27" s="6"/>
    </row>
    <row r="28" spans="1:17" x14ac:dyDescent="0.25">
      <c r="A28" s="7"/>
      <c r="B28" s="7" t="s">
        <v>86</v>
      </c>
      <c r="C28" s="7" t="s">
        <v>54</v>
      </c>
      <c r="D28" s="7" t="s">
        <v>87</v>
      </c>
      <c r="E28" s="7" t="s">
        <v>17</v>
      </c>
      <c r="F28" s="7" t="s">
        <v>88</v>
      </c>
      <c r="G28" s="7">
        <v>10</v>
      </c>
      <c r="H28" s="7" t="s">
        <v>19</v>
      </c>
      <c r="I28" s="7" t="s">
        <v>20</v>
      </c>
      <c r="J28" s="7"/>
      <c r="K28" s="7"/>
      <c r="L28" s="9">
        <v>0.52200000000000002</v>
      </c>
      <c r="M28" s="7"/>
      <c r="N28" s="6"/>
    </row>
    <row r="29" spans="1:17" x14ac:dyDescent="0.25">
      <c r="A29" s="7"/>
      <c r="B29" s="7" t="s">
        <v>89</v>
      </c>
      <c r="C29" s="7" t="s">
        <v>54</v>
      </c>
      <c r="D29" s="7" t="s">
        <v>90</v>
      </c>
      <c r="E29" s="7" t="s">
        <v>17</v>
      </c>
      <c r="F29" s="13">
        <v>2307665</v>
      </c>
      <c r="G29" s="7">
        <v>10</v>
      </c>
      <c r="H29" s="7" t="s">
        <v>19</v>
      </c>
      <c r="I29" s="7" t="s">
        <v>20</v>
      </c>
      <c r="J29" s="8"/>
      <c r="K29" s="8"/>
      <c r="L29" s="8">
        <v>0.54400000000000004</v>
      </c>
      <c r="M29" s="7"/>
    </row>
    <row r="30" spans="1:17" x14ac:dyDescent="0.25">
      <c r="A30" s="7"/>
      <c r="B30" s="7" t="s">
        <v>91</v>
      </c>
      <c r="C30" s="7" t="s">
        <v>92</v>
      </c>
      <c r="D30" s="7" t="s">
        <v>93</v>
      </c>
      <c r="E30" s="7" t="s">
        <v>17</v>
      </c>
      <c r="F30" s="7">
        <v>2497003</v>
      </c>
      <c r="G30" s="7">
        <v>10</v>
      </c>
      <c r="H30" s="7" t="s">
        <v>19</v>
      </c>
      <c r="I30" s="7" t="s">
        <v>20</v>
      </c>
      <c r="J30" s="7"/>
      <c r="K30" s="7"/>
      <c r="L30" s="9">
        <v>0.57199999999999995</v>
      </c>
      <c r="M30" s="7"/>
    </row>
    <row r="31" spans="1:17" x14ac:dyDescent="0.25">
      <c r="A31" s="7"/>
      <c r="B31" s="7" t="s">
        <v>94</v>
      </c>
      <c r="C31" s="7" t="s">
        <v>54</v>
      </c>
      <c r="D31" s="7" t="s">
        <v>95</v>
      </c>
      <c r="E31" s="7" t="s">
        <v>17</v>
      </c>
      <c r="F31" s="7">
        <v>2307861</v>
      </c>
      <c r="G31" s="7">
        <v>10</v>
      </c>
      <c r="H31" s="7" t="s">
        <v>19</v>
      </c>
      <c r="I31" s="7" t="s">
        <v>20</v>
      </c>
      <c r="J31" s="7"/>
      <c r="K31" s="7"/>
      <c r="L31" s="9">
        <v>0.60499999999999998</v>
      </c>
      <c r="M31" s="7"/>
    </row>
    <row r="32" spans="1:17" x14ac:dyDescent="0.25">
      <c r="A32" s="7"/>
      <c r="B32" s="7" t="s">
        <v>96</v>
      </c>
      <c r="C32" s="7" t="s">
        <v>54</v>
      </c>
      <c r="D32" s="7" t="s">
        <v>97</v>
      </c>
      <c r="E32" s="7" t="s">
        <v>17</v>
      </c>
      <c r="F32" s="7">
        <v>2307871</v>
      </c>
      <c r="G32" s="7">
        <v>10</v>
      </c>
      <c r="H32" s="7" t="s">
        <v>19</v>
      </c>
      <c r="I32" s="7" t="s">
        <v>20</v>
      </c>
      <c r="J32" s="7"/>
      <c r="K32" s="7"/>
      <c r="L32" s="9">
        <v>0.60499999999999998</v>
      </c>
      <c r="M32" s="7"/>
    </row>
    <row r="33" spans="1:13" x14ac:dyDescent="0.25">
      <c r="A33" s="7"/>
      <c r="B33" s="7" t="s">
        <v>98</v>
      </c>
      <c r="C33" s="7" t="s">
        <v>65</v>
      </c>
      <c r="D33" s="7" t="s">
        <v>99</v>
      </c>
      <c r="E33" s="7" t="s">
        <v>17</v>
      </c>
      <c r="F33" s="7" t="s">
        <v>100</v>
      </c>
      <c r="G33" s="7">
        <v>1</v>
      </c>
      <c r="H33" s="7" t="s">
        <v>19</v>
      </c>
      <c r="I33" s="7" t="s">
        <v>20</v>
      </c>
      <c r="J33" s="7"/>
      <c r="K33" s="7"/>
      <c r="L33" s="20">
        <v>0.60599999999999998</v>
      </c>
      <c r="M33" s="7"/>
    </row>
    <row r="34" spans="1:13" x14ac:dyDescent="0.25">
      <c r="A34" s="7"/>
      <c r="B34" s="7" t="s">
        <v>101</v>
      </c>
      <c r="C34" s="7" t="s">
        <v>102</v>
      </c>
      <c r="D34" s="7" t="s">
        <v>103</v>
      </c>
      <c r="E34" s="7" t="s">
        <v>80</v>
      </c>
      <c r="F34" s="7" t="s">
        <v>104</v>
      </c>
      <c r="G34" s="7">
        <v>1</v>
      </c>
      <c r="H34" s="7" t="s">
        <v>19</v>
      </c>
      <c r="I34" s="7" t="s">
        <v>20</v>
      </c>
      <c r="J34" s="7"/>
      <c r="K34" s="7"/>
      <c r="L34" s="9">
        <v>0.65</v>
      </c>
      <c r="M34" s="7"/>
    </row>
    <row r="35" spans="1:13" x14ac:dyDescent="0.25">
      <c r="A35" s="7"/>
      <c r="B35" s="7" t="s">
        <v>105</v>
      </c>
      <c r="C35" s="7" t="s">
        <v>83</v>
      </c>
      <c r="D35" s="7" t="s">
        <v>106</v>
      </c>
      <c r="E35" s="7" t="s">
        <v>17</v>
      </c>
      <c r="F35" s="7">
        <v>2345211</v>
      </c>
      <c r="G35" s="7">
        <v>1</v>
      </c>
      <c r="H35" s="7" t="s">
        <v>19</v>
      </c>
      <c r="I35" s="7" t="s">
        <v>20</v>
      </c>
      <c r="J35" s="7"/>
      <c r="K35" s="7"/>
      <c r="L35" s="9">
        <v>0.66</v>
      </c>
      <c r="M35" s="7"/>
    </row>
    <row r="36" spans="1:13" x14ac:dyDescent="0.25">
      <c r="A36" s="7"/>
      <c r="B36" s="7" t="s">
        <v>107</v>
      </c>
      <c r="C36" s="7" t="s">
        <v>108</v>
      </c>
      <c r="D36" s="7" t="s">
        <v>109</v>
      </c>
      <c r="E36" s="7" t="s">
        <v>17</v>
      </c>
      <c r="F36" s="7">
        <v>1904043</v>
      </c>
      <c r="G36" s="7">
        <v>5</v>
      </c>
      <c r="H36" s="7" t="s">
        <v>19</v>
      </c>
      <c r="I36" s="7" t="s">
        <v>20</v>
      </c>
      <c r="J36" s="7"/>
      <c r="K36" s="7"/>
      <c r="L36" s="9">
        <f>0.141*5</f>
        <v>0.70499999999999996</v>
      </c>
      <c r="M36" s="7"/>
    </row>
    <row r="37" spans="1:13" x14ac:dyDescent="0.25">
      <c r="A37" s="7"/>
      <c r="B37" s="7" t="s">
        <v>110</v>
      </c>
      <c r="C37" s="7" t="s">
        <v>111</v>
      </c>
      <c r="D37" s="7" t="s">
        <v>112</v>
      </c>
      <c r="E37" s="7" t="s">
        <v>17</v>
      </c>
      <c r="F37" s="7">
        <v>2329222</v>
      </c>
      <c r="G37" s="7">
        <v>5</v>
      </c>
      <c r="H37" s="7" t="s">
        <v>19</v>
      </c>
      <c r="I37" s="7" t="s">
        <v>113</v>
      </c>
      <c r="J37" s="7"/>
      <c r="K37" s="7"/>
      <c r="L37" s="9">
        <v>0.71</v>
      </c>
      <c r="M37" s="7"/>
    </row>
    <row r="38" spans="1:13" x14ac:dyDescent="0.25">
      <c r="A38" s="7"/>
      <c r="B38" s="7" t="s">
        <v>114</v>
      </c>
      <c r="C38" s="7" t="s">
        <v>115</v>
      </c>
      <c r="D38" s="7"/>
      <c r="E38" s="7" t="s">
        <v>116</v>
      </c>
      <c r="F38" s="7" t="s">
        <v>117</v>
      </c>
      <c r="G38" s="7">
        <v>1</v>
      </c>
      <c r="H38" s="7" t="s">
        <v>19</v>
      </c>
      <c r="I38" s="7" t="s">
        <v>113</v>
      </c>
      <c r="J38" s="7"/>
      <c r="K38" s="7"/>
      <c r="L38" s="9">
        <v>0.73</v>
      </c>
      <c r="M38" s="7"/>
    </row>
    <row r="39" spans="1:13" x14ac:dyDescent="0.25">
      <c r="A39" s="7"/>
      <c r="B39" s="7" t="s">
        <v>118</v>
      </c>
      <c r="C39" s="7" t="s">
        <v>119</v>
      </c>
      <c r="D39" s="7" t="s">
        <v>120</v>
      </c>
      <c r="E39" s="7" t="s">
        <v>17</v>
      </c>
      <c r="F39" s="7">
        <v>2313729</v>
      </c>
      <c r="G39" s="7">
        <v>1</v>
      </c>
      <c r="H39" s="7" t="s">
        <v>19</v>
      </c>
      <c r="I39" s="7" t="s">
        <v>20</v>
      </c>
      <c r="J39" s="7"/>
      <c r="K39" s="7"/>
      <c r="L39" s="9">
        <v>0.79</v>
      </c>
      <c r="M39" s="7"/>
    </row>
    <row r="40" spans="1:13" x14ac:dyDescent="0.25">
      <c r="A40" s="7"/>
      <c r="B40" s="7" t="s">
        <v>121</v>
      </c>
      <c r="C40" s="7" t="s">
        <v>102</v>
      </c>
      <c r="D40" s="7" t="s">
        <v>122</v>
      </c>
      <c r="E40" s="7" t="s">
        <v>17</v>
      </c>
      <c r="F40" s="7">
        <v>9527753</v>
      </c>
      <c r="G40" s="7">
        <v>5</v>
      </c>
      <c r="H40" s="7" t="s">
        <v>19</v>
      </c>
      <c r="I40" s="7" t="s">
        <v>20</v>
      </c>
      <c r="J40" s="7"/>
      <c r="K40" s="7"/>
      <c r="L40" s="9">
        <f>0.159*5</f>
        <v>0.79500000000000004</v>
      </c>
      <c r="M40" s="7"/>
    </row>
    <row r="41" spans="1:13" x14ac:dyDescent="0.25">
      <c r="A41" s="7"/>
      <c r="B41" s="7" t="s">
        <v>123</v>
      </c>
      <c r="C41" s="7" t="s">
        <v>124</v>
      </c>
      <c r="D41" s="7" t="s">
        <v>125</v>
      </c>
      <c r="E41" s="7" t="s">
        <v>17</v>
      </c>
      <c r="F41" s="7" t="s">
        <v>126</v>
      </c>
      <c r="G41" s="7">
        <v>1</v>
      </c>
      <c r="H41" s="7" t="s">
        <v>19</v>
      </c>
      <c r="I41" s="7" t="s">
        <v>23</v>
      </c>
      <c r="J41" s="7"/>
      <c r="K41" s="7"/>
      <c r="L41" s="9">
        <v>0.88600000000000001</v>
      </c>
      <c r="M41" s="7"/>
    </row>
    <row r="42" spans="1:13" x14ac:dyDescent="0.25">
      <c r="A42" s="7"/>
      <c r="B42" s="7" t="s">
        <v>127</v>
      </c>
      <c r="C42" s="7" t="s">
        <v>128</v>
      </c>
      <c r="D42" s="21" t="s">
        <v>129</v>
      </c>
      <c r="E42" s="7" t="s">
        <v>17</v>
      </c>
      <c r="F42" s="7">
        <v>1368769</v>
      </c>
      <c r="G42" s="7">
        <v>1</v>
      </c>
      <c r="H42" s="7" t="s">
        <v>19</v>
      </c>
      <c r="I42" s="7" t="s">
        <v>20</v>
      </c>
      <c r="J42" s="7"/>
      <c r="K42" s="7"/>
      <c r="L42" s="9">
        <v>1.07</v>
      </c>
      <c r="M42" s="7"/>
    </row>
    <row r="43" spans="1:13" x14ac:dyDescent="0.25">
      <c r="A43" s="7"/>
      <c r="B43" s="7" t="s">
        <v>130</v>
      </c>
      <c r="C43" s="7" t="s">
        <v>108</v>
      </c>
      <c r="D43" s="7" t="s">
        <v>131</v>
      </c>
      <c r="E43" s="7" t="s">
        <v>17</v>
      </c>
      <c r="F43" s="7" t="s">
        <v>132</v>
      </c>
      <c r="G43" s="7">
        <v>5</v>
      </c>
      <c r="H43" s="7" t="s">
        <v>19</v>
      </c>
      <c r="I43" s="7" t="s">
        <v>20</v>
      </c>
      <c r="J43" s="7"/>
      <c r="K43" s="7"/>
      <c r="L43" s="9">
        <v>1.0900000000000001</v>
      </c>
      <c r="M43" s="7"/>
    </row>
    <row r="44" spans="1:13" x14ac:dyDescent="0.25">
      <c r="A44" s="7"/>
      <c r="B44" s="7" t="s">
        <v>133</v>
      </c>
      <c r="C44" s="7" t="s">
        <v>124</v>
      </c>
      <c r="D44" s="7" t="s">
        <v>134</v>
      </c>
      <c r="E44" s="7" t="s">
        <v>17</v>
      </c>
      <c r="F44" s="7" t="s">
        <v>135</v>
      </c>
      <c r="G44" s="7">
        <v>4</v>
      </c>
      <c r="H44" s="7" t="s">
        <v>19</v>
      </c>
      <c r="I44" s="7" t="s">
        <v>20</v>
      </c>
      <c r="J44" s="7"/>
      <c r="K44" s="7"/>
      <c r="L44" s="9">
        <f>0.298*4</f>
        <v>1.1919999999999999</v>
      </c>
      <c r="M44" s="7"/>
    </row>
    <row r="45" spans="1:13" x14ac:dyDescent="0.25">
      <c r="A45" s="7"/>
      <c r="B45" s="7" t="s">
        <v>136</v>
      </c>
      <c r="C45" s="7" t="s">
        <v>124</v>
      </c>
      <c r="D45" s="7" t="s">
        <v>137</v>
      </c>
      <c r="E45" s="7" t="s">
        <v>17</v>
      </c>
      <c r="F45" s="7">
        <v>1863513</v>
      </c>
      <c r="G45" s="7">
        <v>4</v>
      </c>
      <c r="H45" s="7" t="s">
        <v>19</v>
      </c>
      <c r="I45" s="7" t="s">
        <v>20</v>
      </c>
      <c r="J45" s="7"/>
      <c r="K45" s="7"/>
      <c r="L45" s="9">
        <f>0.3*4</f>
        <v>1.2</v>
      </c>
      <c r="M45" s="7"/>
    </row>
    <row r="46" spans="1:13" x14ac:dyDescent="0.25">
      <c r="A46" s="7"/>
      <c r="B46" s="7" t="s">
        <v>138</v>
      </c>
      <c r="C46" s="7" t="s">
        <v>139</v>
      </c>
      <c r="D46" s="7" t="s">
        <v>140</v>
      </c>
      <c r="E46" s="7" t="s">
        <v>17</v>
      </c>
      <c r="F46" s="11">
        <v>2834846</v>
      </c>
      <c r="G46" s="7">
        <v>10</v>
      </c>
      <c r="H46" s="7" t="s">
        <v>19</v>
      </c>
      <c r="I46" s="7" t="s">
        <v>32</v>
      </c>
      <c r="J46" s="7"/>
      <c r="K46" s="7"/>
      <c r="L46" s="9">
        <v>1.23</v>
      </c>
      <c r="M46" s="7"/>
    </row>
    <row r="47" spans="1:13" x14ac:dyDescent="0.25">
      <c r="A47" s="7"/>
      <c r="B47" s="7" t="s">
        <v>141</v>
      </c>
      <c r="C47" s="7" t="s">
        <v>142</v>
      </c>
      <c r="D47" s="7" t="s">
        <v>143</v>
      </c>
      <c r="E47" s="7" t="s">
        <v>17</v>
      </c>
      <c r="F47" s="7" t="s">
        <v>144</v>
      </c>
      <c r="G47" s="7">
        <v>1</v>
      </c>
      <c r="H47" s="7" t="s">
        <v>19</v>
      </c>
      <c r="I47" s="7" t="s">
        <v>20</v>
      </c>
      <c r="J47" s="7"/>
      <c r="K47" s="7"/>
      <c r="L47" s="9">
        <v>1.24</v>
      </c>
      <c r="M47" s="7"/>
    </row>
    <row r="48" spans="1:13" x14ac:dyDescent="0.25">
      <c r="A48" s="7"/>
      <c r="B48" s="10" t="s">
        <v>145</v>
      </c>
      <c r="C48" s="10" t="s">
        <v>68</v>
      </c>
      <c r="D48" s="10" t="s">
        <v>146</v>
      </c>
      <c r="E48" s="10" t="s">
        <v>80</v>
      </c>
      <c r="F48" s="10" t="s">
        <v>147</v>
      </c>
      <c r="G48" s="10">
        <v>1</v>
      </c>
      <c r="H48" s="10" t="s">
        <v>19</v>
      </c>
      <c r="I48" s="10" t="s">
        <v>20</v>
      </c>
      <c r="J48" s="10" t="s">
        <v>148</v>
      </c>
      <c r="K48" s="10" t="s">
        <v>148</v>
      </c>
      <c r="L48" s="10">
        <v>1.28</v>
      </c>
      <c r="M48" s="10"/>
    </row>
    <row r="49" spans="1:13" x14ac:dyDescent="0.25">
      <c r="A49" s="7"/>
      <c r="B49" s="7" t="s">
        <v>149</v>
      </c>
      <c r="C49" s="7"/>
      <c r="D49" s="7"/>
      <c r="E49" s="7"/>
      <c r="F49" s="7"/>
      <c r="G49" s="7">
        <v>2</v>
      </c>
      <c r="H49" s="7" t="s">
        <v>19</v>
      </c>
      <c r="I49" s="7" t="s">
        <v>20</v>
      </c>
      <c r="J49" s="7"/>
      <c r="K49" s="7"/>
      <c r="L49" s="20">
        <v>1.29</v>
      </c>
      <c r="M49" s="7"/>
    </row>
    <row r="50" spans="1:13" x14ac:dyDescent="0.25">
      <c r="A50" s="7"/>
      <c r="B50" s="7" t="s">
        <v>150</v>
      </c>
      <c r="C50" s="7" t="s">
        <v>151</v>
      </c>
      <c r="D50" s="7" t="s">
        <v>152</v>
      </c>
      <c r="E50" s="7" t="s">
        <v>17</v>
      </c>
      <c r="F50" s="7">
        <v>5790852</v>
      </c>
      <c r="G50" s="7">
        <v>5</v>
      </c>
      <c r="H50" s="7" t="s">
        <v>19</v>
      </c>
      <c r="I50" s="7" t="s">
        <v>20</v>
      </c>
      <c r="J50" s="7"/>
      <c r="K50" s="7"/>
      <c r="L50" s="9">
        <v>1.345</v>
      </c>
      <c r="M50" s="7"/>
    </row>
    <row r="51" spans="1:13" x14ac:dyDescent="0.25">
      <c r="A51" s="7"/>
      <c r="B51" s="7" t="s">
        <v>153</v>
      </c>
      <c r="C51" s="7" t="s">
        <v>65</v>
      </c>
      <c r="D51" s="7" t="s">
        <v>154</v>
      </c>
      <c r="E51" s="7" t="s">
        <v>17</v>
      </c>
      <c r="F51" s="7">
        <v>2057195</v>
      </c>
      <c r="G51" s="7">
        <v>2</v>
      </c>
      <c r="H51" s="7" t="s">
        <v>19</v>
      </c>
      <c r="I51" s="7" t="s">
        <v>23</v>
      </c>
      <c r="J51" s="7"/>
      <c r="K51" s="7"/>
      <c r="L51" s="9">
        <f>0.775*2</f>
        <v>1.55</v>
      </c>
      <c r="M51" s="7"/>
    </row>
    <row r="52" spans="1:13" x14ac:dyDescent="0.25">
      <c r="A52" s="7"/>
      <c r="B52" s="7" t="s">
        <v>155</v>
      </c>
      <c r="C52" s="7" t="s">
        <v>128</v>
      </c>
      <c r="D52" s="7" t="s">
        <v>156</v>
      </c>
      <c r="E52" s="7" t="s">
        <v>17</v>
      </c>
      <c r="F52" s="7" t="s">
        <v>157</v>
      </c>
      <c r="G52" s="7">
        <v>5</v>
      </c>
      <c r="H52" s="7" t="s">
        <v>19</v>
      </c>
      <c r="I52" s="7" t="s">
        <v>23</v>
      </c>
      <c r="J52" s="7"/>
      <c r="K52" s="7"/>
      <c r="L52" s="9">
        <v>1.59</v>
      </c>
      <c r="M52" s="7"/>
    </row>
    <row r="53" spans="1:13" x14ac:dyDescent="0.25">
      <c r="A53" s="14"/>
      <c r="B53" s="14" t="s">
        <v>158</v>
      </c>
      <c r="C53" s="14" t="s">
        <v>159</v>
      </c>
      <c r="D53" s="14" t="s">
        <v>160</v>
      </c>
      <c r="E53" s="14" t="s">
        <v>17</v>
      </c>
      <c r="F53" s="14">
        <v>1216993</v>
      </c>
      <c r="G53" s="14">
        <v>1</v>
      </c>
      <c r="H53" s="14" t="s">
        <v>19</v>
      </c>
      <c r="I53" s="14" t="s">
        <v>113</v>
      </c>
      <c r="J53" s="14"/>
      <c r="K53" s="14"/>
      <c r="L53" s="15">
        <v>1.6</v>
      </c>
      <c r="M53" s="14"/>
    </row>
    <row r="54" spans="1:13" x14ac:dyDescent="0.25">
      <c r="A54" s="7"/>
      <c r="B54" s="7" t="s">
        <v>161</v>
      </c>
      <c r="C54" s="7" t="s">
        <v>62</v>
      </c>
      <c r="D54" s="7" t="s">
        <v>162</v>
      </c>
      <c r="E54" s="7" t="s">
        <v>17</v>
      </c>
      <c r="F54" s="7" t="s">
        <v>163</v>
      </c>
      <c r="G54" s="7">
        <v>2</v>
      </c>
      <c r="H54" s="7" t="s">
        <v>19</v>
      </c>
      <c r="I54" s="7" t="s">
        <v>113</v>
      </c>
      <c r="J54" s="7"/>
      <c r="K54" s="7"/>
      <c r="L54" s="9">
        <f>2*0.827</f>
        <v>1.6539999999999999</v>
      </c>
      <c r="M54" s="7"/>
    </row>
    <row r="55" spans="1:13" x14ac:dyDescent="0.25">
      <c r="A55" s="7"/>
      <c r="B55" s="7" t="s">
        <v>164</v>
      </c>
      <c r="C55" s="7" t="s">
        <v>68</v>
      </c>
      <c r="D55" s="7" t="s">
        <v>165</v>
      </c>
      <c r="E55" s="7" t="s">
        <v>80</v>
      </c>
      <c r="F55" s="7" t="s">
        <v>166</v>
      </c>
      <c r="G55" s="7">
        <v>1</v>
      </c>
      <c r="H55" s="7" t="s">
        <v>19</v>
      </c>
      <c r="I55" s="7" t="s">
        <v>20</v>
      </c>
      <c r="J55" s="7" t="s">
        <v>167</v>
      </c>
      <c r="K55" s="7" t="s">
        <v>167</v>
      </c>
      <c r="L55" s="20">
        <v>1.71</v>
      </c>
      <c r="M55" s="7"/>
    </row>
    <row r="56" spans="1:13" x14ac:dyDescent="0.25">
      <c r="A56" s="18"/>
      <c r="B56" s="18" t="s">
        <v>168</v>
      </c>
      <c r="C56" s="18" t="s">
        <v>169</v>
      </c>
      <c r="D56" s="19" t="s">
        <v>170</v>
      </c>
      <c r="E56" s="18" t="s">
        <v>80</v>
      </c>
      <c r="F56" s="18" t="s">
        <v>171</v>
      </c>
      <c r="G56" s="18">
        <v>1</v>
      </c>
      <c r="H56" s="18" t="s">
        <v>19</v>
      </c>
      <c r="I56" s="18"/>
      <c r="J56" s="18"/>
      <c r="K56" s="18"/>
      <c r="L56" s="22">
        <v>1.89</v>
      </c>
      <c r="M56" s="18"/>
    </row>
    <row r="57" spans="1:13" x14ac:dyDescent="0.25">
      <c r="A57" s="7"/>
      <c r="B57" s="7" t="s">
        <v>172</v>
      </c>
      <c r="C57" s="7" t="s">
        <v>173</v>
      </c>
      <c r="D57" s="7"/>
      <c r="E57" s="7" t="s">
        <v>174</v>
      </c>
      <c r="F57" s="11" t="s">
        <v>175</v>
      </c>
      <c r="G57" s="7">
        <v>1</v>
      </c>
      <c r="H57" s="7" t="s">
        <v>19</v>
      </c>
      <c r="I57" s="7" t="s">
        <v>113</v>
      </c>
      <c r="J57" s="7"/>
      <c r="K57" s="7"/>
      <c r="L57" s="9">
        <v>1.93</v>
      </c>
      <c r="M57" s="7"/>
    </row>
    <row r="58" spans="1:13" x14ac:dyDescent="0.25">
      <c r="A58" s="7"/>
      <c r="B58" s="7" t="s">
        <v>176</v>
      </c>
      <c r="C58" s="7" t="s">
        <v>177</v>
      </c>
      <c r="D58" s="7" t="s">
        <v>178</v>
      </c>
      <c r="E58" s="7" t="s">
        <v>17</v>
      </c>
      <c r="F58" s="7" t="s">
        <v>179</v>
      </c>
      <c r="G58" s="7">
        <v>1</v>
      </c>
      <c r="H58" s="7" t="s">
        <v>19</v>
      </c>
      <c r="I58" s="7" t="s">
        <v>23</v>
      </c>
      <c r="J58" s="7"/>
      <c r="K58" s="7"/>
      <c r="L58" s="9">
        <v>2.66</v>
      </c>
      <c r="M58" s="7"/>
    </row>
    <row r="59" spans="1:13" x14ac:dyDescent="0.25">
      <c r="A59" s="7"/>
      <c r="B59" s="7" t="s">
        <v>180</v>
      </c>
      <c r="C59" s="7" t="s">
        <v>181</v>
      </c>
      <c r="D59" s="7" t="s">
        <v>180</v>
      </c>
      <c r="E59" s="7" t="s">
        <v>17</v>
      </c>
      <c r="F59" s="7">
        <v>1704517</v>
      </c>
      <c r="G59" s="7">
        <v>1</v>
      </c>
      <c r="H59" s="7" t="s">
        <v>19</v>
      </c>
      <c r="I59" s="7" t="s">
        <v>23</v>
      </c>
      <c r="J59" s="7"/>
      <c r="K59" s="7"/>
      <c r="L59" s="9">
        <v>3.38</v>
      </c>
      <c r="M59" s="7"/>
    </row>
    <row r="60" spans="1:13" x14ac:dyDescent="0.25">
      <c r="A60" s="7"/>
      <c r="B60" s="10" t="s">
        <v>182</v>
      </c>
      <c r="C60" s="10" t="s">
        <v>68</v>
      </c>
      <c r="D60" s="17" t="s">
        <v>183</v>
      </c>
      <c r="E60" s="10" t="s">
        <v>80</v>
      </c>
      <c r="F60" s="10" t="s">
        <v>184</v>
      </c>
      <c r="G60" s="10">
        <v>1</v>
      </c>
      <c r="H60" s="10" t="s">
        <v>19</v>
      </c>
      <c r="I60" s="7" t="s">
        <v>20</v>
      </c>
      <c r="J60" s="10" t="s">
        <v>185</v>
      </c>
      <c r="K60" s="10" t="s">
        <v>185</v>
      </c>
      <c r="L60" s="10">
        <v>3.71</v>
      </c>
      <c r="M60" s="10"/>
    </row>
    <row r="61" spans="1:13" x14ac:dyDescent="0.25">
      <c r="A61" s="7"/>
      <c r="B61" s="7" t="s">
        <v>186</v>
      </c>
      <c r="C61" s="7" t="s">
        <v>68</v>
      </c>
      <c r="D61" s="7" t="s">
        <v>187</v>
      </c>
      <c r="E61" s="7" t="s">
        <v>80</v>
      </c>
      <c r="F61" s="13" t="s">
        <v>188</v>
      </c>
      <c r="G61" s="7">
        <v>1</v>
      </c>
      <c r="H61" s="7" t="s">
        <v>19</v>
      </c>
      <c r="I61" s="7" t="s">
        <v>20</v>
      </c>
      <c r="J61" s="7"/>
      <c r="K61" s="7"/>
      <c r="L61" s="23">
        <v>3.8</v>
      </c>
      <c r="M61" s="7"/>
    </row>
    <row r="62" spans="1:13" x14ac:dyDescent="0.25">
      <c r="A62" s="7"/>
      <c r="B62" s="7" t="s">
        <v>189</v>
      </c>
      <c r="C62" s="7" t="s">
        <v>15</v>
      </c>
      <c r="D62" s="7" t="s">
        <v>190</v>
      </c>
      <c r="E62" s="7" t="s">
        <v>17</v>
      </c>
      <c r="F62" s="7">
        <v>1710623</v>
      </c>
      <c r="G62" s="7">
        <v>3</v>
      </c>
      <c r="H62" s="7" t="s">
        <v>19</v>
      </c>
      <c r="I62" s="7" t="s">
        <v>20</v>
      </c>
      <c r="J62" s="7"/>
      <c r="K62" s="7"/>
      <c r="L62" s="9">
        <f>3*1.28</f>
        <v>3.84</v>
      </c>
      <c r="M62" s="7"/>
    </row>
    <row r="63" spans="1:13" x14ac:dyDescent="0.25">
      <c r="A63" s="7"/>
      <c r="B63" s="7" t="s">
        <v>191</v>
      </c>
      <c r="C63" s="7" t="s">
        <v>192</v>
      </c>
      <c r="D63" s="7" t="s">
        <v>193</v>
      </c>
      <c r="E63" s="7" t="s">
        <v>17</v>
      </c>
      <c r="F63" s="7" t="s">
        <v>194</v>
      </c>
      <c r="G63" s="7">
        <v>2</v>
      </c>
      <c r="H63" s="7" t="s">
        <v>19</v>
      </c>
      <c r="I63" s="7" t="s">
        <v>23</v>
      </c>
      <c r="J63" s="7"/>
      <c r="K63" s="7"/>
      <c r="L63" s="9">
        <f>2.1*2</f>
        <v>4.2</v>
      </c>
      <c r="M63" s="7"/>
    </row>
    <row r="64" spans="1:13" x14ac:dyDescent="0.25">
      <c r="A64" s="7"/>
      <c r="B64" s="7" t="s">
        <v>195</v>
      </c>
      <c r="C64" s="7" t="s">
        <v>181</v>
      </c>
      <c r="D64" s="7" t="s">
        <v>196</v>
      </c>
      <c r="E64" s="7" t="s">
        <v>17</v>
      </c>
      <c r="F64" s="7" t="s">
        <v>197</v>
      </c>
      <c r="G64" s="7">
        <v>1</v>
      </c>
      <c r="H64" s="7" t="s">
        <v>19</v>
      </c>
      <c r="I64" s="7" t="s">
        <v>23</v>
      </c>
      <c r="J64" s="7"/>
      <c r="K64" s="7"/>
      <c r="L64" s="9">
        <v>4.5199999999999996</v>
      </c>
      <c r="M64" s="7"/>
    </row>
    <row r="65" spans="1:14" x14ac:dyDescent="0.25">
      <c r="A65" s="7"/>
      <c r="B65" s="7" t="s">
        <v>198</v>
      </c>
      <c r="C65" s="7" t="s">
        <v>199</v>
      </c>
      <c r="D65" s="7" t="s">
        <v>200</v>
      </c>
      <c r="E65" s="7" t="s">
        <v>17</v>
      </c>
      <c r="F65" s="7">
        <v>2432734</v>
      </c>
      <c r="G65" s="7">
        <v>2</v>
      </c>
      <c r="H65" s="7" t="s">
        <v>19</v>
      </c>
      <c r="I65" s="7" t="s">
        <v>20</v>
      </c>
      <c r="J65" s="7"/>
      <c r="K65" s="7"/>
      <c r="L65" s="9">
        <f>2.85*2</f>
        <v>5.7</v>
      </c>
      <c r="M65" s="7"/>
    </row>
    <row r="66" spans="1:14" x14ac:dyDescent="0.25">
      <c r="A66" s="7"/>
      <c r="B66" s="7" t="s">
        <v>201</v>
      </c>
      <c r="C66" s="7" t="s">
        <v>202</v>
      </c>
      <c r="D66" s="7" t="s">
        <v>203</v>
      </c>
      <c r="E66" s="7" t="s">
        <v>204</v>
      </c>
      <c r="F66" s="7" t="s">
        <v>205</v>
      </c>
      <c r="G66" s="7">
        <v>1</v>
      </c>
      <c r="H66" s="7" t="s">
        <v>19</v>
      </c>
      <c r="I66" s="7" t="s">
        <v>20</v>
      </c>
      <c r="J66" s="7">
        <v>13.65</v>
      </c>
      <c r="K66" s="7"/>
      <c r="L66" s="9">
        <v>16.38</v>
      </c>
      <c r="M66" s="7"/>
    </row>
    <row r="67" spans="1:14" x14ac:dyDescent="0.25">
      <c r="A67" s="7"/>
      <c r="B67" s="7" t="s">
        <v>206</v>
      </c>
      <c r="C67" s="7" t="s">
        <v>207</v>
      </c>
      <c r="D67" s="7"/>
      <c r="E67" s="7" t="s">
        <v>174</v>
      </c>
      <c r="F67" s="11" t="s">
        <v>208</v>
      </c>
      <c r="G67" s="7">
        <v>1</v>
      </c>
      <c r="H67" s="7" t="s">
        <v>19</v>
      </c>
      <c r="I67" s="7" t="s">
        <v>113</v>
      </c>
      <c r="J67" s="7"/>
      <c r="K67" s="7"/>
      <c r="L67" s="9">
        <v>20.83</v>
      </c>
      <c r="M67" s="7"/>
    </row>
    <row r="68" spans="1:14" x14ac:dyDescent="0.25">
      <c r="A68" s="7"/>
      <c r="B68" s="7" t="s">
        <v>209</v>
      </c>
      <c r="C68" s="7" t="s">
        <v>210</v>
      </c>
      <c r="D68" s="11">
        <v>7447798910</v>
      </c>
      <c r="E68" s="7" t="s">
        <v>204</v>
      </c>
      <c r="F68" s="7" t="s">
        <v>211</v>
      </c>
      <c r="G68" s="7">
        <v>10</v>
      </c>
      <c r="H68" s="7" t="s">
        <v>19</v>
      </c>
      <c r="I68" s="7"/>
      <c r="J68" s="7">
        <v>2.69</v>
      </c>
      <c r="K68" s="7">
        <f>G68*J68</f>
        <v>26.9</v>
      </c>
      <c r="L68" s="9">
        <f>K68*1.2</f>
        <v>32.279999999999994</v>
      </c>
      <c r="M68" s="7"/>
    </row>
    <row r="69" spans="1:14" x14ac:dyDescent="0.25">
      <c r="A69" s="7"/>
      <c r="B69" s="7" t="s">
        <v>212</v>
      </c>
      <c r="C69" s="7" t="s">
        <v>213</v>
      </c>
      <c r="D69" s="7" t="s">
        <v>214</v>
      </c>
      <c r="E69" s="7" t="s">
        <v>17</v>
      </c>
      <c r="F69" s="7" t="s">
        <v>215</v>
      </c>
      <c r="G69" s="7">
        <v>1</v>
      </c>
      <c r="H69" s="7" t="s">
        <v>19</v>
      </c>
      <c r="I69" s="7" t="s">
        <v>20</v>
      </c>
      <c r="J69" s="7">
        <v>0.63900000000000001</v>
      </c>
      <c r="K69" s="7"/>
      <c r="L69" s="9">
        <v>0.63900000000000001</v>
      </c>
      <c r="M69" s="7"/>
    </row>
    <row r="70" spans="1:14" x14ac:dyDescent="0.25">
      <c r="A70" s="7"/>
      <c r="B70" s="7" t="s">
        <v>216</v>
      </c>
      <c r="C70" s="7" t="s">
        <v>15</v>
      </c>
      <c r="D70" s="7" t="s">
        <v>217</v>
      </c>
      <c r="E70" s="7" t="s">
        <v>17</v>
      </c>
      <c r="F70" s="7">
        <v>1759185</v>
      </c>
      <c r="G70" s="7">
        <v>10</v>
      </c>
      <c r="H70" s="7" t="s">
        <v>218</v>
      </c>
      <c r="I70" s="7" t="s">
        <v>20</v>
      </c>
      <c r="J70" s="7"/>
      <c r="K70" s="7"/>
      <c r="L70" s="20">
        <v>0.75</v>
      </c>
      <c r="M70" s="7"/>
      <c r="N70" s="26"/>
    </row>
    <row r="71" spans="1:14" s="26" customFormat="1" x14ac:dyDescent="0.25">
      <c r="A71" s="7"/>
      <c r="B71" s="7" t="s">
        <v>219</v>
      </c>
      <c r="C71" s="7" t="s">
        <v>220</v>
      </c>
      <c r="D71" s="7" t="s">
        <v>221</v>
      </c>
      <c r="E71" s="7" t="s">
        <v>17</v>
      </c>
      <c r="F71" s="7">
        <v>2449396</v>
      </c>
      <c r="G71" s="7">
        <v>5</v>
      </c>
      <c r="H71" s="7" t="s">
        <v>218</v>
      </c>
      <c r="I71" s="7" t="s">
        <v>20</v>
      </c>
      <c r="J71" s="7"/>
      <c r="K71" s="7"/>
      <c r="L71" s="9">
        <v>1.365</v>
      </c>
      <c r="M71" s="7"/>
    </row>
    <row r="72" spans="1:14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8"/>
      <c r="M72" s="24"/>
      <c r="N72" s="26"/>
    </row>
    <row r="73" spans="1:14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8"/>
      <c r="M73" s="24"/>
      <c r="N73" s="26"/>
    </row>
    <row r="74" spans="1:14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7"/>
      <c r="K74" s="24"/>
      <c r="L74" s="28"/>
      <c r="M74" s="24"/>
      <c r="N74" s="26"/>
    </row>
    <row r="75" spans="1:14" x14ac:dyDescent="0.25">
      <c r="A75" s="24"/>
      <c r="B75" s="24"/>
      <c r="C75" s="24"/>
      <c r="D75" s="29"/>
      <c r="E75" s="24"/>
      <c r="F75" s="29"/>
      <c r="G75" s="24"/>
      <c r="H75" s="24"/>
      <c r="I75" s="24"/>
      <c r="J75" s="29"/>
      <c r="K75" s="29"/>
      <c r="L75" s="25"/>
      <c r="M75" s="24"/>
      <c r="N75" s="26"/>
    </row>
    <row r="76" spans="1:14" x14ac:dyDescent="0.25">
      <c r="A76" s="24"/>
      <c r="B76" s="24"/>
      <c r="C76" s="24"/>
      <c r="D76" s="24"/>
      <c r="E76" s="24"/>
      <c r="F76" s="29"/>
      <c r="G76" s="24"/>
      <c r="H76" s="24"/>
      <c r="I76" s="24"/>
      <c r="J76" s="27"/>
      <c r="K76" s="24"/>
      <c r="L76" s="28"/>
      <c r="M76" s="24"/>
      <c r="N76" s="26"/>
    </row>
    <row r="77" spans="1:14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8"/>
      <c r="M77" s="24"/>
      <c r="N77" s="26"/>
    </row>
    <row r="78" spans="1:14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7"/>
      <c r="K78" s="27"/>
      <c r="L78" s="28"/>
      <c r="M78" s="24"/>
      <c r="N78" s="26"/>
    </row>
    <row r="79" spans="1:14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7"/>
      <c r="K79" s="27"/>
      <c r="L79" s="27"/>
      <c r="M79" s="24"/>
      <c r="N79" s="26"/>
    </row>
    <row r="80" spans="1:14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8"/>
      <c r="M80" s="24"/>
      <c r="N80" s="26"/>
    </row>
    <row r="81" spans="1:14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7"/>
      <c r="K81" s="27"/>
      <c r="L81" s="28"/>
      <c r="M81" s="24"/>
      <c r="N81" s="26"/>
    </row>
    <row r="82" spans="1:14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8"/>
      <c r="M82" s="24"/>
      <c r="N82" s="26"/>
    </row>
    <row r="83" spans="1:14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8"/>
      <c r="M83" s="24"/>
      <c r="N83" s="26"/>
    </row>
    <row r="84" spans="1:14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8"/>
      <c r="M84" s="24"/>
      <c r="N84" s="26"/>
    </row>
    <row r="85" spans="1:14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8"/>
      <c r="M85" s="24"/>
      <c r="N85" s="26"/>
    </row>
    <row r="86" spans="1:14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8"/>
      <c r="M86" s="24"/>
      <c r="N86" s="26"/>
    </row>
    <row r="87" spans="1:14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8"/>
      <c r="M87" s="24"/>
      <c r="N87" s="26"/>
    </row>
    <row r="88" spans="1:14" x14ac:dyDescent="0.25">
      <c r="A88" s="24"/>
      <c r="B88" s="26"/>
      <c r="C88" s="26"/>
      <c r="D88" s="26"/>
      <c r="E88" s="26"/>
      <c r="F88" s="26"/>
      <c r="G88" s="24"/>
      <c r="H88" s="26"/>
      <c r="I88" s="26"/>
      <c r="J88" s="26"/>
      <c r="K88" s="26"/>
      <c r="L88" s="26"/>
      <c r="M88" s="26"/>
      <c r="N88" s="26"/>
    </row>
    <row r="89" spans="1:14" x14ac:dyDescent="0.25">
      <c r="A89" s="24"/>
      <c r="B89" s="24"/>
      <c r="C89" s="26"/>
      <c r="D89" s="24"/>
      <c r="E89" s="26"/>
      <c r="F89" s="26"/>
      <c r="G89" s="24"/>
      <c r="H89" s="26"/>
      <c r="I89" s="26"/>
      <c r="J89" s="26"/>
      <c r="K89" s="26"/>
      <c r="L89" s="26"/>
      <c r="M89" s="26"/>
      <c r="N89" s="26"/>
    </row>
    <row r="90" spans="1:14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30"/>
      <c r="M90" s="24"/>
      <c r="N90" s="26"/>
    </row>
    <row r="91" spans="1:14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8"/>
      <c r="M91" s="24"/>
      <c r="N91" s="26"/>
    </row>
    <row r="92" spans="1:14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8"/>
      <c r="M92" s="24"/>
      <c r="N92" s="26"/>
    </row>
    <row r="93" spans="1:14" x14ac:dyDescent="0.25">
      <c r="A93" s="24"/>
      <c r="B93" s="24"/>
      <c r="C93" s="24"/>
      <c r="D93" s="29"/>
      <c r="E93" s="24"/>
      <c r="F93" s="24"/>
      <c r="G93" s="24"/>
      <c r="H93" s="24"/>
      <c r="I93" s="24"/>
      <c r="J93" s="24"/>
      <c r="K93" s="24"/>
      <c r="L93" s="28"/>
      <c r="M93" s="24"/>
      <c r="N93" s="26"/>
    </row>
    <row r="94" spans="1:14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31"/>
      <c r="K94" s="27"/>
      <c r="L94" s="28"/>
      <c r="M94" s="24"/>
      <c r="N94" s="26"/>
    </row>
    <row r="95" spans="1:14" x14ac:dyDescent="0.25">
      <c r="A95" s="24"/>
      <c r="B95" s="24"/>
      <c r="C95" s="24"/>
      <c r="D95" s="24"/>
      <c r="E95" s="24"/>
      <c r="F95" s="32"/>
      <c r="G95" s="24"/>
      <c r="H95" s="24"/>
      <c r="I95" s="24"/>
      <c r="J95" s="24"/>
      <c r="K95" s="24"/>
      <c r="L95" s="28"/>
      <c r="M95" s="24"/>
      <c r="N95" s="26"/>
    </row>
    <row r="96" spans="1:14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8"/>
      <c r="M96" s="24"/>
      <c r="N96" s="26"/>
    </row>
    <row r="97" spans="1:14" x14ac:dyDescent="0.25">
      <c r="A97" s="24"/>
      <c r="B97" s="24"/>
      <c r="C97" s="24"/>
      <c r="D97" s="24"/>
      <c r="E97" s="24"/>
      <c r="F97" s="32"/>
      <c r="G97" s="24"/>
      <c r="H97" s="24"/>
      <c r="I97" s="24"/>
      <c r="J97" s="24"/>
      <c r="K97" s="24"/>
      <c r="L97" s="28"/>
      <c r="M97" s="24"/>
      <c r="N97" s="26"/>
    </row>
    <row r="98" spans="1:14" x14ac:dyDescent="0.25">
      <c r="A98" s="24"/>
      <c r="B98" s="24"/>
      <c r="C98" s="24"/>
      <c r="D98" s="24"/>
      <c r="E98" s="24"/>
      <c r="F98" s="33"/>
      <c r="G98" s="24"/>
      <c r="H98" s="24"/>
      <c r="I98" s="24"/>
      <c r="J98" s="24"/>
      <c r="K98" s="24"/>
      <c r="L98" s="28"/>
      <c r="M98" s="24"/>
      <c r="N98" s="26"/>
    </row>
    <row r="99" spans="1:14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8"/>
      <c r="M99" s="24"/>
      <c r="N99" s="2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</dc:creator>
  <cp:keywords/>
  <dc:description/>
  <cp:lastModifiedBy>Axel Jacquot</cp:lastModifiedBy>
  <cp:revision/>
  <dcterms:created xsi:type="dcterms:W3CDTF">2018-02-09T13:37:25Z</dcterms:created>
  <dcterms:modified xsi:type="dcterms:W3CDTF">2018-06-21T09:09:15Z</dcterms:modified>
  <cp:category/>
  <cp:contentStatus/>
</cp:coreProperties>
</file>