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hnme_a\PycharmProjects\premise\premise\data\additional_inventories\"/>
    </mc:Choice>
  </mc:AlternateContent>
  <xr:revisionPtr revIDLastSave="0" documentId="13_ncr:1_{F789D9CD-F860-4D51-B6F5-05C6C34EB182}" xr6:coauthVersionLast="47" xr6:coauthVersionMax="47" xr10:uidLastSave="{00000000-0000-0000-0000-000000000000}"/>
  <bookViews>
    <workbookView xWindow="-60" yWindow="-16320" windowWidth="29040" windowHeight="15840" xr2:uid="{00000000-000D-0000-FFFF-FFFF00000000}"/>
  </bookViews>
  <sheets>
    <sheet name="graphite" sheetId="1" r:id="rId1"/>
  </sheets>
  <definedNames>
    <definedName name="_xlnm._FilterDatabase" localSheetId="0" hidden="1">graphite!$A$1:$H$16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7" i="1" l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176" i="1"/>
  <c r="B175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58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93" i="1"/>
  <c r="B85" i="1"/>
  <c r="B86" i="1"/>
  <c r="B87" i="1"/>
  <c r="B88" i="1"/>
  <c r="B89" i="1"/>
  <c r="B90" i="1"/>
  <c r="B91" i="1"/>
  <c r="B84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20" i="1"/>
  <c r="B12" i="1"/>
  <c r="B13" i="1"/>
  <c r="B14" i="1"/>
  <c r="B15" i="1"/>
  <c r="B16" i="1"/>
  <c r="B17" i="1"/>
  <c r="B18" i="1"/>
  <c r="B11" i="1"/>
  <c r="B323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264" i="1"/>
  <c r="B263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46" i="1"/>
  <c r="B235" i="1"/>
  <c r="B147" i="1"/>
  <c r="B74" i="1"/>
</calcChain>
</file>

<file path=xl/sharedStrings.xml><?xml version="1.0" encoding="utf-8"?>
<sst xmlns="http://schemas.openxmlformats.org/spreadsheetml/2006/main" count="1291" uniqueCount="139">
  <si>
    <t>Activity</t>
  </si>
  <si>
    <t>comment</t>
  </si>
  <si>
    <t>location</t>
  </si>
  <si>
    <t>GLO</t>
  </si>
  <si>
    <t>production amount</t>
  </si>
  <si>
    <t>reference product</t>
  </si>
  <si>
    <t>unit</t>
  </si>
  <si>
    <t>kilogram</t>
  </si>
  <si>
    <t>Exchanges</t>
  </si>
  <si>
    <t>name</t>
  </si>
  <si>
    <t>amount</t>
  </si>
  <si>
    <t>type</t>
  </si>
  <si>
    <t>production</t>
  </si>
  <si>
    <t>technosphere</t>
  </si>
  <si>
    <t>market for tap water</t>
  </si>
  <si>
    <t>RoW</t>
  </si>
  <si>
    <t>tap water</t>
  </si>
  <si>
    <t>kilowatt hour</t>
  </si>
  <si>
    <t>electricity, medium voltage</t>
  </si>
  <si>
    <t>megajoule</t>
  </si>
  <si>
    <t>heat, district or industrial, natural gas</t>
  </si>
  <si>
    <t>categories</t>
  </si>
  <si>
    <t>Carbon dioxide, fossil</t>
  </si>
  <si>
    <t>air</t>
  </si>
  <si>
    <t>biosphere</t>
  </si>
  <si>
    <t>Water</t>
  </si>
  <si>
    <t>cubic meter</t>
  </si>
  <si>
    <t>database</t>
  </si>
  <si>
    <t>market for diesel, burned in building machine</t>
  </si>
  <si>
    <t>diesel, burned in building machine</t>
  </si>
  <si>
    <t>market for hard coal</t>
  </si>
  <si>
    <t>hard coal</t>
  </si>
  <si>
    <t>Nitrogen oxides</t>
  </si>
  <si>
    <t>natural resource::in ground</t>
  </si>
  <si>
    <t>market for electricity, medium voltage</t>
  </si>
  <si>
    <t>ZA</t>
  </si>
  <si>
    <t>lubricating oil</t>
  </si>
  <si>
    <t>market for lubricating oil</t>
  </si>
  <si>
    <t>platinum group metal concentrate</t>
  </si>
  <si>
    <t>market for platinum group metal concentrate</t>
  </si>
  <si>
    <t>non-ferrous metal smelter</t>
  </si>
  <si>
    <t>inert waste</t>
  </si>
  <si>
    <t>market for non-ferrous metal smelter</t>
  </si>
  <si>
    <t>market for inert waste</t>
  </si>
  <si>
    <t>platinum group metal, extraction and refinery operations</t>
  </si>
  <si>
    <t>ruthenium</t>
  </si>
  <si>
    <t>Dissolved solids</t>
  </si>
  <si>
    <t>Dioxins, measured as 2,3,7,8-tetrachlorodibenzo-p-dioxin</t>
  </si>
  <si>
    <t>Sulfate</t>
  </si>
  <si>
    <t>DOC, Dissolved Organic Carbon</t>
  </si>
  <si>
    <t>Water, well, in ground</t>
  </si>
  <si>
    <t>Water, river</t>
  </si>
  <si>
    <t>Boron</t>
  </si>
  <si>
    <t>COD, Chemical Oxygen Demand</t>
  </si>
  <si>
    <t>Sulfur dioxide</t>
  </si>
  <si>
    <t>BOD5, Biological Oxygen Demand</t>
  </si>
  <si>
    <t>Oils, unspecified</t>
  </si>
  <si>
    <t>Chlorine</t>
  </si>
  <si>
    <t>Nickel</t>
  </si>
  <si>
    <t>TOC, Total Organic Carbon</t>
  </si>
  <si>
    <t>Nitrogen, organic bound</t>
  </si>
  <si>
    <t>Sodium</t>
  </si>
  <si>
    <t>Sulfur oxides</t>
  </si>
  <si>
    <t>Fluorine</t>
  </si>
  <si>
    <t>Copper</t>
  </si>
  <si>
    <t>Cyanide</t>
  </si>
  <si>
    <t>water</t>
  </si>
  <si>
    <t>water::surface water</t>
  </si>
  <si>
    <t>air::non-urban air or from high stacks</t>
  </si>
  <si>
    <t>natural resource::in water</t>
  </si>
  <si>
    <t>soil::industrial</t>
  </si>
  <si>
    <t>Ruthenium, in ground</t>
  </si>
  <si>
    <t>Multiplied original values in Ecoinvent by allocation percentage of ruthenium (7%) and divided by former allocation value of platinunm (61%). Allocation method can be found in the supplementary excel file.</t>
  </si>
  <si>
    <t>PGM</t>
  </si>
  <si>
    <t>iridium</t>
  </si>
  <si>
    <t>Multiplied original values in Ecoinvent by allocation percentage of iridium (13%) and divided by former allocation value of platinum (61%). Allocation method can be found in the supplementary excel file.</t>
  </si>
  <si>
    <t>Iridium, in ground</t>
  </si>
  <si>
    <t>RU</t>
  </si>
  <si>
    <t>market for heat, district or industrial, natural gas</t>
  </si>
  <si>
    <t>market for chemical, organic</t>
  </si>
  <si>
    <t>market for nickel smelter slag</t>
  </si>
  <si>
    <t>market for conveyor belt</t>
  </si>
  <si>
    <t>market for lime, packed</t>
  </si>
  <si>
    <t>market for chemical factory, organics</t>
  </si>
  <si>
    <t>market for mine infrastructure, underground, non-ferrous metal</t>
  </si>
  <si>
    <t>market for chemical, inorganic</t>
  </si>
  <si>
    <t>market for sulfidic tailings, generic</t>
  </si>
  <si>
    <t>market for blasting</t>
  </si>
  <si>
    <t>market for hydrogen cyanide</t>
  </si>
  <si>
    <t>chemical, organic</t>
  </si>
  <si>
    <t>nickel smelter slag</t>
  </si>
  <si>
    <t>conveyor belt</t>
  </si>
  <si>
    <t>lime, packed</t>
  </si>
  <si>
    <t>chemical factory, organics</t>
  </si>
  <si>
    <t>mine infrastructure, underground, non-ferrous metal</t>
  </si>
  <si>
    <t>chemical, inorganic</t>
  </si>
  <si>
    <t>sulfidic tailings, generic</t>
  </si>
  <si>
    <t>blasting</t>
  </si>
  <si>
    <t>hydrogen cyanide</t>
  </si>
  <si>
    <t>meter</t>
  </si>
  <si>
    <t>Occupation, mineral extraction site</t>
  </si>
  <si>
    <t>Carbon disulfide</t>
  </si>
  <si>
    <t>Transformation, from unspecified</t>
  </si>
  <si>
    <t>Transformation, to mineral extraction site</t>
  </si>
  <si>
    <t>square meter-year</t>
  </si>
  <si>
    <t>square meter</t>
  </si>
  <si>
    <t>natural resource::land</t>
  </si>
  <si>
    <t>Multiplied original values in Ecoinvent by allocation percentage of ruthenium (10%) and divided by former allocation value of platinum (8%). Allocation method can be found in the supplementary excel file.</t>
  </si>
  <si>
    <t>Multiplied original values in Ecoinvent by allocation percentage of iridium (18%) and divided by former allocation value of platinum (8%). Allocation method can be found in the supplementary excel file.</t>
  </si>
  <si>
    <t>coming from allocation</t>
  </si>
  <si>
    <t>we do not account for efficiency losses</t>
  </si>
  <si>
    <t>Europe without Switzerland</t>
  </si>
  <si>
    <t>RER</t>
  </si>
  <si>
    <t>There was no ruthenium before</t>
  </si>
  <si>
    <t>Antimony ion</t>
  </si>
  <si>
    <t>Arsenic ion</t>
  </si>
  <si>
    <t>Beryllium II</t>
  </si>
  <si>
    <t>Cadmium II</t>
  </si>
  <si>
    <t>Chromium III</t>
  </si>
  <si>
    <t>Cobalt II</t>
  </si>
  <si>
    <t>Copper ion</t>
  </si>
  <si>
    <t>Lead II</t>
  </si>
  <si>
    <t>Manganese II</t>
  </si>
  <si>
    <t>Mercury II</t>
  </si>
  <si>
    <t>NMVOC, non-methane volatile organic compounds</t>
  </si>
  <si>
    <t>Nickel II</t>
  </si>
  <si>
    <t>Particulate Matter, &lt; 2.5 um</t>
  </si>
  <si>
    <t>Particulate Matter, &gt; 10 um</t>
  </si>
  <si>
    <t>Particulate Matter, &gt; 2.5 um and &lt; 10um</t>
  </si>
  <si>
    <t>Selenium IV</t>
  </si>
  <si>
    <t>Tin ion</t>
  </si>
  <si>
    <t>Zinc II</t>
  </si>
  <si>
    <t>Aluminium III</t>
  </si>
  <si>
    <t>Calcium II</t>
  </si>
  <si>
    <t>Iron ion</t>
  </si>
  <si>
    <t>Palladium</t>
  </si>
  <si>
    <t>Platinum</t>
  </si>
  <si>
    <t>Rhodium</t>
  </si>
  <si>
    <t>RU: 0.25kg Pt per 0.07kg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</si>
</sst>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Alignment="1"/>
    <xf numFmtId="0" fontId="2" fillId="0" borderId="0" xfId="0" applyFont="1"/>
    <xf numFmtId="0" fontId="0" fillId="0" borderId="0" xfId="0" applyFont="1" applyFill="1"/>
    <xf numFmtId="0" fontId="1" fillId="0" borderId="0" xfId="0" applyFont="1"/>
    <xf numFmtId="11" fontId="0" fillId="0" borderId="0" xfId="0" applyNumberFormat="1" applyAlignment="1"/>
    <xf numFmtId="11" fontId="0" fillId="0" borderId="0" xfId="0" applyNumberFormat="1"/>
    <xf numFmtId="164" fontId="0" fillId="0" borderId="0" xfId="0" applyNumberFormat="1"/>
  </cellXfs>
  <cellStyles count="3">
    <cellStyle name="Normal" xfId="0" builtinId="0"/>
    <cellStyle name="Normal 2" xfId="1" xr:uid="{00000000-0005-0000-0000-000001000000}"/>
    <cellStyle name="Per 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3"/>
  <sheetViews>
    <sheetView tabSelected="1" topLeftCell="A315" workbookViewId="0">
      <selection activeCell="A264" sqref="A264"/>
    </sheetView>
  </sheetViews>
  <sheetFormatPr defaultColWidth="8.85546875" defaultRowHeight="15" x14ac:dyDescent="0.25"/>
  <cols>
    <col min="1" max="1" width="68" bestFit="1" customWidth="1"/>
    <col min="2" max="2" width="12.7109375" style="2" bestFit="1" customWidth="1"/>
    <col min="6" max="6" width="13.42578125" bestFit="1" customWidth="1"/>
    <col min="7" max="7" width="21.85546875" customWidth="1"/>
  </cols>
  <sheetData>
    <row r="1" spans="1:12" x14ac:dyDescent="0.25">
      <c r="A1" s="3" t="s">
        <v>27</v>
      </c>
      <c r="B1" s="2" t="s">
        <v>73</v>
      </c>
    </row>
    <row r="2" spans="1:12" x14ac:dyDescent="0.25">
      <c r="A2" s="3"/>
    </row>
    <row r="3" spans="1:12" ht="15.75" x14ac:dyDescent="0.25">
      <c r="A3" s="1" t="s">
        <v>0</v>
      </c>
      <c r="B3" s="1" t="s">
        <v>44</v>
      </c>
    </row>
    <row r="4" spans="1:12" x14ac:dyDescent="0.25">
      <c r="A4" t="s">
        <v>1</v>
      </c>
      <c r="B4" t="s">
        <v>72</v>
      </c>
    </row>
    <row r="5" spans="1:12" x14ac:dyDescent="0.25">
      <c r="A5" t="s">
        <v>2</v>
      </c>
      <c r="B5" t="s">
        <v>35</v>
      </c>
    </row>
    <row r="6" spans="1:12" x14ac:dyDescent="0.25">
      <c r="A6" t="s">
        <v>4</v>
      </c>
      <c r="B6">
        <v>1</v>
      </c>
    </row>
    <row r="7" spans="1:12" x14ac:dyDescent="0.25">
      <c r="A7" t="s">
        <v>5</v>
      </c>
      <c r="B7" t="s">
        <v>45</v>
      </c>
    </row>
    <row r="8" spans="1:12" x14ac:dyDescent="0.25">
      <c r="A8" t="s">
        <v>6</v>
      </c>
      <c r="B8" t="s">
        <v>7</v>
      </c>
    </row>
    <row r="9" spans="1:12" x14ac:dyDescent="0.25">
      <c r="A9" s="3" t="s">
        <v>8</v>
      </c>
      <c r="B9"/>
    </row>
    <row r="10" spans="1:12" x14ac:dyDescent="0.25">
      <c r="A10" t="s">
        <v>9</v>
      </c>
      <c r="B10" t="s">
        <v>10</v>
      </c>
      <c r="C10" t="s">
        <v>6</v>
      </c>
      <c r="D10" t="s">
        <v>21</v>
      </c>
      <c r="E10" t="s">
        <v>2</v>
      </c>
      <c r="F10" t="s">
        <v>11</v>
      </c>
      <c r="G10" t="s">
        <v>5</v>
      </c>
      <c r="H10" s="4" t="s">
        <v>1</v>
      </c>
    </row>
    <row r="11" spans="1:12" x14ac:dyDescent="0.25">
      <c r="A11" t="s">
        <v>28</v>
      </c>
      <c r="B11">
        <f>H11*0.07/0.61</f>
        <v>3611.9572656733544</v>
      </c>
      <c r="C11" t="s">
        <v>19</v>
      </c>
      <c r="E11" t="s">
        <v>3</v>
      </c>
      <c r="F11" t="s">
        <v>13</v>
      </c>
      <c r="G11" t="s">
        <v>29</v>
      </c>
      <c r="H11">
        <v>31475.6276008678</v>
      </c>
      <c r="L11" s="8"/>
    </row>
    <row r="12" spans="1:12" x14ac:dyDescent="0.25">
      <c r="A12" t="s">
        <v>34</v>
      </c>
      <c r="B12">
        <f t="shared" ref="B12:B73" si="0">H12*0.07/0.61</f>
        <v>2882.5523032849478</v>
      </c>
      <c r="C12" t="s">
        <v>17</v>
      </c>
      <c r="E12" t="s">
        <v>35</v>
      </c>
      <c r="F12" t="s">
        <v>13</v>
      </c>
      <c r="G12" t="s">
        <v>18</v>
      </c>
      <c r="H12">
        <v>25119.384357197399</v>
      </c>
      <c r="L12" s="8"/>
    </row>
    <row r="13" spans="1:12" x14ac:dyDescent="0.25">
      <c r="A13" t="s">
        <v>30</v>
      </c>
      <c r="B13">
        <f t="shared" si="0"/>
        <v>204.79447020905167</v>
      </c>
      <c r="C13" t="s">
        <v>7</v>
      </c>
      <c r="E13" t="s">
        <v>35</v>
      </c>
      <c r="F13" t="s">
        <v>13</v>
      </c>
      <c r="G13" t="s">
        <v>31</v>
      </c>
      <c r="H13">
        <v>1784.63752610745</v>
      </c>
      <c r="L13" s="8"/>
    </row>
    <row r="14" spans="1:12" x14ac:dyDescent="0.25">
      <c r="A14" t="s">
        <v>43</v>
      </c>
      <c r="B14">
        <f t="shared" si="0"/>
        <v>-750.44549014960921</v>
      </c>
      <c r="C14" t="s">
        <v>7</v>
      </c>
      <c r="E14" t="s">
        <v>15</v>
      </c>
      <c r="F14" t="s">
        <v>13</v>
      </c>
      <c r="G14" t="s">
        <v>41</v>
      </c>
      <c r="H14">
        <v>-6539.5964141608802</v>
      </c>
      <c r="L14" s="8"/>
    </row>
    <row r="15" spans="1:12" x14ac:dyDescent="0.25">
      <c r="A15" t="s">
        <v>37</v>
      </c>
      <c r="B15">
        <f t="shared" si="0"/>
        <v>328.23223307478179</v>
      </c>
      <c r="C15" t="s">
        <v>7</v>
      </c>
      <c r="E15" t="s">
        <v>15</v>
      </c>
      <c r="F15" t="s">
        <v>13</v>
      </c>
      <c r="G15" t="s">
        <v>36</v>
      </c>
      <c r="H15">
        <v>2860.3094596516698</v>
      </c>
      <c r="L15" s="8"/>
    </row>
    <row r="16" spans="1:12" x14ac:dyDescent="0.25">
      <c r="A16" t="s">
        <v>42</v>
      </c>
      <c r="B16">
        <f t="shared" si="0"/>
        <v>5.2932145311205091E-13</v>
      </c>
      <c r="C16" t="s">
        <v>6</v>
      </c>
      <c r="E16" t="s">
        <v>3</v>
      </c>
      <c r="F16" t="s">
        <v>13</v>
      </c>
      <c r="G16" t="s">
        <v>40</v>
      </c>
      <c r="H16" s="7">
        <v>4.6126583771193003E-12</v>
      </c>
      <c r="L16" s="8"/>
    </row>
    <row r="17" spans="1:12" x14ac:dyDescent="0.25">
      <c r="A17" t="s">
        <v>39</v>
      </c>
      <c r="B17">
        <f t="shared" si="0"/>
        <v>792.52654567201796</v>
      </c>
      <c r="C17" t="s">
        <v>7</v>
      </c>
      <c r="E17" t="s">
        <v>35</v>
      </c>
      <c r="F17" t="s">
        <v>13</v>
      </c>
      <c r="G17" t="s">
        <v>38</v>
      </c>
      <c r="H17">
        <v>6906.30275514187</v>
      </c>
      <c r="L17" s="8"/>
    </row>
    <row r="18" spans="1:12" x14ac:dyDescent="0.25">
      <c r="A18" t="s">
        <v>14</v>
      </c>
      <c r="B18">
        <f t="shared" si="0"/>
        <v>8556.4812895562918</v>
      </c>
      <c r="C18" t="s">
        <v>7</v>
      </c>
      <c r="E18" t="s">
        <v>35</v>
      </c>
      <c r="F18" t="s">
        <v>13</v>
      </c>
      <c r="G18" t="s">
        <v>16</v>
      </c>
      <c r="H18">
        <v>74563.622666133393</v>
      </c>
      <c r="L18" s="8"/>
    </row>
    <row r="19" spans="1:12" ht="15.75" x14ac:dyDescent="0.25">
      <c r="A19" s="5" t="s">
        <v>44</v>
      </c>
      <c r="B19" s="2">
        <v>0.12</v>
      </c>
      <c r="C19" t="s">
        <v>7</v>
      </c>
      <c r="E19" t="s">
        <v>35</v>
      </c>
      <c r="F19" t="s">
        <v>12</v>
      </c>
      <c r="G19" t="s">
        <v>45</v>
      </c>
      <c r="H19" t="s">
        <v>109</v>
      </c>
      <c r="L19" s="8"/>
    </row>
    <row r="20" spans="1:12" ht="15.75" x14ac:dyDescent="0.25">
      <c r="A20" s="5" t="s">
        <v>114</v>
      </c>
      <c r="B20">
        <f t="shared" si="0"/>
        <v>3.1490656549268579E-6</v>
      </c>
      <c r="C20" t="s">
        <v>7</v>
      </c>
      <c r="D20" t="s">
        <v>68</v>
      </c>
      <c r="F20" t="s">
        <v>24</v>
      </c>
      <c r="H20" s="7">
        <v>2.74418578500769E-5</v>
      </c>
    </row>
    <row r="21" spans="1:12" x14ac:dyDescent="0.25">
      <c r="A21" t="s">
        <v>115</v>
      </c>
      <c r="B21">
        <f t="shared" si="0"/>
        <v>2.4477147295533985E-7</v>
      </c>
      <c r="C21" t="s">
        <v>7</v>
      </c>
      <c r="D21" t="s">
        <v>68</v>
      </c>
      <c r="F21" t="s">
        <v>24</v>
      </c>
      <c r="H21" s="7">
        <v>2.13300855003939E-6</v>
      </c>
    </row>
    <row r="22" spans="1:12" x14ac:dyDescent="0.25">
      <c r="A22" t="s">
        <v>116</v>
      </c>
      <c r="B22">
        <f t="shared" si="0"/>
        <v>4.0818623856735715E-8</v>
      </c>
      <c r="C22" t="s">
        <v>7</v>
      </c>
      <c r="D22" t="s">
        <v>68</v>
      </c>
      <c r="F22" t="s">
        <v>24</v>
      </c>
      <c r="H22" s="7">
        <v>3.55705150751554E-7</v>
      </c>
    </row>
    <row r="23" spans="1:12" x14ac:dyDescent="0.25">
      <c r="A23" t="s">
        <v>52</v>
      </c>
      <c r="B23">
        <f t="shared" si="0"/>
        <v>1.5710260728365575E-7</v>
      </c>
      <c r="C23" t="s">
        <v>7</v>
      </c>
      <c r="D23" t="s">
        <v>68</v>
      </c>
      <c r="F23" t="s">
        <v>24</v>
      </c>
      <c r="H23" s="7">
        <v>1.369037006329E-6</v>
      </c>
    </row>
    <row r="24" spans="1:12" x14ac:dyDescent="0.25">
      <c r="A24" t="s">
        <v>117</v>
      </c>
      <c r="B24">
        <f t="shared" si="0"/>
        <v>1.7253232764187233E-9</v>
      </c>
      <c r="C24" t="s">
        <v>7</v>
      </c>
      <c r="D24" t="s">
        <v>68</v>
      </c>
      <c r="F24" t="s">
        <v>24</v>
      </c>
      <c r="H24" s="7">
        <v>1.5034959980220301E-8</v>
      </c>
    </row>
    <row r="25" spans="1:12" x14ac:dyDescent="0.25">
      <c r="A25" t="s">
        <v>22</v>
      </c>
      <c r="B25">
        <f t="shared" si="0"/>
        <v>4.1590109874646591E-2</v>
      </c>
      <c r="C25" t="s">
        <v>7</v>
      </c>
      <c r="D25" t="s">
        <v>68</v>
      </c>
      <c r="F25" t="s">
        <v>24</v>
      </c>
      <c r="H25">
        <v>0.36242810033620598</v>
      </c>
    </row>
    <row r="26" spans="1:12" x14ac:dyDescent="0.25">
      <c r="A26" t="s">
        <v>118</v>
      </c>
      <c r="B26">
        <f t="shared" si="0"/>
        <v>1.5710260728365575E-6</v>
      </c>
      <c r="C26" t="s">
        <v>7</v>
      </c>
      <c r="D26" t="s">
        <v>68</v>
      </c>
      <c r="F26" t="s">
        <v>24</v>
      </c>
      <c r="H26" s="7">
        <v>1.369037006329E-5</v>
      </c>
    </row>
    <row r="27" spans="1:12" x14ac:dyDescent="0.25">
      <c r="A27" t="s">
        <v>119</v>
      </c>
      <c r="B27">
        <f t="shared" si="0"/>
        <v>1.4517964155230706E-6</v>
      </c>
      <c r="C27" t="s">
        <v>7</v>
      </c>
      <c r="D27" t="s">
        <v>68</v>
      </c>
      <c r="F27" t="s">
        <v>24</v>
      </c>
      <c r="H27" s="7">
        <v>1.26513687638439E-5</v>
      </c>
    </row>
    <row r="28" spans="1:12" x14ac:dyDescent="0.25">
      <c r="A28" t="s">
        <v>120</v>
      </c>
      <c r="B28">
        <f t="shared" si="0"/>
        <v>2.3004310352249644E-6</v>
      </c>
      <c r="C28" t="s">
        <v>7</v>
      </c>
      <c r="D28" t="s">
        <v>68</v>
      </c>
      <c r="F28" t="s">
        <v>24</v>
      </c>
      <c r="H28" s="7">
        <v>2.0046613306960401E-5</v>
      </c>
    </row>
    <row r="29" spans="1:12" x14ac:dyDescent="0.25">
      <c r="A29" t="s">
        <v>47</v>
      </c>
      <c r="B29">
        <f t="shared" si="0"/>
        <v>3.7943085062704563E-13</v>
      </c>
      <c r="C29" t="s">
        <v>7</v>
      </c>
      <c r="D29" t="s">
        <v>68</v>
      </c>
      <c r="F29" t="s">
        <v>24</v>
      </c>
      <c r="H29" s="7">
        <v>3.3064688411785399E-12</v>
      </c>
    </row>
    <row r="30" spans="1:12" x14ac:dyDescent="0.25">
      <c r="A30" t="s">
        <v>63</v>
      </c>
      <c r="B30">
        <f t="shared" si="0"/>
        <v>1.5008909802992117E-5</v>
      </c>
      <c r="C30" t="s">
        <v>7</v>
      </c>
      <c r="D30" t="s">
        <v>68</v>
      </c>
      <c r="F30" t="s">
        <v>24</v>
      </c>
      <c r="H30">
        <v>1.3079192828321701E-4</v>
      </c>
    </row>
    <row r="31" spans="1:12" x14ac:dyDescent="0.25">
      <c r="A31" t="s">
        <v>121</v>
      </c>
      <c r="B31">
        <f t="shared" si="0"/>
        <v>1.4027018507469298E-6</v>
      </c>
      <c r="C31" t="s">
        <v>7</v>
      </c>
      <c r="D31" t="s">
        <v>68</v>
      </c>
      <c r="F31" t="s">
        <v>24</v>
      </c>
      <c r="H31" s="7">
        <v>1.22235446993661E-5</v>
      </c>
    </row>
    <row r="32" spans="1:12" x14ac:dyDescent="0.25">
      <c r="A32" t="s">
        <v>122</v>
      </c>
      <c r="B32">
        <f t="shared" si="0"/>
        <v>1.4938774710454802E-5</v>
      </c>
      <c r="C32" t="s">
        <v>7</v>
      </c>
      <c r="D32" t="s">
        <v>68</v>
      </c>
      <c r="F32" t="s">
        <v>24</v>
      </c>
      <c r="H32">
        <v>1.3018075104824899E-4</v>
      </c>
    </row>
    <row r="33" spans="1:8" x14ac:dyDescent="0.25">
      <c r="A33" t="s">
        <v>123</v>
      </c>
      <c r="B33">
        <f t="shared" si="0"/>
        <v>7.8551303641828335E-10</v>
      </c>
      <c r="C33" t="s">
        <v>7</v>
      </c>
      <c r="D33" t="s">
        <v>68</v>
      </c>
      <c r="F33" t="s">
        <v>24</v>
      </c>
      <c r="H33" s="7">
        <v>6.8451850316450397E-9</v>
      </c>
    </row>
    <row r="34" spans="1:8" x14ac:dyDescent="0.25">
      <c r="A34" t="s">
        <v>124</v>
      </c>
      <c r="B34">
        <f t="shared" si="0"/>
        <v>7.5745899940334394E-6</v>
      </c>
      <c r="C34" t="s">
        <v>7</v>
      </c>
      <c r="D34" t="s">
        <v>68</v>
      </c>
      <c r="F34" t="s">
        <v>24</v>
      </c>
      <c r="H34" s="7">
        <v>6.6007141376577105E-5</v>
      </c>
    </row>
    <row r="35" spans="1:8" x14ac:dyDescent="0.25">
      <c r="A35" t="s">
        <v>125</v>
      </c>
      <c r="B35">
        <f t="shared" si="0"/>
        <v>2.4336877110459249E-6</v>
      </c>
      <c r="C35" t="s">
        <v>7</v>
      </c>
      <c r="D35" t="s">
        <v>68</v>
      </c>
      <c r="F35" t="s">
        <v>24</v>
      </c>
      <c r="H35" s="7">
        <v>2.12078500534002E-5</v>
      </c>
    </row>
    <row r="36" spans="1:8" x14ac:dyDescent="0.25">
      <c r="A36" t="s">
        <v>32</v>
      </c>
      <c r="B36">
        <f t="shared" si="0"/>
        <v>5.5757398567190628E-6</v>
      </c>
      <c r="C36" t="s">
        <v>7</v>
      </c>
      <c r="D36" t="s">
        <v>68</v>
      </c>
      <c r="F36" t="s">
        <v>24</v>
      </c>
      <c r="H36" s="7">
        <v>4.8588590179980397E-5</v>
      </c>
    </row>
    <row r="37" spans="1:8" x14ac:dyDescent="0.25">
      <c r="A37" t="s">
        <v>126</v>
      </c>
      <c r="B37">
        <f t="shared" si="0"/>
        <v>7.7148601791081296E-4</v>
      </c>
      <c r="C37" t="s">
        <v>7</v>
      </c>
      <c r="D37" t="s">
        <v>68</v>
      </c>
      <c r="F37" t="s">
        <v>24</v>
      </c>
      <c r="H37">
        <v>6.7229495846513696E-3</v>
      </c>
    </row>
    <row r="38" spans="1:8" x14ac:dyDescent="0.25">
      <c r="A38" t="s">
        <v>127</v>
      </c>
      <c r="B38">
        <f t="shared" si="0"/>
        <v>7.9954005492575246E-3</v>
      </c>
      <c r="C38" t="s">
        <v>7</v>
      </c>
      <c r="D38" t="s">
        <v>68</v>
      </c>
      <c r="F38" t="s">
        <v>24</v>
      </c>
      <c r="H38">
        <v>6.9674204786387001E-2</v>
      </c>
    </row>
    <row r="39" spans="1:8" x14ac:dyDescent="0.25">
      <c r="A39" t="s">
        <v>128</v>
      </c>
      <c r="B39">
        <f t="shared" si="0"/>
        <v>6.9714281982122617E-3</v>
      </c>
      <c r="C39" t="s">
        <v>7</v>
      </c>
      <c r="D39" t="s">
        <v>68</v>
      </c>
      <c r="F39" t="s">
        <v>24</v>
      </c>
      <c r="H39">
        <v>6.0751017155849699E-2</v>
      </c>
    </row>
    <row r="40" spans="1:8" x14ac:dyDescent="0.25">
      <c r="A40" t="s">
        <v>129</v>
      </c>
      <c r="B40">
        <f t="shared" si="0"/>
        <v>7.8551303641828335E-10</v>
      </c>
      <c r="C40" t="s">
        <v>7</v>
      </c>
      <c r="D40" t="s">
        <v>68</v>
      </c>
      <c r="F40" t="s">
        <v>24</v>
      </c>
      <c r="H40" s="7">
        <v>6.8451850316450397E-9</v>
      </c>
    </row>
    <row r="41" spans="1:8" x14ac:dyDescent="0.25">
      <c r="A41" t="s">
        <v>54</v>
      </c>
      <c r="B41">
        <f t="shared" si="0"/>
        <v>2.8895658125386789E-2</v>
      </c>
      <c r="C41" t="s">
        <v>7</v>
      </c>
      <c r="D41" t="s">
        <v>68</v>
      </c>
      <c r="F41" t="s">
        <v>24</v>
      </c>
      <c r="H41">
        <v>0.251805020806942</v>
      </c>
    </row>
    <row r="42" spans="1:8" x14ac:dyDescent="0.25">
      <c r="A42" t="s">
        <v>62</v>
      </c>
      <c r="B42">
        <f t="shared" si="0"/>
        <v>18.936474985083514</v>
      </c>
      <c r="C42" t="s">
        <v>7</v>
      </c>
      <c r="D42" t="s">
        <v>23</v>
      </c>
      <c r="F42" t="s">
        <v>24</v>
      </c>
      <c r="H42">
        <v>165.01785344144201</v>
      </c>
    </row>
    <row r="43" spans="1:8" x14ac:dyDescent="0.25">
      <c r="A43" t="s">
        <v>130</v>
      </c>
      <c r="B43">
        <f t="shared" si="0"/>
        <v>2.4827822758220659E-7</v>
      </c>
      <c r="C43" t="s">
        <v>7</v>
      </c>
      <c r="D43" t="s">
        <v>68</v>
      </c>
      <c r="F43" t="s">
        <v>24</v>
      </c>
      <c r="H43" s="7">
        <v>2.1635674117877999E-6</v>
      </c>
    </row>
    <row r="44" spans="1:8" x14ac:dyDescent="0.25">
      <c r="A44" t="s">
        <v>25</v>
      </c>
      <c r="B44">
        <f t="shared" si="0"/>
        <v>2.6700429728967841</v>
      </c>
      <c r="C44" t="s">
        <v>26</v>
      </c>
      <c r="D44" t="s">
        <v>23</v>
      </c>
      <c r="F44" t="s">
        <v>24</v>
      </c>
      <c r="H44">
        <v>23.267517335243401</v>
      </c>
    </row>
    <row r="45" spans="1:8" x14ac:dyDescent="0.25">
      <c r="A45" t="s">
        <v>131</v>
      </c>
      <c r="B45">
        <f t="shared" si="0"/>
        <v>6.8241445038838278E-6</v>
      </c>
      <c r="C45" t="s">
        <v>7</v>
      </c>
      <c r="D45" t="s">
        <v>68</v>
      </c>
      <c r="F45" t="s">
        <v>24</v>
      </c>
      <c r="H45" s="7">
        <v>5.9467544962416202E-5</v>
      </c>
    </row>
    <row r="46" spans="1:8" x14ac:dyDescent="0.25">
      <c r="A46" t="s">
        <v>56</v>
      </c>
      <c r="B46">
        <f t="shared" si="0"/>
        <v>246.17417480608614</v>
      </c>
      <c r="C46" t="s">
        <v>7</v>
      </c>
      <c r="D46" t="s">
        <v>70</v>
      </c>
      <c r="F46" t="s">
        <v>24</v>
      </c>
      <c r="H46">
        <v>2145.2320947387502</v>
      </c>
    </row>
    <row r="47" spans="1:8" x14ac:dyDescent="0.25">
      <c r="A47" t="s">
        <v>132</v>
      </c>
      <c r="B47">
        <f t="shared" si="0"/>
        <v>1.1151479713438127E-2</v>
      </c>
      <c r="C47" t="s">
        <v>7</v>
      </c>
      <c r="D47" t="s">
        <v>67</v>
      </c>
      <c r="F47" t="s">
        <v>24</v>
      </c>
      <c r="H47">
        <v>9.7177180359960799E-2</v>
      </c>
    </row>
    <row r="48" spans="1:8" x14ac:dyDescent="0.25">
      <c r="A48" t="s">
        <v>115</v>
      </c>
      <c r="B48">
        <f t="shared" si="0"/>
        <v>3.8013220155241867E-4</v>
      </c>
      <c r="C48" t="s">
        <v>7</v>
      </c>
      <c r="D48" t="s">
        <v>67</v>
      </c>
      <c r="F48" t="s">
        <v>24</v>
      </c>
      <c r="H48">
        <v>3.3125806135282198E-3</v>
      </c>
    </row>
    <row r="49" spans="1:8" x14ac:dyDescent="0.25">
      <c r="A49" t="s">
        <v>55</v>
      </c>
      <c r="B49">
        <f t="shared" si="0"/>
        <v>9.0474269373177249E-4</v>
      </c>
      <c r="C49" t="s">
        <v>7</v>
      </c>
      <c r="D49" t="s">
        <v>67</v>
      </c>
      <c r="F49" t="s">
        <v>24</v>
      </c>
      <c r="H49">
        <v>7.8841863310911593E-3</v>
      </c>
    </row>
    <row r="50" spans="1:8" x14ac:dyDescent="0.25">
      <c r="A50" t="s">
        <v>53</v>
      </c>
      <c r="B50">
        <f t="shared" si="0"/>
        <v>1.3676343044782509E-3</v>
      </c>
      <c r="C50" t="s">
        <v>7</v>
      </c>
      <c r="D50" t="s">
        <v>67</v>
      </c>
      <c r="F50" t="s">
        <v>24</v>
      </c>
      <c r="H50">
        <v>1.1917956081881899E-2</v>
      </c>
    </row>
    <row r="51" spans="1:8" x14ac:dyDescent="0.25">
      <c r="A51" t="s">
        <v>117</v>
      </c>
      <c r="B51">
        <f t="shared" si="0"/>
        <v>4.0818623856735708E-5</v>
      </c>
      <c r="C51" t="s">
        <v>7</v>
      </c>
      <c r="D51" t="s">
        <v>67</v>
      </c>
      <c r="F51" t="s">
        <v>24</v>
      </c>
      <c r="H51">
        <v>3.5570515075155398E-4</v>
      </c>
    </row>
    <row r="52" spans="1:8" x14ac:dyDescent="0.25">
      <c r="A52" t="s">
        <v>133</v>
      </c>
      <c r="B52">
        <f t="shared" si="0"/>
        <v>8.8370216597056878E-2</v>
      </c>
      <c r="C52" t="s">
        <v>7</v>
      </c>
      <c r="D52" t="s">
        <v>67</v>
      </c>
      <c r="F52" t="s">
        <v>24</v>
      </c>
      <c r="H52">
        <v>0.77008331606006697</v>
      </c>
    </row>
    <row r="53" spans="1:8" x14ac:dyDescent="0.25">
      <c r="A53" t="s">
        <v>57</v>
      </c>
      <c r="B53">
        <f t="shared" si="0"/>
        <v>6.0666855044804846E-2</v>
      </c>
      <c r="C53" t="s">
        <v>7</v>
      </c>
      <c r="D53" t="s">
        <v>67</v>
      </c>
      <c r="F53" t="s">
        <v>24</v>
      </c>
      <c r="H53">
        <v>0.52866830824758504</v>
      </c>
    </row>
    <row r="54" spans="1:8" x14ac:dyDescent="0.25">
      <c r="A54" t="s">
        <v>118</v>
      </c>
      <c r="B54">
        <f t="shared" si="0"/>
        <v>7.083644346272017E-5</v>
      </c>
      <c r="C54" t="s">
        <v>7</v>
      </c>
      <c r="D54" t="s">
        <v>67</v>
      </c>
      <c r="F54" t="s">
        <v>24</v>
      </c>
      <c r="H54">
        <v>6.1728900731799E-4</v>
      </c>
    </row>
    <row r="55" spans="1:8" x14ac:dyDescent="0.25">
      <c r="A55" t="s">
        <v>119</v>
      </c>
      <c r="B55">
        <f t="shared" si="0"/>
        <v>1.0099453325377926E-4</v>
      </c>
      <c r="C55" t="s">
        <v>7</v>
      </c>
      <c r="D55" t="s">
        <v>67</v>
      </c>
      <c r="F55" t="s">
        <v>24</v>
      </c>
      <c r="H55">
        <v>8.8009521835436205E-4</v>
      </c>
    </row>
    <row r="56" spans="1:8" x14ac:dyDescent="0.25">
      <c r="A56" t="s">
        <v>120</v>
      </c>
      <c r="B56">
        <f t="shared" si="0"/>
        <v>1.0169588417915272E-3</v>
      </c>
      <c r="C56" t="s">
        <v>7</v>
      </c>
      <c r="D56" t="s">
        <v>67</v>
      </c>
      <c r="F56" t="s">
        <v>24</v>
      </c>
      <c r="H56">
        <v>8.8620699070404499E-3</v>
      </c>
    </row>
    <row r="57" spans="1:8" x14ac:dyDescent="0.25">
      <c r="A57" t="s">
        <v>65</v>
      </c>
      <c r="B57">
        <f t="shared" si="0"/>
        <v>8.9071567522430348E-4</v>
      </c>
      <c r="C57" t="s">
        <v>7</v>
      </c>
      <c r="D57" t="s">
        <v>67</v>
      </c>
      <c r="F57" t="s">
        <v>24</v>
      </c>
      <c r="H57">
        <v>7.7619508840975002E-3</v>
      </c>
    </row>
    <row r="58" spans="1:8" x14ac:dyDescent="0.25">
      <c r="A58" t="s">
        <v>49</v>
      </c>
      <c r="B58">
        <f t="shared" si="0"/>
        <v>5.3442940513458192E-4</v>
      </c>
      <c r="C58" t="s">
        <v>7</v>
      </c>
      <c r="D58" t="s">
        <v>67</v>
      </c>
      <c r="F58" t="s">
        <v>24</v>
      </c>
      <c r="H58">
        <v>4.6571705304584996E-3</v>
      </c>
    </row>
    <row r="59" spans="1:8" x14ac:dyDescent="0.25">
      <c r="A59" t="s">
        <v>46</v>
      </c>
      <c r="B59">
        <f t="shared" si="0"/>
        <v>6.6698473003016731E-4</v>
      </c>
      <c r="C59" t="s">
        <v>7</v>
      </c>
      <c r="D59" t="s">
        <v>67</v>
      </c>
      <c r="F59" t="s">
        <v>24</v>
      </c>
      <c r="H59">
        <v>5.8122955045486003E-3</v>
      </c>
    </row>
    <row r="60" spans="1:8" x14ac:dyDescent="0.25">
      <c r="A60" t="s">
        <v>134</v>
      </c>
      <c r="B60">
        <f t="shared" si="0"/>
        <v>3.7522274507480462E-2</v>
      </c>
      <c r="C60" t="s">
        <v>7</v>
      </c>
      <c r="D60" t="s">
        <v>67</v>
      </c>
      <c r="F60" t="s">
        <v>24</v>
      </c>
      <c r="H60">
        <v>0.32697982070804399</v>
      </c>
    </row>
    <row r="61" spans="1:8" x14ac:dyDescent="0.25">
      <c r="A61" t="s">
        <v>121</v>
      </c>
      <c r="B61">
        <f t="shared" si="0"/>
        <v>3.6119572656733546E-4</v>
      </c>
      <c r="C61" t="s">
        <v>7</v>
      </c>
      <c r="D61" t="s">
        <v>67</v>
      </c>
      <c r="F61" t="s">
        <v>24</v>
      </c>
      <c r="H61">
        <v>3.14756276008678E-3</v>
      </c>
    </row>
    <row r="62" spans="1:8" x14ac:dyDescent="0.25">
      <c r="A62" t="s">
        <v>122</v>
      </c>
      <c r="B62">
        <f t="shared" si="0"/>
        <v>3.1841332011955364E-3</v>
      </c>
      <c r="C62" t="s">
        <v>7</v>
      </c>
      <c r="D62" t="s">
        <v>67</v>
      </c>
      <c r="F62" t="s">
        <v>24</v>
      </c>
      <c r="H62">
        <v>2.7747446467561099E-2</v>
      </c>
    </row>
    <row r="63" spans="1:8" x14ac:dyDescent="0.25">
      <c r="A63" t="s">
        <v>123</v>
      </c>
      <c r="B63">
        <f t="shared" si="0"/>
        <v>3.4646735713449199E-6</v>
      </c>
      <c r="C63" t="s">
        <v>7</v>
      </c>
      <c r="D63" t="s">
        <v>67</v>
      </c>
      <c r="F63" t="s">
        <v>24</v>
      </c>
      <c r="H63" s="7">
        <v>3.0192155407434298E-5</v>
      </c>
    </row>
    <row r="64" spans="1:8" x14ac:dyDescent="0.25">
      <c r="A64" t="s">
        <v>125</v>
      </c>
      <c r="B64">
        <f t="shared" si="0"/>
        <v>3.1350386364193956E-3</v>
      </c>
      <c r="C64" t="s">
        <v>7</v>
      </c>
      <c r="D64" t="s">
        <v>67</v>
      </c>
      <c r="F64" t="s">
        <v>24</v>
      </c>
      <c r="H64">
        <v>2.7319622403083301E-2</v>
      </c>
    </row>
    <row r="65" spans="1:8" x14ac:dyDescent="0.25">
      <c r="A65" t="s">
        <v>60</v>
      </c>
      <c r="B65">
        <f t="shared" si="0"/>
        <v>2.9386603773148201E-3</v>
      </c>
      <c r="C65" t="s">
        <v>7</v>
      </c>
      <c r="D65" t="s">
        <v>67</v>
      </c>
      <c r="F65" t="s">
        <v>24</v>
      </c>
      <c r="H65">
        <v>2.5608326145172E-2</v>
      </c>
    </row>
    <row r="66" spans="1:8" x14ac:dyDescent="0.25">
      <c r="A66" t="s">
        <v>61</v>
      </c>
      <c r="B66">
        <f t="shared" si="0"/>
        <v>3.8995111450764688E-2</v>
      </c>
      <c r="C66" t="s">
        <v>7</v>
      </c>
      <c r="D66" t="s">
        <v>66</v>
      </c>
      <c r="F66" t="s">
        <v>24</v>
      </c>
      <c r="H66">
        <v>0.33981454264237798</v>
      </c>
    </row>
    <row r="67" spans="1:8" x14ac:dyDescent="0.25">
      <c r="A67" t="s">
        <v>48</v>
      </c>
      <c r="B67">
        <f t="shared" si="0"/>
        <v>0.30438630161208446</v>
      </c>
      <c r="C67" t="s">
        <v>7</v>
      </c>
      <c r="D67" t="s">
        <v>67</v>
      </c>
      <c r="F67" t="s">
        <v>24</v>
      </c>
      <c r="H67">
        <v>2.6525091997624499</v>
      </c>
    </row>
    <row r="68" spans="1:8" x14ac:dyDescent="0.25">
      <c r="A68" t="s">
        <v>59</v>
      </c>
      <c r="B68">
        <f t="shared" si="0"/>
        <v>5.3442940513458192E-4</v>
      </c>
      <c r="C68" t="s">
        <v>7</v>
      </c>
      <c r="D68" t="s">
        <v>67</v>
      </c>
      <c r="F68" t="s">
        <v>24</v>
      </c>
      <c r="H68">
        <v>4.6571705304584996E-3</v>
      </c>
    </row>
    <row r="69" spans="1:8" x14ac:dyDescent="0.25">
      <c r="A69" t="s">
        <v>130</v>
      </c>
      <c r="B69">
        <f t="shared" si="0"/>
        <v>3.1560791641806001E-7</v>
      </c>
      <c r="C69" t="s">
        <v>7</v>
      </c>
      <c r="D69" t="s">
        <v>67</v>
      </c>
      <c r="F69" t="s">
        <v>24</v>
      </c>
      <c r="H69" s="7">
        <v>2.7502975573573798E-6</v>
      </c>
    </row>
    <row r="70" spans="1:8" x14ac:dyDescent="0.25">
      <c r="A70" t="s">
        <v>25</v>
      </c>
      <c r="B70">
        <f t="shared" si="0"/>
        <v>15.130243513081709</v>
      </c>
      <c r="C70" t="s">
        <v>26</v>
      </c>
      <c r="D70" t="s">
        <v>67</v>
      </c>
      <c r="F70" t="s">
        <v>24</v>
      </c>
      <c r="H70">
        <v>131.84926489971201</v>
      </c>
    </row>
    <row r="71" spans="1:8" x14ac:dyDescent="0.25">
      <c r="A71" t="s">
        <v>131</v>
      </c>
      <c r="B71">
        <f t="shared" si="0"/>
        <v>9.7487778626911964E-3</v>
      </c>
      <c r="C71" t="s">
        <v>7</v>
      </c>
      <c r="D71" t="s">
        <v>67</v>
      </c>
      <c r="F71" t="s">
        <v>24</v>
      </c>
      <c r="H71">
        <v>8.4953635660594704E-2</v>
      </c>
    </row>
    <row r="72" spans="1:8" x14ac:dyDescent="0.25">
      <c r="A72" t="s">
        <v>51</v>
      </c>
      <c r="B72">
        <f t="shared" si="0"/>
        <v>6.3051448191074693</v>
      </c>
      <c r="C72" t="s">
        <v>26</v>
      </c>
      <c r="D72" t="s">
        <v>69</v>
      </c>
      <c r="F72" t="s">
        <v>24</v>
      </c>
      <c r="H72">
        <v>54.944833423650799</v>
      </c>
    </row>
    <row r="73" spans="1:8" x14ac:dyDescent="0.25">
      <c r="A73" t="s">
        <v>50</v>
      </c>
      <c r="B73">
        <f t="shared" si="0"/>
        <v>2.9386603773148199</v>
      </c>
      <c r="C73" t="s">
        <v>26</v>
      </c>
      <c r="D73" t="s">
        <v>69</v>
      </c>
      <c r="F73" t="s">
        <v>24</v>
      </c>
      <c r="H73">
        <v>25.608326145172001</v>
      </c>
    </row>
    <row r="74" spans="1:8" x14ac:dyDescent="0.25">
      <c r="A74" t="s">
        <v>71</v>
      </c>
      <c r="B74" s="2">
        <f>B19</f>
        <v>0.12</v>
      </c>
      <c r="C74" t="s">
        <v>7</v>
      </c>
      <c r="D74" t="s">
        <v>33</v>
      </c>
      <c r="F74" t="s">
        <v>24</v>
      </c>
      <c r="H74" t="s">
        <v>110</v>
      </c>
    </row>
    <row r="76" spans="1:8" ht="15.75" x14ac:dyDescent="0.25">
      <c r="A76" s="1" t="s">
        <v>0</v>
      </c>
      <c r="B76" s="1" t="s">
        <v>44</v>
      </c>
    </row>
    <row r="77" spans="1:8" x14ac:dyDescent="0.25">
      <c r="A77" t="s">
        <v>1</v>
      </c>
      <c r="B77" t="s">
        <v>75</v>
      </c>
    </row>
    <row r="78" spans="1:8" x14ac:dyDescent="0.25">
      <c r="A78" t="s">
        <v>2</v>
      </c>
      <c r="B78" t="s">
        <v>35</v>
      </c>
    </row>
    <row r="79" spans="1:8" x14ac:dyDescent="0.25">
      <c r="A79" t="s">
        <v>4</v>
      </c>
      <c r="B79">
        <v>1</v>
      </c>
    </row>
    <row r="80" spans="1:8" x14ac:dyDescent="0.25">
      <c r="A80" t="s">
        <v>5</v>
      </c>
      <c r="B80" t="s">
        <v>74</v>
      </c>
    </row>
    <row r="81" spans="1:8" x14ac:dyDescent="0.25">
      <c r="A81" t="s">
        <v>6</v>
      </c>
      <c r="B81" t="s">
        <v>7</v>
      </c>
    </row>
    <row r="82" spans="1:8" x14ac:dyDescent="0.25">
      <c r="A82" s="3" t="s">
        <v>8</v>
      </c>
      <c r="B82"/>
    </row>
    <row r="83" spans="1:8" x14ac:dyDescent="0.25">
      <c r="A83" t="s">
        <v>9</v>
      </c>
      <c r="B83" t="s">
        <v>10</v>
      </c>
      <c r="C83" t="s">
        <v>6</v>
      </c>
      <c r="D83" t="s">
        <v>21</v>
      </c>
      <c r="E83" t="s">
        <v>2</v>
      </c>
      <c r="F83" t="s">
        <v>11</v>
      </c>
      <c r="G83" t="s">
        <v>5</v>
      </c>
      <c r="H83" s="4" t="s">
        <v>1</v>
      </c>
    </row>
    <row r="84" spans="1:8" x14ac:dyDescent="0.25">
      <c r="A84" t="s">
        <v>28</v>
      </c>
      <c r="B84">
        <f>H84*0.13/0.61</f>
        <v>6707.9206362505156</v>
      </c>
      <c r="C84" t="s">
        <v>19</v>
      </c>
      <c r="E84" t="s">
        <v>3</v>
      </c>
      <c r="F84" t="s">
        <v>13</v>
      </c>
      <c r="G84" t="s">
        <v>29</v>
      </c>
      <c r="H84">
        <v>31475.6276008678</v>
      </c>
    </row>
    <row r="85" spans="1:8" x14ac:dyDescent="0.25">
      <c r="A85" t="s">
        <v>34</v>
      </c>
      <c r="B85">
        <f t="shared" ref="B85:B146" si="1">H85*0.13/0.61</f>
        <v>5353.3114203863315</v>
      </c>
      <c r="C85" t="s">
        <v>17</v>
      </c>
      <c r="E85" t="s">
        <v>35</v>
      </c>
      <c r="F85" t="s">
        <v>13</v>
      </c>
      <c r="G85" t="s">
        <v>18</v>
      </c>
      <c r="H85">
        <v>25119.384357197399</v>
      </c>
    </row>
    <row r="86" spans="1:8" x14ac:dyDescent="0.25">
      <c r="A86" t="s">
        <v>30</v>
      </c>
      <c r="B86">
        <f t="shared" si="1"/>
        <v>380.3325875310959</v>
      </c>
      <c r="C86" t="s">
        <v>7</v>
      </c>
      <c r="E86" t="s">
        <v>35</v>
      </c>
      <c r="F86" t="s">
        <v>13</v>
      </c>
      <c r="G86" t="s">
        <v>31</v>
      </c>
      <c r="H86">
        <v>1784.63752610745</v>
      </c>
    </row>
    <row r="87" spans="1:8" x14ac:dyDescent="0.25">
      <c r="A87" t="s">
        <v>43</v>
      </c>
      <c r="B87">
        <f t="shared" si="1"/>
        <v>-1393.684481706417</v>
      </c>
      <c r="C87" t="s">
        <v>7</v>
      </c>
      <c r="E87" t="s">
        <v>15</v>
      </c>
      <c r="F87" t="s">
        <v>13</v>
      </c>
      <c r="G87" t="s">
        <v>41</v>
      </c>
      <c r="H87">
        <v>-6539.5964141608802</v>
      </c>
    </row>
    <row r="88" spans="1:8" x14ac:dyDescent="0.25">
      <c r="A88" t="s">
        <v>37</v>
      </c>
      <c r="B88">
        <f t="shared" si="1"/>
        <v>609.57414713888045</v>
      </c>
      <c r="C88" t="s">
        <v>7</v>
      </c>
      <c r="E88" t="s">
        <v>15</v>
      </c>
      <c r="F88" t="s">
        <v>13</v>
      </c>
      <c r="G88" t="s">
        <v>36</v>
      </c>
      <c r="H88">
        <v>2860.3094596516698</v>
      </c>
    </row>
    <row r="89" spans="1:8" x14ac:dyDescent="0.25">
      <c r="A89" t="s">
        <v>42</v>
      </c>
      <c r="B89">
        <f t="shared" si="1"/>
        <v>9.8302555577952302E-13</v>
      </c>
      <c r="C89" t="s">
        <v>6</v>
      </c>
      <c r="E89" t="s">
        <v>3</v>
      </c>
      <c r="F89" t="s">
        <v>13</v>
      </c>
      <c r="G89" t="s">
        <v>40</v>
      </c>
      <c r="H89" s="7">
        <v>4.6126583771193003E-12</v>
      </c>
    </row>
    <row r="90" spans="1:8" x14ac:dyDescent="0.25">
      <c r="A90" t="s">
        <v>39</v>
      </c>
      <c r="B90">
        <f t="shared" si="1"/>
        <v>1471.8350133908905</v>
      </c>
      <c r="C90" t="s">
        <v>7</v>
      </c>
      <c r="E90" t="s">
        <v>35</v>
      </c>
      <c r="F90" t="s">
        <v>13</v>
      </c>
      <c r="G90" t="s">
        <v>38</v>
      </c>
      <c r="H90">
        <v>6906.30275514187</v>
      </c>
    </row>
    <row r="91" spans="1:8" x14ac:dyDescent="0.25">
      <c r="A91" t="s">
        <v>14</v>
      </c>
      <c r="B91">
        <f t="shared" si="1"/>
        <v>15890.608109175972</v>
      </c>
      <c r="C91" t="s">
        <v>7</v>
      </c>
      <c r="E91" t="s">
        <v>35</v>
      </c>
      <c r="F91" t="s">
        <v>13</v>
      </c>
      <c r="G91" t="s">
        <v>16</v>
      </c>
      <c r="H91">
        <v>74563.622666133393</v>
      </c>
    </row>
    <row r="92" spans="1:8" ht="15.75" x14ac:dyDescent="0.25">
      <c r="A92" s="5" t="s">
        <v>44</v>
      </c>
      <c r="B92" s="2">
        <v>0.03</v>
      </c>
      <c r="C92" t="s">
        <v>7</v>
      </c>
      <c r="E92" t="s">
        <v>35</v>
      </c>
      <c r="F92" t="s">
        <v>12</v>
      </c>
      <c r="G92" t="s">
        <v>74</v>
      </c>
    </row>
    <row r="93" spans="1:8" ht="15.75" x14ac:dyDescent="0.25">
      <c r="A93" s="5" t="s">
        <v>114</v>
      </c>
      <c r="B93">
        <f t="shared" si="1"/>
        <v>5.8482647877213068E-6</v>
      </c>
      <c r="C93" t="s">
        <v>7</v>
      </c>
      <c r="D93" t="s">
        <v>68</v>
      </c>
      <c r="F93" t="s">
        <v>24</v>
      </c>
      <c r="H93" s="6">
        <v>2.74418578500769E-5</v>
      </c>
    </row>
    <row r="94" spans="1:8" x14ac:dyDescent="0.25">
      <c r="A94" t="s">
        <v>115</v>
      </c>
      <c r="B94">
        <f t="shared" si="1"/>
        <v>4.5457559263134541E-7</v>
      </c>
      <c r="C94" t="s">
        <v>7</v>
      </c>
      <c r="D94" t="s">
        <v>68</v>
      </c>
      <c r="F94" t="s">
        <v>24</v>
      </c>
      <c r="H94" s="6">
        <v>2.13300855003939E-6</v>
      </c>
    </row>
    <row r="95" spans="1:8" x14ac:dyDescent="0.25">
      <c r="A95" t="s">
        <v>116</v>
      </c>
      <c r="B95">
        <f t="shared" si="1"/>
        <v>7.5806015733937742E-8</v>
      </c>
      <c r="C95" t="s">
        <v>7</v>
      </c>
      <c r="D95" t="s">
        <v>68</v>
      </c>
      <c r="F95" t="s">
        <v>24</v>
      </c>
      <c r="H95" s="6">
        <v>3.55705150751554E-7</v>
      </c>
    </row>
    <row r="96" spans="1:8" x14ac:dyDescent="0.25">
      <c r="A96" t="s">
        <v>52</v>
      </c>
      <c r="B96">
        <f t="shared" si="1"/>
        <v>2.9176198495536069E-7</v>
      </c>
      <c r="C96" t="s">
        <v>7</v>
      </c>
      <c r="D96" t="s">
        <v>68</v>
      </c>
      <c r="F96" t="s">
        <v>24</v>
      </c>
      <c r="H96" s="6">
        <v>1.369037006329E-6</v>
      </c>
    </row>
    <row r="97" spans="1:8" x14ac:dyDescent="0.25">
      <c r="A97" t="s">
        <v>117</v>
      </c>
      <c r="B97">
        <f t="shared" si="1"/>
        <v>3.2041717990633431E-9</v>
      </c>
      <c r="C97" t="s">
        <v>7</v>
      </c>
      <c r="D97" t="s">
        <v>68</v>
      </c>
      <c r="F97" t="s">
        <v>24</v>
      </c>
      <c r="H97" s="6">
        <v>1.5034959980220301E-8</v>
      </c>
    </row>
    <row r="98" spans="1:8" x14ac:dyDescent="0.25">
      <c r="A98" t="s">
        <v>22</v>
      </c>
      <c r="B98">
        <f t="shared" si="1"/>
        <v>7.7238775481486527E-2</v>
      </c>
      <c r="C98" t="s">
        <v>7</v>
      </c>
      <c r="D98" t="s">
        <v>68</v>
      </c>
      <c r="F98" t="s">
        <v>24</v>
      </c>
      <c r="H98" s="6">
        <v>0.36242810033620598</v>
      </c>
    </row>
    <row r="99" spans="1:8" x14ac:dyDescent="0.25">
      <c r="A99" t="s">
        <v>118</v>
      </c>
      <c r="B99">
        <f t="shared" si="1"/>
        <v>2.9176198495536069E-6</v>
      </c>
      <c r="C99" t="s">
        <v>7</v>
      </c>
      <c r="D99" t="s">
        <v>68</v>
      </c>
      <c r="F99" t="s">
        <v>24</v>
      </c>
      <c r="H99" s="6">
        <v>1.369037006329E-5</v>
      </c>
    </row>
    <row r="100" spans="1:8" x14ac:dyDescent="0.25">
      <c r="A100" t="s">
        <v>119</v>
      </c>
      <c r="B100">
        <f t="shared" si="1"/>
        <v>2.6961933431142739E-6</v>
      </c>
      <c r="C100" t="s">
        <v>7</v>
      </c>
      <c r="D100" t="s">
        <v>68</v>
      </c>
      <c r="F100" t="s">
        <v>24</v>
      </c>
      <c r="H100" s="6">
        <v>1.26513687638439E-5</v>
      </c>
    </row>
    <row r="101" spans="1:8" x14ac:dyDescent="0.25">
      <c r="A101" t="s">
        <v>120</v>
      </c>
      <c r="B101">
        <f t="shared" si="1"/>
        <v>4.2722290654177908E-6</v>
      </c>
      <c r="C101" t="s">
        <v>7</v>
      </c>
      <c r="D101" t="s">
        <v>68</v>
      </c>
      <c r="F101" t="s">
        <v>24</v>
      </c>
      <c r="H101" s="6">
        <v>2.0046613306960401E-5</v>
      </c>
    </row>
    <row r="102" spans="1:8" x14ac:dyDescent="0.25">
      <c r="A102" t="s">
        <v>47</v>
      </c>
      <c r="B102">
        <f t="shared" si="1"/>
        <v>7.0465729402165603E-13</v>
      </c>
      <c r="C102" t="s">
        <v>7</v>
      </c>
      <c r="D102" t="s">
        <v>68</v>
      </c>
      <c r="F102" t="s">
        <v>24</v>
      </c>
      <c r="H102" s="6">
        <v>3.3064688411785399E-12</v>
      </c>
    </row>
    <row r="103" spans="1:8" x14ac:dyDescent="0.25">
      <c r="A103" t="s">
        <v>63</v>
      </c>
      <c r="B103">
        <f t="shared" si="1"/>
        <v>2.7873689634128214E-5</v>
      </c>
      <c r="C103" t="s">
        <v>7</v>
      </c>
      <c r="D103" t="s">
        <v>68</v>
      </c>
      <c r="F103" t="s">
        <v>24</v>
      </c>
      <c r="H103" s="6">
        <v>1.3079192828321701E-4</v>
      </c>
    </row>
    <row r="104" spans="1:8" x14ac:dyDescent="0.25">
      <c r="A104" t="s">
        <v>121</v>
      </c>
      <c r="B104">
        <f t="shared" si="1"/>
        <v>2.6050177228157264E-6</v>
      </c>
      <c r="C104" t="s">
        <v>7</v>
      </c>
      <c r="D104" t="s">
        <v>68</v>
      </c>
      <c r="F104" t="s">
        <v>24</v>
      </c>
      <c r="H104" s="6">
        <v>1.22235446993661E-5</v>
      </c>
    </row>
    <row r="105" spans="1:8" x14ac:dyDescent="0.25">
      <c r="A105" t="s">
        <v>122</v>
      </c>
      <c r="B105">
        <f t="shared" si="1"/>
        <v>2.7743438747987491E-5</v>
      </c>
      <c r="C105" t="s">
        <v>7</v>
      </c>
      <c r="D105" t="s">
        <v>68</v>
      </c>
      <c r="F105" t="s">
        <v>24</v>
      </c>
      <c r="H105" s="2">
        <v>1.3018075104824899E-4</v>
      </c>
    </row>
    <row r="106" spans="1:8" x14ac:dyDescent="0.25">
      <c r="A106" t="s">
        <v>123</v>
      </c>
      <c r="B106">
        <f t="shared" si="1"/>
        <v>1.4588099247768118E-9</v>
      </c>
      <c r="C106" t="s">
        <v>7</v>
      </c>
      <c r="D106" t="s">
        <v>68</v>
      </c>
      <c r="F106" t="s">
        <v>24</v>
      </c>
      <c r="H106" s="6">
        <v>6.8451850316450397E-9</v>
      </c>
    </row>
    <row r="107" spans="1:8" x14ac:dyDescent="0.25">
      <c r="A107" t="s">
        <v>124</v>
      </c>
      <c r="B107">
        <f t="shared" si="1"/>
        <v>1.4067095703204956E-5</v>
      </c>
      <c r="C107" t="s">
        <v>7</v>
      </c>
      <c r="D107" t="s">
        <v>68</v>
      </c>
      <c r="F107" t="s">
        <v>24</v>
      </c>
      <c r="H107" s="6">
        <v>6.6007141376577105E-5</v>
      </c>
    </row>
    <row r="108" spans="1:8" x14ac:dyDescent="0.25">
      <c r="A108" t="s">
        <v>125</v>
      </c>
      <c r="B108">
        <f t="shared" si="1"/>
        <v>4.5197057490852891E-6</v>
      </c>
      <c r="C108" t="s">
        <v>7</v>
      </c>
      <c r="D108" t="s">
        <v>68</v>
      </c>
      <c r="F108" t="s">
        <v>24</v>
      </c>
      <c r="H108" s="6">
        <v>2.12078500534002E-5</v>
      </c>
    </row>
    <row r="109" spans="1:8" x14ac:dyDescent="0.25">
      <c r="A109" t="s">
        <v>32</v>
      </c>
      <c r="B109">
        <f t="shared" si="1"/>
        <v>1.0354945448192544E-5</v>
      </c>
      <c r="C109" t="s">
        <v>7</v>
      </c>
      <c r="D109" t="s">
        <v>68</v>
      </c>
      <c r="F109" t="s">
        <v>24</v>
      </c>
      <c r="H109" s="6">
        <v>4.8588590179980397E-5</v>
      </c>
    </row>
    <row r="110" spans="1:8" x14ac:dyDescent="0.25">
      <c r="A110" t="s">
        <v>126</v>
      </c>
      <c r="B110">
        <f t="shared" si="1"/>
        <v>1.4327597475486528E-3</v>
      </c>
      <c r="C110" t="s">
        <v>7</v>
      </c>
      <c r="D110" t="s">
        <v>68</v>
      </c>
      <c r="F110" t="s">
        <v>24</v>
      </c>
      <c r="H110" s="6">
        <v>6.7229495846513696E-3</v>
      </c>
    </row>
    <row r="111" spans="1:8" x14ac:dyDescent="0.25">
      <c r="A111" t="s">
        <v>127</v>
      </c>
      <c r="B111">
        <f t="shared" si="1"/>
        <v>1.4848601020049689E-2</v>
      </c>
      <c r="C111" t="s">
        <v>7</v>
      </c>
      <c r="D111" t="s">
        <v>68</v>
      </c>
      <c r="F111" t="s">
        <v>24</v>
      </c>
      <c r="H111" s="6">
        <v>6.9674204786387001E-2</v>
      </c>
    </row>
    <row r="112" spans="1:8" x14ac:dyDescent="0.25">
      <c r="A112" t="s">
        <v>128</v>
      </c>
      <c r="B112">
        <f t="shared" si="1"/>
        <v>1.2946938082394199E-2</v>
      </c>
      <c r="C112" t="s">
        <v>7</v>
      </c>
      <c r="D112" t="s">
        <v>68</v>
      </c>
      <c r="F112" t="s">
        <v>24</v>
      </c>
      <c r="H112" s="2">
        <v>6.0751017155849699E-2</v>
      </c>
    </row>
    <row r="113" spans="1:8" x14ac:dyDescent="0.25">
      <c r="A113" t="s">
        <v>129</v>
      </c>
      <c r="B113">
        <f t="shared" si="1"/>
        <v>1.4588099247768118E-9</v>
      </c>
      <c r="C113" t="s">
        <v>7</v>
      </c>
      <c r="D113" t="s">
        <v>68</v>
      </c>
      <c r="F113" t="s">
        <v>24</v>
      </c>
      <c r="H113" s="6">
        <v>6.8451850316450397E-9</v>
      </c>
    </row>
    <row r="114" spans="1:8" x14ac:dyDescent="0.25">
      <c r="A114" t="s">
        <v>54</v>
      </c>
      <c r="B114">
        <f t="shared" si="1"/>
        <v>5.366336509000403E-2</v>
      </c>
      <c r="C114" t="s">
        <v>7</v>
      </c>
      <c r="D114" t="s">
        <v>68</v>
      </c>
      <c r="F114" t="s">
        <v>24</v>
      </c>
      <c r="H114" s="6">
        <v>0.251805020806942</v>
      </c>
    </row>
    <row r="115" spans="1:8" x14ac:dyDescent="0.25">
      <c r="A115" t="s">
        <v>62</v>
      </c>
      <c r="B115">
        <f t="shared" si="1"/>
        <v>35.167739258012233</v>
      </c>
      <c r="C115" t="s">
        <v>7</v>
      </c>
      <c r="D115" t="s">
        <v>23</v>
      </c>
      <c r="F115" t="s">
        <v>24</v>
      </c>
      <c r="H115" s="6">
        <v>165.01785344144201</v>
      </c>
    </row>
    <row r="116" spans="1:8" x14ac:dyDescent="0.25">
      <c r="A116" t="s">
        <v>130</v>
      </c>
      <c r="B116">
        <f t="shared" si="1"/>
        <v>4.6108813693838362E-7</v>
      </c>
      <c r="C116" t="s">
        <v>7</v>
      </c>
      <c r="D116" t="s">
        <v>68</v>
      </c>
      <c r="F116" t="s">
        <v>24</v>
      </c>
      <c r="H116" s="6">
        <v>2.1635674117877999E-6</v>
      </c>
    </row>
    <row r="117" spans="1:8" x14ac:dyDescent="0.25">
      <c r="A117" t="s">
        <v>25</v>
      </c>
      <c r="B117">
        <f t="shared" si="1"/>
        <v>4.9586512353797412</v>
      </c>
      <c r="C117" t="s">
        <v>26</v>
      </c>
      <c r="D117" t="s">
        <v>23</v>
      </c>
      <c r="F117" t="s">
        <v>24</v>
      </c>
      <c r="H117" s="6">
        <v>23.267517335243401</v>
      </c>
    </row>
    <row r="118" spans="1:8" x14ac:dyDescent="0.25">
      <c r="A118" t="s">
        <v>131</v>
      </c>
      <c r="B118">
        <f t="shared" si="1"/>
        <v>1.2673411221498536E-5</v>
      </c>
      <c r="C118" t="s">
        <v>7</v>
      </c>
      <c r="D118" t="s">
        <v>68</v>
      </c>
      <c r="F118" t="s">
        <v>24</v>
      </c>
      <c r="H118" s="6">
        <v>5.9467544962416202E-5</v>
      </c>
    </row>
    <row r="119" spans="1:8" x14ac:dyDescent="0.25">
      <c r="A119" t="s">
        <v>56</v>
      </c>
      <c r="B119">
        <f t="shared" si="1"/>
        <v>457.18061035415991</v>
      </c>
      <c r="C119" t="s">
        <v>7</v>
      </c>
      <c r="D119" t="s">
        <v>70</v>
      </c>
      <c r="F119" t="s">
        <v>24</v>
      </c>
      <c r="H119" s="6">
        <v>2145.2320947387502</v>
      </c>
    </row>
    <row r="120" spans="1:8" x14ac:dyDescent="0.25">
      <c r="A120" t="s">
        <v>132</v>
      </c>
      <c r="B120">
        <f t="shared" si="1"/>
        <v>2.0709890896385089E-2</v>
      </c>
      <c r="C120" t="s">
        <v>7</v>
      </c>
      <c r="D120" t="s">
        <v>67</v>
      </c>
      <c r="F120" t="s">
        <v>24</v>
      </c>
      <c r="H120" s="6">
        <v>9.7177180359960799E-2</v>
      </c>
    </row>
    <row r="121" spans="1:8" x14ac:dyDescent="0.25">
      <c r="A121" t="s">
        <v>115</v>
      </c>
      <c r="B121">
        <f t="shared" si="1"/>
        <v>7.0595980288306324E-4</v>
      </c>
      <c r="C121" t="s">
        <v>7</v>
      </c>
      <c r="D121" t="s">
        <v>67</v>
      </c>
      <c r="F121" t="s">
        <v>24</v>
      </c>
      <c r="H121" s="2">
        <v>3.3125806135282198E-3</v>
      </c>
    </row>
    <row r="122" spans="1:8" x14ac:dyDescent="0.25">
      <c r="A122" t="s">
        <v>55</v>
      </c>
      <c r="B122">
        <f t="shared" si="1"/>
        <v>1.6802364312161486E-3</v>
      </c>
      <c r="C122" t="s">
        <v>7</v>
      </c>
      <c r="D122" t="s">
        <v>67</v>
      </c>
      <c r="F122" t="s">
        <v>24</v>
      </c>
      <c r="H122" s="6">
        <v>7.8841863310911593E-3</v>
      </c>
    </row>
    <row r="123" spans="1:8" x14ac:dyDescent="0.25">
      <c r="A123" t="s">
        <v>53</v>
      </c>
      <c r="B123">
        <f t="shared" si="1"/>
        <v>2.539892279745323E-3</v>
      </c>
      <c r="C123" t="s">
        <v>7</v>
      </c>
      <c r="D123" t="s">
        <v>67</v>
      </c>
      <c r="F123" t="s">
        <v>24</v>
      </c>
      <c r="H123" s="6">
        <v>1.1917956081881899E-2</v>
      </c>
    </row>
    <row r="124" spans="1:8" x14ac:dyDescent="0.25">
      <c r="A124" t="s">
        <v>117</v>
      </c>
      <c r="B124">
        <f t="shared" si="1"/>
        <v>7.5806015733937738E-5</v>
      </c>
      <c r="C124" t="s">
        <v>7</v>
      </c>
      <c r="D124" t="s">
        <v>67</v>
      </c>
      <c r="F124" t="s">
        <v>24</v>
      </c>
      <c r="H124" s="2">
        <v>3.5570515075155398E-4</v>
      </c>
    </row>
    <row r="125" spans="1:8" x14ac:dyDescent="0.25">
      <c r="A125" t="s">
        <v>133</v>
      </c>
      <c r="B125">
        <f t="shared" si="1"/>
        <v>0.16411611653739133</v>
      </c>
      <c r="C125" t="s">
        <v>7</v>
      </c>
      <c r="D125" t="s">
        <v>67</v>
      </c>
      <c r="F125" t="s">
        <v>24</v>
      </c>
      <c r="H125" s="6">
        <v>0.77008331606006697</v>
      </c>
    </row>
    <row r="126" spans="1:8" x14ac:dyDescent="0.25">
      <c r="A126" t="s">
        <v>57</v>
      </c>
      <c r="B126">
        <f t="shared" si="1"/>
        <v>0.11266701651178042</v>
      </c>
      <c r="C126" t="s">
        <v>7</v>
      </c>
      <c r="D126" t="s">
        <v>67</v>
      </c>
      <c r="F126" t="s">
        <v>24</v>
      </c>
      <c r="H126" s="6">
        <v>0.52866830824758504</v>
      </c>
    </row>
    <row r="127" spans="1:8" x14ac:dyDescent="0.25">
      <c r="A127" t="s">
        <v>118</v>
      </c>
      <c r="B127">
        <f t="shared" si="1"/>
        <v>1.315533950021946E-4</v>
      </c>
      <c r="C127" t="s">
        <v>7</v>
      </c>
      <c r="D127" t="s">
        <v>67</v>
      </c>
      <c r="F127" t="s">
        <v>24</v>
      </c>
      <c r="H127" s="6">
        <v>6.1728900731799E-4</v>
      </c>
    </row>
    <row r="128" spans="1:8" x14ac:dyDescent="0.25">
      <c r="A128" t="s">
        <v>119</v>
      </c>
      <c r="B128">
        <f t="shared" si="1"/>
        <v>1.875612760427329E-4</v>
      </c>
      <c r="C128" t="s">
        <v>7</v>
      </c>
      <c r="D128" t="s">
        <v>67</v>
      </c>
      <c r="F128" t="s">
        <v>24</v>
      </c>
      <c r="H128" s="6">
        <v>8.8009521835436205E-4</v>
      </c>
    </row>
    <row r="129" spans="1:8" x14ac:dyDescent="0.25">
      <c r="A129" t="s">
        <v>120</v>
      </c>
      <c r="B129">
        <f t="shared" si="1"/>
        <v>1.8886378490414076E-3</v>
      </c>
      <c r="C129" t="s">
        <v>7</v>
      </c>
      <c r="D129" t="s">
        <v>67</v>
      </c>
      <c r="F129" t="s">
        <v>24</v>
      </c>
      <c r="H129" s="2">
        <v>8.8620699070404499E-3</v>
      </c>
    </row>
    <row r="130" spans="1:8" x14ac:dyDescent="0.25">
      <c r="A130" t="s">
        <v>65</v>
      </c>
      <c r="B130">
        <f t="shared" si="1"/>
        <v>1.6541862539879921E-3</v>
      </c>
      <c r="C130" t="s">
        <v>7</v>
      </c>
      <c r="D130" t="s">
        <v>67</v>
      </c>
      <c r="F130" t="s">
        <v>24</v>
      </c>
      <c r="H130" s="6">
        <v>7.7619508840975002E-3</v>
      </c>
    </row>
    <row r="131" spans="1:8" x14ac:dyDescent="0.25">
      <c r="A131" t="s">
        <v>49</v>
      </c>
      <c r="B131">
        <f t="shared" si="1"/>
        <v>9.9251175239279494E-4</v>
      </c>
      <c r="C131" t="s">
        <v>7</v>
      </c>
      <c r="D131" t="s">
        <v>67</v>
      </c>
      <c r="F131" t="s">
        <v>24</v>
      </c>
      <c r="H131" s="6">
        <v>4.6571705304584996E-3</v>
      </c>
    </row>
    <row r="132" spans="1:8" x14ac:dyDescent="0.25">
      <c r="A132" t="s">
        <v>46</v>
      </c>
      <c r="B132">
        <f t="shared" si="1"/>
        <v>1.2386859271988821E-3</v>
      </c>
      <c r="C132" t="s">
        <v>7</v>
      </c>
      <c r="D132" t="s">
        <v>67</v>
      </c>
      <c r="F132" t="s">
        <v>24</v>
      </c>
      <c r="H132" s="2">
        <v>5.8122955045486003E-3</v>
      </c>
    </row>
    <row r="133" spans="1:8" x14ac:dyDescent="0.25">
      <c r="A133" t="s">
        <v>134</v>
      </c>
      <c r="B133">
        <f t="shared" si="1"/>
        <v>6.9684224085320851E-2</v>
      </c>
      <c r="C133" t="s">
        <v>7</v>
      </c>
      <c r="D133" t="s">
        <v>67</v>
      </c>
      <c r="F133" t="s">
        <v>24</v>
      </c>
      <c r="H133" s="6">
        <v>0.32697982070804399</v>
      </c>
    </row>
    <row r="134" spans="1:8" x14ac:dyDescent="0.25">
      <c r="A134" t="s">
        <v>121</v>
      </c>
      <c r="B134">
        <f t="shared" si="1"/>
        <v>6.7079206362505154E-4</v>
      </c>
      <c r="C134" t="s">
        <v>7</v>
      </c>
      <c r="D134" t="s">
        <v>67</v>
      </c>
      <c r="F134" t="s">
        <v>24</v>
      </c>
      <c r="H134" s="6">
        <v>3.14756276008678E-3</v>
      </c>
    </row>
    <row r="135" spans="1:8" x14ac:dyDescent="0.25">
      <c r="A135" t="s">
        <v>122</v>
      </c>
      <c r="B135">
        <f t="shared" si="1"/>
        <v>5.9133902307917097E-3</v>
      </c>
      <c r="C135" t="s">
        <v>7</v>
      </c>
      <c r="D135" t="s">
        <v>67</v>
      </c>
      <c r="F135" t="s">
        <v>24</v>
      </c>
      <c r="H135" s="2">
        <v>2.7747446467561099E-2</v>
      </c>
    </row>
    <row r="136" spans="1:8" x14ac:dyDescent="0.25">
      <c r="A136" t="s">
        <v>123</v>
      </c>
      <c r="B136">
        <f t="shared" si="1"/>
        <v>6.4343937753548515E-6</v>
      </c>
      <c r="C136" t="s">
        <v>7</v>
      </c>
      <c r="D136" t="s">
        <v>67</v>
      </c>
      <c r="F136" t="s">
        <v>24</v>
      </c>
      <c r="H136" s="6">
        <v>3.0192155407434298E-5</v>
      </c>
    </row>
    <row r="137" spans="1:8" x14ac:dyDescent="0.25">
      <c r="A137" t="s">
        <v>125</v>
      </c>
      <c r="B137">
        <f t="shared" si="1"/>
        <v>5.822214610493163E-3</v>
      </c>
      <c r="C137" t="s">
        <v>7</v>
      </c>
      <c r="D137" t="s">
        <v>67</v>
      </c>
      <c r="F137" t="s">
        <v>24</v>
      </c>
      <c r="H137" s="6">
        <v>2.7319622403083301E-2</v>
      </c>
    </row>
    <row r="138" spans="1:8" x14ac:dyDescent="0.25">
      <c r="A138" t="s">
        <v>60</v>
      </c>
      <c r="B138">
        <f t="shared" si="1"/>
        <v>5.4575121292989512E-3</v>
      </c>
      <c r="C138" t="s">
        <v>7</v>
      </c>
      <c r="D138" t="s">
        <v>67</v>
      </c>
      <c r="F138" t="s">
        <v>24</v>
      </c>
      <c r="H138" s="2">
        <v>2.5608326145172E-2</v>
      </c>
    </row>
    <row r="139" spans="1:8" x14ac:dyDescent="0.25">
      <c r="A139" t="s">
        <v>61</v>
      </c>
      <c r="B139">
        <f t="shared" si="1"/>
        <v>7.2419492694277277E-2</v>
      </c>
      <c r="C139" t="s">
        <v>7</v>
      </c>
      <c r="D139" t="s">
        <v>66</v>
      </c>
      <c r="F139" t="s">
        <v>24</v>
      </c>
      <c r="H139" s="2">
        <v>0.33981454264237798</v>
      </c>
    </row>
    <row r="140" spans="1:8" x14ac:dyDescent="0.25">
      <c r="A140" t="s">
        <v>48</v>
      </c>
      <c r="B140">
        <f t="shared" si="1"/>
        <v>0.56528884585101391</v>
      </c>
      <c r="C140" t="s">
        <v>7</v>
      </c>
      <c r="D140" t="s">
        <v>67</v>
      </c>
      <c r="F140" t="s">
        <v>24</v>
      </c>
      <c r="H140" s="2">
        <v>2.6525091997624499</v>
      </c>
    </row>
    <row r="141" spans="1:8" x14ac:dyDescent="0.25">
      <c r="A141" t="s">
        <v>59</v>
      </c>
      <c r="B141">
        <f t="shared" si="1"/>
        <v>9.9251175239279494E-4</v>
      </c>
      <c r="C141" t="s">
        <v>7</v>
      </c>
      <c r="D141" t="s">
        <v>67</v>
      </c>
      <c r="F141" t="s">
        <v>24</v>
      </c>
      <c r="H141" s="2">
        <v>4.6571705304584996E-3</v>
      </c>
    </row>
    <row r="142" spans="1:8" x14ac:dyDescent="0.25">
      <c r="A142" t="s">
        <v>130</v>
      </c>
      <c r="B142">
        <f t="shared" si="1"/>
        <v>5.8612898763353999E-7</v>
      </c>
      <c r="C142" t="s">
        <v>7</v>
      </c>
      <c r="D142" t="s">
        <v>67</v>
      </c>
      <c r="F142" t="s">
        <v>24</v>
      </c>
      <c r="H142" s="6">
        <v>2.7502975573573798E-6</v>
      </c>
    </row>
    <row r="143" spans="1:8" x14ac:dyDescent="0.25">
      <c r="A143" t="s">
        <v>25</v>
      </c>
      <c r="B143">
        <f t="shared" si="1"/>
        <v>28.099023667151741</v>
      </c>
      <c r="C143" t="s">
        <v>26</v>
      </c>
      <c r="D143" t="s">
        <v>67</v>
      </c>
      <c r="F143" t="s">
        <v>24</v>
      </c>
      <c r="H143" s="2">
        <v>131.84926489971201</v>
      </c>
    </row>
    <row r="144" spans="1:8" x14ac:dyDescent="0.25">
      <c r="A144" t="s">
        <v>131</v>
      </c>
      <c r="B144">
        <f t="shared" si="1"/>
        <v>1.8104873173569364E-2</v>
      </c>
      <c r="C144" t="s">
        <v>7</v>
      </c>
      <c r="D144" t="s">
        <v>67</v>
      </c>
      <c r="F144" t="s">
        <v>24</v>
      </c>
      <c r="H144" s="2">
        <v>8.4953635660594704E-2</v>
      </c>
    </row>
    <row r="145" spans="1:8" x14ac:dyDescent="0.25">
      <c r="A145" t="s">
        <v>51</v>
      </c>
      <c r="B145">
        <f t="shared" si="1"/>
        <v>11.709554664056729</v>
      </c>
      <c r="C145" t="s">
        <v>26</v>
      </c>
      <c r="D145" t="s">
        <v>69</v>
      </c>
      <c r="F145" t="s">
        <v>24</v>
      </c>
      <c r="H145" s="6">
        <v>54.944833423650799</v>
      </c>
    </row>
    <row r="146" spans="1:8" x14ac:dyDescent="0.25">
      <c r="A146" t="s">
        <v>50</v>
      </c>
      <c r="B146">
        <f t="shared" si="1"/>
        <v>5.4575121292989515</v>
      </c>
      <c r="C146" t="s">
        <v>26</v>
      </c>
      <c r="D146" t="s">
        <v>69</v>
      </c>
      <c r="F146" t="s">
        <v>24</v>
      </c>
      <c r="H146" s="6">
        <v>25.608326145172001</v>
      </c>
    </row>
    <row r="147" spans="1:8" x14ac:dyDescent="0.25">
      <c r="A147" t="s">
        <v>76</v>
      </c>
      <c r="B147" s="2">
        <f>B92</f>
        <v>0.03</v>
      </c>
      <c r="C147" t="s">
        <v>7</v>
      </c>
      <c r="D147" t="s">
        <v>33</v>
      </c>
      <c r="F147" t="s">
        <v>24</v>
      </c>
    </row>
    <row r="150" spans="1:8" ht="15.75" x14ac:dyDescent="0.25">
      <c r="A150" s="1" t="s">
        <v>0</v>
      </c>
      <c r="B150" s="1" t="s">
        <v>44</v>
      </c>
    </row>
    <row r="151" spans="1:8" x14ac:dyDescent="0.25">
      <c r="A151" t="s">
        <v>1</v>
      </c>
      <c r="B151" t="s">
        <v>107</v>
      </c>
    </row>
    <row r="152" spans="1:8" x14ac:dyDescent="0.25">
      <c r="A152" t="s">
        <v>2</v>
      </c>
      <c r="B152" t="s">
        <v>77</v>
      </c>
    </row>
    <row r="153" spans="1:8" x14ac:dyDescent="0.25">
      <c r="A153" t="s">
        <v>4</v>
      </c>
      <c r="B153">
        <v>1</v>
      </c>
    </row>
    <row r="154" spans="1:8" x14ac:dyDescent="0.25">
      <c r="A154" t="s">
        <v>5</v>
      </c>
      <c r="B154" t="s">
        <v>45</v>
      </c>
    </row>
    <row r="155" spans="1:8" x14ac:dyDescent="0.25">
      <c r="A155" t="s">
        <v>6</v>
      </c>
      <c r="B155" t="s">
        <v>7</v>
      </c>
    </row>
    <row r="156" spans="1:8" x14ac:dyDescent="0.25">
      <c r="A156" s="3" t="s">
        <v>8</v>
      </c>
      <c r="B156"/>
    </row>
    <row r="157" spans="1:8" x14ac:dyDescent="0.25">
      <c r="A157" t="s">
        <v>9</v>
      </c>
      <c r="B157" t="s">
        <v>10</v>
      </c>
      <c r="C157" t="s">
        <v>6</v>
      </c>
      <c r="D157" t="s">
        <v>21</v>
      </c>
      <c r="E157" t="s">
        <v>2</v>
      </c>
      <c r="F157" t="s">
        <v>11</v>
      </c>
      <c r="G157" t="s">
        <v>5</v>
      </c>
      <c r="H157" s="4" t="s">
        <v>1</v>
      </c>
    </row>
    <row r="158" spans="1:8" x14ac:dyDescent="0.25">
      <c r="A158" t="s">
        <v>87</v>
      </c>
      <c r="B158" s="2">
        <f>H158*0.1/0.08/1.16</f>
        <v>2.0315251891671444E-2</v>
      </c>
      <c r="C158" t="s">
        <v>7</v>
      </c>
      <c r="E158" t="s">
        <v>3</v>
      </c>
      <c r="F158" t="s">
        <v>13</v>
      </c>
      <c r="G158" t="s">
        <v>97</v>
      </c>
      <c r="H158">
        <v>1.88525537554711E-2</v>
      </c>
    </row>
    <row r="159" spans="1:8" x14ac:dyDescent="0.25">
      <c r="A159" t="s">
        <v>83</v>
      </c>
      <c r="B159" s="2">
        <f t="shared" ref="B159:B174" si="2">H159*0.1/0.08/1.16</f>
        <v>1.8098219948036962E-10</v>
      </c>
      <c r="C159" t="s">
        <v>6</v>
      </c>
      <c r="E159" t="s">
        <v>3</v>
      </c>
      <c r="F159" t="s">
        <v>13</v>
      </c>
      <c r="G159" t="s">
        <v>93</v>
      </c>
      <c r="H159" s="7">
        <v>1.6795148111778299E-10</v>
      </c>
    </row>
    <row r="160" spans="1:8" x14ac:dyDescent="0.25">
      <c r="A160" t="s">
        <v>85</v>
      </c>
      <c r="B160" s="2">
        <f t="shared" si="2"/>
        <v>1904.8376495308837</v>
      </c>
      <c r="C160" t="s">
        <v>7</v>
      </c>
      <c r="E160" t="s">
        <v>3</v>
      </c>
      <c r="F160" t="s">
        <v>13</v>
      </c>
      <c r="G160" t="s">
        <v>95</v>
      </c>
      <c r="H160">
        <v>1767.6893387646601</v>
      </c>
    </row>
    <row r="161" spans="1:8" x14ac:dyDescent="0.25">
      <c r="A161" t="s">
        <v>79</v>
      </c>
      <c r="B161" s="2">
        <f t="shared" si="2"/>
        <v>9.1848466236287614</v>
      </c>
      <c r="C161" t="s">
        <v>7</v>
      </c>
      <c r="E161" t="s">
        <v>3</v>
      </c>
      <c r="F161" t="s">
        <v>13</v>
      </c>
      <c r="G161" t="s">
        <v>89</v>
      </c>
      <c r="H161">
        <v>8.5235376667274902</v>
      </c>
    </row>
    <row r="162" spans="1:8" x14ac:dyDescent="0.25">
      <c r="A162" t="s">
        <v>81</v>
      </c>
      <c r="B162" s="2">
        <f t="shared" si="2"/>
        <v>9.0038644241483945E-4</v>
      </c>
      <c r="C162" t="s">
        <v>99</v>
      </c>
      <c r="E162" t="s">
        <v>3</v>
      </c>
      <c r="F162" t="s">
        <v>13</v>
      </c>
      <c r="G162" t="s">
        <v>91</v>
      </c>
      <c r="H162">
        <v>8.3555861856097102E-4</v>
      </c>
    </row>
    <row r="163" spans="1:8" x14ac:dyDescent="0.25">
      <c r="A163" t="s">
        <v>28</v>
      </c>
      <c r="B163" s="2">
        <f t="shared" si="2"/>
        <v>3121.9429410363796</v>
      </c>
      <c r="C163" t="s">
        <v>19</v>
      </c>
      <c r="E163" t="s">
        <v>3</v>
      </c>
      <c r="F163" t="s">
        <v>13</v>
      </c>
      <c r="G163" t="s">
        <v>29</v>
      </c>
      <c r="H163">
        <v>2897.1630492817599</v>
      </c>
    </row>
    <row r="164" spans="1:8" x14ac:dyDescent="0.25">
      <c r="A164" t="s">
        <v>34</v>
      </c>
      <c r="B164" s="2">
        <f t="shared" si="2"/>
        <v>11899.579615834267</v>
      </c>
      <c r="C164" t="s">
        <v>17</v>
      </c>
      <c r="E164" t="s">
        <v>77</v>
      </c>
      <c r="F164" t="s">
        <v>13</v>
      </c>
      <c r="G164" t="s">
        <v>18</v>
      </c>
      <c r="H164">
        <v>11042.809883494199</v>
      </c>
    </row>
    <row r="165" spans="1:8" x14ac:dyDescent="0.25">
      <c r="A165" t="s">
        <v>78</v>
      </c>
      <c r="B165" s="2">
        <f t="shared" si="2"/>
        <v>40807.77866775119</v>
      </c>
      <c r="C165" t="s">
        <v>19</v>
      </c>
      <c r="E165" t="s">
        <v>15</v>
      </c>
      <c r="F165" t="s">
        <v>13</v>
      </c>
      <c r="G165" t="s">
        <v>20</v>
      </c>
      <c r="H165">
        <v>37869.618603673101</v>
      </c>
    </row>
    <row r="166" spans="1:8" x14ac:dyDescent="0.25">
      <c r="A166" t="s">
        <v>78</v>
      </c>
      <c r="B166" s="2">
        <f t="shared" si="2"/>
        <v>15070.475421812935</v>
      </c>
      <c r="C166" t="s">
        <v>19</v>
      </c>
      <c r="E166" t="s">
        <v>111</v>
      </c>
      <c r="F166" t="s">
        <v>13</v>
      </c>
      <c r="G166" t="s">
        <v>20</v>
      </c>
      <c r="H166">
        <v>13985.401191442401</v>
      </c>
    </row>
    <row r="167" spans="1:8" x14ac:dyDescent="0.25">
      <c r="A167" t="s">
        <v>88</v>
      </c>
      <c r="B167" s="2">
        <f t="shared" si="2"/>
        <v>0.44679980496716282</v>
      </c>
      <c r="C167" t="s">
        <v>7</v>
      </c>
      <c r="E167" t="s">
        <v>112</v>
      </c>
      <c r="F167" t="s">
        <v>13</v>
      </c>
      <c r="G167" t="s">
        <v>98</v>
      </c>
      <c r="H167">
        <v>0.41463021900952701</v>
      </c>
    </row>
    <row r="168" spans="1:8" x14ac:dyDescent="0.25">
      <c r="A168" t="s">
        <v>88</v>
      </c>
      <c r="B168" s="2">
        <f t="shared" si="2"/>
        <v>0.98295957092775865</v>
      </c>
      <c r="C168" t="s">
        <v>7</v>
      </c>
      <c r="E168" t="s">
        <v>15</v>
      </c>
      <c r="F168" t="s">
        <v>13</v>
      </c>
      <c r="G168" t="s">
        <v>98</v>
      </c>
      <c r="H168">
        <v>0.91218648182095996</v>
      </c>
    </row>
    <row r="169" spans="1:8" x14ac:dyDescent="0.25">
      <c r="A169" t="s">
        <v>82</v>
      </c>
      <c r="B169" s="2">
        <f t="shared" si="2"/>
        <v>27.001791610759916</v>
      </c>
      <c r="C169" t="s">
        <v>7</v>
      </c>
      <c r="E169" t="s">
        <v>111</v>
      </c>
      <c r="F169" t="s">
        <v>13</v>
      </c>
      <c r="G169" t="s">
        <v>92</v>
      </c>
      <c r="H169">
        <v>25.057662614785201</v>
      </c>
    </row>
    <row r="170" spans="1:8" x14ac:dyDescent="0.25">
      <c r="A170" t="s">
        <v>82</v>
      </c>
      <c r="B170" s="2">
        <f t="shared" si="2"/>
        <v>53.9877426567055</v>
      </c>
      <c r="C170" t="s">
        <v>7</v>
      </c>
      <c r="E170" t="s">
        <v>15</v>
      </c>
      <c r="F170" t="s">
        <v>13</v>
      </c>
      <c r="G170" t="s">
        <v>92</v>
      </c>
      <c r="H170">
        <v>50.1006251854227</v>
      </c>
    </row>
    <row r="171" spans="1:8" x14ac:dyDescent="0.25">
      <c r="A171" t="s">
        <v>84</v>
      </c>
      <c r="B171" s="2">
        <f t="shared" si="2"/>
        <v>2.2577529385176078E-6</v>
      </c>
      <c r="C171" t="s">
        <v>6</v>
      </c>
      <c r="E171" t="s">
        <v>3</v>
      </c>
      <c r="F171" t="s">
        <v>13</v>
      </c>
      <c r="G171" t="s">
        <v>94</v>
      </c>
      <c r="H171" s="7">
        <v>2.0951947269443401E-6</v>
      </c>
    </row>
    <row r="172" spans="1:8" x14ac:dyDescent="0.25">
      <c r="A172" t="s">
        <v>80</v>
      </c>
      <c r="B172" s="2">
        <f t="shared" si="2"/>
        <v>-18776.903196088362</v>
      </c>
      <c r="C172" t="s">
        <v>7</v>
      </c>
      <c r="E172" t="s">
        <v>3</v>
      </c>
      <c r="F172" t="s">
        <v>13</v>
      </c>
      <c r="G172" t="s">
        <v>90</v>
      </c>
      <c r="H172">
        <v>-17424.96616597</v>
      </c>
    </row>
    <row r="173" spans="1:8" x14ac:dyDescent="0.25">
      <c r="A173" t="s">
        <v>42</v>
      </c>
      <c r="B173" s="2">
        <f t="shared" si="2"/>
        <v>6.5606047311634046E-8</v>
      </c>
      <c r="C173" t="s">
        <v>6</v>
      </c>
      <c r="E173" t="s">
        <v>3</v>
      </c>
      <c r="F173" t="s">
        <v>13</v>
      </c>
      <c r="G173" t="s">
        <v>40</v>
      </c>
      <c r="H173" s="7">
        <v>6.0882411905196394E-8</v>
      </c>
    </row>
    <row r="174" spans="1:8" x14ac:dyDescent="0.25">
      <c r="A174" t="s">
        <v>86</v>
      </c>
      <c r="B174" s="2">
        <f t="shared" si="2"/>
        <v>-10949.423068562284</v>
      </c>
      <c r="C174" t="s">
        <v>7</v>
      </c>
      <c r="E174" t="s">
        <v>3</v>
      </c>
      <c r="F174" t="s">
        <v>13</v>
      </c>
      <c r="G174" t="s">
        <v>96</v>
      </c>
      <c r="H174">
        <v>-10161.0646076258</v>
      </c>
    </row>
    <row r="175" spans="1:8" ht="15.75" x14ac:dyDescent="0.25">
      <c r="A175" s="5" t="s">
        <v>44</v>
      </c>
      <c r="B175" s="2">
        <f>1/0.25*0.29/1.16</f>
        <v>1</v>
      </c>
      <c r="C175" t="s">
        <v>7</v>
      </c>
      <c r="E175" t="s">
        <v>77</v>
      </c>
      <c r="F175" t="s">
        <v>12</v>
      </c>
      <c r="G175" t="s">
        <v>45</v>
      </c>
      <c r="H175" t="s">
        <v>113</v>
      </c>
    </row>
    <row r="176" spans="1:8" x14ac:dyDescent="0.25">
      <c r="A176" t="s">
        <v>114</v>
      </c>
      <c r="B176" s="2">
        <f>H176*0.1/0.08/1.16</f>
        <v>3.3210233604647845E-3</v>
      </c>
      <c r="C176" t="s">
        <v>7</v>
      </c>
      <c r="D176" t="s">
        <v>68</v>
      </c>
      <c r="F176" t="s">
        <v>24</v>
      </c>
      <c r="H176" s="2">
        <v>3.0819096785113199E-3</v>
      </c>
    </row>
    <row r="177" spans="1:8" x14ac:dyDescent="0.25">
      <c r="A177" t="s">
        <v>115</v>
      </c>
      <c r="B177" s="2">
        <f t="shared" ref="B177:B234" si="3">H177*0.1/0.08/1.16</f>
        <v>1.4569067058169721E-2</v>
      </c>
      <c r="C177" t="s">
        <v>7</v>
      </c>
      <c r="D177" t="s">
        <v>68</v>
      </c>
      <c r="F177" t="s">
        <v>24</v>
      </c>
      <c r="H177" s="2">
        <v>1.3520094229981501E-2</v>
      </c>
    </row>
    <row r="178" spans="1:8" x14ac:dyDescent="0.25">
      <c r="A178" t="s">
        <v>116</v>
      </c>
      <c r="B178" s="2">
        <f t="shared" si="3"/>
        <v>4.3164254576068107E-5</v>
      </c>
      <c r="C178" t="s">
        <v>7</v>
      </c>
      <c r="D178" t="s">
        <v>68</v>
      </c>
      <c r="F178" t="s">
        <v>24</v>
      </c>
      <c r="H178" s="6">
        <v>4.0056428246591201E-5</v>
      </c>
    </row>
    <row r="179" spans="1:8" x14ac:dyDescent="0.25">
      <c r="A179" t="s">
        <v>52</v>
      </c>
      <c r="B179" s="2">
        <f t="shared" si="3"/>
        <v>1.6605116802323924E-4</v>
      </c>
      <c r="C179" t="s">
        <v>7</v>
      </c>
      <c r="D179" t="s">
        <v>68</v>
      </c>
      <c r="F179" t="s">
        <v>24</v>
      </c>
      <c r="H179" s="6">
        <v>1.54095483925566E-4</v>
      </c>
    </row>
    <row r="180" spans="1:8" x14ac:dyDescent="0.25">
      <c r="A180" t="s">
        <v>117</v>
      </c>
      <c r="B180" s="2">
        <f t="shared" si="3"/>
        <v>1.8279202147517351E-6</v>
      </c>
      <c r="C180" t="s">
        <v>7</v>
      </c>
      <c r="D180" t="s">
        <v>68</v>
      </c>
      <c r="F180" t="s">
        <v>24</v>
      </c>
      <c r="H180" s="6">
        <v>1.6963099592896101E-6</v>
      </c>
    </row>
    <row r="181" spans="1:8" x14ac:dyDescent="0.25">
      <c r="A181" t="s">
        <v>22</v>
      </c>
      <c r="B181" s="2">
        <f t="shared" si="3"/>
        <v>447.47848821521342</v>
      </c>
      <c r="C181" t="s">
        <v>7</v>
      </c>
      <c r="D181" t="s">
        <v>23</v>
      </c>
      <c r="F181" t="s">
        <v>24</v>
      </c>
      <c r="H181" s="2">
        <v>415.26003706371802</v>
      </c>
    </row>
    <row r="182" spans="1:8" x14ac:dyDescent="0.25">
      <c r="A182" t="s">
        <v>101</v>
      </c>
      <c r="B182" s="2">
        <f t="shared" si="3"/>
        <v>4.058525823347285</v>
      </c>
      <c r="C182" t="s">
        <v>7</v>
      </c>
      <c r="D182" t="s">
        <v>68</v>
      </c>
      <c r="F182" t="s">
        <v>24</v>
      </c>
      <c r="H182" s="6">
        <v>3.7663119640662801</v>
      </c>
    </row>
    <row r="183" spans="1:8" x14ac:dyDescent="0.25">
      <c r="A183" t="s">
        <v>118</v>
      </c>
      <c r="B183" s="2">
        <f t="shared" si="3"/>
        <v>1.6605116802323923E-3</v>
      </c>
      <c r="C183" t="s">
        <v>7</v>
      </c>
      <c r="D183" t="s">
        <v>68</v>
      </c>
      <c r="F183" t="s">
        <v>24</v>
      </c>
      <c r="H183" s="2">
        <v>1.54095483925566E-3</v>
      </c>
    </row>
    <row r="184" spans="1:8" x14ac:dyDescent="0.25">
      <c r="A184" t="s">
        <v>119</v>
      </c>
      <c r="B184" s="2">
        <f t="shared" si="3"/>
        <v>7.5107612784353461E-2</v>
      </c>
      <c r="C184" t="s">
        <v>7</v>
      </c>
      <c r="D184" t="s">
        <v>68</v>
      </c>
      <c r="F184" t="s">
        <v>24</v>
      </c>
      <c r="H184" s="6">
        <v>6.9699864663880007E-2</v>
      </c>
    </row>
    <row r="185" spans="1:8" x14ac:dyDescent="0.25">
      <c r="A185" t="s">
        <v>120</v>
      </c>
      <c r="B185" s="2">
        <f t="shared" si="3"/>
        <v>0.10044512071160518</v>
      </c>
      <c r="C185" t="s">
        <v>7</v>
      </c>
      <c r="D185" t="s">
        <v>68</v>
      </c>
      <c r="F185" t="s">
        <v>24</v>
      </c>
      <c r="H185" s="2">
        <v>9.3213072020369603E-2</v>
      </c>
    </row>
    <row r="186" spans="1:8" x14ac:dyDescent="0.25">
      <c r="A186" t="s">
        <v>47</v>
      </c>
      <c r="B186" s="2">
        <f t="shared" si="3"/>
        <v>2.4930297978420907E-8</v>
      </c>
      <c r="C186" t="s">
        <v>7</v>
      </c>
      <c r="D186" t="s">
        <v>68</v>
      </c>
      <c r="F186" t="s">
        <v>24</v>
      </c>
      <c r="H186" s="6">
        <v>2.3135316523974601E-8</v>
      </c>
    </row>
    <row r="187" spans="1:8" x14ac:dyDescent="0.25">
      <c r="A187" t="s">
        <v>63</v>
      </c>
      <c r="B187" s="2">
        <f t="shared" si="3"/>
        <v>1.5790696904662175E-2</v>
      </c>
      <c r="C187" t="s">
        <v>7</v>
      </c>
      <c r="D187" t="s">
        <v>68</v>
      </c>
      <c r="F187" t="s">
        <v>24</v>
      </c>
      <c r="H187" s="2">
        <v>1.4653766727526499E-2</v>
      </c>
    </row>
    <row r="188" spans="1:8" x14ac:dyDescent="0.25">
      <c r="A188" t="s">
        <v>121</v>
      </c>
      <c r="B188" s="2">
        <f t="shared" si="3"/>
        <v>7.7822345776558957E-2</v>
      </c>
      <c r="C188" t="s">
        <v>7</v>
      </c>
      <c r="D188" t="s">
        <v>68</v>
      </c>
      <c r="F188" t="s">
        <v>24</v>
      </c>
      <c r="H188" s="2">
        <v>7.2219136880646698E-2</v>
      </c>
    </row>
    <row r="189" spans="1:8" x14ac:dyDescent="0.25">
      <c r="A189" t="s">
        <v>122</v>
      </c>
      <c r="B189" s="2">
        <f t="shared" si="3"/>
        <v>1.5790696904662175E-2</v>
      </c>
      <c r="C189" t="s">
        <v>7</v>
      </c>
      <c r="D189" t="s">
        <v>68</v>
      </c>
      <c r="F189" t="s">
        <v>24</v>
      </c>
      <c r="H189" s="2">
        <v>1.4653766727526499E-2</v>
      </c>
    </row>
    <row r="190" spans="1:8" x14ac:dyDescent="0.25">
      <c r="A190" t="s">
        <v>123</v>
      </c>
      <c r="B190" s="2">
        <f t="shared" si="3"/>
        <v>8.2799356262269182E-7</v>
      </c>
      <c r="C190" t="s">
        <v>7</v>
      </c>
      <c r="D190" t="s">
        <v>68</v>
      </c>
      <c r="F190" t="s">
        <v>24</v>
      </c>
      <c r="H190" s="6">
        <v>7.68378026113858E-7</v>
      </c>
    </row>
    <row r="191" spans="1:8" x14ac:dyDescent="0.25">
      <c r="A191" t="s">
        <v>124</v>
      </c>
      <c r="B191" s="2">
        <f t="shared" si="3"/>
        <v>0.49770104857101621</v>
      </c>
      <c r="C191" t="s">
        <v>7</v>
      </c>
      <c r="D191" t="s">
        <v>68</v>
      </c>
      <c r="F191" t="s">
        <v>24</v>
      </c>
      <c r="H191" s="6">
        <v>0.461866573073903</v>
      </c>
    </row>
    <row r="192" spans="1:8" x14ac:dyDescent="0.25">
      <c r="A192" t="s">
        <v>125</v>
      </c>
      <c r="B192" s="2">
        <f t="shared" si="3"/>
        <v>7.8727256773960794E-2</v>
      </c>
      <c r="C192" t="s">
        <v>7</v>
      </c>
      <c r="D192" t="s">
        <v>68</v>
      </c>
      <c r="F192" t="s">
        <v>24</v>
      </c>
      <c r="H192" s="2">
        <v>7.3058894286235604E-2</v>
      </c>
    </row>
    <row r="193" spans="1:8" x14ac:dyDescent="0.25">
      <c r="A193" t="s">
        <v>32</v>
      </c>
      <c r="B193" s="2">
        <f t="shared" si="3"/>
        <v>1.592643355427252E-2</v>
      </c>
      <c r="C193" t="s">
        <v>7</v>
      </c>
      <c r="D193" t="s">
        <v>68</v>
      </c>
      <c r="F193" t="s">
        <v>24</v>
      </c>
      <c r="H193" s="2">
        <v>1.47797303383649E-2</v>
      </c>
    </row>
    <row r="194" spans="1:8" x14ac:dyDescent="0.25">
      <c r="A194" t="s">
        <v>126</v>
      </c>
      <c r="B194" s="2">
        <f t="shared" si="3"/>
        <v>0.81894445264867255</v>
      </c>
      <c r="C194" t="s">
        <v>7</v>
      </c>
      <c r="D194" t="s">
        <v>68</v>
      </c>
      <c r="F194" t="s">
        <v>24</v>
      </c>
      <c r="H194" s="2">
        <v>0.75998045205796805</v>
      </c>
    </row>
    <row r="195" spans="1:8" x14ac:dyDescent="0.25">
      <c r="A195" t="s">
        <v>127</v>
      </c>
      <c r="B195" s="2">
        <f t="shared" si="3"/>
        <v>8.68714557505775</v>
      </c>
      <c r="C195" t="s">
        <v>7</v>
      </c>
      <c r="D195" t="s">
        <v>68</v>
      </c>
      <c r="F195" t="s">
        <v>24</v>
      </c>
      <c r="H195" s="2">
        <v>8.0616710936535902</v>
      </c>
    </row>
    <row r="196" spans="1:8" x14ac:dyDescent="0.25">
      <c r="A196" t="s">
        <v>128</v>
      </c>
      <c r="B196" s="2">
        <f t="shared" si="3"/>
        <v>8.098953426746542</v>
      </c>
      <c r="C196" t="s">
        <v>7</v>
      </c>
      <c r="D196" t="s">
        <v>68</v>
      </c>
      <c r="F196" t="s">
        <v>24</v>
      </c>
      <c r="H196" s="2">
        <v>7.5158287800207901</v>
      </c>
    </row>
    <row r="197" spans="1:8" x14ac:dyDescent="0.25">
      <c r="A197" t="s">
        <v>129</v>
      </c>
      <c r="B197" s="2">
        <f t="shared" si="3"/>
        <v>8.2799356262269182E-7</v>
      </c>
      <c r="C197" t="s">
        <v>7</v>
      </c>
      <c r="D197" t="s">
        <v>68</v>
      </c>
      <c r="F197" t="s">
        <v>24</v>
      </c>
      <c r="H197" s="6">
        <v>7.68378026113858E-7</v>
      </c>
    </row>
    <row r="198" spans="1:8" x14ac:dyDescent="0.25">
      <c r="A198" t="s">
        <v>54</v>
      </c>
      <c r="B198" s="2">
        <f t="shared" si="3"/>
        <v>13347.437211677267</v>
      </c>
      <c r="C198" t="s">
        <v>7</v>
      </c>
      <c r="D198" t="s">
        <v>68</v>
      </c>
      <c r="F198" t="s">
        <v>24</v>
      </c>
      <c r="H198" s="2">
        <v>12386.4217324365</v>
      </c>
    </row>
    <row r="199" spans="1:8" x14ac:dyDescent="0.25">
      <c r="A199" t="s">
        <v>130</v>
      </c>
      <c r="B199" s="2">
        <f t="shared" si="3"/>
        <v>1.628839795323319E-2</v>
      </c>
      <c r="C199" t="s">
        <v>7</v>
      </c>
      <c r="D199" t="s">
        <v>68</v>
      </c>
      <c r="F199" t="s">
        <v>24</v>
      </c>
      <c r="H199" s="2">
        <v>1.51156333006004E-2</v>
      </c>
    </row>
    <row r="200" spans="1:8" x14ac:dyDescent="0.25">
      <c r="A200" t="s">
        <v>25</v>
      </c>
      <c r="B200" s="2">
        <f t="shared" si="3"/>
        <v>64.44776123495916</v>
      </c>
      <c r="C200" t="s">
        <v>26</v>
      </c>
      <c r="D200" t="s">
        <v>23</v>
      </c>
      <c r="F200" t="s">
        <v>24</v>
      </c>
      <c r="H200" s="2">
        <v>59.807522426042098</v>
      </c>
    </row>
    <row r="201" spans="1:8" x14ac:dyDescent="0.25">
      <c r="A201" t="s">
        <v>131</v>
      </c>
      <c r="B201" s="2">
        <f t="shared" si="3"/>
        <v>0.25518490126732113</v>
      </c>
      <c r="C201" t="s">
        <v>7</v>
      </c>
      <c r="D201" t="s">
        <v>68</v>
      </c>
      <c r="F201" t="s">
        <v>24</v>
      </c>
      <c r="H201" s="2">
        <v>0.23681158837607399</v>
      </c>
    </row>
    <row r="202" spans="1:8" x14ac:dyDescent="0.25">
      <c r="A202" t="s">
        <v>132</v>
      </c>
      <c r="B202" s="2">
        <f t="shared" si="3"/>
        <v>1.9727059743360241E-3</v>
      </c>
      <c r="C202" t="s">
        <v>7</v>
      </c>
      <c r="D202" t="s">
        <v>67</v>
      </c>
      <c r="F202" t="s">
        <v>24</v>
      </c>
      <c r="H202" s="2">
        <v>1.8306711441838301E-3</v>
      </c>
    </row>
    <row r="203" spans="1:8" x14ac:dyDescent="0.25">
      <c r="A203" t="s">
        <v>115</v>
      </c>
      <c r="B203" s="2">
        <f t="shared" si="3"/>
        <v>1.3799892710378124E-4</v>
      </c>
      <c r="C203" t="s">
        <v>7</v>
      </c>
      <c r="D203" t="s">
        <v>67</v>
      </c>
      <c r="F203" t="s">
        <v>24</v>
      </c>
      <c r="H203" s="2">
        <v>1.28063004352309E-4</v>
      </c>
    </row>
    <row r="204" spans="1:8" x14ac:dyDescent="0.25">
      <c r="A204" t="s">
        <v>55</v>
      </c>
      <c r="B204" s="2">
        <f t="shared" si="3"/>
        <v>0.16650362352193965</v>
      </c>
      <c r="C204" t="s">
        <v>7</v>
      </c>
      <c r="D204" t="s">
        <v>67</v>
      </c>
      <c r="F204" t="s">
        <v>24</v>
      </c>
      <c r="H204" s="2">
        <v>0.15451536262835999</v>
      </c>
    </row>
    <row r="205" spans="1:8" x14ac:dyDescent="0.25">
      <c r="A205" t="s">
        <v>53</v>
      </c>
      <c r="B205" s="2">
        <f t="shared" si="3"/>
        <v>0.25020789078161104</v>
      </c>
      <c r="C205" t="s">
        <v>7</v>
      </c>
      <c r="D205" t="s">
        <v>67</v>
      </c>
      <c r="F205" t="s">
        <v>24</v>
      </c>
      <c r="H205" s="2">
        <v>0.232192922645335</v>
      </c>
    </row>
    <row r="206" spans="1:8" x14ac:dyDescent="0.25">
      <c r="A206" t="s">
        <v>117</v>
      </c>
      <c r="B206" s="2">
        <f t="shared" si="3"/>
        <v>3.1490902709584273E-5</v>
      </c>
      <c r="C206" t="s">
        <v>7</v>
      </c>
      <c r="D206" t="s">
        <v>67</v>
      </c>
      <c r="F206" t="s">
        <v>24</v>
      </c>
      <c r="H206" s="6">
        <v>2.92235577144942E-5</v>
      </c>
    </row>
    <row r="207" spans="1:8" x14ac:dyDescent="0.25">
      <c r="A207" t="s">
        <v>133</v>
      </c>
      <c r="B207" s="2">
        <f t="shared" si="3"/>
        <v>15.700205804921985</v>
      </c>
      <c r="C207" t="s">
        <v>7</v>
      </c>
      <c r="D207" t="s">
        <v>67</v>
      </c>
      <c r="F207" t="s">
        <v>24</v>
      </c>
      <c r="H207" s="2">
        <v>14.5697909869676</v>
      </c>
    </row>
    <row r="208" spans="1:8" x14ac:dyDescent="0.25">
      <c r="A208" t="s">
        <v>118</v>
      </c>
      <c r="B208" s="2">
        <f t="shared" si="3"/>
        <v>9.3658288231091285E-4</v>
      </c>
      <c r="C208" t="s">
        <v>7</v>
      </c>
      <c r="D208" t="s">
        <v>67</v>
      </c>
      <c r="F208" t="s">
        <v>24</v>
      </c>
      <c r="H208" s="2">
        <v>8.6914891478452703E-4</v>
      </c>
    </row>
    <row r="209" spans="1:8" x14ac:dyDescent="0.25">
      <c r="A209" t="s">
        <v>119</v>
      </c>
      <c r="B209" s="2">
        <f t="shared" si="3"/>
        <v>1.7871992198686424E-5</v>
      </c>
      <c r="C209" t="s">
        <v>7</v>
      </c>
      <c r="D209" t="s">
        <v>67</v>
      </c>
      <c r="F209" t="s">
        <v>24</v>
      </c>
      <c r="H209" s="6">
        <v>1.6585208760380999E-5</v>
      </c>
    </row>
    <row r="210" spans="1:8" x14ac:dyDescent="0.25">
      <c r="A210" t="s">
        <v>120</v>
      </c>
      <c r="B210" s="2">
        <f t="shared" si="3"/>
        <v>4.3752446724379312E-3</v>
      </c>
      <c r="C210" t="s">
        <v>7</v>
      </c>
      <c r="D210" t="s">
        <v>67</v>
      </c>
      <c r="F210" t="s">
        <v>24</v>
      </c>
      <c r="H210" s="2">
        <v>4.0602270560223998E-3</v>
      </c>
    </row>
    <row r="211" spans="1:8" x14ac:dyDescent="0.25">
      <c r="A211" t="s">
        <v>65</v>
      </c>
      <c r="B211" s="2">
        <f t="shared" si="3"/>
        <v>0.15745451354792137</v>
      </c>
      <c r="C211" t="s">
        <v>7</v>
      </c>
      <c r="D211" t="s">
        <v>67</v>
      </c>
      <c r="F211" t="s">
        <v>24</v>
      </c>
      <c r="H211" s="2">
        <v>0.14611778857247101</v>
      </c>
    </row>
    <row r="212" spans="1:8" x14ac:dyDescent="0.25">
      <c r="A212" t="s">
        <v>49</v>
      </c>
      <c r="B212" s="2">
        <f t="shared" si="3"/>
        <v>9.7730387719399681E-2</v>
      </c>
      <c r="C212" t="s">
        <v>7</v>
      </c>
      <c r="D212" t="s">
        <v>67</v>
      </c>
      <c r="F212" t="s">
        <v>24</v>
      </c>
      <c r="H212" s="2">
        <v>9.0693799803602898E-2</v>
      </c>
    </row>
    <row r="213" spans="1:8" x14ac:dyDescent="0.25">
      <c r="A213" t="s">
        <v>46</v>
      </c>
      <c r="B213" s="2">
        <f t="shared" si="3"/>
        <v>0.11809088516094075</v>
      </c>
      <c r="C213" t="s">
        <v>7</v>
      </c>
      <c r="D213" t="s">
        <v>67</v>
      </c>
      <c r="F213" t="s">
        <v>24</v>
      </c>
      <c r="H213" s="2">
        <v>0.109588341429353</v>
      </c>
    </row>
    <row r="214" spans="1:8" x14ac:dyDescent="0.25">
      <c r="A214" t="s">
        <v>134</v>
      </c>
      <c r="B214" s="2">
        <f t="shared" si="3"/>
        <v>6.65109583090359E-3</v>
      </c>
      <c r="C214" t="s">
        <v>7</v>
      </c>
      <c r="D214" t="s">
        <v>67</v>
      </c>
      <c r="F214" t="s">
        <v>24</v>
      </c>
      <c r="H214" s="2">
        <v>6.1722169310785297E-3</v>
      </c>
    </row>
    <row r="215" spans="1:8" x14ac:dyDescent="0.25">
      <c r="A215" t="s">
        <v>121</v>
      </c>
      <c r="B215" s="2">
        <f t="shared" si="3"/>
        <v>6.9225691301241397E-4</v>
      </c>
      <c r="C215" t="s">
        <v>7</v>
      </c>
      <c r="D215" t="s">
        <v>67</v>
      </c>
      <c r="F215" t="s">
        <v>24</v>
      </c>
      <c r="H215" s="2">
        <v>6.4241441527552003E-4</v>
      </c>
    </row>
    <row r="216" spans="1:8" x14ac:dyDescent="0.25">
      <c r="A216" t="s">
        <v>122</v>
      </c>
      <c r="B216" s="2">
        <f t="shared" si="3"/>
        <v>5.6556937337615522E-4</v>
      </c>
      <c r="C216" t="s">
        <v>7</v>
      </c>
      <c r="D216" t="s">
        <v>67</v>
      </c>
      <c r="F216" t="s">
        <v>24</v>
      </c>
      <c r="H216" s="2">
        <v>5.2484837849307202E-4</v>
      </c>
    </row>
    <row r="217" spans="1:8" x14ac:dyDescent="0.25">
      <c r="A217" t="s">
        <v>123</v>
      </c>
      <c r="B217" s="2">
        <f t="shared" si="3"/>
        <v>1.0451722019991347E-5</v>
      </c>
      <c r="C217" t="s">
        <v>7</v>
      </c>
      <c r="D217" t="s">
        <v>67</v>
      </c>
      <c r="F217" t="s">
        <v>24</v>
      </c>
      <c r="H217" s="6">
        <v>9.6991980345519695E-6</v>
      </c>
    </row>
    <row r="218" spans="1:8" x14ac:dyDescent="0.25">
      <c r="A218" t="s">
        <v>125</v>
      </c>
      <c r="B218" s="2">
        <f t="shared" si="3"/>
        <v>1.9093622045178989E-3</v>
      </c>
      <c r="C218" t="s">
        <v>7</v>
      </c>
      <c r="D218" t="s">
        <v>67</v>
      </c>
      <c r="F218" t="s">
        <v>24</v>
      </c>
      <c r="H218" s="2">
        <v>1.7718881257926099E-3</v>
      </c>
    </row>
    <row r="219" spans="1:8" x14ac:dyDescent="0.25">
      <c r="A219" t="s">
        <v>60</v>
      </c>
      <c r="B219" s="2">
        <f t="shared" si="3"/>
        <v>0.52032382350606265</v>
      </c>
      <c r="C219" t="s">
        <v>7</v>
      </c>
      <c r="D219" t="s">
        <v>67</v>
      </c>
      <c r="F219" t="s">
        <v>24</v>
      </c>
      <c r="H219" s="2">
        <v>0.48286050821362603</v>
      </c>
    </row>
    <row r="220" spans="1:8" x14ac:dyDescent="0.25">
      <c r="A220" t="s">
        <v>48</v>
      </c>
      <c r="B220" s="2">
        <f t="shared" si="3"/>
        <v>53.842204345409918</v>
      </c>
      <c r="C220" t="s">
        <v>7</v>
      </c>
      <c r="D220" t="s">
        <v>67</v>
      </c>
      <c r="F220" t="s">
        <v>24</v>
      </c>
      <c r="H220" s="2">
        <v>49.965565632540397</v>
      </c>
    </row>
    <row r="221" spans="1:8" x14ac:dyDescent="0.25">
      <c r="A221" t="s">
        <v>59</v>
      </c>
      <c r="B221" s="2">
        <f t="shared" si="3"/>
        <v>9.7730387719399681E-2</v>
      </c>
      <c r="C221" t="s">
        <v>7</v>
      </c>
      <c r="D221" t="s">
        <v>67</v>
      </c>
      <c r="F221" t="s">
        <v>24</v>
      </c>
      <c r="H221" s="2">
        <v>9.0693799803602898E-2</v>
      </c>
    </row>
    <row r="222" spans="1:8" x14ac:dyDescent="0.25">
      <c r="A222" t="s">
        <v>130</v>
      </c>
      <c r="B222" s="2">
        <f t="shared" si="3"/>
        <v>9.2300921734988584E-4</v>
      </c>
      <c r="C222" t="s">
        <v>7</v>
      </c>
      <c r="D222" t="s">
        <v>67</v>
      </c>
      <c r="F222" t="s">
        <v>24</v>
      </c>
      <c r="H222" s="2">
        <v>8.5655255370069403E-4</v>
      </c>
    </row>
    <row r="223" spans="1:8" x14ac:dyDescent="0.25">
      <c r="A223" t="s">
        <v>25</v>
      </c>
      <c r="B223" s="2">
        <f t="shared" si="3"/>
        <v>365.20398033143641</v>
      </c>
      <c r="C223" t="s">
        <v>26</v>
      </c>
      <c r="D223" t="s">
        <v>66</v>
      </c>
      <c r="F223" t="s">
        <v>24</v>
      </c>
      <c r="H223" s="2">
        <v>338.90929374757297</v>
      </c>
    </row>
    <row r="224" spans="1:8" x14ac:dyDescent="0.25">
      <c r="A224" t="s">
        <v>131</v>
      </c>
      <c r="B224" s="2">
        <f t="shared" si="3"/>
        <v>9.4110743729792258E-3</v>
      </c>
      <c r="C224" t="s">
        <v>7</v>
      </c>
      <c r="D224" t="s">
        <v>67</v>
      </c>
      <c r="F224" t="s">
        <v>24</v>
      </c>
      <c r="H224" s="2">
        <v>8.7334770181247204E-3</v>
      </c>
    </row>
    <row r="225" spans="1:8" x14ac:dyDescent="0.25">
      <c r="A225" t="s">
        <v>64</v>
      </c>
      <c r="B225" s="2">
        <f t="shared" si="3"/>
        <v>1610.7415753752912</v>
      </c>
      <c r="C225" t="s">
        <v>7</v>
      </c>
      <c r="D225" t="s">
        <v>33</v>
      </c>
      <c r="F225" t="s">
        <v>24</v>
      </c>
      <c r="H225" s="2">
        <v>1494.76818194827</v>
      </c>
    </row>
    <row r="226" spans="1:8" x14ac:dyDescent="0.25">
      <c r="A226" t="s">
        <v>58</v>
      </c>
      <c r="B226" s="2">
        <f t="shared" si="3"/>
        <v>1162.8106316613685</v>
      </c>
      <c r="C226" t="s">
        <v>7</v>
      </c>
      <c r="D226" t="s">
        <v>33</v>
      </c>
      <c r="F226" t="s">
        <v>24</v>
      </c>
      <c r="H226" s="6">
        <v>1079.08826618175</v>
      </c>
    </row>
    <row r="227" spans="1:8" x14ac:dyDescent="0.25">
      <c r="A227" t="s">
        <v>100</v>
      </c>
      <c r="B227" s="2">
        <f t="shared" si="3"/>
        <v>7.1940424293446981</v>
      </c>
      <c r="C227" t="s">
        <v>104</v>
      </c>
      <c r="D227" t="s">
        <v>106</v>
      </c>
      <c r="F227" t="s">
        <v>24</v>
      </c>
      <c r="H227" s="2">
        <v>6.6760713744318796</v>
      </c>
    </row>
    <row r="228" spans="1:8" x14ac:dyDescent="0.25">
      <c r="A228" t="s">
        <v>135</v>
      </c>
      <c r="B228" s="2">
        <f t="shared" si="3"/>
        <v>0.36694140944644943</v>
      </c>
      <c r="C228" t="s">
        <v>7</v>
      </c>
      <c r="D228" t="s">
        <v>33</v>
      </c>
      <c r="F228" t="s">
        <v>24</v>
      </c>
      <c r="H228" s="2">
        <v>0.34052162796630497</v>
      </c>
    </row>
    <row r="229" spans="1:8" x14ac:dyDescent="0.25">
      <c r="A229" t="s">
        <v>136</v>
      </c>
      <c r="B229" s="2">
        <f t="shared" si="3"/>
        <v>0.1257826286388567</v>
      </c>
      <c r="C229" t="s">
        <v>7</v>
      </c>
      <c r="D229" t="s">
        <v>33</v>
      </c>
      <c r="F229" t="s">
        <v>24</v>
      </c>
      <c r="H229" s="2">
        <v>0.116726279376859</v>
      </c>
    </row>
    <row r="230" spans="1:8" x14ac:dyDescent="0.25">
      <c r="A230" t="s">
        <v>137</v>
      </c>
      <c r="B230" s="2">
        <f t="shared" si="3"/>
        <v>1.0044512071160517E-2</v>
      </c>
      <c r="C230" t="s">
        <v>7</v>
      </c>
      <c r="D230" t="s">
        <v>33</v>
      </c>
      <c r="F230" t="s">
        <v>24</v>
      </c>
      <c r="H230" s="2">
        <v>9.3213072020369592E-3</v>
      </c>
    </row>
    <row r="231" spans="1:8" x14ac:dyDescent="0.25">
      <c r="A231" t="s">
        <v>102</v>
      </c>
      <c r="B231" s="2">
        <f t="shared" si="3"/>
        <v>0.10135003170900701</v>
      </c>
      <c r="C231" t="s">
        <v>105</v>
      </c>
      <c r="D231" t="s">
        <v>106</v>
      </c>
      <c r="F231" t="s">
        <v>24</v>
      </c>
      <c r="H231" s="6">
        <v>9.4052829425958495E-2</v>
      </c>
    </row>
    <row r="232" spans="1:8" x14ac:dyDescent="0.25">
      <c r="A232" t="s">
        <v>103</v>
      </c>
      <c r="B232" s="2">
        <f t="shared" si="3"/>
        <v>0.10135003170900701</v>
      </c>
      <c r="C232" t="s">
        <v>105</v>
      </c>
      <c r="D232" t="s">
        <v>106</v>
      </c>
      <c r="F232" t="s">
        <v>24</v>
      </c>
      <c r="H232" s="6">
        <v>9.4052829425958495E-2</v>
      </c>
    </row>
    <row r="233" spans="1:8" x14ac:dyDescent="0.25">
      <c r="A233" t="s">
        <v>51</v>
      </c>
      <c r="B233" s="2">
        <f t="shared" si="3"/>
        <v>423.95080228276299</v>
      </c>
      <c r="C233" t="s">
        <v>26</v>
      </c>
      <c r="D233" t="s">
        <v>69</v>
      </c>
      <c r="F233" t="s">
        <v>24</v>
      </c>
      <c r="H233" s="6">
        <v>393.42634451840399</v>
      </c>
    </row>
    <row r="234" spans="1:8" x14ac:dyDescent="0.25">
      <c r="A234" t="s">
        <v>50</v>
      </c>
      <c r="B234" s="2">
        <f t="shared" si="3"/>
        <v>5.7009392836316497</v>
      </c>
      <c r="C234" t="s">
        <v>26</v>
      </c>
      <c r="D234" t="s">
        <v>69</v>
      </c>
      <c r="F234" t="s">
        <v>24</v>
      </c>
      <c r="H234" s="6">
        <v>5.2904716552101698</v>
      </c>
    </row>
    <row r="235" spans="1:8" x14ac:dyDescent="0.25">
      <c r="A235" t="s">
        <v>71</v>
      </c>
      <c r="B235" s="2">
        <f>B175</f>
        <v>1</v>
      </c>
      <c r="C235" t="s">
        <v>7</v>
      </c>
      <c r="D235" t="s">
        <v>33</v>
      </c>
      <c r="F235" t="s">
        <v>24</v>
      </c>
      <c r="H235" t="s">
        <v>110</v>
      </c>
    </row>
    <row r="236" spans="1:8" x14ac:dyDescent="0.25">
      <c r="B236" s="6"/>
    </row>
    <row r="238" spans="1:8" ht="15.75" x14ac:dyDescent="0.25">
      <c r="A238" s="1" t="s">
        <v>0</v>
      </c>
      <c r="B238" s="1" t="s">
        <v>44</v>
      </c>
    </row>
    <row r="239" spans="1:8" x14ac:dyDescent="0.25">
      <c r="A239" t="s">
        <v>1</v>
      </c>
      <c r="B239" t="s">
        <v>108</v>
      </c>
    </row>
    <row r="240" spans="1:8" x14ac:dyDescent="0.25">
      <c r="A240" t="s">
        <v>2</v>
      </c>
      <c r="B240" t="s">
        <v>77</v>
      </c>
    </row>
    <row r="241" spans="1:12" x14ac:dyDescent="0.25">
      <c r="A241" t="s">
        <v>4</v>
      </c>
      <c r="B241">
        <v>1</v>
      </c>
    </row>
    <row r="242" spans="1:12" x14ac:dyDescent="0.25">
      <c r="A242" t="s">
        <v>5</v>
      </c>
      <c r="B242" t="s">
        <v>74</v>
      </c>
    </row>
    <row r="243" spans="1:12" x14ac:dyDescent="0.25">
      <c r="A243" t="s">
        <v>6</v>
      </c>
      <c r="B243" t="s">
        <v>7</v>
      </c>
    </row>
    <row r="244" spans="1:12" x14ac:dyDescent="0.25">
      <c r="A244" s="3" t="s">
        <v>8</v>
      </c>
      <c r="B244"/>
    </row>
    <row r="245" spans="1:12" x14ac:dyDescent="0.25">
      <c r="A245" t="s">
        <v>9</v>
      </c>
      <c r="B245" t="s">
        <v>10</v>
      </c>
      <c r="C245" t="s">
        <v>6</v>
      </c>
      <c r="D245" t="s">
        <v>21</v>
      </c>
      <c r="E245" t="s">
        <v>2</v>
      </c>
      <c r="F245" t="s">
        <v>11</v>
      </c>
      <c r="G245" t="s">
        <v>5</v>
      </c>
      <c r="H245" s="4" t="s">
        <v>1</v>
      </c>
    </row>
    <row r="246" spans="1:12" x14ac:dyDescent="0.25">
      <c r="A246" t="s">
        <v>87</v>
      </c>
      <c r="B246" s="2">
        <f>H246*0.18/0.08</f>
        <v>4.2418245949809974E-2</v>
      </c>
      <c r="C246" t="s">
        <v>7</v>
      </c>
      <c r="E246" t="s">
        <v>3</v>
      </c>
      <c r="F246" t="s">
        <v>13</v>
      </c>
      <c r="G246" t="s">
        <v>97</v>
      </c>
      <c r="H246">
        <v>1.88525537554711E-2</v>
      </c>
      <c r="K246">
        <v>1.8852553755471201E-2</v>
      </c>
      <c r="L246" t="s">
        <v>97</v>
      </c>
    </row>
    <row r="247" spans="1:12" x14ac:dyDescent="0.25">
      <c r="A247" t="s">
        <v>83</v>
      </c>
      <c r="B247" s="2">
        <f t="shared" ref="B247:B310" si="4">H247*0.18/0.08</f>
        <v>3.7789083251501174E-10</v>
      </c>
      <c r="C247" t="s">
        <v>6</v>
      </c>
      <c r="E247" t="s">
        <v>3</v>
      </c>
      <c r="F247" t="s">
        <v>13</v>
      </c>
      <c r="G247" t="s">
        <v>93</v>
      </c>
      <c r="H247" s="7">
        <v>1.6795148111778299E-10</v>
      </c>
      <c r="K247" s="7">
        <v>1.6795148111778299E-10</v>
      </c>
      <c r="L247" t="s">
        <v>93</v>
      </c>
    </row>
    <row r="248" spans="1:12" x14ac:dyDescent="0.25">
      <c r="A248" t="s">
        <v>85</v>
      </c>
      <c r="B248" s="2">
        <f t="shared" si="4"/>
        <v>3977.3010122204851</v>
      </c>
      <c r="C248" t="s">
        <v>7</v>
      </c>
      <c r="E248" t="s">
        <v>3</v>
      </c>
      <c r="F248" t="s">
        <v>13</v>
      </c>
      <c r="G248" t="s">
        <v>95</v>
      </c>
      <c r="H248">
        <v>1767.6893387646601</v>
      </c>
      <c r="K248">
        <v>1767.6893387646701</v>
      </c>
      <c r="L248" t="s">
        <v>95</v>
      </c>
    </row>
    <row r="249" spans="1:12" x14ac:dyDescent="0.25">
      <c r="A249" t="s">
        <v>79</v>
      </c>
      <c r="B249" s="2">
        <f t="shared" si="4"/>
        <v>19.177959750136854</v>
      </c>
      <c r="C249" t="s">
        <v>7</v>
      </c>
      <c r="E249" t="s">
        <v>3</v>
      </c>
      <c r="F249" t="s">
        <v>13</v>
      </c>
      <c r="G249" t="s">
        <v>89</v>
      </c>
      <c r="H249">
        <v>8.5235376667274902</v>
      </c>
      <c r="K249">
        <v>8.5235376667274991</v>
      </c>
      <c r="L249" t="s">
        <v>89</v>
      </c>
    </row>
    <row r="250" spans="1:12" x14ac:dyDescent="0.25">
      <c r="A250" t="s">
        <v>81</v>
      </c>
      <c r="B250" s="2">
        <f t="shared" si="4"/>
        <v>1.8800068917621845E-3</v>
      </c>
      <c r="C250" t="s">
        <v>99</v>
      </c>
      <c r="E250" t="s">
        <v>3</v>
      </c>
      <c r="F250" t="s">
        <v>13</v>
      </c>
      <c r="G250" t="s">
        <v>91</v>
      </c>
      <c r="H250">
        <v>8.3555861856097102E-4</v>
      </c>
      <c r="K250">
        <v>8.3555861856097102E-4</v>
      </c>
      <c r="L250" t="s">
        <v>91</v>
      </c>
    </row>
    <row r="251" spans="1:12" x14ac:dyDescent="0.25">
      <c r="A251" t="s">
        <v>28</v>
      </c>
      <c r="B251" s="2">
        <f t="shared" si="4"/>
        <v>6518.6168608839589</v>
      </c>
      <c r="C251" t="s">
        <v>19</v>
      </c>
      <c r="E251" t="s">
        <v>3</v>
      </c>
      <c r="F251" t="s">
        <v>13</v>
      </c>
      <c r="G251" t="s">
        <v>29</v>
      </c>
      <c r="H251">
        <v>2897.1630492817599</v>
      </c>
      <c r="K251">
        <v>2897.1630492817599</v>
      </c>
      <c r="L251" t="s">
        <v>29</v>
      </c>
    </row>
    <row r="252" spans="1:12" x14ac:dyDescent="0.25">
      <c r="A252" t="s">
        <v>34</v>
      </c>
      <c r="B252" s="2">
        <f t="shared" si="4"/>
        <v>24846.322237861947</v>
      </c>
      <c r="C252" t="s">
        <v>17</v>
      </c>
      <c r="E252" t="s">
        <v>77</v>
      </c>
      <c r="F252" t="s">
        <v>13</v>
      </c>
      <c r="G252" t="s">
        <v>18</v>
      </c>
      <c r="H252">
        <v>11042.809883494199</v>
      </c>
      <c r="K252">
        <v>11042.809883494199</v>
      </c>
      <c r="L252" t="s">
        <v>18</v>
      </c>
    </row>
    <row r="253" spans="1:12" x14ac:dyDescent="0.25">
      <c r="A253" t="s">
        <v>78</v>
      </c>
      <c r="B253" s="2">
        <f t="shared" si="4"/>
        <v>85206.641858264469</v>
      </c>
      <c r="C253" t="s">
        <v>19</v>
      </c>
      <c r="E253" t="s">
        <v>15</v>
      </c>
      <c r="F253" t="s">
        <v>13</v>
      </c>
      <c r="G253" t="s">
        <v>20</v>
      </c>
      <c r="H253">
        <v>37869.618603673101</v>
      </c>
      <c r="K253">
        <v>51855.019795115601</v>
      </c>
      <c r="L253" t="s">
        <v>20</v>
      </c>
    </row>
    <row r="254" spans="1:12" x14ac:dyDescent="0.25">
      <c r="A254" t="s">
        <v>78</v>
      </c>
      <c r="B254" s="2">
        <f t="shared" si="4"/>
        <v>31467.152680745403</v>
      </c>
      <c r="C254" t="s">
        <v>19</v>
      </c>
      <c r="E254" t="s">
        <v>111</v>
      </c>
      <c r="F254" t="s">
        <v>13</v>
      </c>
      <c r="G254" t="s">
        <v>20</v>
      </c>
      <c r="H254">
        <v>13985.401191442401</v>
      </c>
      <c r="K254">
        <v>1.3268167008304901</v>
      </c>
      <c r="L254" t="s">
        <v>98</v>
      </c>
    </row>
    <row r="255" spans="1:12" x14ac:dyDescent="0.25">
      <c r="A255" t="s">
        <v>88</v>
      </c>
      <c r="B255" s="2">
        <f t="shared" si="4"/>
        <v>0.93291799277143561</v>
      </c>
      <c r="C255" t="s">
        <v>7</v>
      </c>
      <c r="E255" t="s">
        <v>112</v>
      </c>
      <c r="F255" t="s">
        <v>13</v>
      </c>
      <c r="G255" t="s">
        <v>98</v>
      </c>
      <c r="H255">
        <v>0.41463021900952701</v>
      </c>
      <c r="K255">
        <v>75.158287800208001</v>
      </c>
      <c r="L255" t="s">
        <v>92</v>
      </c>
    </row>
    <row r="256" spans="1:12" x14ac:dyDescent="0.25">
      <c r="A256" t="s">
        <v>88</v>
      </c>
      <c r="B256" s="2">
        <f t="shared" si="4"/>
        <v>2.05241958409716</v>
      </c>
      <c r="C256" t="s">
        <v>7</v>
      </c>
      <c r="E256" t="s">
        <v>15</v>
      </c>
      <c r="F256" t="s">
        <v>13</v>
      </c>
      <c r="G256" t="s">
        <v>98</v>
      </c>
      <c r="H256">
        <v>0.91218648182095996</v>
      </c>
      <c r="K256" s="7">
        <v>2.0951947269443498E-6</v>
      </c>
      <c r="L256" t="s">
        <v>94</v>
      </c>
    </row>
    <row r="257" spans="1:12" x14ac:dyDescent="0.25">
      <c r="A257" t="s">
        <v>82</v>
      </c>
      <c r="B257" s="2">
        <f t="shared" si="4"/>
        <v>56.379740883266706</v>
      </c>
      <c r="C257" t="s">
        <v>7</v>
      </c>
      <c r="E257" t="s">
        <v>111</v>
      </c>
      <c r="F257" t="s">
        <v>13</v>
      </c>
      <c r="G257" t="s">
        <v>92</v>
      </c>
      <c r="H257">
        <v>25.057662614785201</v>
      </c>
      <c r="K257">
        <v>-17424.96616597</v>
      </c>
      <c r="L257" t="s">
        <v>90</v>
      </c>
    </row>
    <row r="258" spans="1:12" x14ac:dyDescent="0.25">
      <c r="A258" t="s">
        <v>82</v>
      </c>
      <c r="B258" s="2">
        <f t="shared" si="4"/>
        <v>112.72640666720106</v>
      </c>
      <c r="C258" t="s">
        <v>7</v>
      </c>
      <c r="E258" t="s">
        <v>15</v>
      </c>
      <c r="F258" t="s">
        <v>13</v>
      </c>
      <c r="G258" t="s">
        <v>92</v>
      </c>
      <c r="H258">
        <v>50.1006251854227</v>
      </c>
      <c r="K258" s="7">
        <v>6.0882411905196394E-8</v>
      </c>
      <c r="L258" t="s">
        <v>40</v>
      </c>
    </row>
    <row r="259" spans="1:12" x14ac:dyDescent="0.25">
      <c r="A259" t="s">
        <v>84</v>
      </c>
      <c r="B259" s="2">
        <f t="shared" si="4"/>
        <v>4.7141881356247651E-6</v>
      </c>
      <c r="C259" t="s">
        <v>6</v>
      </c>
      <c r="E259" t="s">
        <v>3</v>
      </c>
      <c r="F259" t="s">
        <v>13</v>
      </c>
      <c r="G259" t="s">
        <v>94</v>
      </c>
      <c r="H259" s="7">
        <v>2.0951947269443401E-6</v>
      </c>
      <c r="K259">
        <v>-10161.0646076259</v>
      </c>
      <c r="L259" t="s">
        <v>96</v>
      </c>
    </row>
    <row r="260" spans="1:12" x14ac:dyDescent="0.25">
      <c r="A260" t="s">
        <v>80</v>
      </c>
      <c r="B260" s="2">
        <f t="shared" si="4"/>
        <v>-39206.173873432497</v>
      </c>
      <c r="C260" t="s">
        <v>7</v>
      </c>
      <c r="E260" t="s">
        <v>3</v>
      </c>
      <c r="F260" t="s">
        <v>13</v>
      </c>
      <c r="G260" t="s">
        <v>90</v>
      </c>
      <c r="H260">
        <v>-17424.96616597</v>
      </c>
    </row>
    <row r="261" spans="1:12" x14ac:dyDescent="0.25">
      <c r="A261" t="s">
        <v>42</v>
      </c>
      <c r="B261" s="2">
        <f t="shared" si="4"/>
        <v>1.3698542678669187E-7</v>
      </c>
      <c r="C261" t="s">
        <v>6</v>
      </c>
      <c r="E261" t="s">
        <v>3</v>
      </c>
      <c r="F261" t="s">
        <v>13</v>
      </c>
      <c r="G261" t="s">
        <v>40</v>
      </c>
      <c r="H261" s="7">
        <v>6.0882411905196394E-8</v>
      </c>
    </row>
    <row r="262" spans="1:12" x14ac:dyDescent="0.25">
      <c r="A262" t="s">
        <v>86</v>
      </c>
      <c r="B262" s="2">
        <f t="shared" si="4"/>
        <v>-22862.395367158049</v>
      </c>
      <c r="C262" t="s">
        <v>7</v>
      </c>
      <c r="E262" t="s">
        <v>3</v>
      </c>
      <c r="F262" t="s">
        <v>13</v>
      </c>
      <c r="G262" t="s">
        <v>96</v>
      </c>
      <c r="H262">
        <v>-10161.0646076258</v>
      </c>
    </row>
    <row r="263" spans="1:12" x14ac:dyDescent="0.25">
      <c r="A263" t="s">
        <v>44</v>
      </c>
      <c r="B263" s="2">
        <f>1/0.25*0.07</f>
        <v>0.28000000000000003</v>
      </c>
      <c r="C263" t="s">
        <v>7</v>
      </c>
      <c r="E263" t="s">
        <v>77</v>
      </c>
      <c r="F263" t="s">
        <v>12</v>
      </c>
      <c r="G263" t="s">
        <v>74</v>
      </c>
      <c r="H263" t="s">
        <v>138</v>
      </c>
    </row>
    <row r="264" spans="1:12" x14ac:dyDescent="0.25">
      <c r="A264" t="s">
        <v>114</v>
      </c>
      <c r="B264" s="2">
        <f t="shared" si="4"/>
        <v>6.93429677665047E-3</v>
      </c>
      <c r="C264" t="s">
        <v>7</v>
      </c>
      <c r="D264" t="s">
        <v>68</v>
      </c>
      <c r="F264" t="s">
        <v>24</v>
      </c>
      <c r="H264" s="2">
        <v>3.0819096785113199E-3</v>
      </c>
    </row>
    <row r="265" spans="1:12" x14ac:dyDescent="0.25">
      <c r="A265" t="s">
        <v>115</v>
      </c>
      <c r="B265" s="2">
        <f t="shared" si="4"/>
        <v>3.0420212017458377E-2</v>
      </c>
      <c r="C265" t="s">
        <v>7</v>
      </c>
      <c r="D265" t="s">
        <v>68</v>
      </c>
      <c r="F265" t="s">
        <v>24</v>
      </c>
      <c r="H265" s="2">
        <v>1.3520094229981501E-2</v>
      </c>
    </row>
    <row r="266" spans="1:12" x14ac:dyDescent="0.25">
      <c r="A266" t="s">
        <v>116</v>
      </c>
      <c r="B266" s="2">
        <f t="shared" si="4"/>
        <v>9.0126963554830201E-5</v>
      </c>
      <c r="C266" t="s">
        <v>7</v>
      </c>
      <c r="D266" t="s">
        <v>68</v>
      </c>
      <c r="F266" t="s">
        <v>24</v>
      </c>
      <c r="H266" s="6">
        <v>4.0056428246591201E-5</v>
      </c>
    </row>
    <row r="267" spans="1:12" x14ac:dyDescent="0.25">
      <c r="A267" t="s">
        <v>52</v>
      </c>
      <c r="B267" s="2">
        <f t="shared" si="4"/>
        <v>3.4671483883252349E-4</v>
      </c>
      <c r="C267" t="s">
        <v>7</v>
      </c>
      <c r="D267" t="s">
        <v>68</v>
      </c>
      <c r="F267" t="s">
        <v>24</v>
      </c>
      <c r="H267" s="6">
        <v>1.54095483925566E-4</v>
      </c>
    </row>
    <row r="268" spans="1:12" x14ac:dyDescent="0.25">
      <c r="A268" t="s">
        <v>117</v>
      </c>
      <c r="B268" s="2">
        <f t="shared" si="4"/>
        <v>3.8166974084016225E-6</v>
      </c>
      <c r="C268" t="s">
        <v>7</v>
      </c>
      <c r="D268" t="s">
        <v>68</v>
      </c>
      <c r="F268" t="s">
        <v>24</v>
      </c>
      <c r="H268" s="6">
        <v>1.6963099592896101E-6</v>
      </c>
    </row>
    <row r="269" spans="1:12" x14ac:dyDescent="0.25">
      <c r="A269" t="s">
        <v>22</v>
      </c>
      <c r="B269" s="2">
        <f t="shared" si="4"/>
        <v>934.33508339336549</v>
      </c>
      <c r="C269" t="s">
        <v>7</v>
      </c>
      <c r="D269" t="s">
        <v>23</v>
      </c>
      <c r="F269" t="s">
        <v>24</v>
      </c>
      <c r="H269" s="2">
        <v>415.26003706371802</v>
      </c>
    </row>
    <row r="270" spans="1:12" x14ac:dyDescent="0.25">
      <c r="A270" t="s">
        <v>101</v>
      </c>
      <c r="B270" s="2">
        <f t="shared" si="4"/>
        <v>8.4742019191491291</v>
      </c>
      <c r="C270" t="s">
        <v>7</v>
      </c>
      <c r="D270" t="s">
        <v>68</v>
      </c>
      <c r="F270" t="s">
        <v>24</v>
      </c>
      <c r="H270" s="6">
        <v>3.7663119640662801</v>
      </c>
    </row>
    <row r="271" spans="1:12" x14ac:dyDescent="0.25">
      <c r="A271" t="s">
        <v>118</v>
      </c>
      <c r="B271" s="2">
        <f t="shared" si="4"/>
        <v>3.467148388325235E-3</v>
      </c>
      <c r="C271" t="s">
        <v>7</v>
      </c>
      <c r="D271" t="s">
        <v>68</v>
      </c>
      <c r="F271" t="s">
        <v>24</v>
      </c>
      <c r="H271" s="2">
        <v>1.54095483925566E-3</v>
      </c>
    </row>
    <row r="272" spans="1:12" x14ac:dyDescent="0.25">
      <c r="A272" t="s">
        <v>119</v>
      </c>
      <c r="B272" s="2">
        <f t="shared" si="4"/>
        <v>0.15682469549373002</v>
      </c>
      <c r="C272" t="s">
        <v>7</v>
      </c>
      <c r="D272" t="s">
        <v>68</v>
      </c>
      <c r="F272" t="s">
        <v>24</v>
      </c>
      <c r="H272" s="6">
        <v>6.9699864663880007E-2</v>
      </c>
    </row>
    <row r="273" spans="1:8" x14ac:dyDescent="0.25">
      <c r="A273" t="s">
        <v>120</v>
      </c>
      <c r="B273" s="2">
        <f t="shared" si="4"/>
        <v>0.20972941204583159</v>
      </c>
      <c r="C273" t="s">
        <v>7</v>
      </c>
      <c r="D273" t="s">
        <v>68</v>
      </c>
      <c r="F273" t="s">
        <v>24</v>
      </c>
      <c r="H273" s="2">
        <v>9.3213072020369603E-2</v>
      </c>
    </row>
    <row r="274" spans="1:8" x14ac:dyDescent="0.25">
      <c r="A274" t="s">
        <v>47</v>
      </c>
      <c r="B274" s="2">
        <f t="shared" si="4"/>
        <v>5.2054462178942849E-8</v>
      </c>
      <c r="C274" t="s">
        <v>7</v>
      </c>
      <c r="D274" t="s">
        <v>68</v>
      </c>
      <c r="F274" t="s">
        <v>24</v>
      </c>
      <c r="H274" s="6">
        <v>2.3135316523974601E-8</v>
      </c>
    </row>
    <row r="275" spans="1:8" x14ac:dyDescent="0.25">
      <c r="A275" t="s">
        <v>63</v>
      </c>
      <c r="B275" s="2">
        <f t="shared" si="4"/>
        <v>3.2970975136934623E-2</v>
      </c>
      <c r="C275" t="s">
        <v>7</v>
      </c>
      <c r="D275" t="s">
        <v>68</v>
      </c>
      <c r="F275" t="s">
        <v>24</v>
      </c>
      <c r="H275" s="2">
        <v>1.4653766727526499E-2</v>
      </c>
    </row>
    <row r="276" spans="1:8" x14ac:dyDescent="0.25">
      <c r="A276" t="s">
        <v>121</v>
      </c>
      <c r="B276" s="2">
        <f t="shared" si="4"/>
        <v>0.16249305798145505</v>
      </c>
      <c r="C276" t="s">
        <v>7</v>
      </c>
      <c r="D276" t="s">
        <v>68</v>
      </c>
      <c r="F276" t="s">
        <v>24</v>
      </c>
      <c r="H276" s="2">
        <v>7.2219136880646698E-2</v>
      </c>
    </row>
    <row r="277" spans="1:8" x14ac:dyDescent="0.25">
      <c r="A277" t="s">
        <v>122</v>
      </c>
      <c r="B277" s="2">
        <f t="shared" si="4"/>
        <v>3.2970975136934623E-2</v>
      </c>
      <c r="C277" t="s">
        <v>7</v>
      </c>
      <c r="D277" t="s">
        <v>68</v>
      </c>
      <c r="F277" t="s">
        <v>24</v>
      </c>
      <c r="H277" s="2">
        <v>1.4653766727526499E-2</v>
      </c>
    </row>
    <row r="278" spans="1:8" x14ac:dyDescent="0.25">
      <c r="A278" t="s">
        <v>123</v>
      </c>
      <c r="B278" s="2">
        <f t="shared" si="4"/>
        <v>1.7288505587561805E-6</v>
      </c>
      <c r="C278" t="s">
        <v>7</v>
      </c>
      <c r="D278" t="s">
        <v>68</v>
      </c>
      <c r="F278" t="s">
        <v>24</v>
      </c>
      <c r="H278" s="6">
        <v>7.68378026113858E-7</v>
      </c>
    </row>
    <row r="279" spans="1:8" x14ac:dyDescent="0.25">
      <c r="A279" t="s">
        <v>124</v>
      </c>
      <c r="B279" s="2">
        <f t="shared" si="4"/>
        <v>1.0391997894162817</v>
      </c>
      <c r="C279" t="s">
        <v>7</v>
      </c>
      <c r="D279" t="s">
        <v>68</v>
      </c>
      <c r="F279" t="s">
        <v>24</v>
      </c>
      <c r="H279" s="6">
        <v>0.461866573073903</v>
      </c>
    </row>
    <row r="280" spans="1:8" x14ac:dyDescent="0.25">
      <c r="A280" t="s">
        <v>125</v>
      </c>
      <c r="B280" s="2">
        <f t="shared" si="4"/>
        <v>0.1643825121440301</v>
      </c>
      <c r="C280" t="s">
        <v>7</v>
      </c>
      <c r="D280" t="s">
        <v>68</v>
      </c>
      <c r="F280" t="s">
        <v>24</v>
      </c>
      <c r="H280" s="2">
        <v>7.3058894286235604E-2</v>
      </c>
    </row>
    <row r="281" spans="1:8" x14ac:dyDescent="0.25">
      <c r="A281" t="s">
        <v>32</v>
      </c>
      <c r="B281" s="2">
        <f t="shared" si="4"/>
        <v>3.3254393261321021E-2</v>
      </c>
      <c r="C281" t="s">
        <v>7</v>
      </c>
      <c r="D281" t="s">
        <v>68</v>
      </c>
      <c r="F281" t="s">
        <v>24</v>
      </c>
      <c r="H281" s="2">
        <v>1.47797303383649E-2</v>
      </c>
    </row>
    <row r="282" spans="1:8" x14ac:dyDescent="0.25">
      <c r="A282" t="s">
        <v>126</v>
      </c>
      <c r="B282" s="2">
        <f t="shared" si="4"/>
        <v>1.709956017130428</v>
      </c>
      <c r="C282" t="s">
        <v>7</v>
      </c>
      <c r="D282" t="s">
        <v>68</v>
      </c>
      <c r="F282" t="s">
        <v>24</v>
      </c>
      <c r="H282" s="2">
        <v>0.75998045205796805</v>
      </c>
    </row>
    <row r="283" spans="1:8" x14ac:dyDescent="0.25">
      <c r="A283" t="s">
        <v>127</v>
      </c>
      <c r="B283" s="2">
        <f t="shared" si="4"/>
        <v>18.138759960720577</v>
      </c>
      <c r="C283" t="s">
        <v>7</v>
      </c>
      <c r="D283" t="s">
        <v>68</v>
      </c>
      <c r="F283" t="s">
        <v>24</v>
      </c>
      <c r="H283" s="2">
        <v>8.0616710936535902</v>
      </c>
    </row>
    <row r="284" spans="1:8" x14ac:dyDescent="0.25">
      <c r="A284" t="s">
        <v>128</v>
      </c>
      <c r="B284" s="2">
        <f t="shared" si="4"/>
        <v>16.910614755046776</v>
      </c>
      <c r="C284" t="s">
        <v>7</v>
      </c>
      <c r="D284" t="s">
        <v>68</v>
      </c>
      <c r="F284" t="s">
        <v>24</v>
      </c>
      <c r="H284" s="2">
        <v>7.5158287800207901</v>
      </c>
    </row>
    <row r="285" spans="1:8" x14ac:dyDescent="0.25">
      <c r="A285" t="s">
        <v>129</v>
      </c>
      <c r="B285" s="2">
        <f t="shared" si="4"/>
        <v>1.7288505587561805E-6</v>
      </c>
      <c r="C285" t="s">
        <v>7</v>
      </c>
      <c r="D285" t="s">
        <v>68</v>
      </c>
      <c r="F285" t="s">
        <v>24</v>
      </c>
      <c r="H285" s="6">
        <v>7.68378026113858E-7</v>
      </c>
    </row>
    <row r="286" spans="1:8" x14ac:dyDescent="0.25">
      <c r="A286" t="s">
        <v>54</v>
      </c>
      <c r="B286" s="2">
        <f t="shared" si="4"/>
        <v>27869.448897982125</v>
      </c>
      <c r="C286" t="s">
        <v>7</v>
      </c>
      <c r="D286" t="s">
        <v>68</v>
      </c>
      <c r="F286" t="s">
        <v>24</v>
      </c>
      <c r="H286" s="2">
        <v>12386.4217324365</v>
      </c>
    </row>
    <row r="287" spans="1:8" x14ac:dyDescent="0.25">
      <c r="A287" t="s">
        <v>130</v>
      </c>
      <c r="B287" s="2">
        <f t="shared" si="4"/>
        <v>3.4010174926350896E-2</v>
      </c>
      <c r="C287" t="s">
        <v>7</v>
      </c>
      <c r="D287" t="s">
        <v>68</v>
      </c>
      <c r="F287" t="s">
        <v>24</v>
      </c>
      <c r="H287" s="2">
        <v>1.51156333006004E-2</v>
      </c>
    </row>
    <row r="288" spans="1:8" x14ac:dyDescent="0.25">
      <c r="A288" t="s">
        <v>25</v>
      </c>
      <c r="B288" s="2">
        <f t="shared" si="4"/>
        <v>134.56692545859471</v>
      </c>
      <c r="C288" t="s">
        <v>26</v>
      </c>
      <c r="D288" t="s">
        <v>23</v>
      </c>
      <c r="F288" t="s">
        <v>24</v>
      </c>
      <c r="H288" s="2">
        <v>59.807522426042098</v>
      </c>
    </row>
    <row r="289" spans="1:8" x14ac:dyDescent="0.25">
      <c r="A289" t="s">
        <v>131</v>
      </c>
      <c r="B289" s="2">
        <f t="shared" si="4"/>
        <v>0.53282607384616643</v>
      </c>
      <c r="C289" t="s">
        <v>7</v>
      </c>
      <c r="D289" t="s">
        <v>68</v>
      </c>
      <c r="F289" t="s">
        <v>24</v>
      </c>
      <c r="H289" s="2">
        <v>0.23681158837607399</v>
      </c>
    </row>
    <row r="290" spans="1:8" x14ac:dyDescent="0.25">
      <c r="A290" t="s">
        <v>132</v>
      </c>
      <c r="B290" s="2">
        <f t="shared" si="4"/>
        <v>4.119010074413617E-3</v>
      </c>
      <c r="C290" t="s">
        <v>7</v>
      </c>
      <c r="D290" t="s">
        <v>67</v>
      </c>
      <c r="F290" t="s">
        <v>24</v>
      </c>
      <c r="H290" s="2">
        <v>1.8306711441838301E-3</v>
      </c>
    </row>
    <row r="291" spans="1:8" x14ac:dyDescent="0.25">
      <c r="A291" t="s">
        <v>115</v>
      </c>
      <c r="B291" s="2">
        <f t="shared" si="4"/>
        <v>2.8814175979269524E-4</v>
      </c>
      <c r="C291" t="s">
        <v>7</v>
      </c>
      <c r="D291" t="s">
        <v>67</v>
      </c>
      <c r="F291" t="s">
        <v>24</v>
      </c>
      <c r="H291" s="2">
        <v>1.28063004352309E-4</v>
      </c>
    </row>
    <row r="292" spans="1:8" x14ac:dyDescent="0.25">
      <c r="A292" t="s">
        <v>55</v>
      </c>
      <c r="B292" s="2">
        <f t="shared" si="4"/>
        <v>0.34765956591380998</v>
      </c>
      <c r="C292" t="s">
        <v>7</v>
      </c>
      <c r="D292" t="s">
        <v>67</v>
      </c>
      <c r="F292" t="s">
        <v>24</v>
      </c>
      <c r="H292" s="2">
        <v>0.15451536262835999</v>
      </c>
    </row>
    <row r="293" spans="1:8" x14ac:dyDescent="0.25">
      <c r="A293" t="s">
        <v>53</v>
      </c>
      <c r="B293" s="2">
        <f t="shared" si="4"/>
        <v>0.52243407595200375</v>
      </c>
      <c r="C293" t="s">
        <v>7</v>
      </c>
      <c r="D293" t="s">
        <v>67</v>
      </c>
      <c r="F293" t="s">
        <v>24</v>
      </c>
      <c r="H293" s="2">
        <v>0.232192922645335</v>
      </c>
    </row>
    <row r="294" spans="1:8" x14ac:dyDescent="0.25">
      <c r="A294" t="s">
        <v>117</v>
      </c>
      <c r="B294" s="2">
        <f t="shared" si="4"/>
        <v>6.5753004857611945E-5</v>
      </c>
      <c r="C294" t="s">
        <v>7</v>
      </c>
      <c r="D294" t="s">
        <v>67</v>
      </c>
      <c r="F294" t="s">
        <v>24</v>
      </c>
      <c r="H294" s="6">
        <v>2.92235577144942E-5</v>
      </c>
    </row>
    <row r="295" spans="1:8" x14ac:dyDescent="0.25">
      <c r="A295" t="s">
        <v>133</v>
      </c>
      <c r="B295" s="2">
        <f t="shared" si="4"/>
        <v>32.782029720677095</v>
      </c>
      <c r="C295" t="s">
        <v>7</v>
      </c>
      <c r="D295" t="s">
        <v>67</v>
      </c>
      <c r="F295" t="s">
        <v>24</v>
      </c>
      <c r="H295" s="2">
        <v>14.5697909869676</v>
      </c>
    </row>
    <row r="296" spans="1:8" x14ac:dyDescent="0.25">
      <c r="A296" t="s">
        <v>118</v>
      </c>
      <c r="B296" s="2">
        <f t="shared" si="4"/>
        <v>1.9555850582651858E-3</v>
      </c>
      <c r="C296" t="s">
        <v>7</v>
      </c>
      <c r="D296" t="s">
        <v>67</v>
      </c>
      <c r="F296" t="s">
        <v>24</v>
      </c>
      <c r="H296" s="2">
        <v>8.6914891478452703E-4</v>
      </c>
    </row>
    <row r="297" spans="1:8" x14ac:dyDescent="0.25">
      <c r="A297" t="s">
        <v>119</v>
      </c>
      <c r="B297" s="2">
        <f t="shared" si="4"/>
        <v>3.7316719710857249E-5</v>
      </c>
      <c r="C297" t="s">
        <v>7</v>
      </c>
      <c r="D297" t="s">
        <v>67</v>
      </c>
      <c r="F297" t="s">
        <v>24</v>
      </c>
      <c r="H297" s="6">
        <v>1.6585208760380999E-5</v>
      </c>
    </row>
    <row r="298" spans="1:8" x14ac:dyDescent="0.25">
      <c r="A298" t="s">
        <v>120</v>
      </c>
      <c r="B298" s="2">
        <f t="shared" si="4"/>
        <v>9.1355108760503984E-3</v>
      </c>
      <c r="C298" t="s">
        <v>7</v>
      </c>
      <c r="D298" t="s">
        <v>67</v>
      </c>
      <c r="F298" t="s">
        <v>24</v>
      </c>
      <c r="H298" s="2">
        <v>4.0602270560223998E-3</v>
      </c>
    </row>
    <row r="299" spans="1:8" x14ac:dyDescent="0.25">
      <c r="A299" t="s">
        <v>65</v>
      </c>
      <c r="B299" s="2">
        <f t="shared" si="4"/>
        <v>0.32876502428805976</v>
      </c>
      <c r="C299" t="s">
        <v>7</v>
      </c>
      <c r="D299" t="s">
        <v>67</v>
      </c>
      <c r="F299" t="s">
        <v>24</v>
      </c>
      <c r="H299" s="2">
        <v>0.14611778857247101</v>
      </c>
    </row>
    <row r="300" spans="1:8" x14ac:dyDescent="0.25">
      <c r="A300" t="s">
        <v>49</v>
      </c>
      <c r="B300" s="2">
        <f t="shared" si="4"/>
        <v>0.20406104955810653</v>
      </c>
      <c r="C300" t="s">
        <v>7</v>
      </c>
      <c r="D300" t="s">
        <v>67</v>
      </c>
      <c r="F300" t="s">
        <v>24</v>
      </c>
      <c r="H300" s="2">
        <v>9.0693799803602898E-2</v>
      </c>
    </row>
    <row r="301" spans="1:8" x14ac:dyDescent="0.25">
      <c r="A301" t="s">
        <v>46</v>
      </c>
      <c r="B301" s="2">
        <f t="shared" si="4"/>
        <v>0.24657376821604426</v>
      </c>
      <c r="C301" t="s">
        <v>7</v>
      </c>
      <c r="D301" t="s">
        <v>67</v>
      </c>
      <c r="F301" t="s">
        <v>24</v>
      </c>
      <c r="H301" s="2">
        <v>0.109588341429353</v>
      </c>
    </row>
    <row r="302" spans="1:8" x14ac:dyDescent="0.25">
      <c r="A302" t="s">
        <v>134</v>
      </c>
      <c r="B302" s="2">
        <f t="shared" si="4"/>
        <v>1.3887488094926691E-2</v>
      </c>
      <c r="C302" t="s">
        <v>7</v>
      </c>
      <c r="D302" t="s">
        <v>67</v>
      </c>
      <c r="F302" t="s">
        <v>24</v>
      </c>
      <c r="H302" s="2">
        <v>6.1722169310785297E-3</v>
      </c>
    </row>
    <row r="303" spans="1:8" x14ac:dyDescent="0.25">
      <c r="A303" t="s">
        <v>121</v>
      </c>
      <c r="B303" s="2">
        <f t="shared" si="4"/>
        <v>1.44543243436992E-3</v>
      </c>
      <c r="C303" t="s">
        <v>7</v>
      </c>
      <c r="D303" t="s">
        <v>67</v>
      </c>
      <c r="F303" t="s">
        <v>24</v>
      </c>
      <c r="H303" s="2">
        <v>6.4241441527552003E-4</v>
      </c>
    </row>
    <row r="304" spans="1:8" x14ac:dyDescent="0.25">
      <c r="A304" t="s">
        <v>122</v>
      </c>
      <c r="B304" s="2">
        <f t="shared" si="4"/>
        <v>1.1809088516094119E-3</v>
      </c>
      <c r="C304" t="s">
        <v>7</v>
      </c>
      <c r="D304" t="s">
        <v>67</v>
      </c>
      <c r="F304" t="s">
        <v>24</v>
      </c>
      <c r="H304" s="2">
        <v>5.2484837849307202E-4</v>
      </c>
    </row>
    <row r="305" spans="1:8" x14ac:dyDescent="0.25">
      <c r="A305" t="s">
        <v>123</v>
      </c>
      <c r="B305" s="2">
        <f t="shared" si="4"/>
        <v>2.182319557774193E-5</v>
      </c>
      <c r="C305" t="s">
        <v>7</v>
      </c>
      <c r="D305" t="s">
        <v>67</v>
      </c>
      <c r="F305" t="s">
        <v>24</v>
      </c>
      <c r="H305" s="6">
        <v>9.6991980345519695E-6</v>
      </c>
    </row>
    <row r="306" spans="1:8" x14ac:dyDescent="0.25">
      <c r="A306" t="s">
        <v>125</v>
      </c>
      <c r="B306" s="2">
        <f t="shared" si="4"/>
        <v>3.9867482830333719E-3</v>
      </c>
      <c r="C306" t="s">
        <v>7</v>
      </c>
      <c r="D306" t="s">
        <v>67</v>
      </c>
      <c r="F306" t="s">
        <v>24</v>
      </c>
      <c r="H306" s="2">
        <v>1.7718881257926099E-3</v>
      </c>
    </row>
    <row r="307" spans="1:8" x14ac:dyDescent="0.25">
      <c r="A307" t="s">
        <v>60</v>
      </c>
      <c r="B307" s="2">
        <f t="shared" si="4"/>
        <v>1.0864361434806586</v>
      </c>
      <c r="C307" t="s">
        <v>7</v>
      </c>
      <c r="D307" t="s">
        <v>67</v>
      </c>
      <c r="F307" t="s">
        <v>24</v>
      </c>
      <c r="H307" s="2">
        <v>0.48286050821362603</v>
      </c>
    </row>
    <row r="308" spans="1:8" x14ac:dyDescent="0.25">
      <c r="A308" t="s">
        <v>48</v>
      </c>
      <c r="B308" s="2">
        <f t="shared" si="4"/>
        <v>112.42252267321588</v>
      </c>
      <c r="C308" t="s">
        <v>7</v>
      </c>
      <c r="D308" t="s">
        <v>67</v>
      </c>
      <c r="F308" t="s">
        <v>24</v>
      </c>
      <c r="H308" s="2">
        <v>49.965565632540397</v>
      </c>
    </row>
    <row r="309" spans="1:8" x14ac:dyDescent="0.25">
      <c r="A309" t="s">
        <v>59</v>
      </c>
      <c r="B309" s="2">
        <f t="shared" si="4"/>
        <v>0.20406104955810653</v>
      </c>
      <c r="C309" t="s">
        <v>7</v>
      </c>
      <c r="D309" t="s">
        <v>67</v>
      </c>
      <c r="F309" t="s">
        <v>24</v>
      </c>
      <c r="H309" s="2">
        <v>9.0693799803602898E-2</v>
      </c>
    </row>
    <row r="310" spans="1:8" x14ac:dyDescent="0.25">
      <c r="A310" t="s">
        <v>130</v>
      </c>
      <c r="B310" s="2">
        <f t="shared" si="4"/>
        <v>1.9272432458265613E-3</v>
      </c>
      <c r="C310" t="s">
        <v>7</v>
      </c>
      <c r="D310" t="s">
        <v>67</v>
      </c>
      <c r="F310" t="s">
        <v>24</v>
      </c>
      <c r="H310" s="2">
        <v>8.5655255370069403E-4</v>
      </c>
    </row>
    <row r="311" spans="1:8" x14ac:dyDescent="0.25">
      <c r="A311" t="s">
        <v>25</v>
      </c>
      <c r="B311" s="2">
        <f t="shared" ref="B311:B322" si="5">H311*0.18/0.08</f>
        <v>762.54591093203919</v>
      </c>
      <c r="C311" t="s">
        <v>26</v>
      </c>
      <c r="D311" t="s">
        <v>66</v>
      </c>
      <c r="F311" t="s">
        <v>24</v>
      </c>
      <c r="H311" s="2">
        <v>338.90929374757297</v>
      </c>
    </row>
    <row r="312" spans="1:8" x14ac:dyDescent="0.25">
      <c r="A312" t="s">
        <v>131</v>
      </c>
      <c r="B312" s="2">
        <f t="shared" si="5"/>
        <v>1.9650323290780623E-2</v>
      </c>
      <c r="C312" t="s">
        <v>7</v>
      </c>
      <c r="D312" t="s">
        <v>67</v>
      </c>
      <c r="F312" t="s">
        <v>24</v>
      </c>
      <c r="H312" s="2">
        <v>8.7334770181247204E-3</v>
      </c>
    </row>
    <row r="313" spans="1:8" x14ac:dyDescent="0.25">
      <c r="A313" t="s">
        <v>64</v>
      </c>
      <c r="B313" s="2">
        <f t="shared" si="5"/>
        <v>3363.2284093836074</v>
      </c>
      <c r="C313" t="s">
        <v>7</v>
      </c>
      <c r="D313" t="s">
        <v>33</v>
      </c>
      <c r="F313" t="s">
        <v>24</v>
      </c>
      <c r="H313" s="2">
        <v>1494.76818194827</v>
      </c>
    </row>
    <row r="314" spans="1:8" x14ac:dyDescent="0.25">
      <c r="A314" t="s">
        <v>58</v>
      </c>
      <c r="B314" s="2">
        <f t="shared" si="5"/>
        <v>2427.9485989089371</v>
      </c>
      <c r="C314" t="s">
        <v>7</v>
      </c>
      <c r="D314" t="s">
        <v>33</v>
      </c>
      <c r="F314" t="s">
        <v>24</v>
      </c>
      <c r="H314" s="6">
        <v>1079.08826618175</v>
      </c>
    </row>
    <row r="315" spans="1:8" x14ac:dyDescent="0.25">
      <c r="A315" t="s">
        <v>100</v>
      </c>
      <c r="B315" s="2">
        <f t="shared" si="5"/>
        <v>15.021160592471727</v>
      </c>
      <c r="C315" t="s">
        <v>104</v>
      </c>
      <c r="D315" t="s">
        <v>106</v>
      </c>
      <c r="F315" t="s">
        <v>24</v>
      </c>
      <c r="H315" s="2">
        <v>6.6760713744318796</v>
      </c>
    </row>
    <row r="316" spans="1:8" x14ac:dyDescent="0.25">
      <c r="A316" t="s">
        <v>135</v>
      </c>
      <c r="B316" s="2">
        <f t="shared" si="5"/>
        <v>0.76617366292418609</v>
      </c>
      <c r="C316" t="s">
        <v>7</v>
      </c>
      <c r="D316" t="s">
        <v>33</v>
      </c>
      <c r="F316" t="s">
        <v>24</v>
      </c>
      <c r="H316" s="2">
        <v>0.34052162796630497</v>
      </c>
    </row>
    <row r="317" spans="1:8" x14ac:dyDescent="0.25">
      <c r="A317" t="s">
        <v>136</v>
      </c>
      <c r="B317" s="2">
        <f t="shared" si="5"/>
        <v>0.26263412859793273</v>
      </c>
      <c r="C317" t="s">
        <v>7</v>
      </c>
      <c r="D317" t="s">
        <v>33</v>
      </c>
      <c r="F317" t="s">
        <v>24</v>
      </c>
      <c r="H317" s="2">
        <v>0.116726279376859</v>
      </c>
    </row>
    <row r="318" spans="1:8" x14ac:dyDescent="0.25">
      <c r="A318" t="s">
        <v>137</v>
      </c>
      <c r="B318" s="2">
        <f t="shared" si="5"/>
        <v>2.0972941204583158E-2</v>
      </c>
      <c r="C318" t="s">
        <v>7</v>
      </c>
      <c r="D318" t="s">
        <v>33</v>
      </c>
      <c r="F318" t="s">
        <v>24</v>
      </c>
      <c r="H318" s="2">
        <v>9.3213072020369592E-3</v>
      </c>
    </row>
    <row r="319" spans="1:8" x14ac:dyDescent="0.25">
      <c r="A319" t="s">
        <v>102</v>
      </c>
      <c r="B319" s="2">
        <f t="shared" si="5"/>
        <v>0.21161886620840661</v>
      </c>
      <c r="C319" t="s">
        <v>105</v>
      </c>
      <c r="D319" t="s">
        <v>106</v>
      </c>
      <c r="F319" t="s">
        <v>24</v>
      </c>
      <c r="H319" s="6">
        <v>9.4052829425958495E-2</v>
      </c>
    </row>
    <row r="320" spans="1:8" x14ac:dyDescent="0.25">
      <c r="A320" t="s">
        <v>103</v>
      </c>
      <c r="B320" s="2">
        <f t="shared" si="5"/>
        <v>0.21161886620840661</v>
      </c>
      <c r="C320" t="s">
        <v>105</v>
      </c>
      <c r="D320" t="s">
        <v>106</v>
      </c>
      <c r="F320" t="s">
        <v>24</v>
      </c>
      <c r="H320" s="2">
        <v>9.4052829425958495E-2</v>
      </c>
    </row>
    <row r="321" spans="1:8" x14ac:dyDescent="0.25">
      <c r="A321" t="s">
        <v>51</v>
      </c>
      <c r="B321" s="2">
        <f t="shared" si="5"/>
        <v>885.20927516640893</v>
      </c>
      <c r="C321" t="s">
        <v>26</v>
      </c>
      <c r="D321" t="s">
        <v>69</v>
      </c>
      <c r="F321" t="s">
        <v>24</v>
      </c>
      <c r="H321" s="2">
        <v>393.42634451840399</v>
      </c>
    </row>
    <row r="322" spans="1:8" x14ac:dyDescent="0.25">
      <c r="A322" t="s">
        <v>50</v>
      </c>
      <c r="B322" s="2">
        <f t="shared" si="5"/>
        <v>11.903561224222882</v>
      </c>
      <c r="C322" t="s">
        <v>26</v>
      </c>
      <c r="D322" t="s">
        <v>69</v>
      </c>
      <c r="F322" t="s">
        <v>24</v>
      </c>
      <c r="H322" s="2">
        <v>5.2904716552101698</v>
      </c>
    </row>
    <row r="323" spans="1:8" x14ac:dyDescent="0.25">
      <c r="A323" t="s">
        <v>76</v>
      </c>
      <c r="B323" s="2">
        <f>B263</f>
        <v>0.28000000000000003</v>
      </c>
      <c r="C323" t="s">
        <v>7</v>
      </c>
      <c r="D323" t="s">
        <v>33</v>
      </c>
      <c r="F323" t="s">
        <v>24</v>
      </c>
    </row>
  </sheetData>
  <autoFilter ref="A1:H1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graphite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Hahn Menacho Alvaro Jose</cp:lastModifiedBy>
  <dcterms:created xsi:type="dcterms:W3CDTF">2021-12-06T10:43:53Z</dcterms:created>
  <dcterms:modified xsi:type="dcterms:W3CDTF">2023-11-09T18:13:08Z</dcterms:modified>
</cp:coreProperties>
</file>