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in/GitHub/premise/premise/data/energy/"/>
    </mc:Choice>
  </mc:AlternateContent>
  <xr:revisionPtr revIDLastSave="0" documentId="13_ncr:1_{CD482456-9F4B-B042-AE56-0922FFD2CA75}" xr6:coauthVersionLast="47" xr6:coauthVersionMax="47" xr10:uidLastSave="{00000000-0000-0000-0000-000000000000}"/>
  <bookViews>
    <workbookView xWindow="1180" yWindow="2120" windowWidth="22780" windowHeight="17520" xr2:uid="{B8299F2D-33B8-E148-B485-6429887DEB23}"/>
  </bookViews>
  <sheets>
    <sheet name="Sheet1" sheetId="1" r:id="rId1"/>
  </sheets>
  <definedNames>
    <definedName name="_xlnm._FilterDatabase" localSheetId="0" hidden="1">Sheet1!$A$1:$O$628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4" i="1" l="1"/>
  <c r="G343" i="1"/>
  <c r="D343" i="1"/>
  <c r="C343" i="1"/>
  <c r="A343" i="1"/>
  <c r="B434" i="1"/>
  <c r="G433" i="1"/>
  <c r="D433" i="1"/>
  <c r="C433" i="1"/>
  <c r="A433" i="1"/>
  <c r="B547" i="1"/>
  <c r="B546" i="1"/>
  <c r="B543" i="1"/>
  <c r="G542" i="1"/>
  <c r="D542" i="1"/>
  <c r="C542" i="1"/>
  <c r="A542" i="1"/>
  <c r="B624" i="1"/>
  <c r="G622" i="1"/>
  <c r="D622" i="1"/>
  <c r="C622" i="1"/>
  <c r="A622" i="1"/>
  <c r="B389" i="1"/>
  <c r="G388" i="1"/>
  <c r="D388" i="1"/>
  <c r="C388" i="1"/>
  <c r="A388" i="1"/>
  <c r="B196" i="1"/>
  <c r="B205" i="1" s="1"/>
  <c r="G195" i="1"/>
  <c r="D195" i="1"/>
  <c r="C195" i="1"/>
  <c r="A195" i="1"/>
  <c r="B56" i="1" l="1"/>
  <c r="B57" i="1"/>
  <c r="B59" i="1" s="1"/>
  <c r="B58" i="1" l="1"/>
  <c r="G55" i="1" l="1"/>
  <c r="D55" i="1"/>
  <c r="C55" i="1"/>
  <c r="A55" i="1"/>
  <c r="B582" i="1"/>
  <c r="G581" i="1"/>
  <c r="D581" i="1"/>
  <c r="C581" i="1"/>
  <c r="A581" i="1"/>
  <c r="B502" i="1"/>
  <c r="G501" i="1"/>
  <c r="D501" i="1"/>
  <c r="C501" i="1"/>
  <c r="A501" i="1"/>
  <c r="B479" i="1"/>
  <c r="G478" i="1"/>
  <c r="D478" i="1"/>
  <c r="C478" i="1"/>
  <c r="A478" i="1"/>
  <c r="B299" i="1"/>
  <c r="G298" i="1"/>
  <c r="D298" i="1"/>
  <c r="C298" i="1"/>
  <c r="A298" i="1"/>
  <c r="B245" i="1"/>
  <c r="G244" i="1"/>
  <c r="D244" i="1"/>
  <c r="C244" i="1"/>
  <c r="A244" i="1"/>
  <c r="B147" i="1"/>
  <c r="B156" i="1" s="1"/>
  <c r="G146" i="1"/>
  <c r="D146" i="1"/>
  <c r="C146" i="1"/>
  <c r="A146" i="1"/>
  <c r="B114" i="1"/>
  <c r="G113" i="1"/>
  <c r="D113" i="1"/>
  <c r="C113" i="1"/>
  <c r="A113" i="1"/>
  <c r="B103" i="1"/>
  <c r="G102" i="1"/>
  <c r="D102" i="1"/>
  <c r="C102" i="1"/>
  <c r="A102" i="1"/>
  <c r="B81" i="1"/>
  <c r="G80" i="1"/>
  <c r="D80" i="1"/>
  <c r="C80" i="1"/>
  <c r="A80" i="1"/>
  <c r="B136" i="1"/>
  <c r="G135" i="1"/>
  <c r="D135" i="1"/>
  <c r="C135" i="1"/>
  <c r="A135" i="1"/>
  <c r="B34" i="1"/>
  <c r="G33" i="1"/>
  <c r="D33" i="1"/>
  <c r="C33" i="1"/>
  <c r="A33" i="1"/>
  <c r="B23" i="1"/>
  <c r="G22" i="1"/>
  <c r="D22" i="1"/>
  <c r="C22" i="1"/>
  <c r="A22" i="1"/>
  <c r="B125" i="1"/>
  <c r="G124" i="1"/>
  <c r="D124" i="1"/>
  <c r="C124" i="1"/>
  <c r="A124" i="1"/>
  <c r="B92" i="1"/>
  <c r="B12" i="1"/>
  <c r="G91" i="1"/>
  <c r="D91" i="1"/>
  <c r="C91" i="1"/>
  <c r="A91" i="1"/>
  <c r="G69" i="1"/>
  <c r="D69" i="1"/>
  <c r="C69" i="1"/>
  <c r="A69" i="1"/>
  <c r="B45" i="1"/>
  <c r="G44" i="1" l="1"/>
  <c r="D44" i="1"/>
  <c r="C44" i="1"/>
  <c r="A44" i="1"/>
  <c r="G11" i="1"/>
  <c r="D11" i="1"/>
  <c r="C11" i="1"/>
  <c r="A11" i="1"/>
</calcChain>
</file>

<file path=xl/sharedStrings.xml><?xml version="1.0" encoding="utf-8"?>
<sst xmlns="http://schemas.openxmlformats.org/spreadsheetml/2006/main" count="2051" uniqueCount="145">
  <si>
    <t>database</t>
  </si>
  <si>
    <t>heat</t>
  </si>
  <si>
    <t>Activity</t>
  </si>
  <si>
    <t>location</t>
  </si>
  <si>
    <t>production amount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</si>
  <si>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</si>
  <si>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</si>
  <si>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</si>
  <si>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</si>
  <si>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</si>
  <si>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</si>
  <si>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</si>
  <si>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</si>
  <si>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</si>
  <si>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air::urban air close to ground</t>
  </si>
  <si>
    <t>biosphere</t>
  </si>
  <si>
    <t>soft wood chips from forest, burned in furnace 1000kW</t>
  </si>
  <si>
    <t>megajoule</t>
  </si>
  <si>
    <t>RER</t>
  </si>
  <si>
    <t>production</t>
  </si>
  <si>
    <t>heat production, softwood chips from forest, at furnace 1000kW</t>
  </si>
  <si>
    <t>heat, district or industrial, other than natural gas</t>
  </si>
  <si>
    <t>CH</t>
  </si>
  <si>
    <t>technosphere</t>
  </si>
  <si>
    <t>heat production, from hydrogen-fired one gigawatt gas turbine</t>
  </si>
  <si>
    <t>hard coal, burned in hard coal industrial furnace 1-10MW</t>
  </si>
  <si>
    <t>heat production, at hard coal industrial furnace 1-10MW</t>
  </si>
  <si>
    <t>Europe without Switzerland</t>
  </si>
  <si>
    <t>light fuel oil, burned in industrial furnace 1MW</t>
  </si>
  <si>
    <t>heat production, light fuel oil, at industrial furnace 1MW</t>
  </si>
  <si>
    <t>heat, residential, by combustion of methanol using boiler, distributed by truck, produced with biomass</t>
  </si>
  <si>
    <t>heat, from residential heating system</t>
  </si>
  <si>
    <t>methanol from biomass, burned in residential boiler</t>
  </si>
  <si>
    <t>wood pellet, burned in residential stove 9kW</t>
  </si>
  <si>
    <t>hydrogen, burned in gas turbine 1GW</t>
  </si>
  <si>
    <t>hydrogen, burned in residential boiler</t>
  </si>
  <si>
    <t>methanol from coal, burned in residential boiler</t>
  </si>
  <si>
    <t>heat, residential, by combustion of methanol using boiler, distributed by truck, produced with coal</t>
  </si>
  <si>
    <t>hard coal briquettes, burned in stove 5-15kW</t>
  </si>
  <si>
    <t>heat production, hard coal briquette, stove 5-15kW</t>
  </si>
  <si>
    <t>heat, central or small-scale, other than natural gas</t>
  </si>
  <si>
    <t>light fuel oil, burned in residential boiler 10kW</t>
  </si>
  <si>
    <t>heat production, light fuel oil, at boiler 10kW condensing, non-modulating</t>
  </si>
  <si>
    <t>propane, burned in industrial furnace &gt;100kW</t>
  </si>
  <si>
    <t>heat production, propane, at industrial furnace &gt;100kW</t>
  </si>
  <si>
    <t>market for diesel, low-sulfur</t>
  </si>
  <si>
    <t>diesel, low-sulfur</t>
  </si>
  <si>
    <t>Acetaldehyde</t>
  </si>
  <si>
    <t>Acetone</t>
  </si>
  <si>
    <t>Acrolein</t>
  </si>
  <si>
    <t>Ammonia</t>
  </si>
  <si>
    <t>Benzaldehyde</t>
  </si>
  <si>
    <t>Benzene</t>
  </si>
  <si>
    <t>Butane</t>
  </si>
  <si>
    <t>Cadmium II</t>
  </si>
  <si>
    <t>Carbon dioxide, fossil</t>
  </si>
  <si>
    <t>Carbon monoxide, fossil</t>
  </si>
  <si>
    <t>Chromium III</t>
  </si>
  <si>
    <t>Chromium VI</t>
  </si>
  <si>
    <t>Copper ion</t>
  </si>
  <si>
    <t>Cyclohexane (for all cycloalkanes)</t>
  </si>
  <si>
    <t>Dinitrogen monoxide</t>
  </si>
  <si>
    <t>Ethane</t>
  </si>
  <si>
    <t>Ethylene oxide</t>
  </si>
  <si>
    <t>Formaldehyde</t>
  </si>
  <si>
    <t>Heptane</t>
  </si>
  <si>
    <t>Lead II</t>
  </si>
  <si>
    <t>Mercury II</t>
  </si>
  <si>
    <t>Methane, fossil</t>
  </si>
  <si>
    <t>Methyl ethyl ketone</t>
  </si>
  <si>
    <t>NMVOC, non-methane volatile organic compounds</t>
  </si>
  <si>
    <t>Nickel II</t>
  </si>
  <si>
    <t>Nitrogen oxides</t>
  </si>
  <si>
    <t>PAH, polycyclic aromatic hydrocarbons</t>
  </si>
  <si>
    <t>Particulate Matter, &lt; 2.5 um</t>
  </si>
  <si>
    <t>Pentane</t>
  </si>
  <si>
    <t>Propane</t>
  </si>
  <si>
    <t>Propylene oxide</t>
  </si>
  <si>
    <t>Selenium IV</t>
  </si>
  <si>
    <t>Styrene</t>
  </si>
  <si>
    <t>Sulfur dioxide</t>
  </si>
  <si>
    <t>Toluene</t>
  </si>
  <si>
    <t>Zinc II</t>
  </si>
  <si>
    <t>m-Xylene</t>
  </si>
  <si>
    <t>o-Xylene</t>
  </si>
  <si>
    <t>petrol, low-sulfur</t>
  </si>
  <si>
    <t>1-Pentene</t>
  </si>
  <si>
    <t>2-Methylpentane</t>
  </si>
  <si>
    <t>Ethylene</t>
  </si>
  <si>
    <t>Hexane</t>
  </si>
  <si>
    <t>Propene</t>
  </si>
  <si>
    <t>diesel, burned in passenger car</t>
  </si>
  <si>
    <t>petrol, burned in passenger car</t>
  </si>
  <si>
    <t>diesel, burned in heavy-duty vehicle</t>
  </si>
  <si>
    <t>Arsenic ion</t>
  </si>
  <si>
    <t>compressed gas, burned in passenger car</t>
  </si>
  <si>
    <t>market group for natural gas, high pressure</t>
  </si>
  <si>
    <t>natural gas, high pressure</t>
  </si>
  <si>
    <t>cubic meter</t>
  </si>
  <si>
    <t>kerosene, burned in aircraft</t>
  </si>
  <si>
    <t>market for kerosene</t>
  </si>
  <si>
    <t>kerosene</t>
  </si>
  <si>
    <t>Water</t>
  </si>
  <si>
    <t>air::lower stratosphere + upper troposphere</t>
  </si>
  <si>
    <t>air::non-urban air or from high stacks</t>
  </si>
  <si>
    <t>heavy fuel oil, burned in container ship</t>
  </si>
  <si>
    <t>heavy fuel oil</t>
  </si>
  <si>
    <t>Dioxins, measured as 2,3,7,8-tetrachlorodibenzo-p-dioxin</t>
  </si>
  <si>
    <t>Hydrochloric acid</t>
  </si>
  <si>
    <t>Hydrogen fluoride</t>
  </si>
  <si>
    <t>Particulate Matter, &gt; 10 um</t>
  </si>
  <si>
    <t>Particulate Matter, &gt; 2.5 um and &lt; 10um</t>
  </si>
  <si>
    <t>Fungicides, unspecified</t>
  </si>
  <si>
    <t>Hydrocarbons, unspecified</t>
  </si>
  <si>
    <t>Thiocyanate</t>
  </si>
  <si>
    <t>Tributyltin compounds</t>
  </si>
  <si>
    <t>water::ocean</t>
  </si>
  <si>
    <t>fuel cell system assembly, 1 kWe, proton exchange membrane (PEM)</t>
  </si>
  <si>
    <t>GLO</t>
  </si>
  <si>
    <t>fuel cell system, 1 kWe, proton exchange membrane (PEM)</t>
  </si>
  <si>
    <t>hydrogen supply, distributed by pipeline, produced by Electrolysis, PEM using electricity from grid</t>
  </si>
  <si>
    <t>hydrogen, gaseous, from pipeline</t>
  </si>
  <si>
    <t>air</t>
  </si>
  <si>
    <t>hydrogen, converted in 1kWe fuel cell</t>
  </si>
  <si>
    <t>Hydrogen</t>
  </si>
  <si>
    <t>diesel production, low-sulfur, petroleum refinery operation</t>
  </si>
  <si>
    <t>petrol production, low-sulfur</t>
  </si>
  <si>
    <t>biodiesel, burned in passenger car</t>
  </si>
  <si>
    <t>Carbon dioxide, non-fossil</t>
  </si>
  <si>
    <t>Carbon monoxide, non-fossil</t>
  </si>
  <si>
    <t>biodiesel production, via transesterification, from rapeseed oil, energy allocation</t>
  </si>
  <si>
    <t>biodiesel, from rapeseed oil</t>
  </si>
  <si>
    <t>biodiesel, burned in heavy-duty vehicle</t>
  </si>
  <si>
    <t>heavy fuel oil production, petroleum refinery operation</t>
  </si>
  <si>
    <t>methanol production, from synthetic gas</t>
  </si>
  <si>
    <t>methanol, from biomass</t>
  </si>
  <si>
    <t>RoW</t>
  </si>
  <si>
    <t>methanol from biomass, burned in container ship</t>
  </si>
  <si>
    <t>kerosene from biomass, burned in aircraft</t>
  </si>
  <si>
    <t>kerosene production, via Fischer-Tropsch, from forest product (non-residual), energy allocation</t>
  </si>
  <si>
    <t>kerosene, from forest residues</t>
  </si>
  <si>
    <t>diesel from coal, burned in heavy-duty vehicle</t>
  </si>
  <si>
    <t>diesel production, synthetic, Fischer Tropsch process, hydrogen from coal gasification, energy allocation</t>
  </si>
  <si>
    <t>diesel, synthetic</t>
  </si>
  <si>
    <t>diesel blend, burned in heavy-duty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</si>
</sst>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  <xf numFmtId="11" fontId="3" fillId="0" borderId="0" xfId="0" applyNumberFormat="1" applyFont="1" applyAlignment="1">
      <alignment horizontal="left"/>
    </xf>
    <xf numFmtId="164" fontId="3" fillId="0" borderId="0" xfId="0" applyNumberFormat="1" applyFont="1"/>
    <xf numFmtId="11" fontId="3" fillId="0" borderId="0" xfId="0" applyNumberFormat="1" applyFont="1"/>
    <xf numFmtId="165" fontId="3" fillId="0" borderId="0" xfId="0" applyNumberFormat="1" applyFont="1" applyAlignment="1">
      <alignment horizontal="left"/>
    </xf>
    <xf numFmtId="11" fontId="3" fillId="0" borderId="0" xfId="0" applyNumberFormat="1" applyFon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C42E2-D17A-554B-A2D9-4F73B84316EE}">
  <dimension ref="A1:O628"/>
  <sheetViews>
    <sheetView tabSelected="1" topLeftCell="A43" workbookViewId="0">
      <selection activeCell="F81" sqref="F81"/>
    </sheetView>
  </sheetViews>
  <sheetFormatPr baseColWidth="10" defaultRowHeight="16" x14ac:dyDescent="0.2"/>
  <cols>
    <col min="1" max="1" width="61.6640625" customWidth="1"/>
  </cols>
  <sheetData>
    <row r="1" spans="1:12" x14ac:dyDescent="0.2">
      <c r="A1" t="s">
        <v>0</v>
      </c>
      <c r="B1" t="s">
        <v>1</v>
      </c>
    </row>
    <row r="3" spans="1:12" x14ac:dyDescent="0.2">
      <c r="A3" s="1" t="s">
        <v>2</v>
      </c>
      <c r="B3" s="1" t="s">
        <v>16</v>
      </c>
      <c r="C3" s="2"/>
      <c r="D3" s="2"/>
      <c r="E3" s="2"/>
      <c r="F3" s="2"/>
      <c r="G3" s="2"/>
      <c r="H3" s="2"/>
    </row>
    <row r="4" spans="1:12" x14ac:dyDescent="0.2">
      <c r="A4" s="2" t="s">
        <v>3</v>
      </c>
      <c r="B4" s="2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">
      <c r="A5" s="2" t="s">
        <v>4</v>
      </c>
      <c r="B5" s="2">
        <v>1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">
      <c r="A6" s="2" t="s">
        <v>5</v>
      </c>
      <c r="B6" s="2" t="s">
        <v>1</v>
      </c>
      <c r="C6" s="2"/>
      <c r="D6" s="2"/>
      <c r="E6" s="2"/>
      <c r="F6" s="2"/>
      <c r="G6" s="2"/>
      <c r="H6" s="2"/>
      <c r="I6" s="2"/>
      <c r="J6" s="2"/>
    </row>
    <row r="7" spans="1:12" x14ac:dyDescent="0.2">
      <c r="A7" s="2" t="s">
        <v>6</v>
      </c>
      <c r="B7" s="2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">
      <c r="A8" s="2" t="s">
        <v>8</v>
      </c>
      <c r="B8" s="2" t="s">
        <v>17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">
      <c r="A9" s="1" t="s">
        <v>10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">
      <c r="A10" s="2" t="s">
        <v>11</v>
      </c>
      <c r="B10" s="2" t="s">
        <v>12</v>
      </c>
      <c r="C10" s="2" t="s">
        <v>3</v>
      </c>
      <c r="D10" s="2" t="s">
        <v>8</v>
      </c>
      <c r="E10" s="2" t="s">
        <v>13</v>
      </c>
      <c r="F10" s="2" t="s">
        <v>6</v>
      </c>
      <c r="G10" s="2" t="s">
        <v>5</v>
      </c>
      <c r="H10" s="2"/>
      <c r="I10" s="2"/>
      <c r="J10" s="2"/>
      <c r="K10" s="2"/>
    </row>
    <row r="11" spans="1:12" x14ac:dyDescent="0.2">
      <c r="A11" s="2" t="str">
        <f>B3</f>
        <v>soft wood chips from forest, burned in furnace 1000kW</v>
      </c>
      <c r="B11" s="2">
        <v>1</v>
      </c>
      <c r="C11" s="2" t="str">
        <f>B4</f>
        <v>RER</v>
      </c>
      <c r="D11" s="2" t="str">
        <f>B8</f>
        <v>megajoule</v>
      </c>
      <c r="E11" s="2"/>
      <c r="F11" s="2" t="s">
        <v>19</v>
      </c>
      <c r="G11" s="2" t="str">
        <f>B6</f>
        <v>heat</v>
      </c>
      <c r="H11" s="2"/>
      <c r="I11" s="2"/>
      <c r="J11" s="2"/>
      <c r="K11" s="2"/>
      <c r="L11" s="2"/>
    </row>
    <row r="12" spans="1:12" x14ac:dyDescent="0.2">
      <c r="A12" s="2" t="s">
        <v>20</v>
      </c>
      <c r="B12">
        <f>1/(0.069808*19.1)</f>
        <v>0.75000030000011997</v>
      </c>
      <c r="C12" t="s">
        <v>22</v>
      </c>
      <c r="D12" t="s">
        <v>17</v>
      </c>
      <c r="F12" t="s">
        <v>23</v>
      </c>
      <c r="G12" t="s">
        <v>21</v>
      </c>
    </row>
    <row r="14" spans="1:12" x14ac:dyDescent="0.2">
      <c r="A14" s="1" t="s">
        <v>2</v>
      </c>
      <c r="B14" s="1" t="s">
        <v>33</v>
      </c>
      <c r="C14" s="2"/>
      <c r="D14" s="2"/>
      <c r="E14" s="2"/>
      <c r="F14" s="2"/>
      <c r="G14" s="2"/>
      <c r="H14" s="2"/>
    </row>
    <row r="15" spans="1:12" x14ac:dyDescent="0.2">
      <c r="A15" s="2" t="s">
        <v>3</v>
      </c>
      <c r="B15" s="2" t="s">
        <v>18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">
      <c r="A16" s="2" t="s">
        <v>4</v>
      </c>
      <c r="B16" s="2">
        <v>1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">
      <c r="A17" s="2" t="s">
        <v>5</v>
      </c>
      <c r="B17" s="2" t="s">
        <v>1</v>
      </c>
      <c r="C17" s="2"/>
      <c r="D17" s="2"/>
      <c r="E17" s="2"/>
      <c r="F17" s="2"/>
      <c r="G17" s="2"/>
      <c r="H17" s="2"/>
      <c r="I17" s="2"/>
      <c r="J17" s="2"/>
    </row>
    <row r="18" spans="1:12" x14ac:dyDescent="0.2">
      <c r="A18" s="2" t="s">
        <v>6</v>
      </c>
      <c r="B18" s="2" t="s">
        <v>7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 t="s">
        <v>8</v>
      </c>
      <c r="B19" s="2" t="s">
        <v>17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">
      <c r="A20" s="1" t="s">
        <v>10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">
      <c r="A21" s="2" t="s">
        <v>11</v>
      </c>
      <c r="B21" s="2" t="s">
        <v>12</v>
      </c>
      <c r="C21" s="2" t="s">
        <v>3</v>
      </c>
      <c r="D21" s="2" t="s">
        <v>8</v>
      </c>
      <c r="E21" s="2" t="s">
        <v>13</v>
      </c>
      <c r="F21" s="2" t="s">
        <v>6</v>
      </c>
      <c r="G21" s="2" t="s">
        <v>5</v>
      </c>
      <c r="H21" s="2"/>
      <c r="I21" s="2"/>
      <c r="J21" s="2"/>
      <c r="K21" s="2"/>
    </row>
    <row r="22" spans="1:12" x14ac:dyDescent="0.2">
      <c r="A22" s="2" t="str">
        <f>B14</f>
        <v>wood pellet, burned in residential stove 9kW</v>
      </c>
      <c r="B22" s="2">
        <v>1</v>
      </c>
      <c r="C22" s="2" t="str">
        <f>B15</f>
        <v>RER</v>
      </c>
      <c r="D22" s="2" t="str">
        <f>B19</f>
        <v>megajoule</v>
      </c>
      <c r="E22" s="2"/>
      <c r="F22" s="2" t="s">
        <v>19</v>
      </c>
      <c r="G22" s="2" t="str">
        <f>B17</f>
        <v>heat</v>
      </c>
      <c r="H22" s="2"/>
      <c r="I22" s="2"/>
      <c r="J22" s="2"/>
      <c r="K22" s="2"/>
      <c r="L22" s="2"/>
    </row>
    <row r="23" spans="1:12" x14ac:dyDescent="0.2">
      <c r="A23" s="2" t="s">
        <v>20</v>
      </c>
      <c r="B23">
        <f>1/(0.076236*19.1)</f>
        <v>0.68676243431460693</v>
      </c>
      <c r="C23" t="s">
        <v>22</v>
      </c>
      <c r="D23" t="s">
        <v>17</v>
      </c>
      <c r="F23" t="s">
        <v>23</v>
      </c>
      <c r="G23" t="s">
        <v>21</v>
      </c>
    </row>
    <row r="25" spans="1:12" x14ac:dyDescent="0.2">
      <c r="A25" s="1" t="s">
        <v>2</v>
      </c>
      <c r="B25" s="1" t="s">
        <v>35</v>
      </c>
      <c r="C25" s="2"/>
      <c r="D25" s="2"/>
      <c r="E25" s="2"/>
      <c r="F25" s="2"/>
      <c r="G25" s="2"/>
      <c r="H25" s="2"/>
    </row>
    <row r="26" spans="1:12" x14ac:dyDescent="0.2">
      <c r="A26" s="2" t="s">
        <v>3</v>
      </c>
      <c r="B26" s="2" t="s">
        <v>18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2" t="s">
        <v>4</v>
      </c>
      <c r="B27" s="2">
        <v>1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2" t="s">
        <v>5</v>
      </c>
      <c r="B28" s="2" t="s">
        <v>1</v>
      </c>
      <c r="C28" s="2"/>
      <c r="D28" s="2"/>
      <c r="E28" s="2"/>
      <c r="F28" s="2"/>
      <c r="G28" s="2"/>
      <c r="H28" s="2"/>
      <c r="I28" s="2"/>
      <c r="J28" s="2"/>
    </row>
    <row r="29" spans="1:12" x14ac:dyDescent="0.2">
      <c r="A29" s="2" t="s">
        <v>6</v>
      </c>
      <c r="B29" s="2" t="s">
        <v>7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">
      <c r="A30" s="2" t="s">
        <v>8</v>
      </c>
      <c r="B30" s="2" t="s">
        <v>17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">
      <c r="A31" s="1" t="s">
        <v>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">
      <c r="A32" s="2" t="s">
        <v>11</v>
      </c>
      <c r="B32" s="2" t="s">
        <v>12</v>
      </c>
      <c r="C32" s="2" t="s">
        <v>3</v>
      </c>
      <c r="D32" s="2" t="s">
        <v>8</v>
      </c>
      <c r="E32" s="2" t="s">
        <v>13</v>
      </c>
      <c r="F32" s="2" t="s">
        <v>6</v>
      </c>
      <c r="G32" s="2" t="s">
        <v>5</v>
      </c>
      <c r="H32" s="2"/>
      <c r="I32" s="2"/>
      <c r="J32" s="2"/>
      <c r="K32" s="2"/>
    </row>
    <row r="33" spans="1:12" x14ac:dyDescent="0.2">
      <c r="A33" s="2" t="str">
        <f>B25</f>
        <v>hydrogen, burned in residential boiler</v>
      </c>
      <c r="B33" s="2">
        <v>1</v>
      </c>
      <c r="C33" s="2" t="str">
        <f>B26</f>
        <v>RER</v>
      </c>
      <c r="D33" s="2" t="str">
        <f>B30</f>
        <v>megajoule</v>
      </c>
      <c r="E33" s="2"/>
      <c r="F33" s="2" t="s">
        <v>19</v>
      </c>
      <c r="G33" s="2" t="str">
        <f>B28</f>
        <v>heat</v>
      </c>
      <c r="H33" s="2"/>
      <c r="I33" s="2"/>
      <c r="J33" s="2"/>
      <c r="K33" s="2"/>
      <c r="L33" s="2"/>
    </row>
    <row r="34" spans="1:12" x14ac:dyDescent="0.2">
      <c r="A34" s="2" t="s">
        <v>24</v>
      </c>
      <c r="B34">
        <f>1/(0.00755*120)</f>
        <v>1.1037527593818983</v>
      </c>
      <c r="C34" t="s">
        <v>18</v>
      </c>
      <c r="D34" t="s">
        <v>17</v>
      </c>
      <c r="F34" t="s">
        <v>23</v>
      </c>
      <c r="G34" t="s">
        <v>1</v>
      </c>
    </row>
    <row r="36" spans="1:12" x14ac:dyDescent="0.2">
      <c r="A36" s="1" t="s">
        <v>2</v>
      </c>
      <c r="B36" s="1" t="s">
        <v>34</v>
      </c>
      <c r="C36" s="2"/>
      <c r="D36" s="2"/>
      <c r="E36" s="2"/>
      <c r="F36" s="2"/>
      <c r="G36" s="2"/>
      <c r="H36" s="2"/>
    </row>
    <row r="37" spans="1:12" x14ac:dyDescent="0.2">
      <c r="A37" s="2" t="s">
        <v>3</v>
      </c>
      <c r="B37" s="2" t="s">
        <v>18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">
      <c r="A38" s="2" t="s">
        <v>4</v>
      </c>
      <c r="B38" s="2">
        <v>1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">
      <c r="A39" s="2" t="s">
        <v>5</v>
      </c>
      <c r="B39" s="2" t="s">
        <v>1</v>
      </c>
      <c r="C39" s="2"/>
      <c r="D39" s="2"/>
      <c r="E39" s="2"/>
      <c r="F39" s="2"/>
      <c r="G39" s="2"/>
      <c r="H39" s="2"/>
      <c r="I39" s="2"/>
      <c r="J39" s="2"/>
    </row>
    <row r="40" spans="1:12" x14ac:dyDescent="0.2">
      <c r="A40" s="2" t="s">
        <v>6</v>
      </c>
      <c r="B40" s="2" t="s">
        <v>7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 t="s">
        <v>8</v>
      </c>
      <c r="B41" s="2" t="s">
        <v>17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">
      <c r="A42" s="1" t="s">
        <v>10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">
      <c r="A43" s="2" t="s">
        <v>11</v>
      </c>
      <c r="B43" s="2" t="s">
        <v>12</v>
      </c>
      <c r="C43" s="2" t="s">
        <v>3</v>
      </c>
      <c r="D43" s="2" t="s">
        <v>8</v>
      </c>
      <c r="E43" s="2" t="s">
        <v>13</v>
      </c>
      <c r="F43" s="2" t="s">
        <v>6</v>
      </c>
      <c r="G43" s="2" t="s">
        <v>5</v>
      </c>
      <c r="H43" s="2"/>
      <c r="I43" s="2"/>
      <c r="J43" s="2"/>
      <c r="K43" s="2"/>
    </row>
    <row r="44" spans="1:12" x14ac:dyDescent="0.2">
      <c r="A44" s="2" t="str">
        <f>B36</f>
        <v>hydrogen, burned in gas turbine 1GW</v>
      </c>
      <c r="B44" s="2">
        <v>1</v>
      </c>
      <c r="C44" s="2" t="str">
        <f>B37</f>
        <v>RER</v>
      </c>
      <c r="D44" s="2" t="str">
        <f>B41</f>
        <v>megajoule</v>
      </c>
      <c r="E44" s="2"/>
      <c r="F44" s="2" t="s">
        <v>19</v>
      </c>
      <c r="G44" s="2" t="str">
        <f>B39</f>
        <v>heat</v>
      </c>
      <c r="H44" s="2"/>
      <c r="I44" s="2"/>
      <c r="J44" s="2"/>
      <c r="K44" s="2"/>
      <c r="L44" s="2"/>
    </row>
    <row r="45" spans="1:12" x14ac:dyDescent="0.2">
      <c r="A45" s="2" t="s">
        <v>24</v>
      </c>
      <c r="B45">
        <f>1/(0.00877*120)</f>
        <v>0.9502090459901178</v>
      </c>
      <c r="C45" t="s">
        <v>18</v>
      </c>
      <c r="D45" t="s">
        <v>17</v>
      </c>
      <c r="F45" t="s">
        <v>23</v>
      </c>
      <c r="G45" t="s">
        <v>1</v>
      </c>
    </row>
    <row r="47" spans="1:12" x14ac:dyDescent="0.2">
      <c r="A47" s="1" t="s">
        <v>2</v>
      </c>
      <c r="B47" s="1" t="s">
        <v>123</v>
      </c>
      <c r="C47" s="2"/>
      <c r="D47" s="2"/>
      <c r="E47" s="2"/>
      <c r="F47" s="2"/>
      <c r="G47" s="2"/>
      <c r="H47" s="2"/>
    </row>
    <row r="48" spans="1:12" x14ac:dyDescent="0.2">
      <c r="A48" s="2" t="s">
        <v>3</v>
      </c>
      <c r="B48" s="2" t="s">
        <v>18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5" x14ac:dyDescent="0.2">
      <c r="A49" s="2" t="s">
        <v>4</v>
      </c>
      <c r="B49" s="2">
        <v>1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5" x14ac:dyDescent="0.2">
      <c r="A50" s="2" t="s">
        <v>5</v>
      </c>
      <c r="B50" s="2" t="s">
        <v>1</v>
      </c>
      <c r="C50" s="2"/>
      <c r="D50" s="2"/>
      <c r="E50" s="2"/>
      <c r="F50" s="2"/>
      <c r="G50" s="2"/>
      <c r="H50" s="2"/>
      <c r="I50" s="2"/>
      <c r="J50" s="2"/>
    </row>
    <row r="51" spans="1:15" x14ac:dyDescent="0.2">
      <c r="A51" s="2" t="s">
        <v>6</v>
      </c>
      <c r="B51" s="2" t="s">
        <v>7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5" x14ac:dyDescent="0.2">
      <c r="A52" s="2" t="s">
        <v>8</v>
      </c>
      <c r="B52" s="2" t="s">
        <v>17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5" x14ac:dyDescent="0.2">
      <c r="A53" s="1" t="s">
        <v>10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5" x14ac:dyDescent="0.2">
      <c r="A54" s="2" t="s">
        <v>11</v>
      </c>
      <c r="B54" s="2" t="s">
        <v>12</v>
      </c>
      <c r="C54" s="2" t="s">
        <v>3</v>
      </c>
      <c r="D54" s="2" t="s">
        <v>8</v>
      </c>
      <c r="E54" s="2" t="s">
        <v>13</v>
      </c>
      <c r="F54" s="2" t="s">
        <v>6</v>
      </c>
      <c r="G54" s="2" t="s">
        <v>5</v>
      </c>
      <c r="H54" s="2"/>
      <c r="I54" s="2"/>
      <c r="J54" s="2"/>
      <c r="K54" s="2"/>
    </row>
    <row r="55" spans="1:15" x14ac:dyDescent="0.2">
      <c r="A55" s="2" t="str">
        <f>B47</f>
        <v>hydrogen, converted in 1kWe fuel cell</v>
      </c>
      <c r="B55" s="2">
        <v>1</v>
      </c>
      <c r="C55" s="2" t="str">
        <f>B48</f>
        <v>RER</v>
      </c>
      <c r="D55" s="2" t="str">
        <f>B52</f>
        <v>megajoule</v>
      </c>
      <c r="E55" s="2"/>
      <c r="F55" s="2" t="s">
        <v>19</v>
      </c>
      <c r="G55" s="2" t="str">
        <f>B50</f>
        <v>heat</v>
      </c>
      <c r="H55" s="2"/>
      <c r="I55" s="2"/>
      <c r="J55" s="2"/>
      <c r="K55" s="2"/>
      <c r="L55" s="2"/>
    </row>
    <row r="56" spans="1:15" s="4" customFormat="1" x14ac:dyDescent="0.2">
      <c r="A56" s="4" t="s">
        <v>117</v>
      </c>
      <c r="B56" s="5">
        <f>0.00000507/2</f>
        <v>2.5349999999999999E-6</v>
      </c>
      <c r="C56" s="4" t="s">
        <v>118</v>
      </c>
      <c r="D56" s="4" t="s">
        <v>8</v>
      </c>
      <c r="F56" s="4" t="s">
        <v>23</v>
      </c>
      <c r="G56" s="4" t="s">
        <v>119</v>
      </c>
      <c r="O56" s="6"/>
    </row>
    <row r="57" spans="1:15" s="4" customFormat="1" x14ac:dyDescent="0.2">
      <c r="A57" s="2" t="s">
        <v>120</v>
      </c>
      <c r="B57" s="8">
        <f>0.01676/2</f>
        <v>8.3800000000000003E-3</v>
      </c>
      <c r="C57" s="4" t="s">
        <v>18</v>
      </c>
      <c r="D57" s="4" t="s">
        <v>9</v>
      </c>
      <c r="F57" s="4" t="s">
        <v>23</v>
      </c>
      <c r="G57" s="4" t="s">
        <v>121</v>
      </c>
      <c r="J57" s="7"/>
      <c r="O57" s="6"/>
    </row>
    <row r="58" spans="1:15" s="4" customFormat="1" x14ac:dyDescent="0.2">
      <c r="A58" s="2" t="s">
        <v>124</v>
      </c>
      <c r="B58" s="5">
        <f>0.56%*B57</f>
        <v>4.6928000000000009E-5</v>
      </c>
      <c r="D58" s="4" t="s">
        <v>9</v>
      </c>
      <c r="E58" s="4" t="s">
        <v>122</v>
      </c>
      <c r="F58" s="2" t="s">
        <v>15</v>
      </c>
      <c r="J58" s="7"/>
      <c r="O58" s="6"/>
    </row>
    <row r="59" spans="1:15" s="4" customFormat="1" x14ac:dyDescent="0.2">
      <c r="A59" s="2" t="s">
        <v>102</v>
      </c>
      <c r="B59" s="9">
        <f>B57*9/1000</f>
        <v>7.5420000000000006E-5</v>
      </c>
      <c r="D59" s="2" t="s">
        <v>98</v>
      </c>
      <c r="E59" s="4" t="s">
        <v>122</v>
      </c>
      <c r="F59" s="2" t="s">
        <v>15</v>
      </c>
      <c r="O59" s="6"/>
    </row>
    <row r="61" spans="1:15" x14ac:dyDescent="0.2">
      <c r="A61" s="1" t="s">
        <v>2</v>
      </c>
      <c r="B61" s="1" t="s">
        <v>25</v>
      </c>
      <c r="C61" s="2"/>
      <c r="D61" s="2"/>
      <c r="E61" s="2"/>
      <c r="F61" s="2"/>
      <c r="G61" s="2"/>
      <c r="H61" s="2"/>
    </row>
    <row r="62" spans="1:15" x14ac:dyDescent="0.2">
      <c r="A62" s="2" t="s">
        <v>3</v>
      </c>
      <c r="B62" s="2" t="s">
        <v>18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5" x14ac:dyDescent="0.2">
      <c r="A63" s="2" t="s">
        <v>4</v>
      </c>
      <c r="B63" s="2">
        <v>1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x14ac:dyDescent="0.2">
      <c r="A64" s="2" t="s">
        <v>5</v>
      </c>
      <c r="B64" s="2" t="s">
        <v>1</v>
      </c>
      <c r="C64" s="2"/>
      <c r="D64" s="2"/>
      <c r="E64" s="2"/>
      <c r="F64" s="2"/>
      <c r="G64" s="2"/>
      <c r="H64" s="2"/>
      <c r="I64" s="2"/>
      <c r="J64" s="2"/>
    </row>
    <row r="65" spans="1:12" x14ac:dyDescent="0.2">
      <c r="A65" s="2" t="s">
        <v>6</v>
      </c>
      <c r="B65" s="2" t="s">
        <v>7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2" t="s">
        <v>8</v>
      </c>
      <c r="B66" s="2" t="s">
        <v>17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1" t="s">
        <v>10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2" t="s">
        <v>11</v>
      </c>
      <c r="B68" s="2" t="s">
        <v>12</v>
      </c>
      <c r="C68" s="2" t="s">
        <v>3</v>
      </c>
      <c r="D68" s="2" t="s">
        <v>8</v>
      </c>
      <c r="E68" s="2" t="s">
        <v>13</v>
      </c>
      <c r="F68" s="2" t="s">
        <v>6</v>
      </c>
      <c r="G68" s="2" t="s">
        <v>5</v>
      </c>
      <c r="H68" s="2"/>
      <c r="I68" s="2"/>
      <c r="J68" s="2"/>
      <c r="K68" s="2"/>
    </row>
    <row r="69" spans="1:12" x14ac:dyDescent="0.2">
      <c r="A69" s="2" t="str">
        <f>B61</f>
        <v>hard coal, burned in hard coal industrial furnace 1-10MW</v>
      </c>
      <c r="B69" s="2">
        <v>1</v>
      </c>
      <c r="C69" s="2" t="str">
        <f>B62</f>
        <v>RER</v>
      </c>
      <c r="D69" s="2" t="str">
        <f>B66</f>
        <v>megajoule</v>
      </c>
      <c r="E69" s="2"/>
      <c r="F69" s="2" t="s">
        <v>19</v>
      </c>
      <c r="G69" s="2" t="str">
        <f>B64</f>
        <v>heat</v>
      </c>
      <c r="H69" s="2"/>
      <c r="I69" s="2"/>
      <c r="J69" s="2"/>
      <c r="K69" s="2"/>
      <c r="L69" s="2"/>
    </row>
    <row r="70" spans="1:12" x14ac:dyDescent="0.2">
      <c r="A70" s="2" t="s">
        <v>26</v>
      </c>
      <c r="B70">
        <v>0.8</v>
      </c>
      <c r="C70" t="s">
        <v>27</v>
      </c>
      <c r="D70" t="s">
        <v>17</v>
      </c>
      <c r="F70" t="s">
        <v>23</v>
      </c>
      <c r="G70" t="s">
        <v>21</v>
      </c>
    </row>
    <row r="72" spans="1:12" x14ac:dyDescent="0.2">
      <c r="A72" s="1" t="s">
        <v>2</v>
      </c>
      <c r="B72" s="1" t="s">
        <v>38</v>
      </c>
      <c r="C72" s="2"/>
      <c r="D72" s="2"/>
      <c r="E72" s="2"/>
      <c r="F72" s="2"/>
      <c r="G72" s="2"/>
      <c r="H72" s="2"/>
    </row>
    <row r="73" spans="1:12" x14ac:dyDescent="0.2">
      <c r="A73" s="2" t="s">
        <v>3</v>
      </c>
      <c r="B73" s="2" t="s">
        <v>18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2" t="s">
        <v>4</v>
      </c>
      <c r="B74" s="2">
        <v>1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2" t="s">
        <v>5</v>
      </c>
      <c r="B75" s="2" t="s">
        <v>1</v>
      </c>
      <c r="C75" s="2"/>
      <c r="D75" s="2"/>
      <c r="E75" s="2"/>
      <c r="F75" s="2"/>
      <c r="G75" s="2"/>
      <c r="H75" s="2"/>
      <c r="I75" s="2"/>
      <c r="J75" s="2"/>
    </row>
    <row r="76" spans="1:12" x14ac:dyDescent="0.2">
      <c r="A76" s="2" t="s">
        <v>6</v>
      </c>
      <c r="B76" s="2" t="s">
        <v>7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2" t="s">
        <v>8</v>
      </c>
      <c r="B77" s="2" t="s">
        <v>17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1" t="s">
        <v>10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2" t="s">
        <v>11</v>
      </c>
      <c r="B79" s="2" t="s">
        <v>12</v>
      </c>
      <c r="C79" s="2" t="s">
        <v>3</v>
      </c>
      <c r="D79" s="2" t="s">
        <v>8</v>
      </c>
      <c r="E79" s="2" t="s">
        <v>13</v>
      </c>
      <c r="F79" s="2" t="s">
        <v>6</v>
      </c>
      <c r="G79" s="2" t="s">
        <v>5</v>
      </c>
      <c r="H79" s="2"/>
      <c r="I79" s="2"/>
      <c r="J79" s="2"/>
      <c r="K79" s="2"/>
    </row>
    <row r="80" spans="1:12" x14ac:dyDescent="0.2">
      <c r="A80" s="2" t="str">
        <f>B72</f>
        <v>hard coal briquettes, burned in stove 5-15kW</v>
      </c>
      <c r="B80" s="2">
        <v>1</v>
      </c>
      <c r="C80" s="2" t="str">
        <f>B73</f>
        <v>RER</v>
      </c>
      <c r="D80" s="2" t="str">
        <f>B77</f>
        <v>megajoule</v>
      </c>
      <c r="E80" s="2"/>
      <c r="F80" s="2" t="s">
        <v>19</v>
      </c>
      <c r="G80" s="2" t="str">
        <f>B75</f>
        <v>heat</v>
      </c>
      <c r="H80" s="2"/>
      <c r="I80" s="2"/>
      <c r="J80" s="2"/>
      <c r="K80" s="2"/>
      <c r="L80" s="2"/>
    </row>
    <row r="81" spans="1:12" x14ac:dyDescent="0.2">
      <c r="A81" s="2" t="s">
        <v>39</v>
      </c>
      <c r="B81">
        <f>1/1.43</f>
        <v>0.69930069930069938</v>
      </c>
      <c r="C81" t="s">
        <v>27</v>
      </c>
      <c r="D81" t="s">
        <v>17</v>
      </c>
      <c r="F81" t="s">
        <v>23</v>
      </c>
      <c r="G81" t="s">
        <v>40</v>
      </c>
    </row>
    <row r="83" spans="1:12" x14ac:dyDescent="0.2">
      <c r="A83" s="1" t="s">
        <v>2</v>
      </c>
      <c r="B83" s="1" t="s">
        <v>28</v>
      </c>
      <c r="C83" s="2"/>
      <c r="D83" s="2"/>
      <c r="E83" s="2"/>
      <c r="F83" s="2"/>
      <c r="G83" s="2"/>
      <c r="H83" s="2"/>
    </row>
    <row r="84" spans="1:12" x14ac:dyDescent="0.2">
      <c r="A84" s="2" t="s">
        <v>3</v>
      </c>
      <c r="B84" s="2" t="s">
        <v>18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2" t="s">
        <v>4</v>
      </c>
      <c r="B85" s="2">
        <v>1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2" t="s">
        <v>5</v>
      </c>
      <c r="B86" s="2" t="s">
        <v>1</v>
      </c>
      <c r="C86" s="2"/>
      <c r="D86" s="2"/>
      <c r="E86" s="2"/>
      <c r="F86" s="2"/>
      <c r="G86" s="2"/>
      <c r="H86" s="2"/>
      <c r="I86" s="2"/>
      <c r="J86" s="2"/>
    </row>
    <row r="87" spans="1:12" x14ac:dyDescent="0.2">
      <c r="A87" s="2" t="s">
        <v>6</v>
      </c>
      <c r="B87" s="2" t="s">
        <v>7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2" t="s">
        <v>8</v>
      </c>
      <c r="B88" s="2" t="s">
        <v>17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 t="s">
        <v>10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2" t="s">
        <v>11</v>
      </c>
      <c r="B90" s="2" t="s">
        <v>12</v>
      </c>
      <c r="C90" s="2" t="s">
        <v>3</v>
      </c>
      <c r="D90" s="2" t="s">
        <v>8</v>
      </c>
      <c r="E90" s="2" t="s">
        <v>13</v>
      </c>
      <c r="F90" s="2" t="s">
        <v>6</v>
      </c>
      <c r="G90" s="2" t="s">
        <v>5</v>
      </c>
      <c r="H90" s="2"/>
      <c r="I90" s="2"/>
      <c r="J90" s="2"/>
      <c r="K90" s="2"/>
    </row>
    <row r="91" spans="1:12" x14ac:dyDescent="0.2">
      <c r="A91" s="2" t="str">
        <f>B83</f>
        <v>light fuel oil, burned in industrial furnace 1MW</v>
      </c>
      <c r="B91" s="2">
        <v>1</v>
      </c>
      <c r="C91" s="2" t="str">
        <f>B84</f>
        <v>RER</v>
      </c>
      <c r="D91" s="2" t="str">
        <f>B88</f>
        <v>megajoule</v>
      </c>
      <c r="E91" s="2"/>
      <c r="F91" s="2" t="s">
        <v>19</v>
      </c>
      <c r="G91" s="2" t="str">
        <f>B86</f>
        <v>heat</v>
      </c>
      <c r="H91" s="2"/>
      <c r="I91" s="2"/>
      <c r="J91" s="2"/>
      <c r="K91" s="2"/>
      <c r="L91" s="2"/>
    </row>
    <row r="92" spans="1:12" x14ac:dyDescent="0.2">
      <c r="A92" s="2" t="s">
        <v>29</v>
      </c>
      <c r="B92">
        <f>1/(0.024653*40.1)</f>
        <v>1.0115464998316279</v>
      </c>
      <c r="C92" t="s">
        <v>27</v>
      </c>
      <c r="D92" t="s">
        <v>17</v>
      </c>
      <c r="F92" t="s">
        <v>23</v>
      </c>
      <c r="G92" t="s">
        <v>21</v>
      </c>
    </row>
    <row r="94" spans="1:12" x14ac:dyDescent="0.2">
      <c r="A94" s="1" t="s">
        <v>2</v>
      </c>
      <c r="B94" s="1" t="s">
        <v>41</v>
      </c>
      <c r="C94" s="2"/>
      <c r="D94" s="2"/>
      <c r="E94" s="2"/>
      <c r="F94" s="2"/>
      <c r="G94" s="2"/>
      <c r="H94" s="2"/>
    </row>
    <row r="95" spans="1:12" x14ac:dyDescent="0.2">
      <c r="A95" s="2" t="s">
        <v>3</v>
      </c>
      <c r="B95" s="2" t="s">
        <v>18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2" t="s">
        <v>4</v>
      </c>
      <c r="B96" s="2">
        <v>1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2" t="s">
        <v>5</v>
      </c>
      <c r="B97" s="2" t="s">
        <v>1</v>
      </c>
      <c r="C97" s="2"/>
      <c r="D97" s="2"/>
      <c r="E97" s="2"/>
      <c r="F97" s="2"/>
      <c r="G97" s="2"/>
      <c r="H97" s="2"/>
      <c r="I97" s="2"/>
      <c r="J97" s="2"/>
    </row>
    <row r="98" spans="1:12" x14ac:dyDescent="0.2">
      <c r="A98" s="2" t="s">
        <v>6</v>
      </c>
      <c r="B98" s="2" t="s">
        <v>7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2" t="s">
        <v>8</v>
      </c>
      <c r="B99" s="2" t="s">
        <v>17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 t="s">
        <v>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2" t="s">
        <v>11</v>
      </c>
      <c r="B101" s="2" t="s">
        <v>12</v>
      </c>
      <c r="C101" s="2" t="s">
        <v>3</v>
      </c>
      <c r="D101" s="2" t="s">
        <v>8</v>
      </c>
      <c r="E101" s="2" t="s">
        <v>13</v>
      </c>
      <c r="F101" s="2" t="s">
        <v>6</v>
      </c>
      <c r="G101" s="2" t="s">
        <v>5</v>
      </c>
      <c r="H101" s="2"/>
      <c r="I101" s="2"/>
      <c r="J101" s="2"/>
      <c r="K101" s="2"/>
    </row>
    <row r="102" spans="1:12" x14ac:dyDescent="0.2">
      <c r="A102" s="2" t="str">
        <f>B94</f>
        <v>light fuel oil, burned in residential boiler 10kW</v>
      </c>
      <c r="B102" s="2">
        <v>1</v>
      </c>
      <c r="C102" s="2" t="str">
        <f>B95</f>
        <v>RER</v>
      </c>
      <c r="D102" s="2" t="str">
        <f>B99</f>
        <v>megajoule</v>
      </c>
      <c r="E102" s="2"/>
      <c r="F102" s="2" t="s">
        <v>19</v>
      </c>
      <c r="G102" s="2" t="str">
        <f>B97</f>
        <v>heat</v>
      </c>
      <c r="H102" s="2"/>
      <c r="I102" s="2"/>
      <c r="J102" s="2"/>
      <c r="K102" s="2"/>
      <c r="L102" s="2"/>
    </row>
    <row r="103" spans="1:12" x14ac:dyDescent="0.2">
      <c r="A103" s="2" t="s">
        <v>42</v>
      </c>
      <c r="B103">
        <f>1/(0.02342*40.1)</f>
        <v>1.0648017019790403</v>
      </c>
      <c r="C103" t="s">
        <v>27</v>
      </c>
      <c r="D103" t="s">
        <v>17</v>
      </c>
      <c r="F103" t="s">
        <v>23</v>
      </c>
      <c r="G103" t="s">
        <v>40</v>
      </c>
    </row>
    <row r="105" spans="1:12" x14ac:dyDescent="0.2">
      <c r="A105" s="1" t="s">
        <v>2</v>
      </c>
      <c r="B105" s="1" t="s">
        <v>43</v>
      </c>
      <c r="C105" s="2"/>
      <c r="D105" s="2"/>
      <c r="E105" s="2"/>
      <c r="F105" s="2"/>
      <c r="G105" s="2"/>
      <c r="H105" s="2"/>
    </row>
    <row r="106" spans="1:12" x14ac:dyDescent="0.2">
      <c r="A106" s="2" t="s">
        <v>3</v>
      </c>
      <c r="B106" s="2" t="s">
        <v>18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2" t="s">
        <v>4</v>
      </c>
      <c r="B107" s="2">
        <v>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2" t="s">
        <v>5</v>
      </c>
      <c r="B108" s="2" t="s">
        <v>1</v>
      </c>
      <c r="C108" s="2"/>
      <c r="D108" s="2"/>
      <c r="E108" s="2"/>
      <c r="F108" s="2"/>
      <c r="G108" s="2"/>
      <c r="H108" s="2"/>
      <c r="I108" s="2"/>
      <c r="J108" s="2"/>
    </row>
    <row r="109" spans="1:12" x14ac:dyDescent="0.2">
      <c r="A109" s="2" t="s">
        <v>6</v>
      </c>
      <c r="B109" s="2" t="s">
        <v>7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2" t="s">
        <v>8</v>
      </c>
      <c r="B110" s="2" t="s">
        <v>17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 t="s">
        <v>10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2" t="s">
        <v>11</v>
      </c>
      <c r="B112" s="2" t="s">
        <v>12</v>
      </c>
      <c r="C112" s="2" t="s">
        <v>3</v>
      </c>
      <c r="D112" s="2" t="s">
        <v>8</v>
      </c>
      <c r="E112" s="2" t="s">
        <v>13</v>
      </c>
      <c r="F112" s="2" t="s">
        <v>6</v>
      </c>
      <c r="G112" s="2" t="s">
        <v>5</v>
      </c>
      <c r="H112" s="2"/>
      <c r="I112" s="2"/>
      <c r="J112" s="2"/>
      <c r="K112" s="2"/>
    </row>
    <row r="113" spans="1:12" x14ac:dyDescent="0.2">
      <c r="A113" s="2" t="str">
        <f>B105</f>
        <v>propane, burned in industrial furnace &gt;100kW</v>
      </c>
      <c r="B113" s="2">
        <v>1</v>
      </c>
      <c r="C113" s="2" t="str">
        <f>B106</f>
        <v>RER</v>
      </c>
      <c r="D113" s="2" t="str">
        <f>B110</f>
        <v>megajoule</v>
      </c>
      <c r="E113" s="2"/>
      <c r="F113" s="2" t="s">
        <v>19</v>
      </c>
      <c r="G113" s="2" t="str">
        <f>B108</f>
        <v>heat</v>
      </c>
      <c r="H113" s="2"/>
      <c r="I113" s="2"/>
      <c r="J113" s="2"/>
      <c r="K113" s="2"/>
      <c r="L113" s="2"/>
    </row>
    <row r="114" spans="1:12" x14ac:dyDescent="0.2">
      <c r="A114" s="2" t="s">
        <v>44</v>
      </c>
      <c r="B114">
        <f>1/(0.022657*46.4)</f>
        <v>0.95121702511060757</v>
      </c>
      <c r="C114" t="s">
        <v>136</v>
      </c>
      <c r="D114" t="s">
        <v>17</v>
      </c>
      <c r="F114" t="s">
        <v>23</v>
      </c>
      <c r="G114" t="s">
        <v>21</v>
      </c>
    </row>
    <row r="116" spans="1:12" x14ac:dyDescent="0.2">
      <c r="A116" s="1" t="s">
        <v>2</v>
      </c>
      <c r="B116" s="1" t="s">
        <v>32</v>
      </c>
      <c r="C116" s="2"/>
      <c r="D116" s="2"/>
      <c r="E116" s="2"/>
      <c r="F116" s="2"/>
      <c r="G116" s="2"/>
      <c r="H116" s="2"/>
    </row>
    <row r="117" spans="1:12" x14ac:dyDescent="0.2">
      <c r="A117" s="2" t="s">
        <v>3</v>
      </c>
      <c r="B117" s="2" t="s">
        <v>18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2" t="s">
        <v>4</v>
      </c>
      <c r="B118" s="2">
        <v>1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2" t="s">
        <v>5</v>
      </c>
      <c r="B119" s="2" t="s">
        <v>1</v>
      </c>
      <c r="C119" s="2"/>
      <c r="D119" s="2"/>
      <c r="E119" s="2"/>
      <c r="F119" s="2"/>
      <c r="G119" s="2"/>
      <c r="H119" s="2"/>
      <c r="I119" s="2"/>
      <c r="J119" s="2"/>
    </row>
    <row r="120" spans="1:12" x14ac:dyDescent="0.2">
      <c r="A120" s="2" t="s">
        <v>6</v>
      </c>
      <c r="B120" s="2" t="s">
        <v>7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2" t="s">
        <v>8</v>
      </c>
      <c r="B121" s="2" t="s">
        <v>17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 t="s">
        <v>10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2" t="s">
        <v>11</v>
      </c>
      <c r="B123" s="2" t="s">
        <v>12</v>
      </c>
      <c r="C123" s="2" t="s">
        <v>3</v>
      </c>
      <c r="D123" s="2" t="s">
        <v>8</v>
      </c>
      <c r="E123" s="2" t="s">
        <v>13</v>
      </c>
      <c r="F123" s="2" t="s">
        <v>6</v>
      </c>
      <c r="G123" s="2" t="s">
        <v>5</v>
      </c>
      <c r="H123" s="2"/>
      <c r="I123" s="2"/>
      <c r="J123" s="2"/>
      <c r="K123" s="2"/>
    </row>
    <row r="124" spans="1:12" x14ac:dyDescent="0.2">
      <c r="A124" s="2" t="str">
        <f>B116</f>
        <v>methanol from biomass, burned in residential boiler</v>
      </c>
      <c r="B124" s="2">
        <v>1</v>
      </c>
      <c r="C124" s="2" t="str">
        <f>B117</f>
        <v>RER</v>
      </c>
      <c r="D124" s="2" t="str">
        <f>B121</f>
        <v>megajoule</v>
      </c>
      <c r="E124" s="2"/>
      <c r="F124" s="2" t="s">
        <v>19</v>
      </c>
      <c r="G124" s="2" t="str">
        <f>B119</f>
        <v>heat</v>
      </c>
      <c r="H124" s="2"/>
      <c r="I124" s="2"/>
      <c r="J124" s="2"/>
      <c r="K124" s="2"/>
      <c r="L124" s="2"/>
    </row>
    <row r="125" spans="1:12" x14ac:dyDescent="0.2">
      <c r="A125" s="2" t="s">
        <v>30</v>
      </c>
      <c r="B125">
        <f>1/(0.05556*20)</f>
        <v>0.89992800575953924</v>
      </c>
      <c r="C125" t="s">
        <v>18</v>
      </c>
      <c r="D125" t="s">
        <v>17</v>
      </c>
      <c r="F125" t="s">
        <v>23</v>
      </c>
      <c r="G125" t="s">
        <v>31</v>
      </c>
    </row>
    <row r="127" spans="1:12" x14ac:dyDescent="0.2">
      <c r="A127" s="1" t="s">
        <v>2</v>
      </c>
      <c r="B127" s="1" t="s">
        <v>36</v>
      </c>
      <c r="C127" s="2"/>
      <c r="D127" s="2"/>
      <c r="E127" s="2"/>
      <c r="F127" s="2"/>
      <c r="G127" s="2"/>
      <c r="H127" s="2"/>
    </row>
    <row r="128" spans="1:12" x14ac:dyDescent="0.2">
      <c r="A128" s="2" t="s">
        <v>3</v>
      </c>
      <c r="B128" s="2" t="s">
        <v>18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2" t="s">
        <v>4</v>
      </c>
      <c r="B129" s="2">
        <v>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2" t="s">
        <v>5</v>
      </c>
      <c r="B130" s="2" t="s">
        <v>1</v>
      </c>
      <c r="C130" s="2"/>
      <c r="D130" s="2"/>
      <c r="E130" s="2"/>
      <c r="F130" s="2"/>
      <c r="G130" s="2"/>
      <c r="H130" s="2"/>
      <c r="I130" s="2"/>
      <c r="J130" s="2"/>
    </row>
    <row r="131" spans="1:12" x14ac:dyDescent="0.2">
      <c r="A131" s="2" t="s">
        <v>6</v>
      </c>
      <c r="B131" s="2" t="s">
        <v>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2" t="s">
        <v>8</v>
      </c>
      <c r="B132" s="2" t="s">
        <v>17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 t="s">
        <v>10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2" t="s">
        <v>11</v>
      </c>
      <c r="B134" s="2" t="s">
        <v>12</v>
      </c>
      <c r="C134" s="2" t="s">
        <v>3</v>
      </c>
      <c r="D134" s="2" t="s">
        <v>8</v>
      </c>
      <c r="E134" s="2" t="s">
        <v>13</v>
      </c>
      <c r="F134" s="2" t="s">
        <v>6</v>
      </c>
      <c r="G134" s="2" t="s">
        <v>5</v>
      </c>
      <c r="H134" s="2"/>
      <c r="I134" s="2"/>
      <c r="J134" s="2"/>
      <c r="K134" s="2"/>
    </row>
    <row r="135" spans="1:12" x14ac:dyDescent="0.2">
      <c r="A135" s="2" t="str">
        <f>B127</f>
        <v>methanol from coal, burned in residential boiler</v>
      </c>
      <c r="B135" s="2">
        <v>1</v>
      </c>
      <c r="C135" s="2" t="str">
        <f>B128</f>
        <v>RER</v>
      </c>
      <c r="D135" s="2" t="str">
        <f>B132</f>
        <v>megajoule</v>
      </c>
      <c r="E135" s="2"/>
      <c r="F135" s="2" t="s">
        <v>19</v>
      </c>
      <c r="G135" s="2" t="str">
        <f>B130</f>
        <v>heat</v>
      </c>
      <c r="H135" s="2"/>
      <c r="I135" s="2"/>
      <c r="J135" s="2"/>
      <c r="K135" s="2"/>
      <c r="L135" s="2"/>
    </row>
    <row r="136" spans="1:12" x14ac:dyDescent="0.2">
      <c r="A136" s="2" t="s">
        <v>37</v>
      </c>
      <c r="B136">
        <f>1/(0.05556*20)</f>
        <v>0.89992800575953924</v>
      </c>
      <c r="C136" t="s">
        <v>18</v>
      </c>
      <c r="D136" t="s">
        <v>17</v>
      </c>
      <c r="F136" t="s">
        <v>23</v>
      </c>
      <c r="G136" t="s">
        <v>31</v>
      </c>
    </row>
    <row r="138" spans="1:12" x14ac:dyDescent="0.2">
      <c r="A138" s="1" t="s">
        <v>2</v>
      </c>
      <c r="B138" s="1" t="s">
        <v>91</v>
      </c>
      <c r="C138" s="2"/>
      <c r="D138" s="2"/>
      <c r="E138" s="2"/>
      <c r="F138" s="2"/>
      <c r="G138" s="2"/>
      <c r="H138" s="2"/>
    </row>
    <row r="139" spans="1:12" x14ac:dyDescent="0.2">
      <c r="A139" s="2" t="s">
        <v>3</v>
      </c>
      <c r="B139" s="2" t="s">
        <v>18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2" t="s">
        <v>4</v>
      </c>
      <c r="B140" s="2">
        <v>1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2" t="s">
        <v>5</v>
      </c>
      <c r="B141" s="2" t="s">
        <v>1</v>
      </c>
      <c r="C141" s="2"/>
      <c r="D141" s="2"/>
      <c r="E141" s="2"/>
      <c r="F141" s="2"/>
      <c r="G141" s="2"/>
      <c r="H141" s="2"/>
      <c r="I141" s="2"/>
      <c r="J141" s="2"/>
    </row>
    <row r="142" spans="1:12" x14ac:dyDescent="0.2">
      <c r="A142" s="2" t="s">
        <v>6</v>
      </c>
      <c r="B142" s="2" t="s">
        <v>7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2" t="s">
        <v>8</v>
      </c>
      <c r="B143" s="2" t="s">
        <v>17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 t="s">
        <v>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2" t="s">
        <v>11</v>
      </c>
      <c r="B145" s="2" t="s">
        <v>12</v>
      </c>
      <c r="C145" s="2" t="s">
        <v>3</v>
      </c>
      <c r="D145" s="2" t="s">
        <v>8</v>
      </c>
      <c r="E145" s="2" t="s">
        <v>13</v>
      </c>
      <c r="F145" s="2" t="s">
        <v>6</v>
      </c>
      <c r="G145" s="2" t="s">
        <v>5</v>
      </c>
      <c r="H145" s="2"/>
      <c r="I145" s="2"/>
      <c r="J145" s="2"/>
      <c r="K145" s="2"/>
    </row>
    <row r="146" spans="1:12" x14ac:dyDescent="0.2">
      <c r="A146" s="2" t="str">
        <f>B138</f>
        <v>diesel, burned in passenger car</v>
      </c>
      <c r="B146" s="2">
        <v>1</v>
      </c>
      <c r="C146" s="2" t="str">
        <f>B139</f>
        <v>RER</v>
      </c>
      <c r="D146" s="2" t="str">
        <f>B143</f>
        <v>megajoule</v>
      </c>
      <c r="E146" s="2"/>
      <c r="F146" s="2" t="s">
        <v>19</v>
      </c>
      <c r="G146" s="2" t="str">
        <f>B141</f>
        <v>heat</v>
      </c>
      <c r="H146" s="2"/>
      <c r="I146" s="2"/>
      <c r="J146" s="2"/>
      <c r="K146" s="2"/>
      <c r="L146" s="2"/>
    </row>
    <row r="147" spans="1:12" x14ac:dyDescent="0.2">
      <c r="A147" s="2" t="s">
        <v>125</v>
      </c>
      <c r="B147">
        <f>1/43</f>
        <v>2.3255813953488372E-2</v>
      </c>
      <c r="C147" t="s">
        <v>27</v>
      </c>
      <c r="D147" t="s">
        <v>9</v>
      </c>
      <c r="F147" t="s">
        <v>23</v>
      </c>
      <c r="G147" t="s">
        <v>46</v>
      </c>
    </row>
    <row r="148" spans="1:12" x14ac:dyDescent="0.2">
      <c r="A148" t="s">
        <v>47</v>
      </c>
      <c r="B148" s="3">
        <v>7.1455665432553858E-7</v>
      </c>
      <c r="D148" t="s">
        <v>9</v>
      </c>
      <c r="E148" t="s">
        <v>14</v>
      </c>
      <c r="F148" s="2" t="s">
        <v>15</v>
      </c>
      <c r="H148" s="3"/>
    </row>
    <row r="149" spans="1:12" x14ac:dyDescent="0.2">
      <c r="A149" t="s">
        <v>48</v>
      </c>
      <c r="B149" s="3">
        <v>3.2468920124586623E-7</v>
      </c>
      <c r="D149" t="s">
        <v>9</v>
      </c>
      <c r="E149" t="s">
        <v>14</v>
      </c>
      <c r="F149" s="2" t="s">
        <v>15</v>
      </c>
      <c r="H149" s="3"/>
    </row>
    <row r="150" spans="1:12" x14ac:dyDescent="0.2">
      <c r="A150" t="s">
        <v>49</v>
      </c>
      <c r="B150" s="3">
        <v>3.9534349472964383E-7</v>
      </c>
      <c r="D150" t="s">
        <v>9</v>
      </c>
      <c r="E150" t="s">
        <v>14</v>
      </c>
      <c r="F150" s="2" t="s">
        <v>15</v>
      </c>
      <c r="H150" s="3"/>
    </row>
    <row r="151" spans="1:12" x14ac:dyDescent="0.2">
      <c r="A151" t="s">
        <v>50</v>
      </c>
      <c r="B151" s="3">
        <v>3.7209280955662761E-7</v>
      </c>
      <c r="D151" t="s">
        <v>9</v>
      </c>
      <c r="E151" t="s">
        <v>14</v>
      </c>
      <c r="F151" s="2" t="s">
        <v>15</v>
      </c>
      <c r="H151" s="3"/>
    </row>
    <row r="152" spans="1:12" x14ac:dyDescent="0.2">
      <c r="A152" t="s">
        <v>51</v>
      </c>
      <c r="B152" s="3">
        <v>9.4995966427857817E-8</v>
      </c>
      <c r="D152" t="s">
        <v>9</v>
      </c>
      <c r="E152" t="s">
        <v>14</v>
      </c>
      <c r="F152" s="2" t="s">
        <v>15</v>
      </c>
      <c r="H152" s="3"/>
    </row>
    <row r="153" spans="1:12" x14ac:dyDescent="0.2">
      <c r="A153" t="s">
        <v>52</v>
      </c>
      <c r="B153" s="3">
        <v>2.186743705223342E-7</v>
      </c>
      <c r="D153" t="s">
        <v>9</v>
      </c>
      <c r="E153" t="s">
        <v>14</v>
      </c>
      <c r="F153" s="2" t="s">
        <v>15</v>
      </c>
      <c r="H153" s="3"/>
    </row>
    <row r="154" spans="1:12" x14ac:dyDescent="0.2">
      <c r="A154" t="s">
        <v>53</v>
      </c>
      <c r="B154" s="3">
        <v>1.2147463123534157E-8</v>
      </c>
      <c r="D154" t="s">
        <v>9</v>
      </c>
      <c r="E154" t="s">
        <v>14</v>
      </c>
      <c r="F154" s="2" t="s">
        <v>15</v>
      </c>
      <c r="H154" s="3"/>
    </row>
    <row r="155" spans="1:12" x14ac:dyDescent="0.2">
      <c r="A155" t="s">
        <v>54</v>
      </c>
      <c r="B155" s="3">
        <v>2.3255800597289225E-10</v>
      </c>
      <c r="D155" t="s">
        <v>9</v>
      </c>
      <c r="E155" t="s">
        <v>14</v>
      </c>
      <c r="F155" s="2" t="s">
        <v>15</v>
      </c>
      <c r="H155" s="3"/>
    </row>
    <row r="156" spans="1:12" x14ac:dyDescent="0.2">
      <c r="A156" t="s">
        <v>55</v>
      </c>
      <c r="B156">
        <f>B147*3.15</f>
        <v>7.3255813953488375E-2</v>
      </c>
      <c r="D156" t="s">
        <v>9</v>
      </c>
      <c r="E156" t="s">
        <v>14</v>
      </c>
      <c r="F156" s="2" t="s">
        <v>15</v>
      </c>
      <c r="H156" s="3"/>
    </row>
    <row r="157" spans="1:12" x14ac:dyDescent="0.2">
      <c r="A157" t="s">
        <v>56</v>
      </c>
      <c r="B157" s="3">
        <v>2.1069404153243686E-5</v>
      </c>
      <c r="D157" t="s">
        <v>9</v>
      </c>
      <c r="E157" t="s">
        <v>14</v>
      </c>
      <c r="F157" s="2" t="s">
        <v>15</v>
      </c>
      <c r="H157" s="3"/>
    </row>
    <row r="158" spans="1:12" x14ac:dyDescent="0.2">
      <c r="A158" t="s">
        <v>57</v>
      </c>
      <c r="B158" s="3">
        <v>1.1627900298644613E-9</v>
      </c>
      <c r="D158" t="s">
        <v>9</v>
      </c>
      <c r="E158" t="s">
        <v>14</v>
      </c>
      <c r="F158" s="2" t="s">
        <v>15</v>
      </c>
      <c r="H158" s="3"/>
    </row>
    <row r="159" spans="1:12" x14ac:dyDescent="0.2">
      <c r="A159" t="s">
        <v>58</v>
      </c>
      <c r="B159" s="3">
        <v>2.3255800597289222E-12</v>
      </c>
      <c r="D159" t="s">
        <v>9</v>
      </c>
      <c r="E159" t="s">
        <v>14</v>
      </c>
      <c r="F159" s="2" t="s">
        <v>15</v>
      </c>
      <c r="H159" s="3"/>
    </row>
    <row r="160" spans="1:12" x14ac:dyDescent="0.2">
      <c r="A160" t="s">
        <v>59</v>
      </c>
      <c r="B160" s="3">
        <v>3.9534861015391682E-8</v>
      </c>
      <c r="D160" t="s">
        <v>9</v>
      </c>
      <c r="E160" t="s">
        <v>14</v>
      </c>
      <c r="F160" s="2" t="s">
        <v>15</v>
      </c>
      <c r="H160" s="3"/>
    </row>
    <row r="161" spans="1:8" x14ac:dyDescent="0.2">
      <c r="A161" t="s">
        <v>60</v>
      </c>
      <c r="B161" s="3">
        <v>7.1789570411210658E-8</v>
      </c>
      <c r="D161" t="s">
        <v>9</v>
      </c>
      <c r="E161" t="s">
        <v>14</v>
      </c>
      <c r="F161" s="2" t="s">
        <v>15</v>
      </c>
      <c r="H161" s="3"/>
    </row>
    <row r="162" spans="1:8" x14ac:dyDescent="0.2">
      <c r="A162" t="s">
        <v>61</v>
      </c>
      <c r="B162" s="3">
        <v>1.1627900298644611E-6</v>
      </c>
      <c r="D162" t="s">
        <v>9</v>
      </c>
      <c r="E162" t="s">
        <v>14</v>
      </c>
      <c r="F162" s="2" t="s">
        <v>15</v>
      </c>
      <c r="H162" s="3"/>
    </row>
    <row r="163" spans="1:8" x14ac:dyDescent="0.2">
      <c r="A163" t="s">
        <v>62</v>
      </c>
      <c r="B163" s="3">
        <v>3.646242366932188E-8</v>
      </c>
      <c r="D163" t="s">
        <v>9</v>
      </c>
      <c r="E163" t="s">
        <v>14</v>
      </c>
      <c r="F163" s="2" t="s">
        <v>15</v>
      </c>
      <c r="H163" s="3"/>
    </row>
    <row r="164" spans="1:8" x14ac:dyDescent="0.2">
      <c r="A164" t="s">
        <v>63</v>
      </c>
      <c r="B164" s="3">
        <v>1.2114072625668476E-6</v>
      </c>
      <c r="D164" t="s">
        <v>9</v>
      </c>
      <c r="E164" t="s">
        <v>14</v>
      </c>
      <c r="F164" s="2" t="s">
        <v>15</v>
      </c>
      <c r="H164" s="3"/>
    </row>
    <row r="165" spans="1:8" x14ac:dyDescent="0.2">
      <c r="A165" t="s">
        <v>64</v>
      </c>
      <c r="B165" s="3">
        <v>1.3252688602888143E-6</v>
      </c>
      <c r="D165" t="s">
        <v>9</v>
      </c>
      <c r="E165" t="s">
        <v>14</v>
      </c>
      <c r="F165" s="2" t="s">
        <v>15</v>
      </c>
      <c r="H165" s="3"/>
    </row>
    <row r="166" spans="1:8" x14ac:dyDescent="0.2">
      <c r="A166" t="s">
        <v>65</v>
      </c>
      <c r="B166" s="3">
        <v>2.2087814338146904E-8</v>
      </c>
      <c r="D166" t="s">
        <v>9</v>
      </c>
      <c r="E166" t="s">
        <v>14</v>
      </c>
      <c r="F166" s="2" t="s">
        <v>15</v>
      </c>
      <c r="H166" s="3"/>
    </row>
    <row r="167" spans="1:8" x14ac:dyDescent="0.2">
      <c r="A167" t="s">
        <v>66</v>
      </c>
      <c r="B167" s="3">
        <v>1.9186035492763611E-15</v>
      </c>
      <c r="D167" t="s">
        <v>9</v>
      </c>
      <c r="E167" t="s">
        <v>14</v>
      </c>
      <c r="F167" s="2" t="s">
        <v>15</v>
      </c>
      <c r="H167" s="3"/>
    </row>
    <row r="168" spans="1:8" x14ac:dyDescent="0.2">
      <c r="A168" t="s">
        <v>67</v>
      </c>
      <c r="B168" s="3">
        <v>4.6511601194578451E-13</v>
      </c>
      <c r="D168" t="s">
        <v>9</v>
      </c>
      <c r="E168" t="s">
        <v>14</v>
      </c>
      <c r="F168" s="2" t="s">
        <v>15</v>
      </c>
      <c r="H168" s="3"/>
    </row>
    <row r="169" spans="1:8" x14ac:dyDescent="0.2">
      <c r="A169" t="s">
        <v>68</v>
      </c>
      <c r="B169" s="3">
        <v>6.6447090752701953E-7</v>
      </c>
      <c r="D169" t="s">
        <v>9</v>
      </c>
      <c r="E169" t="s">
        <v>14</v>
      </c>
      <c r="F169" s="2" t="s">
        <v>15</v>
      </c>
      <c r="H169" s="3"/>
    </row>
    <row r="170" spans="1:8" x14ac:dyDescent="0.2">
      <c r="A170" t="s">
        <v>69</v>
      </c>
      <c r="B170" s="3">
        <v>1.3252688602888143E-7</v>
      </c>
      <c r="D170" t="s">
        <v>9</v>
      </c>
      <c r="E170" t="s">
        <v>14</v>
      </c>
      <c r="F170" s="2" t="s">
        <v>15</v>
      </c>
      <c r="H170" s="3"/>
    </row>
    <row r="171" spans="1:8" x14ac:dyDescent="0.2">
      <c r="A171" t="s">
        <v>70</v>
      </c>
      <c r="B171" s="3">
        <v>5.8566933256401625E-6</v>
      </c>
      <c r="D171" t="s">
        <v>9</v>
      </c>
      <c r="E171" t="s">
        <v>14</v>
      </c>
      <c r="F171" s="2" t="s">
        <v>15</v>
      </c>
      <c r="H171" s="3"/>
    </row>
    <row r="172" spans="1:8" x14ac:dyDescent="0.2">
      <c r="A172" t="s">
        <v>71</v>
      </c>
      <c r="B172" s="3">
        <v>1.6279060418102458E-9</v>
      </c>
      <c r="D172" t="s">
        <v>9</v>
      </c>
      <c r="E172" t="s">
        <v>14</v>
      </c>
      <c r="F172" s="2" t="s">
        <v>15</v>
      </c>
      <c r="H172" s="3"/>
    </row>
    <row r="173" spans="1:8" x14ac:dyDescent="0.2">
      <c r="A173" t="s">
        <v>72</v>
      </c>
      <c r="B173">
        <v>2.2614048584510013E-4</v>
      </c>
      <c r="D173" t="s">
        <v>9</v>
      </c>
      <c r="E173" t="s">
        <v>14</v>
      </c>
      <c r="F173" s="2" t="s">
        <v>15</v>
      </c>
      <c r="H173" s="3"/>
    </row>
    <row r="174" spans="1:8" x14ac:dyDescent="0.2">
      <c r="A174" t="s">
        <v>73</v>
      </c>
      <c r="B174" s="3">
        <v>4.2883696301401334E-9</v>
      </c>
      <c r="D174" t="s">
        <v>9</v>
      </c>
      <c r="E174" t="s">
        <v>14</v>
      </c>
      <c r="F174" s="2" t="s">
        <v>15</v>
      </c>
      <c r="H174" s="3"/>
    </row>
    <row r="175" spans="1:8" x14ac:dyDescent="0.2">
      <c r="A175" t="s">
        <v>74</v>
      </c>
      <c r="B175" s="3">
        <v>6.3929447213629726E-7</v>
      </c>
      <c r="D175" t="s">
        <v>9</v>
      </c>
      <c r="E175" t="s">
        <v>14</v>
      </c>
      <c r="F175" s="2" t="s">
        <v>15</v>
      </c>
      <c r="H175" s="3"/>
    </row>
    <row r="176" spans="1:8" x14ac:dyDescent="0.2">
      <c r="A176" t="s">
        <v>75</v>
      </c>
      <c r="B176" s="3">
        <v>4.417562867629381E-9</v>
      </c>
      <c r="D176" t="s">
        <v>9</v>
      </c>
      <c r="E176" t="s">
        <v>14</v>
      </c>
      <c r="F176" s="2" t="s">
        <v>15</v>
      </c>
      <c r="H176" s="3"/>
    </row>
    <row r="177" spans="1:12" x14ac:dyDescent="0.2">
      <c r="A177" t="s">
        <v>76</v>
      </c>
      <c r="B177" s="3">
        <v>1.2147463123534157E-8</v>
      </c>
      <c r="D177" t="s">
        <v>9</v>
      </c>
      <c r="E177" t="s">
        <v>14</v>
      </c>
      <c r="F177" s="2" t="s">
        <v>15</v>
      </c>
      <c r="H177" s="3"/>
    </row>
    <row r="178" spans="1:12" x14ac:dyDescent="0.2">
      <c r="A178" t="s">
        <v>77</v>
      </c>
      <c r="B178" s="3">
        <v>3.9768082958024133E-7</v>
      </c>
      <c r="D178" t="s">
        <v>9</v>
      </c>
      <c r="E178" t="s">
        <v>14</v>
      </c>
      <c r="F178" s="2" t="s">
        <v>15</v>
      </c>
      <c r="H178" s="3"/>
    </row>
    <row r="179" spans="1:12" x14ac:dyDescent="0.2">
      <c r="A179" t="s">
        <v>78</v>
      </c>
      <c r="B179" s="3">
        <v>2.3255800597289225E-10</v>
      </c>
      <c r="D179" t="s">
        <v>9</v>
      </c>
      <c r="E179" t="s">
        <v>14</v>
      </c>
      <c r="F179" s="2" t="s">
        <v>15</v>
      </c>
      <c r="H179" s="3"/>
    </row>
    <row r="180" spans="1:12" x14ac:dyDescent="0.2">
      <c r="A180" t="s">
        <v>79</v>
      </c>
      <c r="B180" s="3">
        <v>4.0869969387591558E-8</v>
      </c>
      <c r="D180" t="s">
        <v>9</v>
      </c>
      <c r="E180" t="s">
        <v>14</v>
      </c>
      <c r="F180" s="2" t="s">
        <v>15</v>
      </c>
      <c r="H180" s="3"/>
    </row>
    <row r="181" spans="1:12" x14ac:dyDescent="0.2">
      <c r="A181" t="s">
        <v>80</v>
      </c>
      <c r="B181" s="3">
        <v>4.651160119457845E-7</v>
      </c>
      <c r="D181" t="s">
        <v>9</v>
      </c>
      <c r="E181" t="s">
        <v>14</v>
      </c>
      <c r="F181" s="2" t="s">
        <v>15</v>
      </c>
      <c r="H181" s="3"/>
    </row>
    <row r="182" spans="1:12" x14ac:dyDescent="0.2">
      <c r="A182" t="s">
        <v>81</v>
      </c>
      <c r="B182" s="3">
        <v>7.619711612948033E-8</v>
      </c>
      <c r="D182" t="s">
        <v>9</v>
      </c>
      <c r="E182" t="s">
        <v>14</v>
      </c>
      <c r="F182" s="2" t="s">
        <v>15</v>
      </c>
      <c r="H182" s="3"/>
    </row>
    <row r="183" spans="1:12" x14ac:dyDescent="0.2">
      <c r="A183" t="s">
        <v>82</v>
      </c>
      <c r="B183" s="3">
        <v>2.3255800597289226E-8</v>
      </c>
      <c r="D183" t="s">
        <v>9</v>
      </c>
      <c r="E183" t="s">
        <v>14</v>
      </c>
      <c r="F183" s="2" t="s">
        <v>15</v>
      </c>
      <c r="H183" s="3"/>
    </row>
    <row r="184" spans="1:12" x14ac:dyDescent="0.2">
      <c r="A184" t="s">
        <v>83</v>
      </c>
      <c r="B184" s="3">
        <v>6.7382024692940973E-8</v>
      </c>
      <c r="D184" t="s">
        <v>9</v>
      </c>
      <c r="E184" t="s">
        <v>14</v>
      </c>
      <c r="F184" s="2" t="s">
        <v>15</v>
      </c>
      <c r="H184" s="3"/>
    </row>
    <row r="185" spans="1:12" x14ac:dyDescent="0.2">
      <c r="A185" t="s">
        <v>84</v>
      </c>
      <c r="B185" s="3">
        <v>2.9821053643838246E-8</v>
      </c>
      <c r="D185" t="s">
        <v>9</v>
      </c>
      <c r="E185" t="s">
        <v>14</v>
      </c>
      <c r="F185" s="2" t="s">
        <v>15</v>
      </c>
      <c r="H185" s="3"/>
    </row>
    <row r="186" spans="1:12" x14ac:dyDescent="0.2">
      <c r="F186" s="2"/>
      <c r="H186" s="3"/>
    </row>
    <row r="187" spans="1:12" x14ac:dyDescent="0.2">
      <c r="A187" s="1" t="s">
        <v>2</v>
      </c>
      <c r="B187" s="1" t="s">
        <v>127</v>
      </c>
      <c r="C187" s="2"/>
      <c r="D187" s="2"/>
      <c r="E187" s="2"/>
      <c r="F187" s="2"/>
      <c r="G187" s="2"/>
      <c r="H187" s="2"/>
    </row>
    <row r="188" spans="1:12" x14ac:dyDescent="0.2">
      <c r="A188" s="2" t="s">
        <v>3</v>
      </c>
      <c r="B188" s="2" t="s">
        <v>18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2" t="s">
        <v>4</v>
      </c>
      <c r="B189" s="2">
        <v>1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2" t="s">
        <v>5</v>
      </c>
      <c r="B190" s="2" t="s">
        <v>1</v>
      </c>
      <c r="C190" s="2"/>
      <c r="D190" s="2"/>
      <c r="E190" s="2"/>
      <c r="F190" s="2"/>
      <c r="G190" s="2"/>
      <c r="H190" s="2"/>
      <c r="I190" s="2"/>
      <c r="J190" s="2"/>
    </row>
    <row r="191" spans="1:12" x14ac:dyDescent="0.2">
      <c r="A191" s="2" t="s">
        <v>6</v>
      </c>
      <c r="B191" s="2" t="s">
        <v>7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2" t="s">
        <v>8</v>
      </c>
      <c r="B192" s="2" t="s">
        <v>17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1" t="s">
        <v>10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2" t="s">
        <v>11</v>
      </c>
      <c r="B194" s="2" t="s">
        <v>12</v>
      </c>
      <c r="C194" s="2" t="s">
        <v>3</v>
      </c>
      <c r="D194" s="2" t="s">
        <v>8</v>
      </c>
      <c r="E194" s="2" t="s">
        <v>13</v>
      </c>
      <c r="F194" s="2" t="s">
        <v>6</v>
      </c>
      <c r="G194" s="2" t="s">
        <v>5</v>
      </c>
      <c r="H194" s="2"/>
      <c r="I194" s="2"/>
      <c r="J194" s="2"/>
      <c r="K194" s="2"/>
    </row>
    <row r="195" spans="1:12" x14ac:dyDescent="0.2">
      <c r="A195" s="2" t="str">
        <f>B187</f>
        <v>biodiesel, burned in passenger car</v>
      </c>
      <c r="B195" s="2">
        <v>1</v>
      </c>
      <c r="C195" s="2" t="str">
        <f>B188</f>
        <v>RER</v>
      </c>
      <c r="D195" s="2" t="str">
        <f>B192</f>
        <v>megajoule</v>
      </c>
      <c r="E195" s="2"/>
      <c r="F195" s="2" t="s">
        <v>19</v>
      </c>
      <c r="G195" s="2" t="str">
        <f>B190</f>
        <v>heat</v>
      </c>
      <c r="H195" s="2"/>
      <c r="I195" s="2"/>
      <c r="J195" s="2"/>
      <c r="K195" s="2"/>
      <c r="L195" s="2"/>
    </row>
    <row r="196" spans="1:12" x14ac:dyDescent="0.2">
      <c r="A196" s="2" t="s">
        <v>130</v>
      </c>
      <c r="B196">
        <f>1/43</f>
        <v>2.3255813953488372E-2</v>
      </c>
      <c r="C196" t="s">
        <v>18</v>
      </c>
      <c r="D196" t="s">
        <v>9</v>
      </c>
      <c r="F196" t="s">
        <v>23</v>
      </c>
      <c r="G196" t="s">
        <v>131</v>
      </c>
    </row>
    <row r="197" spans="1:12" x14ac:dyDescent="0.2">
      <c r="A197" t="s">
        <v>47</v>
      </c>
      <c r="B197" s="3">
        <v>7.1455665432553858E-7</v>
      </c>
      <c r="D197" t="s">
        <v>9</v>
      </c>
      <c r="E197" t="s">
        <v>14</v>
      </c>
      <c r="F197" s="2" t="s">
        <v>15</v>
      </c>
      <c r="H197" s="3"/>
    </row>
    <row r="198" spans="1:12" x14ac:dyDescent="0.2">
      <c r="A198" t="s">
        <v>48</v>
      </c>
      <c r="B198" s="3">
        <v>3.2468920124586623E-7</v>
      </c>
      <c r="D198" t="s">
        <v>9</v>
      </c>
      <c r="E198" t="s">
        <v>14</v>
      </c>
      <c r="F198" s="2" t="s">
        <v>15</v>
      </c>
      <c r="H198" s="3"/>
    </row>
    <row r="199" spans="1:12" x14ac:dyDescent="0.2">
      <c r="A199" t="s">
        <v>49</v>
      </c>
      <c r="B199" s="3">
        <v>3.9534349472964383E-7</v>
      </c>
      <c r="D199" t="s">
        <v>9</v>
      </c>
      <c r="E199" t="s">
        <v>14</v>
      </c>
      <c r="F199" s="2" t="s">
        <v>15</v>
      </c>
      <c r="H199" s="3"/>
    </row>
    <row r="200" spans="1:12" x14ac:dyDescent="0.2">
      <c r="A200" t="s">
        <v>50</v>
      </c>
      <c r="B200" s="3">
        <v>3.7209280955662761E-7</v>
      </c>
      <c r="D200" t="s">
        <v>9</v>
      </c>
      <c r="E200" t="s">
        <v>14</v>
      </c>
      <c r="F200" s="2" t="s">
        <v>15</v>
      </c>
      <c r="H200" s="3"/>
    </row>
    <row r="201" spans="1:12" x14ac:dyDescent="0.2">
      <c r="A201" t="s">
        <v>51</v>
      </c>
      <c r="B201" s="3">
        <v>9.4995966427857817E-8</v>
      </c>
      <c r="D201" t="s">
        <v>9</v>
      </c>
      <c r="E201" t="s">
        <v>14</v>
      </c>
      <c r="F201" s="2" t="s">
        <v>15</v>
      </c>
      <c r="H201" s="3"/>
    </row>
    <row r="202" spans="1:12" x14ac:dyDescent="0.2">
      <c r="A202" t="s">
        <v>52</v>
      </c>
      <c r="B202" s="3">
        <v>2.186743705223342E-7</v>
      </c>
      <c r="D202" t="s">
        <v>9</v>
      </c>
      <c r="E202" t="s">
        <v>14</v>
      </c>
      <c r="F202" s="2" t="s">
        <v>15</v>
      </c>
      <c r="H202" s="3"/>
    </row>
    <row r="203" spans="1:12" x14ac:dyDescent="0.2">
      <c r="A203" t="s">
        <v>53</v>
      </c>
      <c r="B203" s="3">
        <v>1.2147463123534157E-8</v>
      </c>
      <c r="D203" t="s">
        <v>9</v>
      </c>
      <c r="E203" t="s">
        <v>14</v>
      </c>
      <c r="F203" s="2" t="s">
        <v>15</v>
      </c>
      <c r="H203" s="3"/>
    </row>
    <row r="204" spans="1:12" x14ac:dyDescent="0.2">
      <c r="A204" t="s">
        <v>54</v>
      </c>
      <c r="B204" s="3">
        <v>2.3255800597289225E-10</v>
      </c>
      <c r="D204" t="s">
        <v>9</v>
      </c>
      <c r="E204" t="s">
        <v>14</v>
      </c>
      <c r="F204" s="2" t="s">
        <v>15</v>
      </c>
      <c r="H204" s="3"/>
    </row>
    <row r="205" spans="1:12" x14ac:dyDescent="0.2">
      <c r="A205" t="s">
        <v>128</v>
      </c>
      <c r="B205">
        <f>B196*3.15</f>
        <v>7.3255813953488375E-2</v>
      </c>
      <c r="D205" t="s">
        <v>9</v>
      </c>
      <c r="E205" t="s">
        <v>14</v>
      </c>
      <c r="F205" s="2" t="s">
        <v>15</v>
      </c>
      <c r="H205" s="3"/>
    </row>
    <row r="206" spans="1:12" x14ac:dyDescent="0.2">
      <c r="A206" t="s">
        <v>129</v>
      </c>
      <c r="B206" s="3">
        <v>2.1069404153243686E-5</v>
      </c>
      <c r="D206" t="s">
        <v>9</v>
      </c>
      <c r="E206" t="s">
        <v>14</v>
      </c>
      <c r="F206" s="2" t="s">
        <v>15</v>
      </c>
      <c r="H206" s="3"/>
    </row>
    <row r="207" spans="1:12" x14ac:dyDescent="0.2">
      <c r="A207" t="s">
        <v>57</v>
      </c>
      <c r="B207" s="3">
        <v>1.1627900298644613E-9</v>
      </c>
      <c r="D207" t="s">
        <v>9</v>
      </c>
      <c r="E207" t="s">
        <v>14</v>
      </c>
      <c r="F207" s="2" t="s">
        <v>15</v>
      </c>
      <c r="H207" s="3"/>
    </row>
    <row r="208" spans="1:12" x14ac:dyDescent="0.2">
      <c r="A208" t="s">
        <v>58</v>
      </c>
      <c r="B208" s="3">
        <v>2.3255800597289222E-12</v>
      </c>
      <c r="D208" t="s">
        <v>9</v>
      </c>
      <c r="E208" t="s">
        <v>14</v>
      </c>
      <c r="F208" s="2" t="s">
        <v>15</v>
      </c>
      <c r="H208" s="3"/>
    </row>
    <row r="209" spans="1:8" x14ac:dyDescent="0.2">
      <c r="A209" t="s">
        <v>59</v>
      </c>
      <c r="B209" s="3">
        <v>3.9534861015391682E-8</v>
      </c>
      <c r="D209" t="s">
        <v>9</v>
      </c>
      <c r="E209" t="s">
        <v>14</v>
      </c>
      <c r="F209" s="2" t="s">
        <v>15</v>
      </c>
      <c r="H209" s="3"/>
    </row>
    <row r="210" spans="1:8" x14ac:dyDescent="0.2">
      <c r="A210" t="s">
        <v>60</v>
      </c>
      <c r="B210" s="3">
        <v>7.1789570411210658E-8</v>
      </c>
      <c r="D210" t="s">
        <v>9</v>
      </c>
      <c r="E210" t="s">
        <v>14</v>
      </c>
      <c r="F210" s="2" t="s">
        <v>15</v>
      </c>
      <c r="H210" s="3"/>
    </row>
    <row r="211" spans="1:8" x14ac:dyDescent="0.2">
      <c r="A211" t="s">
        <v>61</v>
      </c>
      <c r="B211" s="3">
        <v>1.1627900298644611E-6</v>
      </c>
      <c r="D211" t="s">
        <v>9</v>
      </c>
      <c r="E211" t="s">
        <v>14</v>
      </c>
      <c r="F211" s="2" t="s">
        <v>15</v>
      </c>
      <c r="H211" s="3"/>
    </row>
    <row r="212" spans="1:8" x14ac:dyDescent="0.2">
      <c r="A212" t="s">
        <v>62</v>
      </c>
      <c r="B212" s="3">
        <v>3.646242366932188E-8</v>
      </c>
      <c r="D212" t="s">
        <v>9</v>
      </c>
      <c r="E212" t="s">
        <v>14</v>
      </c>
      <c r="F212" s="2" t="s">
        <v>15</v>
      </c>
      <c r="H212" s="3"/>
    </row>
    <row r="213" spans="1:8" x14ac:dyDescent="0.2">
      <c r="A213" t="s">
        <v>63</v>
      </c>
      <c r="B213" s="3">
        <v>1.2114072625668476E-6</v>
      </c>
      <c r="D213" t="s">
        <v>9</v>
      </c>
      <c r="E213" t="s">
        <v>14</v>
      </c>
      <c r="F213" s="2" t="s">
        <v>15</v>
      </c>
      <c r="H213" s="3"/>
    </row>
    <row r="214" spans="1:8" x14ac:dyDescent="0.2">
      <c r="A214" t="s">
        <v>64</v>
      </c>
      <c r="B214" s="3">
        <v>1.3252688602888143E-6</v>
      </c>
      <c r="D214" t="s">
        <v>9</v>
      </c>
      <c r="E214" t="s">
        <v>14</v>
      </c>
      <c r="F214" s="2" t="s">
        <v>15</v>
      </c>
      <c r="H214" s="3"/>
    </row>
    <row r="215" spans="1:8" x14ac:dyDescent="0.2">
      <c r="A215" t="s">
        <v>65</v>
      </c>
      <c r="B215" s="3">
        <v>2.2087814338146904E-8</v>
      </c>
      <c r="D215" t="s">
        <v>9</v>
      </c>
      <c r="E215" t="s">
        <v>14</v>
      </c>
      <c r="F215" s="2" t="s">
        <v>15</v>
      </c>
      <c r="H215" s="3"/>
    </row>
    <row r="216" spans="1:8" x14ac:dyDescent="0.2">
      <c r="A216" t="s">
        <v>66</v>
      </c>
      <c r="B216" s="3">
        <v>1.9186035492763611E-15</v>
      </c>
      <c r="D216" t="s">
        <v>9</v>
      </c>
      <c r="E216" t="s">
        <v>14</v>
      </c>
      <c r="F216" s="2" t="s">
        <v>15</v>
      </c>
      <c r="H216" s="3"/>
    </row>
    <row r="217" spans="1:8" x14ac:dyDescent="0.2">
      <c r="A217" t="s">
        <v>67</v>
      </c>
      <c r="B217" s="3">
        <v>4.6511601194578451E-13</v>
      </c>
      <c r="D217" t="s">
        <v>9</v>
      </c>
      <c r="E217" t="s">
        <v>14</v>
      </c>
      <c r="F217" s="2" t="s">
        <v>15</v>
      </c>
      <c r="H217" s="3"/>
    </row>
    <row r="218" spans="1:8" x14ac:dyDescent="0.2">
      <c r="A218" t="s">
        <v>68</v>
      </c>
      <c r="B218" s="3">
        <v>6.6447090752701953E-7</v>
      </c>
      <c r="D218" t="s">
        <v>9</v>
      </c>
      <c r="E218" t="s">
        <v>14</v>
      </c>
      <c r="F218" s="2" t="s">
        <v>15</v>
      </c>
      <c r="H218" s="3"/>
    </row>
    <row r="219" spans="1:8" x14ac:dyDescent="0.2">
      <c r="A219" t="s">
        <v>69</v>
      </c>
      <c r="B219" s="3">
        <v>1.3252688602888143E-7</v>
      </c>
      <c r="D219" t="s">
        <v>9</v>
      </c>
      <c r="E219" t="s">
        <v>14</v>
      </c>
      <c r="F219" s="2" t="s">
        <v>15</v>
      </c>
      <c r="H219" s="3"/>
    </row>
    <row r="220" spans="1:8" x14ac:dyDescent="0.2">
      <c r="A220" t="s">
        <v>70</v>
      </c>
      <c r="B220" s="3">
        <v>5.8566933256401625E-6</v>
      </c>
      <c r="D220" t="s">
        <v>9</v>
      </c>
      <c r="E220" t="s">
        <v>14</v>
      </c>
      <c r="F220" s="2" t="s">
        <v>15</v>
      </c>
      <c r="H220" s="3"/>
    </row>
    <row r="221" spans="1:8" x14ac:dyDescent="0.2">
      <c r="A221" t="s">
        <v>71</v>
      </c>
      <c r="B221" s="3">
        <v>1.6279060418102458E-9</v>
      </c>
      <c r="D221" t="s">
        <v>9</v>
      </c>
      <c r="E221" t="s">
        <v>14</v>
      </c>
      <c r="F221" s="2" t="s">
        <v>15</v>
      </c>
      <c r="H221" s="3"/>
    </row>
    <row r="222" spans="1:8" x14ac:dyDescent="0.2">
      <c r="A222" t="s">
        <v>72</v>
      </c>
      <c r="B222">
        <v>2.2614048584510013E-4</v>
      </c>
      <c r="D222" t="s">
        <v>9</v>
      </c>
      <c r="E222" t="s">
        <v>14</v>
      </c>
      <c r="F222" s="2" t="s">
        <v>15</v>
      </c>
      <c r="H222" s="3"/>
    </row>
    <row r="223" spans="1:8" x14ac:dyDescent="0.2">
      <c r="A223" t="s">
        <v>73</v>
      </c>
      <c r="B223" s="3">
        <v>4.2883696301401334E-9</v>
      </c>
      <c r="D223" t="s">
        <v>9</v>
      </c>
      <c r="E223" t="s">
        <v>14</v>
      </c>
      <c r="F223" s="2" t="s">
        <v>15</v>
      </c>
      <c r="H223" s="3"/>
    </row>
    <row r="224" spans="1:8" x14ac:dyDescent="0.2">
      <c r="A224" t="s">
        <v>74</v>
      </c>
      <c r="B224" s="3">
        <v>6.3929447213629726E-7</v>
      </c>
      <c r="D224" t="s">
        <v>9</v>
      </c>
      <c r="E224" t="s">
        <v>14</v>
      </c>
      <c r="F224" s="2" t="s">
        <v>15</v>
      </c>
      <c r="H224" s="3"/>
    </row>
    <row r="225" spans="1:12" x14ac:dyDescent="0.2">
      <c r="A225" t="s">
        <v>75</v>
      </c>
      <c r="B225" s="3">
        <v>4.417562867629381E-9</v>
      </c>
      <c r="D225" t="s">
        <v>9</v>
      </c>
      <c r="E225" t="s">
        <v>14</v>
      </c>
      <c r="F225" s="2" t="s">
        <v>15</v>
      </c>
      <c r="H225" s="3"/>
    </row>
    <row r="226" spans="1:12" x14ac:dyDescent="0.2">
      <c r="A226" t="s">
        <v>76</v>
      </c>
      <c r="B226" s="3">
        <v>1.2147463123534157E-8</v>
      </c>
      <c r="D226" t="s">
        <v>9</v>
      </c>
      <c r="E226" t="s">
        <v>14</v>
      </c>
      <c r="F226" s="2" t="s">
        <v>15</v>
      </c>
      <c r="H226" s="3"/>
    </row>
    <row r="227" spans="1:12" x14ac:dyDescent="0.2">
      <c r="A227" t="s">
        <v>77</v>
      </c>
      <c r="B227" s="3">
        <v>3.9768082958024133E-7</v>
      </c>
      <c r="D227" t="s">
        <v>9</v>
      </c>
      <c r="E227" t="s">
        <v>14</v>
      </c>
      <c r="F227" s="2" t="s">
        <v>15</v>
      </c>
      <c r="H227" s="3"/>
    </row>
    <row r="228" spans="1:12" x14ac:dyDescent="0.2">
      <c r="A228" t="s">
        <v>78</v>
      </c>
      <c r="B228" s="3">
        <v>2.3255800597289225E-10</v>
      </c>
      <c r="D228" t="s">
        <v>9</v>
      </c>
      <c r="E228" t="s">
        <v>14</v>
      </c>
      <c r="F228" s="2" t="s">
        <v>15</v>
      </c>
      <c r="H228" s="3"/>
    </row>
    <row r="229" spans="1:12" x14ac:dyDescent="0.2">
      <c r="A229" t="s">
        <v>79</v>
      </c>
      <c r="B229" s="3">
        <v>4.0869969387591558E-8</v>
      </c>
      <c r="D229" t="s">
        <v>9</v>
      </c>
      <c r="E229" t="s">
        <v>14</v>
      </c>
      <c r="F229" s="2" t="s">
        <v>15</v>
      </c>
      <c r="H229" s="3"/>
    </row>
    <row r="230" spans="1:12" x14ac:dyDescent="0.2">
      <c r="A230" t="s">
        <v>80</v>
      </c>
      <c r="B230" s="3">
        <v>4.651160119457845E-7</v>
      </c>
      <c r="D230" t="s">
        <v>9</v>
      </c>
      <c r="E230" t="s">
        <v>14</v>
      </c>
      <c r="F230" s="2" t="s">
        <v>15</v>
      </c>
      <c r="H230" s="3"/>
    </row>
    <row r="231" spans="1:12" x14ac:dyDescent="0.2">
      <c r="A231" t="s">
        <v>81</v>
      </c>
      <c r="B231" s="3">
        <v>7.619711612948033E-8</v>
      </c>
      <c r="D231" t="s">
        <v>9</v>
      </c>
      <c r="E231" t="s">
        <v>14</v>
      </c>
      <c r="F231" s="2" t="s">
        <v>15</v>
      </c>
      <c r="H231" s="3"/>
    </row>
    <row r="232" spans="1:12" x14ac:dyDescent="0.2">
      <c r="A232" t="s">
        <v>82</v>
      </c>
      <c r="B232" s="3">
        <v>2.3255800597289226E-8</v>
      </c>
      <c r="D232" t="s">
        <v>9</v>
      </c>
      <c r="E232" t="s">
        <v>14</v>
      </c>
      <c r="F232" s="2" t="s">
        <v>15</v>
      </c>
      <c r="H232" s="3"/>
    </row>
    <row r="233" spans="1:12" x14ac:dyDescent="0.2">
      <c r="A233" t="s">
        <v>83</v>
      </c>
      <c r="B233" s="3">
        <v>6.7382024692940973E-8</v>
      </c>
      <c r="D233" t="s">
        <v>9</v>
      </c>
      <c r="E233" t="s">
        <v>14</v>
      </c>
      <c r="F233" s="2" t="s">
        <v>15</v>
      </c>
      <c r="H233" s="3"/>
    </row>
    <row r="234" spans="1:12" x14ac:dyDescent="0.2">
      <c r="A234" t="s">
        <v>84</v>
      </c>
      <c r="B234" s="3">
        <v>2.9821053643838246E-8</v>
      </c>
      <c r="D234" t="s">
        <v>9</v>
      </c>
      <c r="E234" t="s">
        <v>14</v>
      </c>
      <c r="F234" s="2" t="s">
        <v>15</v>
      </c>
      <c r="H234" s="3"/>
    </row>
    <row r="235" spans="1:12" x14ac:dyDescent="0.2">
      <c r="F235" s="2"/>
      <c r="H235" s="3"/>
    </row>
    <row r="236" spans="1:12" x14ac:dyDescent="0.2">
      <c r="A236" s="1" t="s">
        <v>2</v>
      </c>
      <c r="B236" s="1" t="s">
        <v>92</v>
      </c>
      <c r="C236" s="2"/>
      <c r="D236" s="2"/>
      <c r="E236" s="2"/>
      <c r="F236" s="2"/>
      <c r="G236" s="2"/>
      <c r="H236" s="2"/>
    </row>
    <row r="237" spans="1:12" x14ac:dyDescent="0.2">
      <c r="A237" s="2" t="s">
        <v>3</v>
      </c>
      <c r="B237" s="2" t="s">
        <v>18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2" t="s">
        <v>4</v>
      </c>
      <c r="B238" s="2">
        <v>1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2" t="s">
        <v>5</v>
      </c>
      <c r="B239" s="2" t="s">
        <v>1</v>
      </c>
      <c r="C239" s="2"/>
      <c r="D239" s="2"/>
      <c r="E239" s="2"/>
      <c r="F239" s="2"/>
      <c r="G239" s="2"/>
      <c r="H239" s="2"/>
      <c r="I239" s="2"/>
      <c r="J239" s="2"/>
    </row>
    <row r="240" spans="1:12" x14ac:dyDescent="0.2">
      <c r="A240" s="2" t="s">
        <v>6</v>
      </c>
      <c r="B240" s="2" t="s">
        <v>7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2" t="s">
        <v>8</v>
      </c>
      <c r="B241" s="2" t="s">
        <v>17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1" t="s">
        <v>10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2" t="s">
        <v>11</v>
      </c>
      <c r="B243" s="2" t="s">
        <v>12</v>
      </c>
      <c r="C243" s="2" t="s">
        <v>3</v>
      </c>
      <c r="D243" s="2" t="s">
        <v>8</v>
      </c>
      <c r="E243" s="2" t="s">
        <v>13</v>
      </c>
      <c r="F243" s="2" t="s">
        <v>6</v>
      </c>
      <c r="G243" s="2" t="s">
        <v>5</v>
      </c>
      <c r="H243" s="2"/>
      <c r="I243" s="2"/>
      <c r="J243" s="2"/>
      <c r="K243" s="2"/>
    </row>
    <row r="244" spans="1:12" x14ac:dyDescent="0.2">
      <c r="A244" s="2" t="str">
        <f>B236</f>
        <v>petrol, burned in passenger car</v>
      </c>
      <c r="B244" s="2">
        <v>1</v>
      </c>
      <c r="C244" s="2" t="str">
        <f>B237</f>
        <v>RER</v>
      </c>
      <c r="D244" s="2" t="str">
        <f>B241</f>
        <v>megajoule</v>
      </c>
      <c r="E244" s="2"/>
      <c r="F244" s="2" t="s">
        <v>19</v>
      </c>
      <c r="G244" s="2" t="str">
        <f>B239</f>
        <v>heat</v>
      </c>
      <c r="H244" s="2"/>
      <c r="I244" s="2"/>
      <c r="J244" s="2"/>
      <c r="K244" s="2"/>
      <c r="L244" s="2"/>
    </row>
    <row r="245" spans="1:12" x14ac:dyDescent="0.2">
      <c r="A245" t="s">
        <v>126</v>
      </c>
      <c r="B245">
        <f>1/42.6</f>
        <v>2.3474178403755867E-2</v>
      </c>
      <c r="C245" t="s">
        <v>27</v>
      </c>
      <c r="D245" t="s">
        <v>9</v>
      </c>
      <c r="F245" t="s">
        <v>23</v>
      </c>
      <c r="G245" t="s">
        <v>85</v>
      </c>
    </row>
    <row r="246" spans="1:12" x14ac:dyDescent="0.2">
      <c r="A246" t="s">
        <v>86</v>
      </c>
      <c r="B246" s="3">
        <v>1.4547114129662022E-7</v>
      </c>
      <c r="D246" t="s">
        <v>9</v>
      </c>
      <c r="E246" t="s">
        <v>14</v>
      </c>
      <c r="F246" s="2" t="s">
        <v>15</v>
      </c>
      <c r="H246" s="3"/>
    </row>
    <row r="247" spans="1:12" x14ac:dyDescent="0.2">
      <c r="A247" t="s">
        <v>87</v>
      </c>
      <c r="B247" s="3">
        <v>2.3599288167039204E-6</v>
      </c>
      <c r="D247" t="s">
        <v>9</v>
      </c>
      <c r="E247" t="s">
        <v>14</v>
      </c>
      <c r="F247" s="2" t="s">
        <v>15</v>
      </c>
      <c r="H247" s="3"/>
    </row>
    <row r="248" spans="1:12" x14ac:dyDescent="0.2">
      <c r="A248" t="s">
        <v>47</v>
      </c>
      <c r="B248" s="3">
        <v>6.4176573052336623E-8</v>
      </c>
      <c r="D248" t="s">
        <v>9</v>
      </c>
      <c r="E248" t="s">
        <v>14</v>
      </c>
      <c r="F248" s="2" t="s">
        <v>15</v>
      </c>
      <c r="H248" s="3"/>
    </row>
    <row r="249" spans="1:12" x14ac:dyDescent="0.2">
      <c r="A249" t="s">
        <v>48</v>
      </c>
      <c r="B249" s="3">
        <v>5.2181249284002014E-8</v>
      </c>
      <c r="D249" t="s">
        <v>9</v>
      </c>
      <c r="E249" t="s">
        <v>14</v>
      </c>
      <c r="F249" s="2" t="s">
        <v>15</v>
      </c>
      <c r="H249" s="3"/>
    </row>
    <row r="250" spans="1:12" x14ac:dyDescent="0.2">
      <c r="A250" t="s">
        <v>49</v>
      </c>
      <c r="B250" s="3">
        <v>1.6258913648856724E-8</v>
      </c>
      <c r="D250" t="s">
        <v>9</v>
      </c>
      <c r="E250" t="s">
        <v>14</v>
      </c>
      <c r="F250" s="2" t="s">
        <v>15</v>
      </c>
      <c r="H250" s="3"/>
    </row>
    <row r="251" spans="1:12" x14ac:dyDescent="0.2">
      <c r="A251" t="s">
        <v>50</v>
      </c>
      <c r="B251" s="3">
        <v>7.0422535211267627E-7</v>
      </c>
      <c r="D251" t="s">
        <v>9</v>
      </c>
      <c r="E251" t="s">
        <v>14</v>
      </c>
      <c r="F251" s="2" t="s">
        <v>15</v>
      </c>
      <c r="H251" s="3"/>
    </row>
    <row r="252" spans="1:12" x14ac:dyDescent="0.2">
      <c r="A252" t="s">
        <v>51</v>
      </c>
      <c r="B252" s="3">
        <v>1.8823431144155847E-8</v>
      </c>
      <c r="D252" t="s">
        <v>9</v>
      </c>
      <c r="E252" t="s">
        <v>14</v>
      </c>
      <c r="F252" s="2" t="s">
        <v>15</v>
      </c>
      <c r="H252" s="3"/>
    </row>
    <row r="253" spans="1:12" x14ac:dyDescent="0.2">
      <c r="A253" t="s">
        <v>52</v>
      </c>
      <c r="B253" s="3">
        <v>1.2876677795875375E-6</v>
      </c>
      <c r="D253" t="s">
        <v>9</v>
      </c>
      <c r="E253" t="s">
        <v>14</v>
      </c>
      <c r="F253" s="2" t="s">
        <v>15</v>
      </c>
      <c r="H253" s="3"/>
    </row>
    <row r="254" spans="1:12" x14ac:dyDescent="0.2">
      <c r="A254" t="s">
        <v>53</v>
      </c>
      <c r="B254" s="3">
        <v>2.4210190597681178E-6</v>
      </c>
      <c r="D254" t="s">
        <v>9</v>
      </c>
      <c r="E254" t="s">
        <v>14</v>
      </c>
      <c r="F254" s="2" t="s">
        <v>15</v>
      </c>
      <c r="H254" s="3"/>
    </row>
    <row r="255" spans="1:12" x14ac:dyDescent="0.2">
      <c r="A255" t="s">
        <v>54</v>
      </c>
      <c r="B255" s="3">
        <v>2.3474178403755876E-10</v>
      </c>
      <c r="D255" t="s">
        <v>9</v>
      </c>
      <c r="E255" t="s">
        <v>14</v>
      </c>
      <c r="F255" s="2" t="s">
        <v>15</v>
      </c>
      <c r="H255" s="3"/>
    </row>
    <row r="256" spans="1:12" x14ac:dyDescent="0.2">
      <c r="A256" t="s">
        <v>55</v>
      </c>
      <c r="B256">
        <v>7.4647887323943687E-2</v>
      </c>
      <c r="D256" t="s">
        <v>9</v>
      </c>
      <c r="E256" t="s">
        <v>14</v>
      </c>
      <c r="F256" s="2" t="s">
        <v>15</v>
      </c>
      <c r="H256" s="3"/>
    </row>
    <row r="257" spans="1:8" x14ac:dyDescent="0.2">
      <c r="A257" t="s">
        <v>56</v>
      </c>
      <c r="B257">
        <v>1.2822587476495615E-4</v>
      </c>
      <c r="D257" t="s">
        <v>9</v>
      </c>
      <c r="E257" t="s">
        <v>14</v>
      </c>
      <c r="F257" s="2" t="s">
        <v>15</v>
      </c>
      <c r="H257" s="3"/>
    </row>
    <row r="258" spans="1:8" x14ac:dyDescent="0.2">
      <c r="A258" t="s">
        <v>57</v>
      </c>
      <c r="B258" s="3">
        <v>1.173708920187794E-9</v>
      </c>
      <c r="D258" t="s">
        <v>9</v>
      </c>
      <c r="E258" t="s">
        <v>14</v>
      </c>
      <c r="F258" s="2" t="s">
        <v>15</v>
      </c>
      <c r="H258" s="3"/>
    </row>
    <row r="259" spans="1:8" x14ac:dyDescent="0.2">
      <c r="A259" t="s">
        <v>58</v>
      </c>
      <c r="B259" s="3">
        <v>2.3474178403755881E-12</v>
      </c>
      <c r="D259" t="s">
        <v>9</v>
      </c>
      <c r="E259" t="s">
        <v>14</v>
      </c>
      <c r="F259" s="2" t="s">
        <v>15</v>
      </c>
      <c r="H259" s="3"/>
    </row>
    <row r="260" spans="1:8" x14ac:dyDescent="0.2">
      <c r="A260" t="s">
        <v>59</v>
      </c>
      <c r="B260" s="3">
        <v>3.9906103286384993E-8</v>
      </c>
      <c r="D260" t="s">
        <v>9</v>
      </c>
      <c r="E260" t="s">
        <v>14</v>
      </c>
      <c r="F260" s="2" t="s">
        <v>15</v>
      </c>
      <c r="H260" s="3"/>
    </row>
    <row r="261" spans="1:8" x14ac:dyDescent="0.2">
      <c r="A261" t="s">
        <v>60</v>
      </c>
      <c r="B261" s="3">
        <v>9.7553481893140337E-8</v>
      </c>
      <c r="D261" t="s">
        <v>9</v>
      </c>
      <c r="E261" t="s">
        <v>14</v>
      </c>
      <c r="F261" s="2" t="s">
        <v>15</v>
      </c>
      <c r="H261" s="3"/>
    </row>
    <row r="262" spans="1:8" x14ac:dyDescent="0.2">
      <c r="A262" t="s">
        <v>61</v>
      </c>
      <c r="B262" s="3">
        <v>3.0516431924882642E-6</v>
      </c>
      <c r="D262" t="s">
        <v>9</v>
      </c>
      <c r="E262" t="s">
        <v>14</v>
      </c>
      <c r="F262" s="2" t="s">
        <v>15</v>
      </c>
      <c r="H262" s="3"/>
    </row>
    <row r="263" spans="1:8" x14ac:dyDescent="0.2">
      <c r="A263" t="s">
        <v>62</v>
      </c>
      <c r="B263" s="3">
        <v>3.738595604189168E-7</v>
      </c>
      <c r="D263" t="s">
        <v>9</v>
      </c>
      <c r="E263" t="s">
        <v>14</v>
      </c>
      <c r="F263" s="2" t="s">
        <v>15</v>
      </c>
      <c r="H263" s="3"/>
    </row>
    <row r="264" spans="1:8" x14ac:dyDescent="0.2">
      <c r="A264" t="s">
        <v>88</v>
      </c>
      <c r="B264" s="3">
        <v>8.4158173387917866E-9</v>
      </c>
      <c r="D264" t="s">
        <v>9</v>
      </c>
      <c r="E264" t="s">
        <v>14</v>
      </c>
      <c r="F264" s="2" t="s">
        <v>15</v>
      </c>
      <c r="H264" s="3"/>
    </row>
    <row r="265" spans="1:8" x14ac:dyDescent="0.2">
      <c r="A265" t="s">
        <v>63</v>
      </c>
      <c r="B265" s="3">
        <v>6.2458409966156062E-7</v>
      </c>
      <c r="D265" t="s">
        <v>9</v>
      </c>
      <c r="E265" t="s">
        <v>14</v>
      </c>
      <c r="F265" s="2" t="s">
        <v>15</v>
      </c>
      <c r="H265" s="3"/>
    </row>
    <row r="266" spans="1:8" x14ac:dyDescent="0.2">
      <c r="A266" t="s">
        <v>64</v>
      </c>
      <c r="B266" s="3">
        <v>1.4547114129662022E-7</v>
      </c>
      <c r="D266" t="s">
        <v>9</v>
      </c>
      <c r="E266" t="s">
        <v>14</v>
      </c>
      <c r="F266" s="2" t="s">
        <v>15</v>
      </c>
      <c r="H266" s="3"/>
    </row>
    <row r="267" spans="1:8" x14ac:dyDescent="0.2">
      <c r="A267" t="s">
        <v>65</v>
      </c>
      <c r="B267" s="3">
        <v>6.3317491509246337E-8</v>
      </c>
      <c r="D267" t="s">
        <v>9</v>
      </c>
      <c r="E267" t="s">
        <v>14</v>
      </c>
      <c r="F267" s="2" t="s">
        <v>15</v>
      </c>
      <c r="H267" s="3"/>
    </row>
    <row r="268" spans="1:8" x14ac:dyDescent="0.2">
      <c r="A268" t="s">
        <v>89</v>
      </c>
      <c r="B268" s="3">
        <v>1.3777122524373701E-7</v>
      </c>
      <c r="D268" t="s">
        <v>9</v>
      </c>
      <c r="E268" t="s">
        <v>14</v>
      </c>
      <c r="F268" s="2" t="s">
        <v>15</v>
      </c>
      <c r="H268" s="3"/>
    </row>
    <row r="269" spans="1:8" x14ac:dyDescent="0.2">
      <c r="A269" t="s">
        <v>66</v>
      </c>
      <c r="B269" s="3">
        <v>3.5211267605633819E-11</v>
      </c>
      <c r="D269" t="s">
        <v>9</v>
      </c>
      <c r="E269" t="s">
        <v>14</v>
      </c>
      <c r="F269" s="2" t="s">
        <v>15</v>
      </c>
      <c r="H269" s="3"/>
    </row>
    <row r="270" spans="1:8" x14ac:dyDescent="0.2">
      <c r="A270" t="s">
        <v>67</v>
      </c>
      <c r="B270" s="3">
        <v>1.6431924882629114E-12</v>
      </c>
      <c r="D270" t="s">
        <v>9</v>
      </c>
      <c r="E270" t="s">
        <v>14</v>
      </c>
      <c r="F270" s="2" t="s">
        <v>15</v>
      </c>
      <c r="H270" s="3"/>
    </row>
    <row r="271" spans="1:8" x14ac:dyDescent="0.2">
      <c r="A271" t="s">
        <v>68</v>
      </c>
      <c r="B271" s="3">
        <v>5.7558463387048561E-6</v>
      </c>
      <c r="D271" t="s">
        <v>9</v>
      </c>
      <c r="E271" t="s">
        <v>14</v>
      </c>
      <c r="F271" s="2" t="s">
        <v>15</v>
      </c>
      <c r="H271" s="3"/>
    </row>
    <row r="272" spans="1:8" x14ac:dyDescent="0.2">
      <c r="A272" t="s">
        <v>69</v>
      </c>
      <c r="B272" s="3">
        <v>4.2794987979867499E-9</v>
      </c>
      <c r="D272" t="s">
        <v>9</v>
      </c>
      <c r="E272" t="s">
        <v>14</v>
      </c>
      <c r="F272" s="2" t="s">
        <v>15</v>
      </c>
      <c r="H272" s="3"/>
    </row>
    <row r="273" spans="1:8" x14ac:dyDescent="0.2">
      <c r="A273" t="s">
        <v>70</v>
      </c>
      <c r="B273" s="3">
        <v>2.1817489411000107E-5</v>
      </c>
      <c r="D273" t="s">
        <v>9</v>
      </c>
      <c r="E273" t="s">
        <v>14</v>
      </c>
      <c r="F273" s="2" t="s">
        <v>15</v>
      </c>
      <c r="H273" s="3"/>
    </row>
    <row r="274" spans="1:8" x14ac:dyDescent="0.2">
      <c r="A274" t="s">
        <v>71</v>
      </c>
      <c r="B274" s="3">
        <v>1.6431924882629115E-9</v>
      </c>
      <c r="D274" t="s">
        <v>9</v>
      </c>
      <c r="E274" t="s">
        <v>14</v>
      </c>
      <c r="F274" s="2" t="s">
        <v>15</v>
      </c>
      <c r="H274" s="3"/>
    </row>
    <row r="275" spans="1:8" x14ac:dyDescent="0.2">
      <c r="A275" t="s">
        <v>72</v>
      </c>
      <c r="B275" s="3">
        <v>1.0423522722828692E-5</v>
      </c>
      <c r="D275" t="s">
        <v>9</v>
      </c>
      <c r="E275" t="s">
        <v>14</v>
      </c>
      <c r="F275" s="2" t="s">
        <v>15</v>
      </c>
      <c r="H275" s="3"/>
    </row>
    <row r="276" spans="1:8" x14ac:dyDescent="0.2">
      <c r="A276" t="s">
        <v>73</v>
      </c>
      <c r="B276" s="3">
        <v>8.1690140845070448E-10</v>
      </c>
      <c r="D276" t="s">
        <v>9</v>
      </c>
      <c r="E276" t="s">
        <v>14</v>
      </c>
      <c r="F276" s="2" t="s">
        <v>15</v>
      </c>
      <c r="H276" s="3"/>
    </row>
    <row r="277" spans="1:8" x14ac:dyDescent="0.2">
      <c r="A277" t="s">
        <v>74</v>
      </c>
      <c r="B277" s="3">
        <v>3.3122366161369572E-7</v>
      </c>
      <c r="D277" t="s">
        <v>9</v>
      </c>
      <c r="E277" t="s">
        <v>14</v>
      </c>
      <c r="F277" s="2" t="s">
        <v>15</v>
      </c>
      <c r="H277" s="3"/>
    </row>
    <row r="278" spans="1:8" x14ac:dyDescent="0.2">
      <c r="A278" t="s">
        <v>75</v>
      </c>
      <c r="B278" s="3">
        <v>2.7827878429139121E-6</v>
      </c>
      <c r="D278" t="s">
        <v>9</v>
      </c>
      <c r="E278" t="s">
        <v>14</v>
      </c>
      <c r="F278" s="2" t="s">
        <v>15</v>
      </c>
      <c r="H278" s="3"/>
    </row>
    <row r="279" spans="1:8" x14ac:dyDescent="0.2">
      <c r="A279" t="s">
        <v>76</v>
      </c>
      <c r="B279" s="3">
        <v>1.789116858072825E-6</v>
      </c>
      <c r="D279" t="s">
        <v>9</v>
      </c>
      <c r="E279" t="s">
        <v>14</v>
      </c>
      <c r="F279" s="2" t="s">
        <v>15</v>
      </c>
      <c r="H279" s="3"/>
    </row>
    <row r="280" spans="1:8" x14ac:dyDescent="0.2">
      <c r="A280" t="s">
        <v>90</v>
      </c>
      <c r="B280" s="3">
        <v>4.7122213530248159E-8</v>
      </c>
      <c r="D280" t="s">
        <v>9</v>
      </c>
      <c r="E280" t="s">
        <v>14</v>
      </c>
      <c r="F280" s="2" t="s">
        <v>15</v>
      </c>
      <c r="H280" s="3"/>
    </row>
    <row r="281" spans="1:8" x14ac:dyDescent="0.2">
      <c r="A281" t="s">
        <v>77</v>
      </c>
      <c r="B281" s="3">
        <v>3.2676916472359795E-7</v>
      </c>
      <c r="D281" t="s">
        <v>9</v>
      </c>
      <c r="E281" t="s">
        <v>14</v>
      </c>
      <c r="F281" s="2" t="s">
        <v>15</v>
      </c>
      <c r="H281" s="3"/>
    </row>
    <row r="282" spans="1:8" x14ac:dyDescent="0.2">
      <c r="A282" t="s">
        <v>78</v>
      </c>
      <c r="B282" s="3">
        <v>2.3474178403755876E-10</v>
      </c>
      <c r="D282" t="s">
        <v>9</v>
      </c>
      <c r="E282" t="s">
        <v>14</v>
      </c>
      <c r="F282" s="2" t="s">
        <v>15</v>
      </c>
      <c r="H282" s="3"/>
    </row>
    <row r="283" spans="1:8" x14ac:dyDescent="0.2">
      <c r="A283" t="s">
        <v>79</v>
      </c>
      <c r="B283" s="3">
        <v>8.6417239667896019E-8</v>
      </c>
      <c r="D283" t="s">
        <v>9</v>
      </c>
      <c r="E283" t="s">
        <v>14</v>
      </c>
      <c r="F283" s="2" t="s">
        <v>15</v>
      </c>
      <c r="H283" s="3"/>
    </row>
    <row r="284" spans="1:8" x14ac:dyDescent="0.2">
      <c r="A284" t="s">
        <v>80</v>
      </c>
      <c r="B284" s="3">
        <v>4.6948356807511755E-7</v>
      </c>
      <c r="D284" t="s">
        <v>9</v>
      </c>
      <c r="E284" t="s">
        <v>14</v>
      </c>
      <c r="F284" s="2" t="s">
        <v>15</v>
      </c>
      <c r="H284" s="3"/>
    </row>
    <row r="285" spans="1:8" x14ac:dyDescent="0.2">
      <c r="A285" t="s">
        <v>81</v>
      </c>
      <c r="B285" s="3">
        <v>2.4137009577343855E-6</v>
      </c>
      <c r="D285" t="s">
        <v>9</v>
      </c>
      <c r="E285" t="s">
        <v>14</v>
      </c>
      <c r="F285" s="2" t="s">
        <v>15</v>
      </c>
      <c r="H285" s="3"/>
    </row>
    <row r="286" spans="1:8" x14ac:dyDescent="0.2">
      <c r="A286" t="s">
        <v>82</v>
      </c>
      <c r="B286" s="3">
        <v>2.3474178403755879E-8</v>
      </c>
      <c r="D286" t="s">
        <v>9</v>
      </c>
      <c r="E286" t="s">
        <v>14</v>
      </c>
      <c r="F286" s="2" t="s">
        <v>15</v>
      </c>
      <c r="H286" s="3"/>
    </row>
    <row r="287" spans="1:8" x14ac:dyDescent="0.2">
      <c r="A287" t="s">
        <v>83</v>
      </c>
      <c r="B287" s="3">
        <v>1.0417159155842839E-6</v>
      </c>
      <c r="D287" t="s">
        <v>9</v>
      </c>
      <c r="E287" t="s">
        <v>14</v>
      </c>
      <c r="F287" s="2" t="s">
        <v>15</v>
      </c>
      <c r="H287" s="3"/>
    </row>
    <row r="288" spans="1:8" x14ac:dyDescent="0.2">
      <c r="A288" t="s">
        <v>84</v>
      </c>
      <c r="B288" s="3">
        <v>2.4967455068997787E-7</v>
      </c>
      <c r="D288" t="s">
        <v>9</v>
      </c>
      <c r="E288" t="s">
        <v>14</v>
      </c>
      <c r="F288" s="2" t="s">
        <v>15</v>
      </c>
      <c r="H288" s="3"/>
    </row>
    <row r="290" spans="1:12" x14ac:dyDescent="0.2">
      <c r="A290" s="1" t="s">
        <v>2</v>
      </c>
      <c r="B290" s="1" t="s">
        <v>93</v>
      </c>
      <c r="C290" s="2"/>
      <c r="D290" s="2"/>
      <c r="E290" s="2"/>
      <c r="F290" s="2"/>
      <c r="G290" s="2"/>
      <c r="H290" s="2"/>
    </row>
    <row r="291" spans="1:12" x14ac:dyDescent="0.2">
      <c r="A291" s="2" t="s">
        <v>3</v>
      </c>
      <c r="B291" s="2" t="s">
        <v>18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2" t="s">
        <v>4</v>
      </c>
      <c r="B292" s="2">
        <v>1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2" t="s">
        <v>5</v>
      </c>
      <c r="B293" s="2" t="s">
        <v>1</v>
      </c>
      <c r="C293" s="2"/>
      <c r="D293" s="2"/>
      <c r="E293" s="2"/>
      <c r="F293" s="2"/>
      <c r="G293" s="2"/>
      <c r="H293" s="2"/>
      <c r="I293" s="2"/>
      <c r="J293" s="2"/>
    </row>
    <row r="294" spans="1:12" x14ac:dyDescent="0.2">
      <c r="A294" s="2" t="s">
        <v>6</v>
      </c>
      <c r="B294" s="2" t="s">
        <v>7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2" t="s">
        <v>8</v>
      </c>
      <c r="B295" s="2" t="s">
        <v>17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1" t="s">
        <v>10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2" t="s">
        <v>11</v>
      </c>
      <c r="B297" s="2" t="s">
        <v>12</v>
      </c>
      <c r="C297" s="2" t="s">
        <v>3</v>
      </c>
      <c r="D297" s="2" t="s">
        <v>8</v>
      </c>
      <c r="E297" s="2" t="s">
        <v>13</v>
      </c>
      <c r="F297" s="2" t="s">
        <v>6</v>
      </c>
      <c r="G297" s="2" t="s">
        <v>5</v>
      </c>
      <c r="H297" s="2"/>
      <c r="I297" s="2"/>
      <c r="J297" s="2"/>
      <c r="K297" s="2"/>
    </row>
    <row r="298" spans="1:12" x14ac:dyDescent="0.2">
      <c r="A298" s="2" t="str">
        <f>B290</f>
        <v>diesel, burned in heavy-duty vehicle</v>
      </c>
      <c r="B298" s="2">
        <v>1</v>
      </c>
      <c r="C298" s="2" t="str">
        <f>B291</f>
        <v>RER</v>
      </c>
      <c r="D298" s="2" t="str">
        <f>B295</f>
        <v>megajoule</v>
      </c>
      <c r="E298" s="2"/>
      <c r="F298" s="2" t="s">
        <v>19</v>
      </c>
      <c r="G298" s="2" t="str">
        <f>B293</f>
        <v>heat</v>
      </c>
      <c r="H298" s="2"/>
      <c r="I298" s="2"/>
      <c r="J298" s="2"/>
      <c r="K298" s="2"/>
      <c r="L298" s="2"/>
    </row>
    <row r="299" spans="1:12" x14ac:dyDescent="0.2">
      <c r="A299" s="2" t="s">
        <v>125</v>
      </c>
      <c r="B299">
        <f>1/43</f>
        <v>2.3255813953488372E-2</v>
      </c>
      <c r="C299" t="s">
        <v>27</v>
      </c>
      <c r="D299" t="s">
        <v>9</v>
      </c>
      <c r="F299" t="s">
        <v>23</v>
      </c>
      <c r="G299" t="s">
        <v>46</v>
      </c>
    </row>
    <row r="300" spans="1:12" x14ac:dyDescent="0.2">
      <c r="A300" t="s">
        <v>47</v>
      </c>
      <c r="B300" s="3">
        <v>9.0891902402005496E-8</v>
      </c>
      <c r="D300" t="s">
        <v>9</v>
      </c>
      <c r="E300" t="s">
        <v>14</v>
      </c>
      <c r="F300" s="2" t="s">
        <v>15</v>
      </c>
      <c r="H300" s="3"/>
      <c r="J300" s="3"/>
    </row>
    <row r="301" spans="1:12" x14ac:dyDescent="0.2">
      <c r="A301" t="s">
        <v>49</v>
      </c>
      <c r="B301" s="3">
        <v>3.5203209464194309E-8</v>
      </c>
      <c r="D301" t="s">
        <v>9</v>
      </c>
      <c r="E301" t="s">
        <v>14</v>
      </c>
      <c r="F301" s="2" t="s">
        <v>15</v>
      </c>
      <c r="H301" s="3"/>
    </row>
    <row r="302" spans="1:12" x14ac:dyDescent="0.2">
      <c r="A302" t="s">
        <v>50</v>
      </c>
      <c r="B302" s="3">
        <v>2.2775546498939349E-7</v>
      </c>
      <c r="D302" t="s">
        <v>9</v>
      </c>
      <c r="E302" t="s">
        <v>14</v>
      </c>
      <c r="F302" s="2" t="s">
        <v>15</v>
      </c>
      <c r="H302" s="3"/>
    </row>
    <row r="303" spans="1:12" x14ac:dyDescent="0.2">
      <c r="A303" t="s">
        <v>94</v>
      </c>
      <c r="B303" s="3">
        <v>2.3255813953488445E-12</v>
      </c>
      <c r="D303" t="s">
        <v>9</v>
      </c>
      <c r="E303" t="s">
        <v>14</v>
      </c>
      <c r="F303" s="2" t="s">
        <v>15</v>
      </c>
      <c r="H303" s="3"/>
    </row>
    <row r="304" spans="1:12" x14ac:dyDescent="0.2">
      <c r="A304" t="s">
        <v>51</v>
      </c>
      <c r="B304" s="3">
        <v>2.7247681901736397E-8</v>
      </c>
      <c r="D304" t="s">
        <v>9</v>
      </c>
      <c r="E304" t="s">
        <v>14</v>
      </c>
      <c r="F304" s="2" t="s">
        <v>15</v>
      </c>
      <c r="H304" s="3"/>
    </row>
    <row r="305" spans="1:9" x14ac:dyDescent="0.2">
      <c r="A305" t="s">
        <v>52</v>
      </c>
      <c r="B305" s="3">
        <v>1.3922173234392214E-9</v>
      </c>
      <c r="D305" t="s">
        <v>9</v>
      </c>
      <c r="E305" t="s">
        <v>14</v>
      </c>
      <c r="F305" s="2" t="s">
        <v>15</v>
      </c>
      <c r="H305" s="3"/>
    </row>
    <row r="306" spans="1:9" x14ac:dyDescent="0.2">
      <c r="A306" t="s">
        <v>53</v>
      </c>
      <c r="B306" s="3">
        <v>2.9833228359550366E-9</v>
      </c>
      <c r="D306" t="s">
        <v>9</v>
      </c>
      <c r="E306" t="s">
        <v>14</v>
      </c>
      <c r="F306" s="2" t="s">
        <v>15</v>
      </c>
      <c r="H306" s="3"/>
    </row>
    <row r="307" spans="1:9" x14ac:dyDescent="0.2">
      <c r="A307" t="s">
        <v>54</v>
      </c>
      <c r="B307" s="3">
        <v>2.0232558139597954E-10</v>
      </c>
      <c r="D307" t="s">
        <v>9</v>
      </c>
      <c r="E307" t="s">
        <v>14</v>
      </c>
      <c r="F307" s="2" t="s">
        <v>15</v>
      </c>
      <c r="H307" s="3"/>
    </row>
    <row r="308" spans="1:9" x14ac:dyDescent="0.2">
      <c r="A308" t="s">
        <v>55</v>
      </c>
      <c r="B308">
        <v>6.9708852499276011E-2</v>
      </c>
      <c r="D308" t="s">
        <v>9</v>
      </c>
      <c r="E308" t="s">
        <v>14</v>
      </c>
      <c r="F308" s="2" t="s">
        <v>15</v>
      </c>
      <c r="H308" s="3"/>
      <c r="I308" s="3"/>
    </row>
    <row r="309" spans="1:9" x14ac:dyDescent="0.2">
      <c r="A309" t="s">
        <v>56</v>
      </c>
      <c r="B309" s="3">
        <v>6.3521092350262397E-5</v>
      </c>
      <c r="D309" t="s">
        <v>9</v>
      </c>
      <c r="E309" t="s">
        <v>14</v>
      </c>
      <c r="F309" s="2" t="s">
        <v>15</v>
      </c>
      <c r="H309" s="3"/>
    </row>
    <row r="310" spans="1:9" x14ac:dyDescent="0.2">
      <c r="A310" t="s">
        <v>57</v>
      </c>
      <c r="B310" s="3">
        <v>6.9767441860586501E-10</v>
      </c>
      <c r="D310" t="s">
        <v>9</v>
      </c>
      <c r="E310" t="s">
        <v>14</v>
      </c>
      <c r="F310" s="2" t="s">
        <v>15</v>
      </c>
      <c r="H310" s="3"/>
    </row>
    <row r="311" spans="1:9" x14ac:dyDescent="0.2">
      <c r="A311" t="s">
        <v>58</v>
      </c>
      <c r="B311" s="3">
        <v>1.3953488372165768E-12</v>
      </c>
      <c r="D311" t="s">
        <v>9</v>
      </c>
      <c r="E311" t="s">
        <v>14</v>
      </c>
      <c r="F311" s="2" t="s">
        <v>15</v>
      </c>
      <c r="H311" s="3"/>
    </row>
    <row r="312" spans="1:9" x14ac:dyDescent="0.2">
      <c r="A312" t="s">
        <v>59</v>
      </c>
      <c r="B312" s="3">
        <v>4.9302325581458507E-10</v>
      </c>
      <c r="D312" t="s">
        <v>9</v>
      </c>
      <c r="E312" t="s">
        <v>14</v>
      </c>
      <c r="F312" s="2" t="s">
        <v>15</v>
      </c>
      <c r="H312" s="3"/>
    </row>
    <row r="313" spans="1:9" x14ac:dyDescent="0.2">
      <c r="A313" t="s">
        <v>61</v>
      </c>
      <c r="B313" s="3">
        <v>3.7969387682723317E-6</v>
      </c>
      <c r="D313" t="s">
        <v>9</v>
      </c>
      <c r="E313" t="s">
        <v>14</v>
      </c>
      <c r="F313" s="2" t="s">
        <v>15</v>
      </c>
      <c r="H313" s="3"/>
    </row>
    <row r="314" spans="1:9" x14ac:dyDescent="0.2">
      <c r="A314" t="s">
        <v>62</v>
      </c>
      <c r="B314" s="3">
        <v>5.966645671897956E-10</v>
      </c>
      <c r="D314" t="s">
        <v>9</v>
      </c>
      <c r="E314" t="s">
        <v>14</v>
      </c>
      <c r="F314" s="2" t="s">
        <v>15</v>
      </c>
      <c r="H314" s="3"/>
    </row>
    <row r="315" spans="1:9" x14ac:dyDescent="0.2">
      <c r="A315" t="s">
        <v>64</v>
      </c>
      <c r="B315" s="3">
        <v>1.6706607881343357E-7</v>
      </c>
      <c r="D315" t="s">
        <v>9</v>
      </c>
      <c r="E315" t="s">
        <v>14</v>
      </c>
      <c r="F315" s="2" t="s">
        <v>15</v>
      </c>
      <c r="H315" s="3"/>
    </row>
    <row r="316" spans="1:9" x14ac:dyDescent="0.2">
      <c r="A316" t="s">
        <v>65</v>
      </c>
      <c r="B316" s="3">
        <v>5.9666456718979566E-9</v>
      </c>
      <c r="D316" t="s">
        <v>9</v>
      </c>
      <c r="E316" t="s">
        <v>14</v>
      </c>
      <c r="F316" s="2" t="s">
        <v>15</v>
      </c>
      <c r="H316" s="3"/>
    </row>
    <row r="317" spans="1:9" x14ac:dyDescent="0.2">
      <c r="A317" t="s">
        <v>66</v>
      </c>
      <c r="B317" s="3">
        <v>1.2116279069793652E-9</v>
      </c>
      <c r="D317" t="s">
        <v>9</v>
      </c>
      <c r="E317" t="s">
        <v>14</v>
      </c>
      <c r="F317" s="2" t="s">
        <v>15</v>
      </c>
      <c r="H317" s="3"/>
    </row>
    <row r="318" spans="1:9" x14ac:dyDescent="0.2">
      <c r="A318" t="s">
        <v>67</v>
      </c>
      <c r="B318" s="3">
        <v>1.2325581395334337E-10</v>
      </c>
      <c r="D318" t="s">
        <v>9</v>
      </c>
      <c r="E318" t="s">
        <v>14</v>
      </c>
      <c r="F318" s="2" t="s">
        <v>15</v>
      </c>
      <c r="H318" s="3"/>
    </row>
    <row r="319" spans="1:9" x14ac:dyDescent="0.2">
      <c r="A319" t="s">
        <v>68</v>
      </c>
      <c r="B319" s="3">
        <v>4.890693292186907E-8</v>
      </c>
      <c r="D319" t="s">
        <v>9</v>
      </c>
      <c r="E319" t="s">
        <v>14</v>
      </c>
      <c r="F319" s="2" t="s">
        <v>15</v>
      </c>
      <c r="H319" s="3"/>
    </row>
    <row r="320" spans="1:9" x14ac:dyDescent="0.2">
      <c r="A320" t="s">
        <v>70</v>
      </c>
      <c r="B320" s="3">
        <v>1.6155687597619975E-6</v>
      </c>
      <c r="D320" t="s">
        <v>9</v>
      </c>
      <c r="E320" t="s">
        <v>14</v>
      </c>
      <c r="F320" s="2" t="s">
        <v>15</v>
      </c>
      <c r="H320" s="3"/>
    </row>
    <row r="321" spans="1:12" x14ac:dyDescent="0.2">
      <c r="A321" t="s">
        <v>71</v>
      </c>
      <c r="B321" s="3">
        <v>2.0465116279127991E-10</v>
      </c>
      <c r="D321" t="s">
        <v>9</v>
      </c>
      <c r="E321" t="s">
        <v>14</v>
      </c>
      <c r="F321" s="2" t="s">
        <v>15</v>
      </c>
      <c r="H321" s="3"/>
    </row>
    <row r="322" spans="1:12" x14ac:dyDescent="0.2">
      <c r="A322" t="s">
        <v>72</v>
      </c>
      <c r="B322" s="3">
        <v>3.1855518160413698E-5</v>
      </c>
      <c r="D322" t="s">
        <v>9</v>
      </c>
      <c r="E322" t="s">
        <v>14</v>
      </c>
      <c r="F322" s="2" t="s">
        <v>15</v>
      </c>
      <c r="H322" s="3"/>
    </row>
    <row r="323" spans="1:12" x14ac:dyDescent="0.2">
      <c r="A323" t="s">
        <v>73</v>
      </c>
      <c r="B323" s="3">
        <v>1.8186046511685154E-9</v>
      </c>
      <c r="D323" t="s">
        <v>9</v>
      </c>
      <c r="E323" t="s">
        <v>14</v>
      </c>
      <c r="F323" s="2" t="s">
        <v>15</v>
      </c>
      <c r="H323" s="3"/>
    </row>
    <row r="324" spans="1:12" x14ac:dyDescent="0.2">
      <c r="A324" t="s">
        <v>74</v>
      </c>
      <c r="B324" s="3">
        <v>2.8746541895445575E-7</v>
      </c>
      <c r="D324" t="s">
        <v>9</v>
      </c>
      <c r="E324" t="s">
        <v>14</v>
      </c>
      <c r="F324" s="2" t="s">
        <v>15</v>
      </c>
      <c r="H324" s="3"/>
    </row>
    <row r="325" spans="1:12" x14ac:dyDescent="0.2">
      <c r="A325" t="s">
        <v>75</v>
      </c>
      <c r="B325" s="3">
        <v>1.193329134380803E-9</v>
      </c>
      <c r="D325" t="s">
        <v>9</v>
      </c>
      <c r="E325" t="s">
        <v>14</v>
      </c>
      <c r="F325" s="2" t="s">
        <v>15</v>
      </c>
      <c r="H325" s="3"/>
    </row>
    <row r="326" spans="1:12" x14ac:dyDescent="0.2">
      <c r="A326" t="s">
        <v>76</v>
      </c>
      <c r="B326" s="3">
        <v>1.9888818906326523E-9</v>
      </c>
      <c r="D326" t="s">
        <v>9</v>
      </c>
      <c r="E326" t="s">
        <v>14</v>
      </c>
      <c r="F326" s="2" t="s">
        <v>15</v>
      </c>
      <c r="H326" s="3"/>
    </row>
    <row r="327" spans="1:12" x14ac:dyDescent="0.2">
      <c r="A327" t="s">
        <v>78</v>
      </c>
      <c r="B327" s="3">
        <v>2.3255813953488445E-12</v>
      </c>
      <c r="D327" t="s">
        <v>9</v>
      </c>
      <c r="E327" t="s">
        <v>14</v>
      </c>
      <c r="F327" s="2" t="s">
        <v>15</v>
      </c>
      <c r="H327" s="3"/>
    </row>
    <row r="328" spans="1:12" x14ac:dyDescent="0.2">
      <c r="A328" t="s">
        <v>79</v>
      </c>
      <c r="B328" s="3">
        <v>1.1137738587550121E-8</v>
      </c>
      <c r="D328" t="s">
        <v>9</v>
      </c>
      <c r="E328" t="s">
        <v>14</v>
      </c>
      <c r="F328" s="2" t="s">
        <v>15</v>
      </c>
      <c r="H328" s="3"/>
    </row>
    <row r="329" spans="1:12" x14ac:dyDescent="0.2">
      <c r="A329" t="s">
        <v>80</v>
      </c>
      <c r="B329" s="3">
        <v>3.7893614887488559E-7</v>
      </c>
      <c r="D329" t="s">
        <v>9</v>
      </c>
      <c r="E329" t="s">
        <v>14</v>
      </c>
      <c r="F329" s="2" t="s">
        <v>15</v>
      </c>
      <c r="H329" s="3"/>
    </row>
    <row r="330" spans="1:12" x14ac:dyDescent="0.2">
      <c r="A330" t="s">
        <v>81</v>
      </c>
      <c r="B330" s="3">
        <v>1.9888818906326521E-10</v>
      </c>
      <c r="D330" t="s">
        <v>9</v>
      </c>
      <c r="E330" t="s">
        <v>14</v>
      </c>
      <c r="F330" s="2" t="s">
        <v>15</v>
      </c>
      <c r="H330" s="3"/>
    </row>
    <row r="331" spans="1:12" x14ac:dyDescent="0.2">
      <c r="A331" t="s">
        <v>82</v>
      </c>
      <c r="B331" s="3">
        <v>4.04186046512172E-8</v>
      </c>
      <c r="D331" t="s">
        <v>9</v>
      </c>
      <c r="E331" t="s">
        <v>14</v>
      </c>
      <c r="F331" s="2" t="s">
        <v>15</v>
      </c>
      <c r="H331" s="3"/>
    </row>
    <row r="332" spans="1:12" x14ac:dyDescent="0.2">
      <c r="A332" t="s">
        <v>83</v>
      </c>
      <c r="B332" s="3">
        <v>1.9491042528173333E-8</v>
      </c>
      <c r="D332" t="s">
        <v>9</v>
      </c>
      <c r="E332" t="s">
        <v>14</v>
      </c>
      <c r="F332" s="2" t="s">
        <v>15</v>
      </c>
      <c r="H332" s="3"/>
    </row>
    <row r="333" spans="1:12" x14ac:dyDescent="0.2">
      <c r="A333" t="s">
        <v>84</v>
      </c>
      <c r="B333" s="3">
        <v>7.9555275625427259E-9</v>
      </c>
      <c r="D333" t="s">
        <v>9</v>
      </c>
      <c r="E333" t="s">
        <v>14</v>
      </c>
      <c r="F333" s="2" t="s">
        <v>15</v>
      </c>
      <c r="H333" s="3"/>
    </row>
    <row r="335" spans="1:12" x14ac:dyDescent="0.2">
      <c r="A335" s="1" t="s">
        <v>2</v>
      </c>
      <c r="B335" s="1" t="s">
        <v>144</v>
      </c>
      <c r="C335" s="2"/>
      <c r="D335" s="2"/>
      <c r="E335" s="2"/>
      <c r="F335" s="2"/>
      <c r="G335" s="2"/>
      <c r="H335" s="2"/>
    </row>
    <row r="336" spans="1:12" x14ac:dyDescent="0.2">
      <c r="A336" s="2" t="s">
        <v>3</v>
      </c>
      <c r="B336" s="2" t="s">
        <v>18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2" t="s">
        <v>4</v>
      </c>
      <c r="B337" s="2">
        <v>1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2" t="s">
        <v>5</v>
      </c>
      <c r="B338" s="2" t="s">
        <v>1</v>
      </c>
      <c r="C338" s="2"/>
      <c r="D338" s="2"/>
      <c r="E338" s="2"/>
      <c r="F338" s="2"/>
      <c r="G338" s="2"/>
      <c r="H338" s="2"/>
      <c r="I338" s="2"/>
      <c r="J338" s="2"/>
    </row>
    <row r="339" spans="1:12" x14ac:dyDescent="0.2">
      <c r="A339" s="2" t="s">
        <v>6</v>
      </c>
      <c r="B339" s="2" t="s">
        <v>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2" t="s">
        <v>8</v>
      </c>
      <c r="B340" s="2" t="s">
        <v>17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1" t="s">
        <v>10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2" t="s">
        <v>11</v>
      </c>
      <c r="B342" s="2" t="s">
        <v>12</v>
      </c>
      <c r="C342" s="2" t="s">
        <v>3</v>
      </c>
      <c r="D342" s="2" t="s">
        <v>8</v>
      </c>
      <c r="E342" s="2" t="s">
        <v>13</v>
      </c>
      <c r="F342" s="2" t="s">
        <v>6</v>
      </c>
      <c r="G342" s="2" t="s">
        <v>5</v>
      </c>
      <c r="H342" s="2"/>
      <c r="I342" s="2"/>
      <c r="J342" s="2"/>
      <c r="K342" s="2"/>
    </row>
    <row r="343" spans="1:12" x14ac:dyDescent="0.2">
      <c r="A343" s="2" t="str">
        <f>B335</f>
        <v>diesel blend, burned in heavy-duty vehicle</v>
      </c>
      <c r="B343" s="2">
        <v>1</v>
      </c>
      <c r="C343" s="2" t="str">
        <f>B336</f>
        <v>RER</v>
      </c>
      <c r="D343" s="2" t="str">
        <f>B340</f>
        <v>megajoule</v>
      </c>
      <c r="E343" s="2"/>
      <c r="F343" s="2" t="s">
        <v>19</v>
      </c>
      <c r="G343" s="2" t="str">
        <f>B338</f>
        <v>heat</v>
      </c>
      <c r="H343" s="2"/>
      <c r="I343" s="2"/>
      <c r="J343" s="2"/>
      <c r="K343" s="2"/>
      <c r="L343" s="2"/>
    </row>
    <row r="344" spans="1:12" x14ac:dyDescent="0.2">
      <c r="A344" s="2" t="s">
        <v>45</v>
      </c>
      <c r="B344">
        <f>1/43</f>
        <v>2.3255813953488372E-2</v>
      </c>
      <c r="C344" t="s">
        <v>27</v>
      </c>
      <c r="D344" t="s">
        <v>9</v>
      </c>
      <c r="F344" t="s">
        <v>23</v>
      </c>
      <c r="G344" t="s">
        <v>46</v>
      </c>
    </row>
    <row r="345" spans="1:12" x14ac:dyDescent="0.2">
      <c r="A345" t="s">
        <v>47</v>
      </c>
      <c r="B345" s="3">
        <v>9.0891902402005496E-8</v>
      </c>
      <c r="D345" t="s">
        <v>9</v>
      </c>
      <c r="E345" t="s">
        <v>14</v>
      </c>
      <c r="F345" s="2" t="s">
        <v>15</v>
      </c>
      <c r="H345" s="3"/>
      <c r="J345" s="3"/>
    </row>
    <row r="346" spans="1:12" x14ac:dyDescent="0.2">
      <c r="A346" t="s">
        <v>49</v>
      </c>
      <c r="B346" s="3">
        <v>3.5203209464194309E-8</v>
      </c>
      <c r="D346" t="s">
        <v>9</v>
      </c>
      <c r="E346" t="s">
        <v>14</v>
      </c>
      <c r="F346" s="2" t="s">
        <v>15</v>
      </c>
      <c r="H346" s="3"/>
    </row>
    <row r="347" spans="1:12" x14ac:dyDescent="0.2">
      <c r="A347" t="s">
        <v>50</v>
      </c>
      <c r="B347" s="3">
        <v>2.2775546498939349E-7</v>
      </c>
      <c r="D347" t="s">
        <v>9</v>
      </c>
      <c r="E347" t="s">
        <v>14</v>
      </c>
      <c r="F347" s="2" t="s">
        <v>15</v>
      </c>
      <c r="H347" s="3"/>
    </row>
    <row r="348" spans="1:12" x14ac:dyDescent="0.2">
      <c r="A348" t="s">
        <v>94</v>
      </c>
      <c r="B348" s="3">
        <v>2.3255813953488445E-12</v>
      </c>
      <c r="D348" t="s">
        <v>9</v>
      </c>
      <c r="E348" t="s">
        <v>14</v>
      </c>
      <c r="F348" s="2" t="s">
        <v>15</v>
      </c>
      <c r="H348" s="3"/>
    </row>
    <row r="349" spans="1:12" x14ac:dyDescent="0.2">
      <c r="A349" t="s">
        <v>51</v>
      </c>
      <c r="B349" s="3">
        <v>2.7247681901736397E-8</v>
      </c>
      <c r="D349" t="s">
        <v>9</v>
      </c>
      <c r="E349" t="s">
        <v>14</v>
      </c>
      <c r="F349" s="2" t="s">
        <v>15</v>
      </c>
      <c r="H349" s="3"/>
    </row>
    <row r="350" spans="1:12" x14ac:dyDescent="0.2">
      <c r="A350" t="s">
        <v>52</v>
      </c>
      <c r="B350" s="3">
        <v>1.3922173234392214E-9</v>
      </c>
      <c r="D350" t="s">
        <v>9</v>
      </c>
      <c r="E350" t="s">
        <v>14</v>
      </c>
      <c r="F350" s="2" t="s">
        <v>15</v>
      </c>
      <c r="H350" s="3"/>
    </row>
    <row r="351" spans="1:12" x14ac:dyDescent="0.2">
      <c r="A351" t="s">
        <v>53</v>
      </c>
      <c r="B351" s="3">
        <v>2.9833228359550366E-9</v>
      </c>
      <c r="D351" t="s">
        <v>9</v>
      </c>
      <c r="E351" t="s">
        <v>14</v>
      </c>
      <c r="F351" s="2" t="s">
        <v>15</v>
      </c>
      <c r="H351" s="3"/>
    </row>
    <row r="352" spans="1:12" x14ac:dyDescent="0.2">
      <c r="A352" t="s">
        <v>54</v>
      </c>
      <c r="B352" s="3">
        <v>2.0232558139597954E-10</v>
      </c>
      <c r="D352" t="s">
        <v>9</v>
      </c>
      <c r="E352" t="s">
        <v>14</v>
      </c>
      <c r="F352" s="2" t="s">
        <v>15</v>
      </c>
      <c r="H352" s="3"/>
    </row>
    <row r="353" spans="1:9" x14ac:dyDescent="0.2">
      <c r="A353" t="s">
        <v>55</v>
      </c>
      <c r="B353">
        <v>6.9708852499276011E-2</v>
      </c>
      <c r="D353" t="s">
        <v>9</v>
      </c>
      <c r="E353" t="s">
        <v>14</v>
      </c>
      <c r="F353" s="2" t="s">
        <v>15</v>
      </c>
      <c r="H353" s="3"/>
      <c r="I353" s="3"/>
    </row>
    <row r="354" spans="1:9" x14ac:dyDescent="0.2">
      <c r="A354" t="s">
        <v>56</v>
      </c>
      <c r="B354" s="3">
        <v>6.3521092350262397E-5</v>
      </c>
      <c r="D354" t="s">
        <v>9</v>
      </c>
      <c r="E354" t="s">
        <v>14</v>
      </c>
      <c r="F354" s="2" t="s">
        <v>15</v>
      </c>
      <c r="H354" s="3"/>
    </row>
    <row r="355" spans="1:9" x14ac:dyDescent="0.2">
      <c r="A355" t="s">
        <v>57</v>
      </c>
      <c r="B355" s="3">
        <v>6.9767441860586501E-10</v>
      </c>
      <c r="D355" t="s">
        <v>9</v>
      </c>
      <c r="E355" t="s">
        <v>14</v>
      </c>
      <c r="F355" s="2" t="s">
        <v>15</v>
      </c>
      <c r="H355" s="3"/>
    </row>
    <row r="356" spans="1:9" x14ac:dyDescent="0.2">
      <c r="A356" t="s">
        <v>58</v>
      </c>
      <c r="B356" s="3">
        <v>1.3953488372165768E-12</v>
      </c>
      <c r="D356" t="s">
        <v>9</v>
      </c>
      <c r="E356" t="s">
        <v>14</v>
      </c>
      <c r="F356" s="2" t="s">
        <v>15</v>
      </c>
      <c r="H356" s="3"/>
    </row>
    <row r="357" spans="1:9" x14ac:dyDescent="0.2">
      <c r="A357" t="s">
        <v>59</v>
      </c>
      <c r="B357" s="3">
        <v>4.9302325581458507E-10</v>
      </c>
      <c r="D357" t="s">
        <v>9</v>
      </c>
      <c r="E357" t="s">
        <v>14</v>
      </c>
      <c r="F357" s="2" t="s">
        <v>15</v>
      </c>
      <c r="H357" s="3"/>
    </row>
    <row r="358" spans="1:9" x14ac:dyDescent="0.2">
      <c r="A358" t="s">
        <v>61</v>
      </c>
      <c r="B358" s="3">
        <v>3.7969387682723317E-6</v>
      </c>
      <c r="D358" t="s">
        <v>9</v>
      </c>
      <c r="E358" t="s">
        <v>14</v>
      </c>
      <c r="F358" s="2" t="s">
        <v>15</v>
      </c>
      <c r="H358" s="3"/>
    </row>
    <row r="359" spans="1:9" x14ac:dyDescent="0.2">
      <c r="A359" t="s">
        <v>62</v>
      </c>
      <c r="B359" s="3">
        <v>5.966645671897956E-10</v>
      </c>
      <c r="D359" t="s">
        <v>9</v>
      </c>
      <c r="E359" t="s">
        <v>14</v>
      </c>
      <c r="F359" s="2" t="s">
        <v>15</v>
      </c>
      <c r="H359" s="3"/>
    </row>
    <row r="360" spans="1:9" x14ac:dyDescent="0.2">
      <c r="A360" t="s">
        <v>64</v>
      </c>
      <c r="B360" s="3">
        <v>1.6706607881343357E-7</v>
      </c>
      <c r="D360" t="s">
        <v>9</v>
      </c>
      <c r="E360" t="s">
        <v>14</v>
      </c>
      <c r="F360" s="2" t="s">
        <v>15</v>
      </c>
      <c r="H360" s="3"/>
    </row>
    <row r="361" spans="1:9" x14ac:dyDescent="0.2">
      <c r="A361" t="s">
        <v>65</v>
      </c>
      <c r="B361" s="3">
        <v>5.9666456718979566E-9</v>
      </c>
      <c r="D361" t="s">
        <v>9</v>
      </c>
      <c r="E361" t="s">
        <v>14</v>
      </c>
      <c r="F361" s="2" t="s">
        <v>15</v>
      </c>
      <c r="H361" s="3"/>
    </row>
    <row r="362" spans="1:9" x14ac:dyDescent="0.2">
      <c r="A362" t="s">
        <v>66</v>
      </c>
      <c r="B362" s="3">
        <v>1.2116279069793652E-9</v>
      </c>
      <c r="D362" t="s">
        <v>9</v>
      </c>
      <c r="E362" t="s">
        <v>14</v>
      </c>
      <c r="F362" s="2" t="s">
        <v>15</v>
      </c>
      <c r="H362" s="3"/>
    </row>
    <row r="363" spans="1:9" x14ac:dyDescent="0.2">
      <c r="A363" t="s">
        <v>67</v>
      </c>
      <c r="B363" s="3">
        <v>1.2325581395334337E-10</v>
      </c>
      <c r="D363" t="s">
        <v>9</v>
      </c>
      <c r="E363" t="s">
        <v>14</v>
      </c>
      <c r="F363" s="2" t="s">
        <v>15</v>
      </c>
      <c r="H363" s="3"/>
    </row>
    <row r="364" spans="1:9" x14ac:dyDescent="0.2">
      <c r="A364" t="s">
        <v>68</v>
      </c>
      <c r="B364" s="3">
        <v>4.890693292186907E-8</v>
      </c>
      <c r="D364" t="s">
        <v>9</v>
      </c>
      <c r="E364" t="s">
        <v>14</v>
      </c>
      <c r="F364" s="2" t="s">
        <v>15</v>
      </c>
      <c r="H364" s="3"/>
    </row>
    <row r="365" spans="1:9" x14ac:dyDescent="0.2">
      <c r="A365" t="s">
        <v>70</v>
      </c>
      <c r="B365" s="3">
        <v>1.6155687597619975E-6</v>
      </c>
      <c r="D365" t="s">
        <v>9</v>
      </c>
      <c r="E365" t="s">
        <v>14</v>
      </c>
      <c r="F365" s="2" t="s">
        <v>15</v>
      </c>
      <c r="H365" s="3"/>
    </row>
    <row r="366" spans="1:9" x14ac:dyDescent="0.2">
      <c r="A366" t="s">
        <v>71</v>
      </c>
      <c r="B366" s="3">
        <v>2.0465116279127991E-10</v>
      </c>
      <c r="D366" t="s">
        <v>9</v>
      </c>
      <c r="E366" t="s">
        <v>14</v>
      </c>
      <c r="F366" s="2" t="s">
        <v>15</v>
      </c>
      <c r="H366" s="3"/>
    </row>
    <row r="367" spans="1:9" x14ac:dyDescent="0.2">
      <c r="A367" t="s">
        <v>72</v>
      </c>
      <c r="B367" s="3">
        <v>3.1855518160413698E-5</v>
      </c>
      <c r="D367" t="s">
        <v>9</v>
      </c>
      <c r="E367" t="s">
        <v>14</v>
      </c>
      <c r="F367" s="2" t="s">
        <v>15</v>
      </c>
      <c r="H367" s="3"/>
    </row>
    <row r="368" spans="1:9" x14ac:dyDescent="0.2">
      <c r="A368" t="s">
        <v>73</v>
      </c>
      <c r="B368" s="3">
        <v>1.8186046511685154E-9</v>
      </c>
      <c r="D368" t="s">
        <v>9</v>
      </c>
      <c r="E368" t="s">
        <v>14</v>
      </c>
      <c r="F368" s="2" t="s">
        <v>15</v>
      </c>
      <c r="H368" s="3"/>
    </row>
    <row r="369" spans="1:12" x14ac:dyDescent="0.2">
      <c r="A369" t="s">
        <v>74</v>
      </c>
      <c r="B369" s="3">
        <v>2.8746541895445575E-7</v>
      </c>
      <c r="D369" t="s">
        <v>9</v>
      </c>
      <c r="E369" t="s">
        <v>14</v>
      </c>
      <c r="F369" s="2" t="s">
        <v>15</v>
      </c>
      <c r="H369" s="3"/>
    </row>
    <row r="370" spans="1:12" x14ac:dyDescent="0.2">
      <c r="A370" t="s">
        <v>75</v>
      </c>
      <c r="B370" s="3">
        <v>1.193329134380803E-9</v>
      </c>
      <c r="D370" t="s">
        <v>9</v>
      </c>
      <c r="E370" t="s">
        <v>14</v>
      </c>
      <c r="F370" s="2" t="s">
        <v>15</v>
      </c>
      <c r="H370" s="3"/>
    </row>
    <row r="371" spans="1:12" x14ac:dyDescent="0.2">
      <c r="A371" t="s">
        <v>76</v>
      </c>
      <c r="B371" s="3">
        <v>1.9888818906326523E-9</v>
      </c>
      <c r="D371" t="s">
        <v>9</v>
      </c>
      <c r="E371" t="s">
        <v>14</v>
      </c>
      <c r="F371" s="2" t="s">
        <v>15</v>
      </c>
      <c r="H371" s="3"/>
    </row>
    <row r="372" spans="1:12" x14ac:dyDescent="0.2">
      <c r="A372" t="s">
        <v>78</v>
      </c>
      <c r="B372" s="3">
        <v>2.3255813953488445E-12</v>
      </c>
      <c r="D372" t="s">
        <v>9</v>
      </c>
      <c r="E372" t="s">
        <v>14</v>
      </c>
      <c r="F372" s="2" t="s">
        <v>15</v>
      </c>
      <c r="H372" s="3"/>
    </row>
    <row r="373" spans="1:12" x14ac:dyDescent="0.2">
      <c r="A373" t="s">
        <v>79</v>
      </c>
      <c r="B373" s="3">
        <v>1.1137738587550121E-8</v>
      </c>
      <c r="D373" t="s">
        <v>9</v>
      </c>
      <c r="E373" t="s">
        <v>14</v>
      </c>
      <c r="F373" s="2" t="s">
        <v>15</v>
      </c>
      <c r="H373" s="3"/>
    </row>
    <row r="374" spans="1:12" x14ac:dyDescent="0.2">
      <c r="A374" t="s">
        <v>80</v>
      </c>
      <c r="B374" s="3">
        <v>3.7893614887488559E-7</v>
      </c>
      <c r="D374" t="s">
        <v>9</v>
      </c>
      <c r="E374" t="s">
        <v>14</v>
      </c>
      <c r="F374" s="2" t="s">
        <v>15</v>
      </c>
      <c r="H374" s="3"/>
    </row>
    <row r="375" spans="1:12" x14ac:dyDescent="0.2">
      <c r="A375" t="s">
        <v>81</v>
      </c>
      <c r="B375" s="3">
        <v>1.9888818906326521E-10</v>
      </c>
      <c r="D375" t="s">
        <v>9</v>
      </c>
      <c r="E375" t="s">
        <v>14</v>
      </c>
      <c r="F375" s="2" t="s">
        <v>15</v>
      </c>
      <c r="H375" s="3"/>
    </row>
    <row r="376" spans="1:12" x14ac:dyDescent="0.2">
      <c r="A376" t="s">
        <v>82</v>
      </c>
      <c r="B376" s="3">
        <v>4.04186046512172E-8</v>
      </c>
      <c r="D376" t="s">
        <v>9</v>
      </c>
      <c r="E376" t="s">
        <v>14</v>
      </c>
      <c r="F376" s="2" t="s">
        <v>15</v>
      </c>
      <c r="H376" s="3"/>
    </row>
    <row r="377" spans="1:12" x14ac:dyDescent="0.2">
      <c r="A377" t="s">
        <v>83</v>
      </c>
      <c r="B377" s="3">
        <v>1.9491042528173333E-8</v>
      </c>
      <c r="D377" t="s">
        <v>9</v>
      </c>
      <c r="E377" t="s">
        <v>14</v>
      </c>
      <c r="F377" s="2" t="s">
        <v>15</v>
      </c>
      <c r="H377" s="3"/>
    </row>
    <row r="378" spans="1:12" x14ac:dyDescent="0.2">
      <c r="A378" t="s">
        <v>84</v>
      </c>
      <c r="B378" s="3">
        <v>7.9555275625427259E-9</v>
      </c>
      <c r="D378" t="s">
        <v>9</v>
      </c>
      <c r="E378" t="s">
        <v>14</v>
      </c>
      <c r="F378" s="2" t="s">
        <v>15</v>
      </c>
      <c r="H378" s="3"/>
    </row>
    <row r="380" spans="1:12" x14ac:dyDescent="0.2">
      <c r="A380" s="1" t="s">
        <v>2</v>
      </c>
      <c r="B380" s="1" t="s">
        <v>132</v>
      </c>
      <c r="C380" s="2"/>
      <c r="D380" s="2"/>
      <c r="E380" s="2"/>
      <c r="F380" s="2"/>
      <c r="G380" s="2"/>
      <c r="H380" s="2"/>
    </row>
    <row r="381" spans="1:12" x14ac:dyDescent="0.2">
      <c r="A381" s="2" t="s">
        <v>3</v>
      </c>
      <c r="B381" s="2" t="s">
        <v>18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2" t="s">
        <v>4</v>
      </c>
      <c r="B382" s="2">
        <v>1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2" t="s">
        <v>5</v>
      </c>
      <c r="B383" s="2" t="s">
        <v>1</v>
      </c>
      <c r="C383" s="2"/>
      <c r="D383" s="2"/>
      <c r="E383" s="2"/>
      <c r="F383" s="2"/>
      <c r="G383" s="2"/>
      <c r="H383" s="2"/>
      <c r="I383" s="2"/>
      <c r="J383" s="2"/>
    </row>
    <row r="384" spans="1:12" x14ac:dyDescent="0.2">
      <c r="A384" s="2" t="s">
        <v>6</v>
      </c>
      <c r="B384" s="2" t="s">
        <v>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2" t="s">
        <v>8</v>
      </c>
      <c r="B385" s="2" t="s">
        <v>17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1" t="s">
        <v>10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2" t="s">
        <v>11</v>
      </c>
      <c r="B387" s="2" t="s">
        <v>12</v>
      </c>
      <c r="C387" s="2" t="s">
        <v>3</v>
      </c>
      <c r="D387" s="2" t="s">
        <v>8</v>
      </c>
      <c r="E387" s="2" t="s">
        <v>13</v>
      </c>
      <c r="F387" s="2" t="s">
        <v>6</v>
      </c>
      <c r="G387" s="2" t="s">
        <v>5</v>
      </c>
      <c r="H387" s="2"/>
      <c r="I387" s="2"/>
      <c r="J387" s="2"/>
      <c r="K387" s="2"/>
    </row>
    <row r="388" spans="1:12" x14ac:dyDescent="0.2">
      <c r="A388" s="2" t="str">
        <f>B380</f>
        <v>biodiesel, burned in heavy-duty vehicle</v>
      </c>
      <c r="B388" s="2">
        <v>1</v>
      </c>
      <c r="C388" s="2" t="str">
        <f>B381</f>
        <v>RER</v>
      </c>
      <c r="D388" s="2" t="str">
        <f>B385</f>
        <v>megajoule</v>
      </c>
      <c r="E388" s="2"/>
      <c r="F388" s="2" t="s">
        <v>19</v>
      </c>
      <c r="G388" s="2" t="str">
        <f>B383</f>
        <v>heat</v>
      </c>
      <c r="H388" s="2"/>
      <c r="I388" s="2"/>
      <c r="J388" s="2"/>
      <c r="K388" s="2"/>
      <c r="L388" s="2"/>
    </row>
    <row r="389" spans="1:12" x14ac:dyDescent="0.2">
      <c r="A389" s="2" t="s">
        <v>130</v>
      </c>
      <c r="B389">
        <f>1/43</f>
        <v>2.3255813953488372E-2</v>
      </c>
      <c r="C389" t="s">
        <v>18</v>
      </c>
      <c r="D389" t="s">
        <v>9</v>
      </c>
      <c r="F389" t="s">
        <v>23</v>
      </c>
      <c r="G389" t="s">
        <v>131</v>
      </c>
    </row>
    <row r="390" spans="1:12" x14ac:dyDescent="0.2">
      <c r="A390" t="s">
        <v>47</v>
      </c>
      <c r="B390" s="3">
        <v>9.0891902402005496E-8</v>
      </c>
      <c r="D390" t="s">
        <v>9</v>
      </c>
      <c r="E390" t="s">
        <v>14</v>
      </c>
      <c r="F390" s="2" t="s">
        <v>15</v>
      </c>
      <c r="H390" s="3"/>
      <c r="J390" s="3"/>
    </row>
    <row r="391" spans="1:12" x14ac:dyDescent="0.2">
      <c r="A391" t="s">
        <v>49</v>
      </c>
      <c r="B391" s="3">
        <v>3.5203209464194309E-8</v>
      </c>
      <c r="D391" t="s">
        <v>9</v>
      </c>
      <c r="E391" t="s">
        <v>14</v>
      </c>
      <c r="F391" s="2" t="s">
        <v>15</v>
      </c>
      <c r="H391" s="3"/>
    </row>
    <row r="392" spans="1:12" x14ac:dyDescent="0.2">
      <c r="A392" t="s">
        <v>50</v>
      </c>
      <c r="B392" s="3">
        <v>2.2775546498939349E-7</v>
      </c>
      <c r="D392" t="s">
        <v>9</v>
      </c>
      <c r="E392" t="s">
        <v>14</v>
      </c>
      <c r="F392" s="2" t="s">
        <v>15</v>
      </c>
      <c r="H392" s="3"/>
    </row>
    <row r="393" spans="1:12" x14ac:dyDescent="0.2">
      <c r="A393" t="s">
        <v>94</v>
      </c>
      <c r="B393" s="3">
        <v>2.3255813953488445E-12</v>
      </c>
      <c r="D393" t="s">
        <v>9</v>
      </c>
      <c r="E393" t="s">
        <v>14</v>
      </c>
      <c r="F393" s="2" t="s">
        <v>15</v>
      </c>
      <c r="H393" s="3"/>
    </row>
    <row r="394" spans="1:12" x14ac:dyDescent="0.2">
      <c r="A394" t="s">
        <v>51</v>
      </c>
      <c r="B394" s="3">
        <v>2.7247681901736397E-8</v>
      </c>
      <c r="D394" t="s">
        <v>9</v>
      </c>
      <c r="E394" t="s">
        <v>14</v>
      </c>
      <c r="F394" s="2" t="s">
        <v>15</v>
      </c>
      <c r="H394" s="3"/>
    </row>
    <row r="395" spans="1:12" x14ac:dyDescent="0.2">
      <c r="A395" t="s">
        <v>52</v>
      </c>
      <c r="B395" s="3">
        <v>1.3922173234392214E-9</v>
      </c>
      <c r="D395" t="s">
        <v>9</v>
      </c>
      <c r="E395" t="s">
        <v>14</v>
      </c>
      <c r="F395" s="2" t="s">
        <v>15</v>
      </c>
      <c r="H395" s="3"/>
    </row>
    <row r="396" spans="1:12" x14ac:dyDescent="0.2">
      <c r="A396" t="s">
        <v>53</v>
      </c>
      <c r="B396" s="3">
        <v>2.9833228359550366E-9</v>
      </c>
      <c r="D396" t="s">
        <v>9</v>
      </c>
      <c r="E396" t="s">
        <v>14</v>
      </c>
      <c r="F396" s="2" t="s">
        <v>15</v>
      </c>
      <c r="H396" s="3"/>
    </row>
    <row r="397" spans="1:12" x14ac:dyDescent="0.2">
      <c r="A397" t="s">
        <v>54</v>
      </c>
      <c r="B397" s="3">
        <v>2.0232558139597954E-10</v>
      </c>
      <c r="D397" t="s">
        <v>9</v>
      </c>
      <c r="E397" t="s">
        <v>14</v>
      </c>
      <c r="F397" s="2" t="s">
        <v>15</v>
      </c>
      <c r="H397" s="3"/>
    </row>
    <row r="398" spans="1:12" x14ac:dyDescent="0.2">
      <c r="A398" t="s">
        <v>128</v>
      </c>
      <c r="B398">
        <v>6.9708852499276011E-2</v>
      </c>
      <c r="D398" t="s">
        <v>9</v>
      </c>
      <c r="E398" t="s">
        <v>14</v>
      </c>
      <c r="F398" s="2" t="s">
        <v>15</v>
      </c>
      <c r="H398" s="3"/>
      <c r="I398" s="3"/>
    </row>
    <row r="399" spans="1:12" x14ac:dyDescent="0.2">
      <c r="A399" t="s">
        <v>129</v>
      </c>
      <c r="B399" s="3">
        <v>6.3521092350262397E-5</v>
      </c>
      <c r="D399" t="s">
        <v>9</v>
      </c>
      <c r="E399" t="s">
        <v>14</v>
      </c>
      <c r="F399" s="2" t="s">
        <v>15</v>
      </c>
      <c r="H399" s="3"/>
    </row>
    <row r="400" spans="1:12" x14ac:dyDescent="0.2">
      <c r="A400" t="s">
        <v>57</v>
      </c>
      <c r="B400" s="3">
        <v>6.9767441860586501E-10</v>
      </c>
      <c r="D400" t="s">
        <v>9</v>
      </c>
      <c r="E400" t="s">
        <v>14</v>
      </c>
      <c r="F400" s="2" t="s">
        <v>15</v>
      </c>
      <c r="H400" s="3"/>
    </row>
    <row r="401" spans="1:8" x14ac:dyDescent="0.2">
      <c r="A401" t="s">
        <v>58</v>
      </c>
      <c r="B401" s="3">
        <v>1.3953488372165768E-12</v>
      </c>
      <c r="D401" t="s">
        <v>9</v>
      </c>
      <c r="E401" t="s">
        <v>14</v>
      </c>
      <c r="F401" s="2" t="s">
        <v>15</v>
      </c>
      <c r="H401" s="3"/>
    </row>
    <row r="402" spans="1:8" x14ac:dyDescent="0.2">
      <c r="A402" t="s">
        <v>59</v>
      </c>
      <c r="B402" s="3">
        <v>4.9302325581458507E-10</v>
      </c>
      <c r="D402" t="s">
        <v>9</v>
      </c>
      <c r="E402" t="s">
        <v>14</v>
      </c>
      <c r="F402" s="2" t="s">
        <v>15</v>
      </c>
      <c r="H402" s="3"/>
    </row>
    <row r="403" spans="1:8" x14ac:dyDescent="0.2">
      <c r="A403" t="s">
        <v>61</v>
      </c>
      <c r="B403" s="3">
        <v>3.7969387682723317E-6</v>
      </c>
      <c r="D403" t="s">
        <v>9</v>
      </c>
      <c r="E403" t="s">
        <v>14</v>
      </c>
      <c r="F403" s="2" t="s">
        <v>15</v>
      </c>
      <c r="H403" s="3"/>
    </row>
    <row r="404" spans="1:8" x14ac:dyDescent="0.2">
      <c r="A404" t="s">
        <v>62</v>
      </c>
      <c r="B404" s="3">
        <v>5.966645671897956E-10</v>
      </c>
      <c r="D404" t="s">
        <v>9</v>
      </c>
      <c r="E404" t="s">
        <v>14</v>
      </c>
      <c r="F404" s="2" t="s">
        <v>15</v>
      </c>
      <c r="H404" s="3"/>
    </row>
    <row r="405" spans="1:8" x14ac:dyDescent="0.2">
      <c r="A405" t="s">
        <v>64</v>
      </c>
      <c r="B405" s="3">
        <v>1.6706607881343357E-7</v>
      </c>
      <c r="D405" t="s">
        <v>9</v>
      </c>
      <c r="E405" t="s">
        <v>14</v>
      </c>
      <c r="F405" s="2" t="s">
        <v>15</v>
      </c>
      <c r="H405" s="3"/>
    </row>
    <row r="406" spans="1:8" x14ac:dyDescent="0.2">
      <c r="A406" t="s">
        <v>65</v>
      </c>
      <c r="B406" s="3">
        <v>5.9666456718979566E-9</v>
      </c>
      <c r="D406" t="s">
        <v>9</v>
      </c>
      <c r="E406" t="s">
        <v>14</v>
      </c>
      <c r="F406" s="2" t="s">
        <v>15</v>
      </c>
      <c r="H406" s="3"/>
    </row>
    <row r="407" spans="1:8" x14ac:dyDescent="0.2">
      <c r="A407" t="s">
        <v>66</v>
      </c>
      <c r="B407" s="3">
        <v>1.2116279069793652E-9</v>
      </c>
      <c r="D407" t="s">
        <v>9</v>
      </c>
      <c r="E407" t="s">
        <v>14</v>
      </c>
      <c r="F407" s="2" t="s">
        <v>15</v>
      </c>
      <c r="H407" s="3"/>
    </row>
    <row r="408" spans="1:8" x14ac:dyDescent="0.2">
      <c r="A408" t="s">
        <v>67</v>
      </c>
      <c r="B408" s="3">
        <v>1.2325581395334337E-10</v>
      </c>
      <c r="D408" t="s">
        <v>9</v>
      </c>
      <c r="E408" t="s">
        <v>14</v>
      </c>
      <c r="F408" s="2" t="s">
        <v>15</v>
      </c>
      <c r="H408" s="3"/>
    </row>
    <row r="409" spans="1:8" x14ac:dyDescent="0.2">
      <c r="A409" t="s">
        <v>68</v>
      </c>
      <c r="B409" s="3">
        <v>4.890693292186907E-8</v>
      </c>
      <c r="D409" t="s">
        <v>9</v>
      </c>
      <c r="E409" t="s">
        <v>14</v>
      </c>
      <c r="F409" s="2" t="s">
        <v>15</v>
      </c>
      <c r="H409" s="3"/>
    </row>
    <row r="410" spans="1:8" x14ac:dyDescent="0.2">
      <c r="A410" t="s">
        <v>70</v>
      </c>
      <c r="B410" s="3">
        <v>1.6155687597619975E-6</v>
      </c>
      <c r="D410" t="s">
        <v>9</v>
      </c>
      <c r="E410" t="s">
        <v>14</v>
      </c>
      <c r="F410" s="2" t="s">
        <v>15</v>
      </c>
      <c r="H410" s="3"/>
    </row>
    <row r="411" spans="1:8" x14ac:dyDescent="0.2">
      <c r="A411" t="s">
        <v>71</v>
      </c>
      <c r="B411" s="3">
        <v>2.0465116279127991E-10</v>
      </c>
      <c r="D411" t="s">
        <v>9</v>
      </c>
      <c r="E411" t="s">
        <v>14</v>
      </c>
      <c r="F411" s="2" t="s">
        <v>15</v>
      </c>
      <c r="H411" s="3"/>
    </row>
    <row r="412" spans="1:8" x14ac:dyDescent="0.2">
      <c r="A412" t="s">
        <v>72</v>
      </c>
      <c r="B412" s="3">
        <v>3.1855518160413698E-5</v>
      </c>
      <c r="D412" t="s">
        <v>9</v>
      </c>
      <c r="E412" t="s">
        <v>14</v>
      </c>
      <c r="F412" s="2" t="s">
        <v>15</v>
      </c>
      <c r="H412" s="3"/>
    </row>
    <row r="413" spans="1:8" x14ac:dyDescent="0.2">
      <c r="A413" t="s">
        <v>73</v>
      </c>
      <c r="B413" s="3">
        <v>1.8186046511685154E-9</v>
      </c>
      <c r="D413" t="s">
        <v>9</v>
      </c>
      <c r="E413" t="s">
        <v>14</v>
      </c>
      <c r="F413" s="2" t="s">
        <v>15</v>
      </c>
      <c r="H413" s="3"/>
    </row>
    <row r="414" spans="1:8" x14ac:dyDescent="0.2">
      <c r="A414" t="s">
        <v>74</v>
      </c>
      <c r="B414" s="3">
        <v>2.8746541895445575E-7</v>
      </c>
      <c r="D414" t="s">
        <v>9</v>
      </c>
      <c r="E414" t="s">
        <v>14</v>
      </c>
      <c r="F414" s="2" t="s">
        <v>15</v>
      </c>
      <c r="H414" s="3"/>
    </row>
    <row r="415" spans="1:8" x14ac:dyDescent="0.2">
      <c r="A415" t="s">
        <v>75</v>
      </c>
      <c r="B415" s="3">
        <v>1.193329134380803E-9</v>
      </c>
      <c r="D415" t="s">
        <v>9</v>
      </c>
      <c r="E415" t="s">
        <v>14</v>
      </c>
      <c r="F415" s="2" t="s">
        <v>15</v>
      </c>
      <c r="H415" s="3"/>
    </row>
    <row r="416" spans="1:8" x14ac:dyDescent="0.2">
      <c r="A416" t="s">
        <v>76</v>
      </c>
      <c r="B416" s="3">
        <v>1.9888818906326523E-9</v>
      </c>
      <c r="D416" t="s">
        <v>9</v>
      </c>
      <c r="E416" t="s">
        <v>14</v>
      </c>
      <c r="F416" s="2" t="s">
        <v>15</v>
      </c>
      <c r="H416" s="3"/>
    </row>
    <row r="417" spans="1:12" x14ac:dyDescent="0.2">
      <c r="A417" t="s">
        <v>78</v>
      </c>
      <c r="B417" s="3">
        <v>2.3255813953488445E-12</v>
      </c>
      <c r="D417" t="s">
        <v>9</v>
      </c>
      <c r="E417" t="s">
        <v>14</v>
      </c>
      <c r="F417" s="2" t="s">
        <v>15</v>
      </c>
      <c r="H417" s="3"/>
    </row>
    <row r="418" spans="1:12" x14ac:dyDescent="0.2">
      <c r="A418" t="s">
        <v>79</v>
      </c>
      <c r="B418" s="3">
        <v>1.1137738587550121E-8</v>
      </c>
      <c r="D418" t="s">
        <v>9</v>
      </c>
      <c r="E418" t="s">
        <v>14</v>
      </c>
      <c r="F418" s="2" t="s">
        <v>15</v>
      </c>
      <c r="H418" s="3"/>
    </row>
    <row r="419" spans="1:12" x14ac:dyDescent="0.2">
      <c r="A419" t="s">
        <v>80</v>
      </c>
      <c r="B419" s="3">
        <v>3.7893614887488559E-7</v>
      </c>
      <c r="D419" t="s">
        <v>9</v>
      </c>
      <c r="E419" t="s">
        <v>14</v>
      </c>
      <c r="F419" s="2" t="s">
        <v>15</v>
      </c>
      <c r="H419" s="3"/>
    </row>
    <row r="420" spans="1:12" x14ac:dyDescent="0.2">
      <c r="A420" t="s">
        <v>81</v>
      </c>
      <c r="B420" s="3">
        <v>1.9888818906326521E-10</v>
      </c>
      <c r="D420" t="s">
        <v>9</v>
      </c>
      <c r="E420" t="s">
        <v>14</v>
      </c>
      <c r="F420" s="2" t="s">
        <v>15</v>
      </c>
      <c r="H420" s="3"/>
    </row>
    <row r="421" spans="1:12" x14ac:dyDescent="0.2">
      <c r="A421" t="s">
        <v>82</v>
      </c>
      <c r="B421" s="3">
        <v>4.04186046512172E-8</v>
      </c>
      <c r="D421" t="s">
        <v>9</v>
      </c>
      <c r="E421" t="s">
        <v>14</v>
      </c>
      <c r="F421" s="2" t="s">
        <v>15</v>
      </c>
      <c r="H421" s="3"/>
    </row>
    <row r="422" spans="1:12" x14ac:dyDescent="0.2">
      <c r="A422" t="s">
        <v>83</v>
      </c>
      <c r="B422" s="3">
        <v>1.9491042528173333E-8</v>
      </c>
      <c r="D422" t="s">
        <v>9</v>
      </c>
      <c r="E422" t="s">
        <v>14</v>
      </c>
      <c r="F422" s="2" t="s">
        <v>15</v>
      </c>
      <c r="H422" s="3"/>
    </row>
    <row r="423" spans="1:12" x14ac:dyDescent="0.2">
      <c r="A423" t="s">
        <v>84</v>
      </c>
      <c r="B423" s="3">
        <v>7.9555275625427259E-9</v>
      </c>
      <c r="D423" t="s">
        <v>9</v>
      </c>
      <c r="E423" t="s">
        <v>14</v>
      </c>
      <c r="F423" s="2" t="s">
        <v>15</v>
      </c>
      <c r="H423" s="3"/>
    </row>
    <row r="425" spans="1:12" x14ac:dyDescent="0.2">
      <c r="A425" s="1" t="s">
        <v>2</v>
      </c>
      <c r="B425" s="1" t="s">
        <v>141</v>
      </c>
      <c r="C425" s="2"/>
      <c r="D425" s="2"/>
      <c r="E425" s="2"/>
      <c r="F425" s="2"/>
      <c r="G425" s="2"/>
      <c r="H425" s="2"/>
    </row>
    <row r="426" spans="1:12" x14ac:dyDescent="0.2">
      <c r="A426" s="2" t="s">
        <v>3</v>
      </c>
      <c r="B426" s="2" t="s">
        <v>18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2" t="s">
        <v>4</v>
      </c>
      <c r="B427" s="2">
        <v>1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2" t="s">
        <v>5</v>
      </c>
      <c r="B428" s="2" t="s">
        <v>1</v>
      </c>
      <c r="C428" s="2"/>
      <c r="D428" s="2"/>
      <c r="E428" s="2"/>
      <c r="F428" s="2"/>
      <c r="G428" s="2"/>
      <c r="H428" s="2"/>
      <c r="I428" s="2"/>
      <c r="J428" s="2"/>
    </row>
    <row r="429" spans="1:12" x14ac:dyDescent="0.2">
      <c r="A429" s="2" t="s">
        <v>6</v>
      </c>
      <c r="B429" s="2" t="s">
        <v>7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2" t="s">
        <v>8</v>
      </c>
      <c r="B430" s="2" t="s">
        <v>17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1" t="s">
        <v>10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2" t="s">
        <v>11</v>
      </c>
      <c r="B432" s="2" t="s">
        <v>12</v>
      </c>
      <c r="C432" s="2" t="s">
        <v>3</v>
      </c>
      <c r="D432" s="2" t="s">
        <v>8</v>
      </c>
      <c r="E432" s="2" t="s">
        <v>13</v>
      </c>
      <c r="F432" s="2" t="s">
        <v>6</v>
      </c>
      <c r="G432" s="2" t="s">
        <v>5</v>
      </c>
      <c r="H432" s="2"/>
      <c r="I432" s="2"/>
      <c r="J432" s="2"/>
      <c r="K432" s="2"/>
    </row>
    <row r="433" spans="1:12" x14ac:dyDescent="0.2">
      <c r="A433" s="2" t="str">
        <f>B425</f>
        <v>diesel from coal, burned in heavy-duty vehicle</v>
      </c>
      <c r="B433" s="2">
        <v>1</v>
      </c>
      <c r="C433" s="2" t="str">
        <f>B426</f>
        <v>RER</v>
      </c>
      <c r="D433" s="2" t="str">
        <f>B430</f>
        <v>megajoule</v>
      </c>
      <c r="E433" s="2"/>
      <c r="F433" s="2" t="s">
        <v>19</v>
      </c>
      <c r="G433" s="2" t="str">
        <f>B428</f>
        <v>heat</v>
      </c>
      <c r="H433" s="2"/>
      <c r="I433" s="2"/>
      <c r="J433" s="2"/>
      <c r="K433" s="2"/>
      <c r="L433" s="2"/>
    </row>
    <row r="434" spans="1:12" x14ac:dyDescent="0.2">
      <c r="A434" s="2" t="s">
        <v>142</v>
      </c>
      <c r="B434">
        <f>1/43</f>
        <v>2.3255813953488372E-2</v>
      </c>
      <c r="C434" t="s">
        <v>18</v>
      </c>
      <c r="D434" t="s">
        <v>9</v>
      </c>
      <c r="F434" t="s">
        <v>23</v>
      </c>
      <c r="G434" t="s">
        <v>143</v>
      </c>
    </row>
    <row r="435" spans="1:12" x14ac:dyDescent="0.2">
      <c r="A435" t="s">
        <v>47</v>
      </c>
      <c r="B435" s="3">
        <v>9.0891902402005496E-8</v>
      </c>
      <c r="D435" t="s">
        <v>9</v>
      </c>
      <c r="E435" t="s">
        <v>14</v>
      </c>
      <c r="F435" s="2" t="s">
        <v>15</v>
      </c>
      <c r="H435" s="3"/>
      <c r="J435" s="3"/>
    </row>
    <row r="436" spans="1:12" x14ac:dyDescent="0.2">
      <c r="A436" t="s">
        <v>49</v>
      </c>
      <c r="B436" s="3">
        <v>3.5203209464194309E-8</v>
      </c>
      <c r="D436" t="s">
        <v>9</v>
      </c>
      <c r="E436" t="s">
        <v>14</v>
      </c>
      <c r="F436" s="2" t="s">
        <v>15</v>
      </c>
      <c r="H436" s="3"/>
    </row>
    <row r="437" spans="1:12" x14ac:dyDescent="0.2">
      <c r="A437" t="s">
        <v>50</v>
      </c>
      <c r="B437" s="3">
        <v>2.2775546498939349E-7</v>
      </c>
      <c r="D437" t="s">
        <v>9</v>
      </c>
      <c r="E437" t="s">
        <v>14</v>
      </c>
      <c r="F437" s="2" t="s">
        <v>15</v>
      </c>
      <c r="H437" s="3"/>
    </row>
    <row r="438" spans="1:12" x14ac:dyDescent="0.2">
      <c r="A438" t="s">
        <v>94</v>
      </c>
      <c r="B438" s="3">
        <v>2.3255813953488445E-12</v>
      </c>
      <c r="D438" t="s">
        <v>9</v>
      </c>
      <c r="E438" t="s">
        <v>14</v>
      </c>
      <c r="F438" s="2" t="s">
        <v>15</v>
      </c>
      <c r="H438" s="3"/>
    </row>
    <row r="439" spans="1:12" x14ac:dyDescent="0.2">
      <c r="A439" t="s">
        <v>51</v>
      </c>
      <c r="B439" s="3">
        <v>2.7247681901736397E-8</v>
      </c>
      <c r="D439" t="s">
        <v>9</v>
      </c>
      <c r="E439" t="s">
        <v>14</v>
      </c>
      <c r="F439" s="2" t="s">
        <v>15</v>
      </c>
      <c r="H439" s="3"/>
    </row>
    <row r="440" spans="1:12" x14ac:dyDescent="0.2">
      <c r="A440" t="s">
        <v>52</v>
      </c>
      <c r="B440" s="3">
        <v>1.3922173234392214E-9</v>
      </c>
      <c r="D440" t="s">
        <v>9</v>
      </c>
      <c r="E440" t="s">
        <v>14</v>
      </c>
      <c r="F440" s="2" t="s">
        <v>15</v>
      </c>
      <c r="H440" s="3"/>
    </row>
    <row r="441" spans="1:12" x14ac:dyDescent="0.2">
      <c r="A441" t="s">
        <v>53</v>
      </c>
      <c r="B441" s="3">
        <v>2.9833228359550366E-9</v>
      </c>
      <c r="D441" t="s">
        <v>9</v>
      </c>
      <c r="E441" t="s">
        <v>14</v>
      </c>
      <c r="F441" s="2" t="s">
        <v>15</v>
      </c>
      <c r="H441" s="3"/>
    </row>
    <row r="442" spans="1:12" x14ac:dyDescent="0.2">
      <c r="A442" t="s">
        <v>54</v>
      </c>
      <c r="B442" s="3">
        <v>2.0232558139597954E-10</v>
      </c>
      <c r="D442" t="s">
        <v>9</v>
      </c>
      <c r="E442" t="s">
        <v>14</v>
      </c>
      <c r="F442" s="2" t="s">
        <v>15</v>
      </c>
      <c r="H442" s="3"/>
    </row>
    <row r="443" spans="1:12" x14ac:dyDescent="0.2">
      <c r="A443" t="s">
        <v>55</v>
      </c>
      <c r="B443">
        <v>6.9708852499276011E-2</v>
      </c>
      <c r="D443" t="s">
        <v>9</v>
      </c>
      <c r="E443" t="s">
        <v>14</v>
      </c>
      <c r="F443" s="2" t="s">
        <v>15</v>
      </c>
      <c r="H443" s="3"/>
      <c r="I443" s="3"/>
    </row>
    <row r="444" spans="1:12" x14ac:dyDescent="0.2">
      <c r="A444" t="s">
        <v>56</v>
      </c>
      <c r="B444" s="3">
        <v>6.3521092350262397E-5</v>
      </c>
      <c r="D444" t="s">
        <v>9</v>
      </c>
      <c r="E444" t="s">
        <v>14</v>
      </c>
      <c r="F444" s="2" t="s">
        <v>15</v>
      </c>
      <c r="H444" s="3"/>
    </row>
    <row r="445" spans="1:12" x14ac:dyDescent="0.2">
      <c r="A445" t="s">
        <v>57</v>
      </c>
      <c r="B445" s="3">
        <v>6.9767441860586501E-10</v>
      </c>
      <c r="D445" t="s">
        <v>9</v>
      </c>
      <c r="E445" t="s">
        <v>14</v>
      </c>
      <c r="F445" s="2" t="s">
        <v>15</v>
      </c>
      <c r="H445" s="3"/>
    </row>
    <row r="446" spans="1:12" x14ac:dyDescent="0.2">
      <c r="A446" t="s">
        <v>58</v>
      </c>
      <c r="B446" s="3">
        <v>1.3953488372165768E-12</v>
      </c>
      <c r="D446" t="s">
        <v>9</v>
      </c>
      <c r="E446" t="s">
        <v>14</v>
      </c>
      <c r="F446" s="2" t="s">
        <v>15</v>
      </c>
      <c r="H446" s="3"/>
    </row>
    <row r="447" spans="1:12" x14ac:dyDescent="0.2">
      <c r="A447" t="s">
        <v>59</v>
      </c>
      <c r="B447" s="3">
        <v>4.9302325581458507E-10</v>
      </c>
      <c r="D447" t="s">
        <v>9</v>
      </c>
      <c r="E447" t="s">
        <v>14</v>
      </c>
      <c r="F447" s="2" t="s">
        <v>15</v>
      </c>
      <c r="H447" s="3"/>
    </row>
    <row r="448" spans="1:12" x14ac:dyDescent="0.2">
      <c r="A448" t="s">
        <v>61</v>
      </c>
      <c r="B448" s="3">
        <v>3.7969387682723317E-6</v>
      </c>
      <c r="D448" t="s">
        <v>9</v>
      </c>
      <c r="E448" t="s">
        <v>14</v>
      </c>
      <c r="F448" s="2" t="s">
        <v>15</v>
      </c>
      <c r="H448" s="3"/>
    </row>
    <row r="449" spans="1:8" x14ac:dyDescent="0.2">
      <c r="A449" t="s">
        <v>62</v>
      </c>
      <c r="B449" s="3">
        <v>5.966645671897956E-10</v>
      </c>
      <c r="D449" t="s">
        <v>9</v>
      </c>
      <c r="E449" t="s">
        <v>14</v>
      </c>
      <c r="F449" s="2" t="s">
        <v>15</v>
      </c>
      <c r="H449" s="3"/>
    </row>
    <row r="450" spans="1:8" x14ac:dyDescent="0.2">
      <c r="A450" t="s">
        <v>64</v>
      </c>
      <c r="B450" s="3">
        <v>1.6706607881343357E-7</v>
      </c>
      <c r="D450" t="s">
        <v>9</v>
      </c>
      <c r="E450" t="s">
        <v>14</v>
      </c>
      <c r="F450" s="2" t="s">
        <v>15</v>
      </c>
      <c r="H450" s="3"/>
    </row>
    <row r="451" spans="1:8" x14ac:dyDescent="0.2">
      <c r="A451" t="s">
        <v>65</v>
      </c>
      <c r="B451" s="3">
        <v>5.9666456718979566E-9</v>
      </c>
      <c r="D451" t="s">
        <v>9</v>
      </c>
      <c r="E451" t="s">
        <v>14</v>
      </c>
      <c r="F451" s="2" t="s">
        <v>15</v>
      </c>
      <c r="H451" s="3"/>
    </row>
    <row r="452" spans="1:8" x14ac:dyDescent="0.2">
      <c r="A452" t="s">
        <v>66</v>
      </c>
      <c r="B452" s="3">
        <v>1.2116279069793652E-9</v>
      </c>
      <c r="D452" t="s">
        <v>9</v>
      </c>
      <c r="E452" t="s">
        <v>14</v>
      </c>
      <c r="F452" s="2" t="s">
        <v>15</v>
      </c>
      <c r="H452" s="3"/>
    </row>
    <row r="453" spans="1:8" x14ac:dyDescent="0.2">
      <c r="A453" t="s">
        <v>67</v>
      </c>
      <c r="B453" s="3">
        <v>1.2325581395334337E-10</v>
      </c>
      <c r="D453" t="s">
        <v>9</v>
      </c>
      <c r="E453" t="s">
        <v>14</v>
      </c>
      <c r="F453" s="2" t="s">
        <v>15</v>
      </c>
      <c r="H453" s="3"/>
    </row>
    <row r="454" spans="1:8" x14ac:dyDescent="0.2">
      <c r="A454" t="s">
        <v>68</v>
      </c>
      <c r="B454" s="3">
        <v>4.890693292186907E-8</v>
      </c>
      <c r="D454" t="s">
        <v>9</v>
      </c>
      <c r="E454" t="s">
        <v>14</v>
      </c>
      <c r="F454" s="2" t="s">
        <v>15</v>
      </c>
      <c r="H454" s="3"/>
    </row>
    <row r="455" spans="1:8" x14ac:dyDescent="0.2">
      <c r="A455" t="s">
        <v>70</v>
      </c>
      <c r="B455" s="3">
        <v>1.6155687597619975E-6</v>
      </c>
      <c r="D455" t="s">
        <v>9</v>
      </c>
      <c r="E455" t="s">
        <v>14</v>
      </c>
      <c r="F455" s="2" t="s">
        <v>15</v>
      </c>
      <c r="H455" s="3"/>
    </row>
    <row r="456" spans="1:8" x14ac:dyDescent="0.2">
      <c r="A456" t="s">
        <v>71</v>
      </c>
      <c r="B456" s="3">
        <v>2.0465116279127991E-10</v>
      </c>
      <c r="D456" t="s">
        <v>9</v>
      </c>
      <c r="E456" t="s">
        <v>14</v>
      </c>
      <c r="F456" s="2" t="s">
        <v>15</v>
      </c>
      <c r="H456" s="3"/>
    </row>
    <row r="457" spans="1:8" x14ac:dyDescent="0.2">
      <c r="A457" t="s">
        <v>72</v>
      </c>
      <c r="B457" s="3">
        <v>3.1855518160413698E-5</v>
      </c>
      <c r="D457" t="s">
        <v>9</v>
      </c>
      <c r="E457" t="s">
        <v>14</v>
      </c>
      <c r="F457" s="2" t="s">
        <v>15</v>
      </c>
      <c r="H457" s="3"/>
    </row>
    <row r="458" spans="1:8" x14ac:dyDescent="0.2">
      <c r="A458" t="s">
        <v>73</v>
      </c>
      <c r="B458" s="3">
        <v>1.8186046511685154E-9</v>
      </c>
      <c r="D458" t="s">
        <v>9</v>
      </c>
      <c r="E458" t="s">
        <v>14</v>
      </c>
      <c r="F458" s="2" t="s">
        <v>15</v>
      </c>
      <c r="H458" s="3"/>
    </row>
    <row r="459" spans="1:8" x14ac:dyDescent="0.2">
      <c r="A459" t="s">
        <v>74</v>
      </c>
      <c r="B459" s="3">
        <v>2.8746541895445575E-7</v>
      </c>
      <c r="D459" t="s">
        <v>9</v>
      </c>
      <c r="E459" t="s">
        <v>14</v>
      </c>
      <c r="F459" s="2" t="s">
        <v>15</v>
      </c>
      <c r="H459" s="3"/>
    </row>
    <row r="460" spans="1:8" x14ac:dyDescent="0.2">
      <c r="A460" t="s">
        <v>75</v>
      </c>
      <c r="B460" s="3">
        <v>1.193329134380803E-9</v>
      </c>
      <c r="D460" t="s">
        <v>9</v>
      </c>
      <c r="E460" t="s">
        <v>14</v>
      </c>
      <c r="F460" s="2" t="s">
        <v>15</v>
      </c>
      <c r="H460" s="3"/>
    </row>
    <row r="461" spans="1:8" x14ac:dyDescent="0.2">
      <c r="A461" t="s">
        <v>76</v>
      </c>
      <c r="B461" s="3">
        <v>1.9888818906326523E-9</v>
      </c>
      <c r="D461" t="s">
        <v>9</v>
      </c>
      <c r="E461" t="s">
        <v>14</v>
      </c>
      <c r="F461" s="2" t="s">
        <v>15</v>
      </c>
      <c r="H461" s="3"/>
    </row>
    <row r="462" spans="1:8" x14ac:dyDescent="0.2">
      <c r="A462" t="s">
        <v>78</v>
      </c>
      <c r="B462" s="3">
        <v>2.3255813953488445E-12</v>
      </c>
      <c r="D462" t="s">
        <v>9</v>
      </c>
      <c r="E462" t="s">
        <v>14</v>
      </c>
      <c r="F462" s="2" t="s">
        <v>15</v>
      </c>
      <c r="H462" s="3"/>
    </row>
    <row r="463" spans="1:8" x14ac:dyDescent="0.2">
      <c r="A463" t="s">
        <v>79</v>
      </c>
      <c r="B463" s="3">
        <v>1.1137738587550121E-8</v>
      </c>
      <c r="D463" t="s">
        <v>9</v>
      </c>
      <c r="E463" t="s">
        <v>14</v>
      </c>
      <c r="F463" s="2" t="s">
        <v>15</v>
      </c>
      <c r="H463" s="3"/>
    </row>
    <row r="464" spans="1:8" x14ac:dyDescent="0.2">
      <c r="A464" t="s">
        <v>80</v>
      </c>
      <c r="B464" s="3">
        <v>3.7893614887488559E-7</v>
      </c>
      <c r="D464" t="s">
        <v>9</v>
      </c>
      <c r="E464" t="s">
        <v>14</v>
      </c>
      <c r="F464" s="2" t="s">
        <v>15</v>
      </c>
      <c r="H464" s="3"/>
    </row>
    <row r="465" spans="1:12" x14ac:dyDescent="0.2">
      <c r="A465" t="s">
        <v>81</v>
      </c>
      <c r="B465" s="3">
        <v>1.9888818906326521E-10</v>
      </c>
      <c r="D465" t="s">
        <v>9</v>
      </c>
      <c r="E465" t="s">
        <v>14</v>
      </c>
      <c r="F465" s="2" t="s">
        <v>15</v>
      </c>
      <c r="H465" s="3"/>
    </row>
    <row r="466" spans="1:12" x14ac:dyDescent="0.2">
      <c r="A466" t="s">
        <v>82</v>
      </c>
      <c r="B466" s="3">
        <v>4.04186046512172E-8</v>
      </c>
      <c r="D466" t="s">
        <v>9</v>
      </c>
      <c r="E466" t="s">
        <v>14</v>
      </c>
      <c r="F466" s="2" t="s">
        <v>15</v>
      </c>
      <c r="H466" s="3"/>
    </row>
    <row r="467" spans="1:12" x14ac:dyDescent="0.2">
      <c r="A467" t="s">
        <v>83</v>
      </c>
      <c r="B467" s="3">
        <v>1.9491042528173333E-8</v>
      </c>
      <c r="D467" t="s">
        <v>9</v>
      </c>
      <c r="E467" t="s">
        <v>14</v>
      </c>
      <c r="F467" s="2" t="s">
        <v>15</v>
      </c>
      <c r="H467" s="3"/>
    </row>
    <row r="468" spans="1:12" x14ac:dyDescent="0.2">
      <c r="A468" t="s">
        <v>84</v>
      </c>
      <c r="B468" s="3">
        <v>7.9555275625427259E-9</v>
      </c>
      <c r="D468" t="s">
        <v>9</v>
      </c>
      <c r="E468" t="s">
        <v>14</v>
      </c>
      <c r="F468" s="2" t="s">
        <v>15</v>
      </c>
      <c r="H468" s="3"/>
    </row>
    <row r="470" spans="1:12" x14ac:dyDescent="0.2">
      <c r="A470" s="1" t="s">
        <v>2</v>
      </c>
      <c r="B470" s="1" t="s">
        <v>95</v>
      </c>
      <c r="C470" s="2"/>
      <c r="D470" s="2"/>
      <c r="E470" s="2"/>
      <c r="F470" s="2"/>
      <c r="G470" s="2"/>
      <c r="H470" s="2"/>
    </row>
    <row r="471" spans="1:12" x14ac:dyDescent="0.2">
      <c r="A471" s="2" t="s">
        <v>3</v>
      </c>
      <c r="B471" s="2" t="s">
        <v>18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2" t="s">
        <v>4</v>
      </c>
      <c r="B472" s="2">
        <v>1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2" t="s">
        <v>5</v>
      </c>
      <c r="B473" s="2" t="s">
        <v>1</v>
      </c>
      <c r="C473" s="2"/>
      <c r="D473" s="2"/>
      <c r="E473" s="2"/>
      <c r="F473" s="2"/>
      <c r="G473" s="2"/>
      <c r="H473" s="2"/>
      <c r="I473" s="2"/>
      <c r="J473" s="2"/>
    </row>
    <row r="474" spans="1:12" x14ac:dyDescent="0.2">
      <c r="A474" s="2" t="s">
        <v>6</v>
      </c>
      <c r="B474" s="2" t="s">
        <v>7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2" t="s">
        <v>8</v>
      </c>
      <c r="B475" s="2" t="s">
        <v>17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1" t="s">
        <v>10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2" t="s">
        <v>11</v>
      </c>
      <c r="B477" s="2" t="s">
        <v>12</v>
      </c>
      <c r="C477" s="2" t="s">
        <v>3</v>
      </c>
      <c r="D477" s="2" t="s">
        <v>8</v>
      </c>
      <c r="E477" s="2" t="s">
        <v>13</v>
      </c>
      <c r="F477" s="2" t="s">
        <v>6</v>
      </c>
      <c r="G477" s="2" t="s">
        <v>5</v>
      </c>
      <c r="H477" s="2"/>
      <c r="I477" s="2"/>
      <c r="J477" s="2"/>
      <c r="K477" s="2"/>
    </row>
    <row r="478" spans="1:12" x14ac:dyDescent="0.2">
      <c r="A478" s="2" t="str">
        <f>B470</f>
        <v>compressed gas, burned in passenger car</v>
      </c>
      <c r="B478" s="2">
        <v>1</v>
      </c>
      <c r="C478" s="2" t="str">
        <f>B471</f>
        <v>RER</v>
      </c>
      <c r="D478" s="2" t="str">
        <f>B475</f>
        <v>megajoule</v>
      </c>
      <c r="E478" s="2"/>
      <c r="F478" s="2" t="s">
        <v>19</v>
      </c>
      <c r="G478" s="2" t="str">
        <f>B473</f>
        <v>heat</v>
      </c>
      <c r="H478" s="2"/>
      <c r="I478" s="2"/>
      <c r="J478" s="2"/>
      <c r="K478" s="2"/>
      <c r="L478" s="2"/>
    </row>
    <row r="479" spans="1:12" x14ac:dyDescent="0.2">
      <c r="A479" t="s">
        <v>96</v>
      </c>
      <c r="B479">
        <f>1/36</f>
        <v>2.7777777777777776E-2</v>
      </c>
      <c r="C479" t="s">
        <v>27</v>
      </c>
      <c r="D479" t="s">
        <v>98</v>
      </c>
      <c r="F479" t="s">
        <v>23</v>
      </c>
      <c r="G479" t="s">
        <v>97</v>
      </c>
    </row>
    <row r="480" spans="1:12" x14ac:dyDescent="0.2">
      <c r="A480" t="s">
        <v>50</v>
      </c>
      <c r="B480" s="3">
        <v>4.4166666666666577E-6</v>
      </c>
      <c r="D480" t="s">
        <v>9</v>
      </c>
      <c r="E480" t="s">
        <v>14</v>
      </c>
      <c r="F480" s="2" t="s">
        <v>15</v>
      </c>
      <c r="H480" s="3"/>
    </row>
    <row r="481" spans="1:12" x14ac:dyDescent="0.2">
      <c r="A481" t="s">
        <v>52</v>
      </c>
      <c r="B481" s="3">
        <v>7.5082705379565517E-7</v>
      </c>
      <c r="D481" t="s">
        <v>9</v>
      </c>
      <c r="E481" t="s">
        <v>14</v>
      </c>
      <c r="F481" s="2" t="s">
        <v>15</v>
      </c>
      <c r="H481" s="3"/>
    </row>
    <row r="482" spans="1:12" x14ac:dyDescent="0.2">
      <c r="A482" t="s">
        <v>55</v>
      </c>
      <c r="B482">
        <v>5.5944444444444442E-2</v>
      </c>
      <c r="D482" t="s">
        <v>9</v>
      </c>
      <c r="E482" t="s">
        <v>14</v>
      </c>
      <c r="F482" s="2" t="s">
        <v>15</v>
      </c>
      <c r="H482" s="3"/>
    </row>
    <row r="483" spans="1:12" x14ac:dyDescent="0.2">
      <c r="A483" t="s">
        <v>56</v>
      </c>
      <c r="B483">
        <v>2.6360440412565261E-4</v>
      </c>
      <c r="D483" t="s">
        <v>9</v>
      </c>
      <c r="E483" t="s">
        <v>14</v>
      </c>
      <c r="F483" s="2" t="s">
        <v>15</v>
      </c>
      <c r="H483" s="3"/>
    </row>
    <row r="484" spans="1:12" x14ac:dyDescent="0.2">
      <c r="A484" t="s">
        <v>61</v>
      </c>
      <c r="B484" s="3">
        <v>9.6666666666666532E-7</v>
      </c>
      <c r="D484" t="s">
        <v>9</v>
      </c>
      <c r="E484" t="s">
        <v>14</v>
      </c>
      <c r="F484" s="2" t="s">
        <v>15</v>
      </c>
      <c r="H484" s="3"/>
    </row>
    <row r="485" spans="1:12" x14ac:dyDescent="0.2">
      <c r="A485" t="s">
        <v>67</v>
      </c>
      <c r="B485" s="3">
        <v>2.7750000000000002E-10</v>
      </c>
      <c r="D485" t="s">
        <v>9</v>
      </c>
      <c r="E485" t="s">
        <v>14</v>
      </c>
      <c r="F485" s="2" t="s">
        <v>15</v>
      </c>
      <c r="H485" s="3"/>
    </row>
    <row r="486" spans="1:12" x14ac:dyDescent="0.2">
      <c r="A486" t="s">
        <v>68</v>
      </c>
      <c r="B486" s="3">
        <v>1.606690212560312E-5</v>
      </c>
      <c r="D486" t="s">
        <v>9</v>
      </c>
      <c r="E486" t="s">
        <v>14</v>
      </c>
      <c r="F486" s="2" t="s">
        <v>15</v>
      </c>
      <c r="H486" s="3"/>
    </row>
    <row r="487" spans="1:12" x14ac:dyDescent="0.2">
      <c r="A487" t="s">
        <v>70</v>
      </c>
      <c r="B487" s="3">
        <v>6.8382126269474045E-6</v>
      </c>
      <c r="D487" t="s">
        <v>9</v>
      </c>
      <c r="E487" t="s">
        <v>14</v>
      </c>
      <c r="F487" s="2" t="s">
        <v>15</v>
      </c>
      <c r="H487" s="3"/>
    </row>
    <row r="488" spans="1:12" x14ac:dyDescent="0.2">
      <c r="A488" t="s">
        <v>72</v>
      </c>
      <c r="B488" s="3">
        <v>2.9605693862641999E-6</v>
      </c>
      <c r="D488" t="s">
        <v>9</v>
      </c>
      <c r="E488" t="s">
        <v>14</v>
      </c>
      <c r="F488" s="2" t="s">
        <v>15</v>
      </c>
      <c r="H488" s="3"/>
    </row>
    <row r="489" spans="1:12" x14ac:dyDescent="0.2">
      <c r="A489" t="s">
        <v>74</v>
      </c>
      <c r="B489" s="3">
        <v>1.4636237937232238E-7</v>
      </c>
      <c r="D489" t="s">
        <v>9</v>
      </c>
      <c r="E489" t="s">
        <v>14</v>
      </c>
      <c r="F489" s="2" t="s">
        <v>15</v>
      </c>
      <c r="H489" s="3"/>
    </row>
    <row r="490" spans="1:12" x14ac:dyDescent="0.2">
      <c r="A490" t="s">
        <v>80</v>
      </c>
      <c r="B490" s="3">
        <v>5.6430000000000142E-7</v>
      </c>
      <c r="D490" t="s">
        <v>9</v>
      </c>
      <c r="E490" t="s">
        <v>14</v>
      </c>
      <c r="F490" s="2" t="s">
        <v>15</v>
      </c>
      <c r="H490" s="3"/>
    </row>
    <row r="491" spans="1:12" x14ac:dyDescent="0.2">
      <c r="A491" t="s">
        <v>81</v>
      </c>
      <c r="B491" s="3">
        <v>2.2336471011856279E-6</v>
      </c>
      <c r="D491" t="s">
        <v>9</v>
      </c>
      <c r="E491" t="s">
        <v>14</v>
      </c>
      <c r="F491" s="2" t="s">
        <v>15</v>
      </c>
      <c r="H491" s="3"/>
    </row>
    <row r="493" spans="1:12" x14ac:dyDescent="0.2">
      <c r="A493" s="1" t="s">
        <v>2</v>
      </c>
      <c r="B493" s="1" t="s">
        <v>99</v>
      </c>
      <c r="C493" s="2"/>
      <c r="D493" s="2"/>
      <c r="E493" s="2"/>
      <c r="F493" s="2"/>
      <c r="G493" s="2"/>
      <c r="H493" s="2"/>
    </row>
    <row r="494" spans="1:12" x14ac:dyDescent="0.2">
      <c r="A494" s="2" t="s">
        <v>3</v>
      </c>
      <c r="B494" s="2" t="s">
        <v>18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2" t="s">
        <v>4</v>
      </c>
      <c r="B495" s="2">
        <v>1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2" t="s">
        <v>5</v>
      </c>
      <c r="B496" s="2" t="s">
        <v>1</v>
      </c>
      <c r="C496" s="2"/>
      <c r="D496" s="2"/>
      <c r="E496" s="2"/>
      <c r="F496" s="2"/>
      <c r="G496" s="2"/>
      <c r="H496" s="2"/>
      <c r="I496" s="2"/>
      <c r="J496" s="2"/>
    </row>
    <row r="497" spans="1:12" x14ac:dyDescent="0.2">
      <c r="A497" s="2" t="s">
        <v>6</v>
      </c>
      <c r="B497" s="2" t="s">
        <v>7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2" t="s">
        <v>8</v>
      </c>
      <c r="B498" s="2" t="s">
        <v>17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1" t="s">
        <v>10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2" t="s">
        <v>11</v>
      </c>
      <c r="B500" s="2" t="s">
        <v>12</v>
      </c>
      <c r="C500" s="2" t="s">
        <v>3</v>
      </c>
      <c r="D500" s="2" t="s">
        <v>8</v>
      </c>
      <c r="E500" s="2" t="s">
        <v>13</v>
      </c>
      <c r="F500" s="2" t="s">
        <v>6</v>
      </c>
      <c r="G500" s="2" t="s">
        <v>5</v>
      </c>
      <c r="H500" s="2"/>
      <c r="I500" s="2"/>
      <c r="J500" s="2"/>
      <c r="K500" s="2"/>
    </row>
    <row r="501" spans="1:12" x14ac:dyDescent="0.2">
      <c r="A501" s="2" t="str">
        <f>B493</f>
        <v>kerosene, burned in aircraft</v>
      </c>
      <c r="B501" s="2">
        <v>1</v>
      </c>
      <c r="C501" s="2" t="str">
        <f>B494</f>
        <v>RER</v>
      </c>
      <c r="D501" s="2" t="str">
        <f>B498</f>
        <v>megajoule</v>
      </c>
      <c r="E501" s="2"/>
      <c r="F501" s="2" t="s">
        <v>19</v>
      </c>
      <c r="G501" s="2" t="str">
        <f>B496</f>
        <v>heat</v>
      </c>
      <c r="H501" s="2"/>
      <c r="I501" s="2"/>
      <c r="J501" s="2"/>
      <c r="K501" s="2"/>
      <c r="L501" s="2"/>
    </row>
    <row r="502" spans="1:12" x14ac:dyDescent="0.2">
      <c r="A502" t="s">
        <v>100</v>
      </c>
      <c r="B502">
        <f>1/43</f>
        <v>2.3255813953488372E-2</v>
      </c>
      <c r="C502" t="s">
        <v>27</v>
      </c>
      <c r="D502" t="s">
        <v>9</v>
      </c>
      <c r="F502" t="s">
        <v>23</v>
      </c>
      <c r="G502" t="s">
        <v>101</v>
      </c>
    </row>
    <row r="503" spans="1:12" x14ac:dyDescent="0.2">
      <c r="A503" t="s">
        <v>54</v>
      </c>
      <c r="B503" s="3">
        <v>2.1198518564846293E-10</v>
      </c>
      <c r="D503" t="s">
        <v>9</v>
      </c>
      <c r="E503" t="s">
        <v>103</v>
      </c>
      <c r="F503" s="2" t="s">
        <v>15</v>
      </c>
      <c r="H503" s="3"/>
    </row>
    <row r="504" spans="1:12" x14ac:dyDescent="0.2">
      <c r="A504" t="s">
        <v>54</v>
      </c>
      <c r="B504" s="3">
        <v>2.0573376279857471E-11</v>
      </c>
      <c r="D504" t="s">
        <v>9</v>
      </c>
      <c r="E504" t="s">
        <v>104</v>
      </c>
      <c r="F504" s="2" t="s">
        <v>15</v>
      </c>
      <c r="H504" s="3"/>
    </row>
    <row r="505" spans="1:12" x14ac:dyDescent="0.2">
      <c r="A505" t="s">
        <v>55</v>
      </c>
      <c r="B505">
        <v>6.6068583902493483E-2</v>
      </c>
      <c r="D505" t="s">
        <v>9</v>
      </c>
      <c r="E505" t="s">
        <v>103</v>
      </c>
      <c r="F505" s="2" t="s">
        <v>15</v>
      </c>
      <c r="H505" s="3"/>
    </row>
    <row r="506" spans="1:12" x14ac:dyDescent="0.2">
      <c r="A506" t="s">
        <v>55</v>
      </c>
      <c r="B506">
        <v>6.4120361938797945E-3</v>
      </c>
      <c r="D506" t="s">
        <v>9</v>
      </c>
      <c r="E506" t="s">
        <v>104</v>
      </c>
      <c r="F506" s="2" t="s">
        <v>15</v>
      </c>
      <c r="H506" s="3"/>
    </row>
    <row r="507" spans="1:12" x14ac:dyDescent="0.2">
      <c r="A507" t="s">
        <v>56</v>
      </c>
      <c r="B507" s="3">
        <v>4.9620580872355555E-5</v>
      </c>
      <c r="D507" t="s">
        <v>9</v>
      </c>
      <c r="E507" t="s">
        <v>103</v>
      </c>
      <c r="F507" s="2" t="s">
        <v>15</v>
      </c>
      <c r="H507" s="3"/>
    </row>
    <row r="508" spans="1:12" x14ac:dyDescent="0.2">
      <c r="A508" t="s">
        <v>56</v>
      </c>
      <c r="B508" s="3">
        <v>4.8157339611827094E-6</v>
      </c>
      <c r="D508" t="s">
        <v>9</v>
      </c>
      <c r="E508" t="s">
        <v>104</v>
      </c>
      <c r="F508" s="2" t="s">
        <v>15</v>
      </c>
      <c r="H508" s="3"/>
    </row>
    <row r="509" spans="1:12" x14ac:dyDescent="0.2">
      <c r="A509" t="s">
        <v>57</v>
      </c>
      <c r="B509" s="3">
        <v>1.0599259282423148E-9</v>
      </c>
      <c r="D509" t="s">
        <v>9</v>
      </c>
      <c r="E509" t="s">
        <v>103</v>
      </c>
      <c r="F509" s="2" t="s">
        <v>15</v>
      </c>
      <c r="H509" s="3"/>
    </row>
    <row r="510" spans="1:12" x14ac:dyDescent="0.2">
      <c r="A510" t="s">
        <v>57</v>
      </c>
      <c r="B510" s="3">
        <v>1.0286688139928735E-10</v>
      </c>
      <c r="D510" t="s">
        <v>9</v>
      </c>
      <c r="E510" t="s">
        <v>104</v>
      </c>
      <c r="F510" s="2" t="s">
        <v>15</v>
      </c>
      <c r="H510" s="3"/>
    </row>
    <row r="511" spans="1:12" x14ac:dyDescent="0.2">
      <c r="A511" t="s">
        <v>59</v>
      </c>
      <c r="B511" s="3">
        <v>3.6037375961879753E-8</v>
      </c>
      <c r="D511" t="s">
        <v>9</v>
      </c>
      <c r="E511" t="s">
        <v>103</v>
      </c>
      <c r="F511" s="2" t="s">
        <v>15</v>
      </c>
      <c r="H511" s="3"/>
    </row>
    <row r="512" spans="1:12" x14ac:dyDescent="0.2">
      <c r="A512" t="s">
        <v>59</v>
      </c>
      <c r="B512" s="3">
        <v>3.4974704476304713E-9</v>
      </c>
      <c r="D512" t="s">
        <v>9</v>
      </c>
      <c r="E512" t="s">
        <v>104</v>
      </c>
      <c r="F512" s="2" t="s">
        <v>15</v>
      </c>
      <c r="H512" s="3"/>
    </row>
    <row r="513" spans="1:8" x14ac:dyDescent="0.2">
      <c r="A513" t="s">
        <v>66</v>
      </c>
      <c r="B513" s="3">
        <v>4.2396949131060127E-7</v>
      </c>
      <c r="D513" t="s">
        <v>9</v>
      </c>
      <c r="E513" t="s">
        <v>103</v>
      </c>
      <c r="F513" s="2" t="s">
        <v>15</v>
      </c>
      <c r="H513" s="3"/>
    </row>
    <row r="514" spans="1:8" x14ac:dyDescent="0.2">
      <c r="A514" t="s">
        <v>66</v>
      </c>
      <c r="B514" s="3">
        <v>4.1146752559714943E-8</v>
      </c>
      <c r="D514" t="s">
        <v>9</v>
      </c>
      <c r="E514" t="s">
        <v>104</v>
      </c>
      <c r="F514" s="2" t="s">
        <v>15</v>
      </c>
      <c r="H514" s="3"/>
    </row>
    <row r="515" spans="1:8" x14ac:dyDescent="0.2">
      <c r="A515" t="s">
        <v>67</v>
      </c>
      <c r="B515" s="3">
        <v>1.4838945395665915E-12</v>
      </c>
      <c r="D515" t="s">
        <v>9</v>
      </c>
      <c r="E515" t="s">
        <v>103</v>
      </c>
      <c r="F515" s="2" t="s">
        <v>15</v>
      </c>
      <c r="H515" s="3"/>
    </row>
    <row r="516" spans="1:8" x14ac:dyDescent="0.2">
      <c r="A516" t="s">
        <v>67</v>
      </c>
      <c r="B516" s="3">
        <v>1.4401328196447244E-13</v>
      </c>
      <c r="D516" t="s">
        <v>9</v>
      </c>
      <c r="E516" t="s">
        <v>104</v>
      </c>
      <c r="F516" s="2" t="s">
        <v>15</v>
      </c>
      <c r="H516" s="3"/>
    </row>
    <row r="517" spans="1:8" x14ac:dyDescent="0.2">
      <c r="A517" t="s">
        <v>70</v>
      </c>
      <c r="B517" s="3">
        <v>4.9290146007471967E-6</v>
      </c>
      <c r="D517" t="s">
        <v>9</v>
      </c>
      <c r="E517" t="s">
        <v>103</v>
      </c>
      <c r="F517" s="2" t="s">
        <v>15</v>
      </c>
      <c r="H517" s="3"/>
    </row>
    <row r="518" spans="1:8" x14ac:dyDescent="0.2">
      <c r="A518" t="s">
        <v>70</v>
      </c>
      <c r="B518" s="3">
        <v>4.7836672595146453E-7</v>
      </c>
      <c r="D518" t="s">
        <v>9</v>
      </c>
      <c r="E518" t="s">
        <v>104</v>
      </c>
      <c r="F518" s="2" t="s">
        <v>15</v>
      </c>
      <c r="H518" s="3"/>
    </row>
    <row r="519" spans="1:8" x14ac:dyDescent="0.2">
      <c r="A519" t="s">
        <v>71</v>
      </c>
      <c r="B519" s="3">
        <v>1.4838945395665916E-9</v>
      </c>
      <c r="D519" t="s">
        <v>9</v>
      </c>
      <c r="E519" t="s">
        <v>103</v>
      </c>
      <c r="F519" s="2" t="s">
        <v>15</v>
      </c>
      <c r="H519" s="3"/>
    </row>
    <row r="520" spans="1:8" x14ac:dyDescent="0.2">
      <c r="A520" t="s">
        <v>71</v>
      </c>
      <c r="B520" s="3">
        <v>1.4401328196447246E-10</v>
      </c>
      <c r="D520" t="s">
        <v>9</v>
      </c>
      <c r="E520" t="s">
        <v>104</v>
      </c>
      <c r="F520" s="2" t="s">
        <v>15</v>
      </c>
      <c r="H520" s="3"/>
    </row>
    <row r="521" spans="1:8" x14ac:dyDescent="0.2">
      <c r="A521" t="s">
        <v>72</v>
      </c>
      <c r="B521">
        <v>3.0006653682198702E-4</v>
      </c>
      <c r="D521" t="s">
        <v>9</v>
      </c>
      <c r="E521" t="s">
        <v>103</v>
      </c>
      <c r="F521" s="2" t="s">
        <v>15</v>
      </c>
      <c r="H521" s="3"/>
    </row>
    <row r="522" spans="1:8" x14ac:dyDescent="0.2">
      <c r="A522" t="s">
        <v>72</v>
      </c>
      <c r="B522" s="3">
        <v>2.9121827432823326E-5</v>
      </c>
      <c r="D522" t="s">
        <v>9</v>
      </c>
      <c r="E522" t="s">
        <v>104</v>
      </c>
      <c r="F522" s="2" t="s">
        <v>15</v>
      </c>
      <c r="H522" s="3"/>
    </row>
    <row r="523" spans="1:8" x14ac:dyDescent="0.2">
      <c r="A523" t="s">
        <v>74</v>
      </c>
      <c r="B523" s="3">
        <v>3.8963858482936672E-6</v>
      </c>
      <c r="D523" t="s">
        <v>9</v>
      </c>
      <c r="E523" t="s">
        <v>103</v>
      </c>
      <c r="F523" s="2" t="s">
        <v>15</v>
      </c>
      <c r="H523" s="3"/>
    </row>
    <row r="524" spans="1:8" x14ac:dyDescent="0.2">
      <c r="A524" t="s">
        <v>74</v>
      </c>
      <c r="B524" s="3">
        <v>3.7814860338919342E-7</v>
      </c>
      <c r="D524" t="s">
        <v>9</v>
      </c>
      <c r="E524" t="s">
        <v>104</v>
      </c>
      <c r="F524" s="2" t="s">
        <v>15</v>
      </c>
      <c r="H524" s="3"/>
    </row>
    <row r="525" spans="1:8" x14ac:dyDescent="0.2">
      <c r="A525" t="s">
        <v>78</v>
      </c>
      <c r="B525" s="3">
        <v>2.1198518564846293E-10</v>
      </c>
      <c r="D525" t="s">
        <v>9</v>
      </c>
      <c r="E525" t="s">
        <v>103</v>
      </c>
      <c r="F525" s="2" t="s">
        <v>15</v>
      </c>
      <c r="H525" s="3"/>
    </row>
    <row r="526" spans="1:8" x14ac:dyDescent="0.2">
      <c r="A526" t="s">
        <v>78</v>
      </c>
      <c r="B526" s="3">
        <v>2.0573376279857471E-11</v>
      </c>
      <c r="D526" t="s">
        <v>9</v>
      </c>
      <c r="E526" t="s">
        <v>104</v>
      </c>
      <c r="F526" s="2" t="s">
        <v>15</v>
      </c>
      <c r="H526" s="3"/>
    </row>
    <row r="527" spans="1:8" x14ac:dyDescent="0.2">
      <c r="A527" t="s">
        <v>80</v>
      </c>
      <c r="B527" s="3">
        <v>1.7806699275346112E-5</v>
      </c>
      <c r="D527" t="s">
        <v>9</v>
      </c>
      <c r="E527" t="s">
        <v>103</v>
      </c>
      <c r="F527" s="2" t="s">
        <v>15</v>
      </c>
      <c r="H527" s="3"/>
    </row>
    <row r="528" spans="1:8" x14ac:dyDescent="0.2">
      <c r="A528" t="s">
        <v>80</v>
      </c>
      <c r="B528" s="3">
        <v>1.7281611435463185E-6</v>
      </c>
      <c r="D528" t="s">
        <v>9</v>
      </c>
      <c r="E528" t="s">
        <v>104</v>
      </c>
      <c r="F528" s="2" t="s">
        <v>15</v>
      </c>
      <c r="H528" s="3"/>
    </row>
    <row r="529" spans="1:12" x14ac:dyDescent="0.2">
      <c r="A529" t="s">
        <v>102</v>
      </c>
      <c r="B529" s="3">
        <v>1.6219731937580282E-7</v>
      </c>
      <c r="D529" s="2" t="s">
        <v>98</v>
      </c>
      <c r="E529" t="s">
        <v>103</v>
      </c>
      <c r="F529" s="2" t="s">
        <v>15</v>
      </c>
      <c r="H529" s="3"/>
    </row>
    <row r="530" spans="1:12" x14ac:dyDescent="0.2">
      <c r="A530" t="s">
        <v>102</v>
      </c>
      <c r="B530" s="3">
        <v>1.574145937016555E-8</v>
      </c>
      <c r="D530" s="2" t="s">
        <v>98</v>
      </c>
      <c r="E530" t="s">
        <v>104</v>
      </c>
      <c r="F530" s="2" t="s">
        <v>15</v>
      </c>
      <c r="H530" s="3"/>
    </row>
    <row r="531" spans="1:12" x14ac:dyDescent="0.2">
      <c r="A531" t="s">
        <v>82</v>
      </c>
      <c r="B531" s="3">
        <v>2.1198518564846295E-7</v>
      </c>
      <c r="D531" t="s">
        <v>9</v>
      </c>
      <c r="E531" t="s">
        <v>103</v>
      </c>
      <c r="F531" s="2" t="s">
        <v>15</v>
      </c>
      <c r="H531" s="3"/>
    </row>
    <row r="532" spans="1:12" x14ac:dyDescent="0.2">
      <c r="A532" t="s">
        <v>82</v>
      </c>
      <c r="B532" s="3">
        <v>2.0573376279857471E-8</v>
      </c>
      <c r="D532" t="s">
        <v>9</v>
      </c>
      <c r="E532" t="s">
        <v>104</v>
      </c>
      <c r="F532" s="2" t="s">
        <v>15</v>
      </c>
      <c r="H532" s="3"/>
    </row>
    <row r="534" spans="1:12" x14ac:dyDescent="0.2">
      <c r="A534" s="1" t="s">
        <v>2</v>
      </c>
      <c r="B534" s="1" t="s">
        <v>138</v>
      </c>
      <c r="C534" s="2"/>
      <c r="D534" s="2"/>
      <c r="E534" s="2"/>
      <c r="F534" s="2"/>
      <c r="G534" s="2"/>
      <c r="H534" s="2"/>
    </row>
    <row r="535" spans="1:12" x14ac:dyDescent="0.2">
      <c r="A535" s="2" t="s">
        <v>3</v>
      </c>
      <c r="B535" s="2" t="s">
        <v>18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2" t="s">
        <v>4</v>
      </c>
      <c r="B536" s="2">
        <v>1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2" t="s">
        <v>5</v>
      </c>
      <c r="B537" s="2" t="s">
        <v>1</v>
      </c>
      <c r="C537" s="2"/>
      <c r="D537" s="2"/>
      <c r="E537" s="2"/>
      <c r="F537" s="2"/>
      <c r="G537" s="2"/>
      <c r="H537" s="2"/>
      <c r="I537" s="2"/>
      <c r="J537" s="2"/>
    </row>
    <row r="538" spans="1:12" x14ac:dyDescent="0.2">
      <c r="A538" s="2" t="s">
        <v>6</v>
      </c>
      <c r="B538" s="2" t="s">
        <v>7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2" t="s">
        <v>8</v>
      </c>
      <c r="B539" s="2" t="s">
        <v>17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1" t="s">
        <v>10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2" t="s">
        <v>11</v>
      </c>
      <c r="B541" s="2" t="s">
        <v>12</v>
      </c>
      <c r="C541" s="2" t="s">
        <v>3</v>
      </c>
      <c r="D541" s="2" t="s">
        <v>8</v>
      </c>
      <c r="E541" s="2" t="s">
        <v>13</v>
      </c>
      <c r="F541" s="2" t="s">
        <v>6</v>
      </c>
      <c r="G541" s="2" t="s">
        <v>5</v>
      </c>
      <c r="H541" s="2"/>
      <c r="I541" s="2"/>
      <c r="J541" s="2"/>
      <c r="K541" s="2"/>
    </row>
    <row r="542" spans="1:12" x14ac:dyDescent="0.2">
      <c r="A542" s="2" t="str">
        <f>B534</f>
        <v>kerosene from biomass, burned in aircraft</v>
      </c>
      <c r="B542" s="2">
        <v>1</v>
      </c>
      <c r="C542" s="2" t="str">
        <f>B535</f>
        <v>RER</v>
      </c>
      <c r="D542" s="2" t="str">
        <f>B539</f>
        <v>megajoule</v>
      </c>
      <c r="E542" s="2"/>
      <c r="F542" s="2" t="s">
        <v>19</v>
      </c>
      <c r="G542" s="2" t="str">
        <f>B537</f>
        <v>heat</v>
      </c>
      <c r="H542" s="2"/>
      <c r="I542" s="2"/>
      <c r="J542" s="2"/>
      <c r="K542" s="2"/>
      <c r="L542" s="2"/>
    </row>
    <row r="543" spans="1:12" x14ac:dyDescent="0.2">
      <c r="A543" t="s">
        <v>139</v>
      </c>
      <c r="B543">
        <f>1/43</f>
        <v>2.3255813953488372E-2</v>
      </c>
      <c r="C543" t="s">
        <v>18</v>
      </c>
      <c r="D543" t="s">
        <v>9</v>
      </c>
      <c r="F543" t="s">
        <v>23</v>
      </c>
      <c r="G543" t="s">
        <v>140</v>
      </c>
    </row>
    <row r="544" spans="1:12" x14ac:dyDescent="0.2">
      <c r="A544" t="s">
        <v>54</v>
      </c>
      <c r="B544" s="3">
        <v>2.1198518564846293E-10</v>
      </c>
      <c r="D544" t="s">
        <v>9</v>
      </c>
      <c r="E544" t="s">
        <v>103</v>
      </c>
      <c r="F544" s="2" t="s">
        <v>15</v>
      </c>
      <c r="H544" s="3"/>
    </row>
    <row r="545" spans="1:8" x14ac:dyDescent="0.2">
      <c r="A545" t="s">
        <v>54</v>
      </c>
      <c r="B545" s="3">
        <v>2.0573376279857471E-11</v>
      </c>
      <c r="D545" t="s">
        <v>9</v>
      </c>
      <c r="E545" t="s">
        <v>104</v>
      </c>
      <c r="F545" s="2" t="s">
        <v>15</v>
      </c>
      <c r="H545" s="3"/>
    </row>
    <row r="546" spans="1:8" x14ac:dyDescent="0.2">
      <c r="A546" t="s">
        <v>128</v>
      </c>
      <c r="B546">
        <f>0.0660685839024935+0.00641203619387979</f>
        <v>7.2480620096373294E-2</v>
      </c>
      <c r="D546" t="s">
        <v>9</v>
      </c>
      <c r="E546" t="s">
        <v>103</v>
      </c>
      <c r="F546" s="2" t="s">
        <v>15</v>
      </c>
      <c r="H546" s="3"/>
    </row>
    <row r="547" spans="1:8" x14ac:dyDescent="0.2">
      <c r="A547" t="s">
        <v>129</v>
      </c>
      <c r="B547" s="3">
        <f>0.0000496205808723556+4.81573396118271E-06</f>
        <v>5.4436314833538314E-5</v>
      </c>
      <c r="D547" t="s">
        <v>9</v>
      </c>
      <c r="E547" t="s">
        <v>103</v>
      </c>
      <c r="F547" s="2" t="s">
        <v>15</v>
      </c>
      <c r="H547" s="3"/>
    </row>
    <row r="548" spans="1:8" x14ac:dyDescent="0.2">
      <c r="A548" t="s">
        <v>57</v>
      </c>
      <c r="B548" s="3">
        <v>1.0599259282423148E-9</v>
      </c>
      <c r="D548" t="s">
        <v>9</v>
      </c>
      <c r="E548" t="s">
        <v>103</v>
      </c>
      <c r="F548" s="2" t="s">
        <v>15</v>
      </c>
      <c r="H548" s="3"/>
    </row>
    <row r="549" spans="1:8" x14ac:dyDescent="0.2">
      <c r="A549" t="s">
        <v>57</v>
      </c>
      <c r="B549" s="3">
        <v>1.0286688139928735E-10</v>
      </c>
      <c r="D549" t="s">
        <v>9</v>
      </c>
      <c r="E549" t="s">
        <v>104</v>
      </c>
      <c r="F549" s="2" t="s">
        <v>15</v>
      </c>
      <c r="H549" s="3"/>
    </row>
    <row r="550" spans="1:8" x14ac:dyDescent="0.2">
      <c r="A550" t="s">
        <v>59</v>
      </c>
      <c r="B550" s="3">
        <v>3.6037375961879753E-8</v>
      </c>
      <c r="D550" t="s">
        <v>9</v>
      </c>
      <c r="E550" t="s">
        <v>103</v>
      </c>
      <c r="F550" s="2" t="s">
        <v>15</v>
      </c>
      <c r="H550" s="3"/>
    </row>
    <row r="551" spans="1:8" x14ac:dyDescent="0.2">
      <c r="A551" t="s">
        <v>59</v>
      </c>
      <c r="B551" s="3">
        <v>3.4974704476304713E-9</v>
      </c>
      <c r="D551" t="s">
        <v>9</v>
      </c>
      <c r="E551" t="s">
        <v>104</v>
      </c>
      <c r="F551" s="2" t="s">
        <v>15</v>
      </c>
      <c r="H551" s="3"/>
    </row>
    <row r="552" spans="1:8" x14ac:dyDescent="0.2">
      <c r="A552" t="s">
        <v>66</v>
      </c>
      <c r="B552" s="3">
        <v>4.2396949131060127E-7</v>
      </c>
      <c r="D552" t="s">
        <v>9</v>
      </c>
      <c r="E552" t="s">
        <v>103</v>
      </c>
      <c r="F552" s="2" t="s">
        <v>15</v>
      </c>
      <c r="H552" s="3"/>
    </row>
    <row r="553" spans="1:8" x14ac:dyDescent="0.2">
      <c r="A553" t="s">
        <v>66</v>
      </c>
      <c r="B553" s="3">
        <v>4.1146752559714943E-8</v>
      </c>
      <c r="D553" t="s">
        <v>9</v>
      </c>
      <c r="E553" t="s">
        <v>104</v>
      </c>
      <c r="F553" s="2" t="s">
        <v>15</v>
      </c>
      <c r="H553" s="3"/>
    </row>
    <row r="554" spans="1:8" x14ac:dyDescent="0.2">
      <c r="A554" t="s">
        <v>67</v>
      </c>
      <c r="B554" s="3">
        <v>1.4838945395665915E-12</v>
      </c>
      <c r="D554" t="s">
        <v>9</v>
      </c>
      <c r="E554" t="s">
        <v>103</v>
      </c>
      <c r="F554" s="2" t="s">
        <v>15</v>
      </c>
      <c r="H554" s="3"/>
    </row>
    <row r="555" spans="1:8" x14ac:dyDescent="0.2">
      <c r="A555" t="s">
        <v>67</v>
      </c>
      <c r="B555" s="3">
        <v>1.4401328196447244E-13</v>
      </c>
      <c r="D555" t="s">
        <v>9</v>
      </c>
      <c r="E555" t="s">
        <v>104</v>
      </c>
      <c r="F555" s="2" t="s">
        <v>15</v>
      </c>
      <c r="H555" s="3"/>
    </row>
    <row r="556" spans="1:8" x14ac:dyDescent="0.2">
      <c r="A556" t="s">
        <v>70</v>
      </c>
      <c r="B556" s="3">
        <v>4.9290146007471967E-6</v>
      </c>
      <c r="D556" t="s">
        <v>9</v>
      </c>
      <c r="E556" t="s">
        <v>103</v>
      </c>
      <c r="F556" s="2" t="s">
        <v>15</v>
      </c>
      <c r="H556" s="3"/>
    </row>
    <row r="557" spans="1:8" x14ac:dyDescent="0.2">
      <c r="A557" t="s">
        <v>70</v>
      </c>
      <c r="B557" s="3">
        <v>4.7836672595146453E-7</v>
      </c>
      <c r="D557" t="s">
        <v>9</v>
      </c>
      <c r="E557" t="s">
        <v>104</v>
      </c>
      <c r="F557" s="2" t="s">
        <v>15</v>
      </c>
      <c r="H557" s="3"/>
    </row>
    <row r="558" spans="1:8" x14ac:dyDescent="0.2">
      <c r="A558" t="s">
        <v>71</v>
      </c>
      <c r="B558" s="3">
        <v>1.4838945395665916E-9</v>
      </c>
      <c r="D558" t="s">
        <v>9</v>
      </c>
      <c r="E558" t="s">
        <v>103</v>
      </c>
      <c r="F558" s="2" t="s">
        <v>15</v>
      </c>
      <c r="H558" s="3"/>
    </row>
    <row r="559" spans="1:8" x14ac:dyDescent="0.2">
      <c r="A559" t="s">
        <v>71</v>
      </c>
      <c r="B559" s="3">
        <v>1.4401328196447246E-10</v>
      </c>
      <c r="D559" t="s">
        <v>9</v>
      </c>
      <c r="E559" t="s">
        <v>104</v>
      </c>
      <c r="F559" s="2" t="s">
        <v>15</v>
      </c>
      <c r="H559" s="3"/>
    </row>
    <row r="560" spans="1:8" x14ac:dyDescent="0.2">
      <c r="A560" t="s">
        <v>72</v>
      </c>
      <c r="B560">
        <v>3.0006653682198702E-4</v>
      </c>
      <c r="D560" t="s">
        <v>9</v>
      </c>
      <c r="E560" t="s">
        <v>103</v>
      </c>
      <c r="F560" s="2" t="s">
        <v>15</v>
      </c>
      <c r="H560" s="3"/>
    </row>
    <row r="561" spans="1:12" x14ac:dyDescent="0.2">
      <c r="A561" t="s">
        <v>72</v>
      </c>
      <c r="B561" s="3">
        <v>2.9121827432823326E-5</v>
      </c>
      <c r="D561" t="s">
        <v>9</v>
      </c>
      <c r="E561" t="s">
        <v>104</v>
      </c>
      <c r="F561" s="2" t="s">
        <v>15</v>
      </c>
      <c r="H561" s="3"/>
    </row>
    <row r="562" spans="1:12" x14ac:dyDescent="0.2">
      <c r="A562" t="s">
        <v>74</v>
      </c>
      <c r="B562" s="3">
        <v>3.8963858482936672E-6</v>
      </c>
      <c r="D562" t="s">
        <v>9</v>
      </c>
      <c r="E562" t="s">
        <v>103</v>
      </c>
      <c r="F562" s="2" t="s">
        <v>15</v>
      </c>
      <c r="H562" s="3"/>
    </row>
    <row r="563" spans="1:12" x14ac:dyDescent="0.2">
      <c r="A563" t="s">
        <v>74</v>
      </c>
      <c r="B563" s="3">
        <v>3.7814860338919342E-7</v>
      </c>
      <c r="D563" t="s">
        <v>9</v>
      </c>
      <c r="E563" t="s">
        <v>104</v>
      </c>
      <c r="F563" s="2" t="s">
        <v>15</v>
      </c>
      <c r="H563" s="3"/>
    </row>
    <row r="564" spans="1:12" x14ac:dyDescent="0.2">
      <c r="A564" t="s">
        <v>78</v>
      </c>
      <c r="B564" s="3">
        <v>2.1198518564846293E-10</v>
      </c>
      <c r="D564" t="s">
        <v>9</v>
      </c>
      <c r="E564" t="s">
        <v>103</v>
      </c>
      <c r="F564" s="2" t="s">
        <v>15</v>
      </c>
      <c r="H564" s="3"/>
    </row>
    <row r="565" spans="1:12" x14ac:dyDescent="0.2">
      <c r="A565" t="s">
        <v>78</v>
      </c>
      <c r="B565" s="3">
        <v>2.0573376279857471E-11</v>
      </c>
      <c r="D565" t="s">
        <v>9</v>
      </c>
      <c r="E565" t="s">
        <v>104</v>
      </c>
      <c r="F565" s="2" t="s">
        <v>15</v>
      </c>
      <c r="H565" s="3"/>
    </row>
    <row r="566" spans="1:12" x14ac:dyDescent="0.2">
      <c r="A566" t="s">
        <v>80</v>
      </c>
      <c r="B566" s="3">
        <v>1.7806699275346112E-5</v>
      </c>
      <c r="D566" t="s">
        <v>9</v>
      </c>
      <c r="E566" t="s">
        <v>103</v>
      </c>
      <c r="F566" s="2" t="s">
        <v>15</v>
      </c>
      <c r="H566" s="3"/>
    </row>
    <row r="567" spans="1:12" x14ac:dyDescent="0.2">
      <c r="A567" t="s">
        <v>80</v>
      </c>
      <c r="B567" s="3">
        <v>1.7281611435463185E-6</v>
      </c>
      <c r="D567" t="s">
        <v>9</v>
      </c>
      <c r="E567" t="s">
        <v>104</v>
      </c>
      <c r="F567" s="2" t="s">
        <v>15</v>
      </c>
      <c r="H567" s="3"/>
    </row>
    <row r="568" spans="1:12" x14ac:dyDescent="0.2">
      <c r="A568" t="s">
        <v>102</v>
      </c>
      <c r="B568" s="3">
        <v>1.6219731937580282E-7</v>
      </c>
      <c r="D568" s="2" t="s">
        <v>98</v>
      </c>
      <c r="E568" t="s">
        <v>103</v>
      </c>
      <c r="F568" s="2" t="s">
        <v>15</v>
      </c>
      <c r="H568" s="3"/>
    </row>
    <row r="569" spans="1:12" x14ac:dyDescent="0.2">
      <c r="A569" t="s">
        <v>102</v>
      </c>
      <c r="B569" s="3">
        <v>1.574145937016555E-8</v>
      </c>
      <c r="D569" s="2" t="s">
        <v>98</v>
      </c>
      <c r="E569" t="s">
        <v>104</v>
      </c>
      <c r="F569" s="2" t="s">
        <v>15</v>
      </c>
      <c r="H569" s="3"/>
    </row>
    <row r="570" spans="1:12" x14ac:dyDescent="0.2">
      <c r="A570" t="s">
        <v>82</v>
      </c>
      <c r="B570" s="3">
        <v>2.1198518564846295E-7</v>
      </c>
      <c r="D570" t="s">
        <v>9</v>
      </c>
      <c r="E570" t="s">
        <v>103</v>
      </c>
      <c r="F570" s="2" t="s">
        <v>15</v>
      </c>
      <c r="H570" s="3"/>
    </row>
    <row r="571" spans="1:12" x14ac:dyDescent="0.2">
      <c r="A571" t="s">
        <v>82</v>
      </c>
      <c r="B571" s="3">
        <v>2.0573376279857471E-8</v>
      </c>
      <c r="D571" t="s">
        <v>9</v>
      </c>
      <c r="E571" t="s">
        <v>104</v>
      </c>
      <c r="F571" s="2" t="s">
        <v>15</v>
      </c>
      <c r="H571" s="3"/>
    </row>
    <row r="573" spans="1:12" x14ac:dyDescent="0.2">
      <c r="A573" s="1" t="s">
        <v>2</v>
      </c>
      <c r="B573" s="1" t="s">
        <v>105</v>
      </c>
      <c r="C573" s="2"/>
      <c r="D573" s="2"/>
      <c r="E573" s="2"/>
      <c r="F573" s="2"/>
      <c r="G573" s="2"/>
      <c r="H573" s="2"/>
    </row>
    <row r="574" spans="1:12" x14ac:dyDescent="0.2">
      <c r="A574" s="2" t="s">
        <v>3</v>
      </c>
      <c r="B574" s="2" t="s">
        <v>18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2" t="s">
        <v>4</v>
      </c>
      <c r="B575" s="2">
        <v>1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2" t="s">
        <v>5</v>
      </c>
      <c r="B576" s="2" t="s">
        <v>1</v>
      </c>
      <c r="C576" s="2"/>
      <c r="D576" s="2"/>
      <c r="E576" s="2"/>
      <c r="F576" s="2"/>
      <c r="G576" s="2"/>
      <c r="H576" s="2"/>
      <c r="I576" s="2"/>
      <c r="J576" s="2"/>
    </row>
    <row r="577" spans="1:12" x14ac:dyDescent="0.2">
      <c r="A577" s="2" t="s">
        <v>6</v>
      </c>
      <c r="B577" s="2" t="s">
        <v>7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2" t="s">
        <v>8</v>
      </c>
      <c r="B578" s="2" t="s">
        <v>17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1" t="s">
        <v>10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2" t="s">
        <v>11</v>
      </c>
      <c r="B580" s="2" t="s">
        <v>12</v>
      </c>
      <c r="C580" s="2" t="s">
        <v>3</v>
      </c>
      <c r="D580" s="2" t="s">
        <v>8</v>
      </c>
      <c r="E580" s="2" t="s">
        <v>13</v>
      </c>
      <c r="F580" s="2" t="s">
        <v>6</v>
      </c>
      <c r="G580" s="2" t="s">
        <v>5</v>
      </c>
      <c r="H580" s="2"/>
      <c r="I580" s="2"/>
      <c r="J580" s="2"/>
      <c r="K580" s="2"/>
    </row>
    <row r="581" spans="1:12" x14ac:dyDescent="0.2">
      <c r="A581" s="2" t="str">
        <f>B573</f>
        <v>heavy fuel oil, burned in container ship</v>
      </c>
      <c r="B581" s="2">
        <v>1</v>
      </c>
      <c r="C581" s="2" t="str">
        <f>B574</f>
        <v>RER</v>
      </c>
      <c r="D581" s="2" t="str">
        <f>B578</f>
        <v>megajoule</v>
      </c>
      <c r="E581" s="2"/>
      <c r="F581" s="2" t="s">
        <v>19</v>
      </c>
      <c r="G581" s="2" t="str">
        <f>B576</f>
        <v>heat</v>
      </c>
      <c r="H581" s="2"/>
      <c r="I581" s="2"/>
      <c r="J581" s="2"/>
      <c r="K581" s="2"/>
      <c r="L581" s="2"/>
    </row>
    <row r="582" spans="1:12" x14ac:dyDescent="0.2">
      <c r="A582" t="s">
        <v>133</v>
      </c>
      <c r="B582">
        <f>1/39</f>
        <v>2.564102564102564E-2</v>
      </c>
      <c r="C582" t="s">
        <v>27</v>
      </c>
      <c r="D582" t="s">
        <v>9</v>
      </c>
      <c r="F582" t="s">
        <v>23</v>
      </c>
      <c r="G582" t="s">
        <v>106</v>
      </c>
    </row>
    <row r="583" spans="1:12" x14ac:dyDescent="0.2">
      <c r="A583" t="s">
        <v>50</v>
      </c>
      <c r="B583" s="3">
        <v>1.0256365433645409E-5</v>
      </c>
      <c r="D583" t="s">
        <v>9</v>
      </c>
      <c r="E583" t="s">
        <v>104</v>
      </c>
      <c r="F583" s="2" t="s">
        <v>15</v>
      </c>
      <c r="H583" s="3"/>
    </row>
    <row r="584" spans="1:12" x14ac:dyDescent="0.2">
      <c r="A584" t="s">
        <v>94</v>
      </c>
      <c r="B584" s="3">
        <v>9.6449727337009339E-9</v>
      </c>
      <c r="D584" t="s">
        <v>9</v>
      </c>
      <c r="E584" t="s">
        <v>104</v>
      </c>
      <c r="F584" s="2" t="s">
        <v>15</v>
      </c>
      <c r="H584" s="3"/>
    </row>
    <row r="585" spans="1:12" x14ac:dyDescent="0.2">
      <c r="A585" t="s">
        <v>54</v>
      </c>
      <c r="B585" s="3">
        <v>6.2721921074364377E-10</v>
      </c>
      <c r="D585" t="s">
        <v>9</v>
      </c>
      <c r="E585" t="s">
        <v>104</v>
      </c>
      <c r="F585" s="2" t="s">
        <v>15</v>
      </c>
      <c r="H585" s="3"/>
    </row>
    <row r="586" spans="1:12" x14ac:dyDescent="0.2">
      <c r="A586" t="s">
        <v>55</v>
      </c>
      <c r="B586">
        <v>7.9939098901879183E-2</v>
      </c>
      <c r="D586" t="s">
        <v>9</v>
      </c>
      <c r="E586" t="s">
        <v>104</v>
      </c>
      <c r="F586" s="2" t="s">
        <v>15</v>
      </c>
      <c r="H586" s="3"/>
    </row>
    <row r="587" spans="1:12" x14ac:dyDescent="0.2">
      <c r="A587" t="s">
        <v>56</v>
      </c>
      <c r="B587" s="3">
        <v>6.8728477177939384E-5</v>
      </c>
      <c r="D587" t="s">
        <v>9</v>
      </c>
      <c r="E587" t="s">
        <v>104</v>
      </c>
      <c r="F587" s="2" t="s">
        <v>15</v>
      </c>
      <c r="H587" s="3"/>
      <c r="K587" s="3"/>
    </row>
    <row r="588" spans="1:12" x14ac:dyDescent="0.2">
      <c r="A588" t="s">
        <v>57</v>
      </c>
      <c r="B588" s="3">
        <v>4.0039462777159148E-9</v>
      </c>
      <c r="D588" t="s">
        <v>9</v>
      </c>
      <c r="E588" t="s">
        <v>104</v>
      </c>
      <c r="F588" s="2" t="s">
        <v>15</v>
      </c>
      <c r="H588" s="3"/>
      <c r="K588" s="3"/>
    </row>
    <row r="589" spans="1:12" x14ac:dyDescent="0.2">
      <c r="A589" t="s">
        <v>59</v>
      </c>
      <c r="B589" s="3">
        <v>9.6449727337009339E-9</v>
      </c>
      <c r="D589" t="s">
        <v>9</v>
      </c>
      <c r="E589" t="s">
        <v>104</v>
      </c>
      <c r="F589" s="2" t="s">
        <v>15</v>
      </c>
      <c r="H589" s="3"/>
      <c r="K589" s="3"/>
    </row>
    <row r="590" spans="1:12" x14ac:dyDescent="0.2">
      <c r="A590" t="s">
        <v>61</v>
      </c>
      <c r="B590" s="3">
        <v>4.0793809536092252E-6</v>
      </c>
      <c r="D590" t="s">
        <v>9</v>
      </c>
      <c r="E590" t="s">
        <v>104</v>
      </c>
      <c r="F590" s="2" t="s">
        <v>15</v>
      </c>
      <c r="H590" s="3"/>
      <c r="K590" s="3"/>
    </row>
    <row r="591" spans="1:12" x14ac:dyDescent="0.2">
      <c r="A591" t="s">
        <v>107</v>
      </c>
      <c r="B591" s="3">
        <v>2.5641066388993793E-14</v>
      </c>
      <c r="D591" t="s">
        <v>9</v>
      </c>
      <c r="E591" t="s">
        <v>104</v>
      </c>
      <c r="F591" s="2" t="s">
        <v>15</v>
      </c>
      <c r="H591" s="3"/>
    </row>
    <row r="592" spans="1:12" x14ac:dyDescent="0.2">
      <c r="A592" t="s">
        <v>108</v>
      </c>
      <c r="B592" s="3">
        <v>1.4988121356087533E-6</v>
      </c>
      <c r="D592" t="s">
        <v>9</v>
      </c>
      <c r="E592" t="s">
        <v>104</v>
      </c>
      <c r="F592" s="2" t="s">
        <v>15</v>
      </c>
      <c r="H592" s="3"/>
    </row>
    <row r="593" spans="1:8" x14ac:dyDescent="0.2">
      <c r="A593" t="s">
        <v>109</v>
      </c>
      <c r="B593" s="3">
        <v>1.4988121356087536E-7</v>
      </c>
      <c r="D593" t="s">
        <v>9</v>
      </c>
      <c r="E593" t="s">
        <v>104</v>
      </c>
      <c r="F593" s="2" t="s">
        <v>15</v>
      </c>
      <c r="H593" s="3"/>
    </row>
    <row r="594" spans="1:8" x14ac:dyDescent="0.2">
      <c r="A594" t="s">
        <v>66</v>
      </c>
      <c r="B594" s="3">
        <v>4.4181493731679086E-9</v>
      </c>
      <c r="D594" t="s">
        <v>9</v>
      </c>
      <c r="E594" t="s">
        <v>104</v>
      </c>
      <c r="F594" s="2" t="s">
        <v>15</v>
      </c>
      <c r="H594" s="3"/>
    </row>
    <row r="595" spans="1:8" x14ac:dyDescent="0.2">
      <c r="A595" t="s">
        <v>67</v>
      </c>
      <c r="B595" s="3">
        <v>7.2386626011604185E-10</v>
      </c>
      <c r="D595" t="s">
        <v>9</v>
      </c>
      <c r="E595" t="s">
        <v>104</v>
      </c>
      <c r="F595" s="2" t="s">
        <v>15</v>
      </c>
      <c r="H595" s="3"/>
    </row>
    <row r="596" spans="1:8" x14ac:dyDescent="0.2">
      <c r="A596" t="s">
        <v>68</v>
      </c>
      <c r="B596" s="3">
        <v>1.3879471014768287E-6</v>
      </c>
      <c r="D596" t="s">
        <v>9</v>
      </c>
      <c r="E596" t="s">
        <v>104</v>
      </c>
      <c r="F596" s="2" t="s">
        <v>15</v>
      </c>
      <c r="H596" s="3"/>
    </row>
    <row r="597" spans="1:8" x14ac:dyDescent="0.2">
      <c r="A597" t="s">
        <v>70</v>
      </c>
      <c r="B597" s="3">
        <v>6.9408357025220894E-5</v>
      </c>
      <c r="D597" t="s">
        <v>9</v>
      </c>
      <c r="E597" t="s">
        <v>104</v>
      </c>
      <c r="F597" s="2" t="s">
        <v>15</v>
      </c>
      <c r="H597" s="3"/>
    </row>
    <row r="598" spans="1:8" x14ac:dyDescent="0.2">
      <c r="A598" t="s">
        <v>71</v>
      </c>
      <c r="B598" s="3">
        <v>5.5818502193524422E-7</v>
      </c>
      <c r="D598" t="s">
        <v>9</v>
      </c>
      <c r="E598" t="s">
        <v>104</v>
      </c>
      <c r="F598" s="2" t="s">
        <v>15</v>
      </c>
      <c r="H598" s="3"/>
    </row>
    <row r="599" spans="1:8" x14ac:dyDescent="0.2">
      <c r="A599" t="s">
        <v>72</v>
      </c>
      <c r="B599">
        <v>1.9128828001645137E-3</v>
      </c>
      <c r="D599" t="s">
        <v>9</v>
      </c>
      <c r="E599" t="s">
        <v>104</v>
      </c>
      <c r="F599" s="2" t="s">
        <v>15</v>
      </c>
      <c r="H599" s="3"/>
    </row>
    <row r="600" spans="1:8" x14ac:dyDescent="0.2">
      <c r="A600" t="s">
        <v>73</v>
      </c>
      <c r="B600" s="3">
        <v>5.12820309080674E-8</v>
      </c>
      <c r="D600" t="s">
        <v>9</v>
      </c>
      <c r="E600" t="s">
        <v>104</v>
      </c>
      <c r="F600" s="2" t="s">
        <v>15</v>
      </c>
      <c r="H600" s="3"/>
    </row>
    <row r="601" spans="1:8" x14ac:dyDescent="0.2">
      <c r="A601" t="s">
        <v>74</v>
      </c>
      <c r="B601" s="3">
        <v>4.4996554963039493E-5</v>
      </c>
      <c r="D601" t="s">
        <v>9</v>
      </c>
      <c r="E601" t="s">
        <v>104</v>
      </c>
      <c r="F601" s="2" t="s">
        <v>15</v>
      </c>
      <c r="H601" s="3"/>
    </row>
    <row r="602" spans="1:8" x14ac:dyDescent="0.2">
      <c r="A602" t="s">
        <v>110</v>
      </c>
      <c r="B602" s="3">
        <v>6.428083646287935E-5</v>
      </c>
      <c r="D602" t="s">
        <v>9</v>
      </c>
      <c r="E602" t="s">
        <v>104</v>
      </c>
      <c r="F602" s="2" t="s">
        <v>15</v>
      </c>
      <c r="H602" s="3"/>
    </row>
    <row r="603" spans="1:8" x14ac:dyDescent="0.2">
      <c r="A603" t="s">
        <v>111</v>
      </c>
      <c r="B603" s="3">
        <v>5.1424648796319438E-5</v>
      </c>
      <c r="D603" t="s">
        <v>9</v>
      </c>
      <c r="E603" t="s">
        <v>104</v>
      </c>
      <c r="F603" s="2" t="s">
        <v>15</v>
      </c>
      <c r="H603" s="3"/>
    </row>
    <row r="604" spans="1:8" x14ac:dyDescent="0.2">
      <c r="A604" t="s">
        <v>78</v>
      </c>
      <c r="B604" s="3">
        <v>8.8362885593437998E-9</v>
      </c>
      <c r="D604" t="s">
        <v>9</v>
      </c>
      <c r="E604" t="s">
        <v>104</v>
      </c>
      <c r="F604" s="2" t="s">
        <v>15</v>
      </c>
      <c r="H604" s="3"/>
    </row>
    <row r="605" spans="1:8" x14ac:dyDescent="0.2">
      <c r="A605" t="s">
        <v>80</v>
      </c>
      <c r="B605">
        <v>1.1659114234524397E-3</v>
      </c>
      <c r="D605" t="s">
        <v>9</v>
      </c>
      <c r="E605" t="s">
        <v>104</v>
      </c>
      <c r="F605" s="2" t="s">
        <v>15</v>
      </c>
      <c r="H605" s="3"/>
    </row>
    <row r="606" spans="1:8" x14ac:dyDescent="0.2">
      <c r="A606" t="s">
        <v>82</v>
      </c>
      <c r="B606" s="3">
        <v>2.0260399075004886E-8</v>
      </c>
      <c r="D606" t="s">
        <v>9</v>
      </c>
      <c r="E606" t="s">
        <v>104</v>
      </c>
      <c r="F606" s="2" t="s">
        <v>15</v>
      </c>
      <c r="H606" s="3"/>
    </row>
    <row r="607" spans="1:8" x14ac:dyDescent="0.2">
      <c r="A607" t="s">
        <v>59</v>
      </c>
      <c r="B607" s="3">
        <v>1.6520143085674979E-9</v>
      </c>
      <c r="D607" t="s">
        <v>9</v>
      </c>
      <c r="E607" t="s">
        <v>116</v>
      </c>
      <c r="F607" s="2" t="s">
        <v>15</v>
      </c>
      <c r="H607" s="3"/>
    </row>
    <row r="608" spans="1:8" x14ac:dyDescent="0.2">
      <c r="A608" t="s">
        <v>112</v>
      </c>
      <c r="B608" s="3">
        <v>1.5836494051346807E-10</v>
      </c>
      <c r="D608" t="s">
        <v>9</v>
      </c>
      <c r="E608" t="s">
        <v>116</v>
      </c>
      <c r="F608" s="2" t="s">
        <v>15</v>
      </c>
      <c r="H608" s="3"/>
    </row>
    <row r="609" spans="1:12" x14ac:dyDescent="0.2">
      <c r="A609" t="s">
        <v>113</v>
      </c>
      <c r="B609" s="3">
        <v>4.5524750499172942E-7</v>
      </c>
      <c r="D609" t="s">
        <v>9</v>
      </c>
      <c r="E609" t="s">
        <v>116</v>
      </c>
      <c r="F609" s="2" t="s">
        <v>15</v>
      </c>
      <c r="H609" s="3"/>
    </row>
    <row r="610" spans="1:12" x14ac:dyDescent="0.2">
      <c r="A610" t="s">
        <v>114</v>
      </c>
      <c r="B610" s="3">
        <v>2.6394088838964563E-11</v>
      </c>
      <c r="D610" t="s">
        <v>9</v>
      </c>
      <c r="E610" t="s">
        <v>116</v>
      </c>
      <c r="F610" s="2" t="s">
        <v>15</v>
      </c>
      <c r="H610" s="3"/>
    </row>
    <row r="611" spans="1:12" x14ac:dyDescent="0.2">
      <c r="A611" t="s">
        <v>115</v>
      </c>
      <c r="B611" s="3">
        <v>2.4156210432449703E-10</v>
      </c>
      <c r="D611" t="s">
        <v>9</v>
      </c>
      <c r="E611" t="s">
        <v>116</v>
      </c>
      <c r="F611" s="2" t="s">
        <v>15</v>
      </c>
      <c r="H611" s="3"/>
    </row>
    <row r="614" spans="1:12" x14ac:dyDescent="0.2">
      <c r="A614" s="1" t="s">
        <v>2</v>
      </c>
      <c r="B614" s="1" t="s">
        <v>137</v>
      </c>
      <c r="C614" s="2"/>
      <c r="D614" s="2"/>
      <c r="E614" s="2"/>
      <c r="F614" s="2"/>
      <c r="G614" s="2"/>
      <c r="H614" s="2"/>
    </row>
    <row r="615" spans="1:12" x14ac:dyDescent="0.2">
      <c r="A615" s="2" t="s">
        <v>3</v>
      </c>
      <c r="B615" s="2" t="s">
        <v>18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2" t="s">
        <v>4</v>
      </c>
      <c r="B616" s="2">
        <v>1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2" t="s">
        <v>5</v>
      </c>
      <c r="B617" s="2" t="s">
        <v>1</v>
      </c>
      <c r="C617" s="2"/>
      <c r="D617" s="2"/>
      <c r="E617" s="2"/>
      <c r="F617" s="2"/>
      <c r="G617" s="2"/>
      <c r="H617" s="2"/>
      <c r="I617" s="2"/>
      <c r="J617" s="2"/>
    </row>
    <row r="618" spans="1:12" x14ac:dyDescent="0.2">
      <c r="A618" s="2" t="s">
        <v>6</v>
      </c>
      <c r="B618" s="2" t="s">
        <v>7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2" t="s">
        <v>8</v>
      </c>
      <c r="B619" s="2" t="s">
        <v>17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1" t="s">
        <v>10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2" t="s">
        <v>11</v>
      </c>
      <c r="B621" s="2" t="s">
        <v>12</v>
      </c>
      <c r="C621" s="2" t="s">
        <v>3</v>
      </c>
      <c r="D621" s="2" t="s">
        <v>8</v>
      </c>
      <c r="E621" s="2" t="s">
        <v>13</v>
      </c>
      <c r="F621" s="2" t="s">
        <v>6</v>
      </c>
      <c r="G621" s="2" t="s">
        <v>5</v>
      </c>
      <c r="H621" s="2"/>
      <c r="I621" s="2"/>
      <c r="J621" s="2"/>
      <c r="K621" s="2"/>
    </row>
    <row r="622" spans="1:12" x14ac:dyDescent="0.2">
      <c r="A622" s="2" t="str">
        <f>B614</f>
        <v>methanol from biomass, burned in container ship</v>
      </c>
      <c r="B622" s="2">
        <v>1</v>
      </c>
      <c r="C622" s="2" t="str">
        <f>B615</f>
        <v>RER</v>
      </c>
      <c r="D622" s="2" t="str">
        <f>B619</f>
        <v>megajoule</v>
      </c>
      <c r="E622" s="2"/>
      <c r="F622" s="2" t="s">
        <v>19</v>
      </c>
      <c r="G622" s="2" t="str">
        <f>B617</f>
        <v>heat</v>
      </c>
      <c r="H622" s="2"/>
      <c r="I622" s="2"/>
      <c r="J622" s="2"/>
      <c r="K622" s="2"/>
      <c r="L622" s="2"/>
    </row>
    <row r="623" spans="1:12" x14ac:dyDescent="0.2">
      <c r="A623" t="s">
        <v>134</v>
      </c>
      <c r="B623" s="10">
        <v>5.5555555555555601E-2</v>
      </c>
      <c r="C623" t="s">
        <v>136</v>
      </c>
      <c r="D623" t="s">
        <v>9</v>
      </c>
      <c r="F623" t="s">
        <v>23</v>
      </c>
      <c r="G623" t="s">
        <v>135</v>
      </c>
    </row>
    <row r="624" spans="1:12" s="4" customFormat="1" x14ac:dyDescent="0.2">
      <c r="A624" s="4" t="s">
        <v>102</v>
      </c>
      <c r="B624" s="9">
        <f>0.0625/1000</f>
        <v>6.2500000000000001E-5</v>
      </c>
      <c r="D624" s="4" t="s">
        <v>98</v>
      </c>
      <c r="E624" s="4" t="s">
        <v>122</v>
      </c>
      <c r="F624" s="4" t="s">
        <v>15</v>
      </c>
      <c r="L624" s="6"/>
    </row>
    <row r="625" spans="1:12" s="4" customFormat="1" x14ac:dyDescent="0.2">
      <c r="A625" s="4" t="s">
        <v>128</v>
      </c>
      <c r="B625" s="9">
        <v>7.6222222222222233E-2</v>
      </c>
      <c r="D625" s="4" t="s">
        <v>9</v>
      </c>
      <c r="E625" s="4" t="s">
        <v>14</v>
      </c>
      <c r="F625" s="4" t="s">
        <v>15</v>
      </c>
      <c r="L625" s="6"/>
    </row>
    <row r="626" spans="1:12" s="4" customFormat="1" x14ac:dyDescent="0.2">
      <c r="A626" s="4" t="s">
        <v>129</v>
      </c>
      <c r="B626" s="9">
        <v>9.0000000000000002E-6</v>
      </c>
      <c r="D626" s="4" t="s">
        <v>9</v>
      </c>
      <c r="E626" s="4" t="s">
        <v>14</v>
      </c>
      <c r="F626" s="4" t="s">
        <v>15</v>
      </c>
    </row>
    <row r="627" spans="1:12" s="4" customFormat="1" x14ac:dyDescent="0.2">
      <c r="A627" s="4" t="s">
        <v>72</v>
      </c>
      <c r="B627" s="9">
        <v>6.8750000000000002E-6</v>
      </c>
      <c r="D627" s="4" t="s">
        <v>9</v>
      </c>
      <c r="E627" s="4" t="s">
        <v>14</v>
      </c>
      <c r="F627" s="4" t="s">
        <v>15</v>
      </c>
      <c r="L627" s="6"/>
    </row>
    <row r="628" spans="1:12" s="4" customFormat="1" x14ac:dyDescent="0.2">
      <c r="A628" s="4" t="s">
        <v>74</v>
      </c>
      <c r="B628" s="9">
        <v>1.2499999999999999E-7</v>
      </c>
      <c r="D628" s="4" t="s">
        <v>9</v>
      </c>
      <c r="E628" s="4" t="s">
        <v>14</v>
      </c>
      <c r="F628" s="4" t="s">
        <v>15</v>
      </c>
      <c r="L628" s="6"/>
    </row>
  </sheetData>
  <autoFilter ref="A1:O628" xr:uid="{9F0C42E2-D17A-554B-A2D9-4F73B84316E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Romain Sacchi</cp:lastModifiedBy>
  <dcterms:created xsi:type="dcterms:W3CDTF">2023-11-02T11:15:41Z</dcterms:created>
  <dcterms:modified xsi:type="dcterms:W3CDTF">2023-11-08T07:43:18Z</dcterms:modified>
</cp:coreProperties>
</file>