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DC1B9947-C183-EE45-B371-75359095235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Biog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" i="1" l="1"/>
  <c r="B56" i="1"/>
  <c r="B55" i="1"/>
  <c r="B54" i="1"/>
  <c r="B52" i="1"/>
  <c r="B51" i="1"/>
  <c r="B50" i="1"/>
  <c r="B32" i="1"/>
  <c r="B70" i="1"/>
</calcChain>
</file>

<file path=xl/sharedStrings.xml><?xml version="1.0" encoding="utf-8"?>
<sst xmlns="http://schemas.openxmlformats.org/spreadsheetml/2006/main" count="409" uniqueCount="117">
  <si>
    <t>Activity</t>
  </si>
  <si>
    <t>biogas upgrading - sewage sludge - amine scrubbing - best</t>
  </si>
  <si>
    <t>comment</t>
  </si>
  <si>
    <t>location</t>
  </si>
  <si>
    <t>CH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</si>
  <si>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</si>
  <si>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</si>
  <si>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</si>
  <si>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</si>
  <si>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</si>
  <si>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</si>
  <si>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</si>
  <si>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</si>
  <si>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</si>
  <si>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</si>
  <si>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formula</t>
  </si>
  <si>
    <t>tag</t>
  </si>
  <si>
    <t>Ammonia</t>
  </si>
  <si>
    <t>biosphere3</t>
  </si>
  <si>
    <t>air</t>
  </si>
  <si>
    <t>biosphere</t>
  </si>
  <si>
    <t>as degradation product of MEA</t>
  </si>
  <si>
    <t>assume 2% of carbon dioxide remains in product upgraded biogas (Jungbluth, 2007), and the rest is removed through upgrading</t>
  </si>
  <si>
    <t>Hydrogen sulfide</t>
  </si>
  <si>
    <t>leak</t>
  </si>
  <si>
    <t>Methane, non-fossil</t>
  </si>
  <si>
    <t>AmineScrubbing_methane_leak</t>
  </si>
  <si>
    <t>Monoethanolamine</t>
  </si>
  <si>
    <t>Sulfur dioxide</t>
  </si>
  <si>
    <t>H2S reacts with oxygen to produce S on activated carbon, assume S is further oxydized to SO2 to recover activated carbon</t>
  </si>
  <si>
    <t>Car db</t>
  </si>
  <si>
    <t>production</t>
  </si>
  <si>
    <t>upgraded biogas (&gt;96% vol biomethane) qualified for CH natural gas network injection</t>
  </si>
  <si>
    <t>activated silica production</t>
  </si>
  <si>
    <t>ecoinvent</t>
  </si>
  <si>
    <t>GLO</t>
  </si>
  <si>
    <t>technosphere</t>
  </si>
  <si>
    <t>material used for water removal before biogas upgrading</t>
  </si>
  <si>
    <t>activated silica</t>
  </si>
  <si>
    <t>material during operation</t>
  </si>
  <si>
    <t>market for activated carbon, granular</t>
  </si>
  <si>
    <t>material consumption for desulphurisation</t>
  </si>
  <si>
    <t>activated carbon, granular</t>
  </si>
  <si>
    <t>market for chemical factory, organics</t>
  </si>
  <si>
    <t>conventional biogas upgrading facility; approximation based on ecoinvent background dataset for conventional biogas upgrading; including compressor, gas cleaning, upgrading, TSA</t>
  </si>
  <si>
    <t>chemical factory, organics</t>
  </si>
  <si>
    <t>facility</t>
  </si>
  <si>
    <t>market for monoethanolamine</t>
  </si>
  <si>
    <t>material consumption for gas upgrading</t>
  </si>
  <si>
    <t>monoethanolamine</t>
  </si>
  <si>
    <t>market for water, deionised</t>
  </si>
  <si>
    <t>water, deionised</t>
  </si>
  <si>
    <t>market group for electricity, medium voltage</t>
  </si>
  <si>
    <t>kilowatt hour</t>
  </si>
  <si>
    <t>AmineScrubbing_electricity_dmd</t>
  </si>
  <si>
    <t>electricity consumption required for compression of feed-in gas, conditioning, and product gas recovery</t>
  </si>
  <si>
    <t>electricity, medium voltage</t>
  </si>
  <si>
    <t>electricity</t>
  </si>
  <si>
    <t>production of 2 wt-% potassium iodide solution</t>
  </si>
  <si>
    <t>RER</t>
  </si>
  <si>
    <t>material consumption for desulphurisation, used together with activated carbon</t>
  </si>
  <si>
    <t>2 wt-% potassium iodide solution</t>
  </si>
  <si>
    <t>cubic meter</t>
  </si>
  <si>
    <t>biogas</t>
  </si>
  <si>
    <t>code</t>
  </si>
  <si>
    <t>5baf9cc755ef7bd3bea235d9fb6e0cb8</t>
  </si>
  <si>
    <t>worksheet name</t>
  </si>
  <si>
    <t>Comment</t>
  </si>
  <si>
    <t>heat production, natural gas, at boiler condensing modulating &gt;100kW</t>
  </si>
  <si>
    <t>Europe without Switzerland</t>
  </si>
  <si>
    <t>megajoule</t>
  </si>
  <si>
    <t>heat, district or industrial, natural gas</t>
  </si>
  <si>
    <t>market for chemical factory</t>
  </si>
  <si>
    <t>taken from process Sodium chloride electrolysis, RER</t>
  </si>
  <si>
    <t>chemical factory</t>
  </si>
  <si>
    <t>market for iodine</t>
  </si>
  <si>
    <t>iodine</t>
  </si>
  <si>
    <t>market for potassium hydroxide</t>
  </si>
  <si>
    <t>potassium hydroxide</t>
  </si>
  <si>
    <t>source</t>
  </si>
  <si>
    <t>Life cycle assessment of power-to-gas with biogas as the carbon source, Zhang et al., 2020, Sustainable Energy and Fuels, https://doi.org/10.1039/C9SE00986H</t>
  </si>
  <si>
    <t>Carbon content of gas uptaken</t>
  </si>
  <si>
    <t>Raw biogas volume * density * 67% CH4 * (16/12) + 32% CO2 * (44/12)</t>
  </si>
  <si>
    <t>Density: 0.669 kg/Nm3, LHV: 55.5 MJ/kg</t>
  </si>
  <si>
    <t>process</t>
  </si>
  <si>
    <t>None</t>
  </si>
  <si>
    <t>Biogas, in ATR H2-CC/pre, pipeline 200km, storage 1000m</t>
  </si>
  <si>
    <t>ATR-H2 GT power plant, 400MWe</t>
  </si>
  <si>
    <t>CO2 capture/natural gas, pre, 200km pipeline, storage 1000m</t>
  </si>
  <si>
    <t>market for NOx retained, by selective catalytic reduction</t>
  </si>
  <si>
    <t>market for steam, in chemical industry</t>
  </si>
  <si>
    <t>steam, in chemical industry</t>
  </si>
  <si>
    <t>ENTSO-E</t>
  </si>
  <si>
    <t>Carbon monoxide, non-fossil</t>
  </si>
  <si>
    <t>Nitrogen oxides</t>
  </si>
  <si>
    <t>Particulates, &lt; 2.5 um</t>
  </si>
  <si>
    <t>electricity, high voltage</t>
  </si>
  <si>
    <t>electricity production, at power plant/from autothermal reforming of biogas, pre, pipeline 200km, storage 1000m</t>
  </si>
  <si>
    <t>electricity production, at power plant/biogas, pre, pipeline 200km, storage 1000m</t>
  </si>
  <si>
    <t>Biomethane, gaseous, 5 bar, from sewage sludge fermentation, at fuelling station</t>
  </si>
  <si>
    <t>biomethane, high pressure</t>
  </si>
  <si>
    <t>pipeline construction, natural gas, high pressure distribution network</t>
  </si>
  <si>
    <t>pipeline, natural gas, high pressure distribution network</t>
  </si>
  <si>
    <t>kilometer</t>
  </si>
  <si>
    <t>Carbon dioxide, non-fossil</t>
  </si>
  <si>
    <t>Nitrogen</t>
  </si>
  <si>
    <t>This includes the distribution to the fuelling station, the pipeline, the losses during distribution (assumed to be 2%), the fuelling station infrastructure, and the losses at the fuelling station, all taken and aggregated from ecoinvent.</t>
  </si>
  <si>
    <t>natural gas service station</t>
  </si>
  <si>
    <t>market for natural gas service station</t>
  </si>
  <si>
    <t>Energy, gross calorific value, in biomass</t>
  </si>
  <si>
    <t>natural resource::biotic</t>
  </si>
  <si>
    <t>Carbon dioxide, in air</t>
  </si>
  <si>
    <t>natural resource::in air</t>
  </si>
  <si>
    <t>NOx retained, by selective catalytic reduction</t>
  </si>
  <si>
    <t>market for biogas</t>
  </si>
  <si>
    <t>market for heat, central or small-scale, biomethane</t>
  </si>
  <si>
    <t>heat, central or small-scale, biomethane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</si>
</sst>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tabSelected="1" topLeftCell="A26" workbookViewId="0">
      <selection activeCell="B36" sqref="B36"/>
    </sheetView>
  </sheetViews>
  <sheetFormatPr baseColWidth="10" defaultColWidth="8.83203125" defaultRowHeight="15" x14ac:dyDescent="0.2"/>
  <cols>
    <col min="1" max="1" width="51.33203125" bestFit="1" customWidth="1"/>
    <col min="2" max="2" width="12" bestFit="1" customWidth="1"/>
    <col min="4" max="4" width="24.83203125" bestFit="1" customWidth="1"/>
    <col min="5" max="5" width="20.6640625" customWidth="1"/>
  </cols>
  <sheetData>
    <row r="1" spans="1:8" x14ac:dyDescent="0.2">
      <c r="A1" s="3" t="s">
        <v>12</v>
      </c>
      <c r="B1" t="s">
        <v>63</v>
      </c>
    </row>
    <row r="2" spans="1:8" x14ac:dyDescent="0.2">
      <c r="A2" s="3"/>
    </row>
    <row r="3" spans="1:8" s="6" customFormat="1" x14ac:dyDescent="0.2">
      <c r="A3" s="5" t="s">
        <v>0</v>
      </c>
      <c r="B3" s="5" t="s">
        <v>97</v>
      </c>
    </row>
    <row r="4" spans="1:8" s="6" customFormat="1" x14ac:dyDescent="0.2">
      <c r="A4" s="6" t="s">
        <v>3</v>
      </c>
      <c r="B4" s="6" t="s">
        <v>59</v>
      </c>
    </row>
    <row r="5" spans="1:8" s="6" customFormat="1" x14ac:dyDescent="0.2">
      <c r="A5" s="6" t="s">
        <v>5</v>
      </c>
      <c r="B5" s="6">
        <v>1</v>
      </c>
    </row>
    <row r="6" spans="1:8" s="6" customFormat="1" x14ac:dyDescent="0.2">
      <c r="A6" s="6" t="s">
        <v>6</v>
      </c>
      <c r="B6" s="7" t="s">
        <v>96</v>
      </c>
    </row>
    <row r="7" spans="1:8" s="6" customFormat="1" x14ac:dyDescent="0.2">
      <c r="A7" s="6" t="s">
        <v>14</v>
      </c>
      <c r="B7" s="6" t="s">
        <v>84</v>
      </c>
    </row>
    <row r="8" spans="1:8" s="6" customFormat="1" x14ac:dyDescent="0.2">
      <c r="A8" s="6" t="s">
        <v>7</v>
      </c>
      <c r="B8" s="6" t="s">
        <v>53</v>
      </c>
    </row>
    <row r="9" spans="1:8" s="6" customFormat="1" x14ac:dyDescent="0.2">
      <c r="A9" s="6" t="s">
        <v>66</v>
      </c>
      <c r="B9" s="6" t="s">
        <v>85</v>
      </c>
    </row>
    <row r="10" spans="1:8" s="6" customFormat="1" ht="16" x14ac:dyDescent="0.2">
      <c r="A10" s="8" t="s">
        <v>9</v>
      </c>
    </row>
    <row r="11" spans="1:8" s="6" customFormat="1" x14ac:dyDescent="0.2">
      <c r="A11" s="6" t="s">
        <v>10</v>
      </c>
      <c r="B11" s="6" t="s">
        <v>11</v>
      </c>
      <c r="C11" s="6" t="s">
        <v>12</v>
      </c>
      <c r="D11" s="6" t="s">
        <v>3</v>
      </c>
      <c r="E11" s="6" t="s">
        <v>7</v>
      </c>
      <c r="F11" s="6" t="s">
        <v>13</v>
      </c>
      <c r="G11" s="6" t="s">
        <v>14</v>
      </c>
      <c r="H11" s="6" t="s">
        <v>6</v>
      </c>
    </row>
    <row r="12" spans="1:8" s="6" customFormat="1" x14ac:dyDescent="0.2">
      <c r="A12" s="6" t="s">
        <v>98</v>
      </c>
      <c r="B12" s="6">
        <v>1</v>
      </c>
      <c r="C12" s="6" t="s">
        <v>34</v>
      </c>
      <c r="D12" s="9" t="s">
        <v>59</v>
      </c>
      <c r="E12" s="6" t="s">
        <v>53</v>
      </c>
      <c r="F12" s="10"/>
      <c r="G12" s="6" t="s">
        <v>31</v>
      </c>
      <c r="H12" s="7" t="s">
        <v>96</v>
      </c>
    </row>
    <row r="13" spans="1:8" s="6" customFormat="1" x14ac:dyDescent="0.2">
      <c r="A13" s="6" t="s">
        <v>86</v>
      </c>
      <c r="B13" s="6">
        <v>6.4290000000000003</v>
      </c>
      <c r="C13" s="6" t="s">
        <v>34</v>
      </c>
      <c r="D13" s="9" t="s">
        <v>59</v>
      </c>
      <c r="E13" s="6" t="s">
        <v>70</v>
      </c>
      <c r="G13" s="6" t="s">
        <v>36</v>
      </c>
      <c r="H13" s="6" t="s">
        <v>86</v>
      </c>
    </row>
    <row r="17" spans="1:8" x14ac:dyDescent="0.2">
      <c r="A17" s="3" t="s">
        <v>0</v>
      </c>
      <c r="B17" s="3" t="s">
        <v>86</v>
      </c>
    </row>
    <row r="18" spans="1:8" x14ac:dyDescent="0.2">
      <c r="A18" t="s">
        <v>3</v>
      </c>
      <c r="B18" t="s">
        <v>59</v>
      </c>
    </row>
    <row r="19" spans="1:8" x14ac:dyDescent="0.2">
      <c r="A19" t="s">
        <v>5</v>
      </c>
      <c r="B19">
        <v>1</v>
      </c>
    </row>
    <row r="20" spans="1:8" x14ac:dyDescent="0.2">
      <c r="A20" t="s">
        <v>6</v>
      </c>
      <c r="B20" t="s">
        <v>86</v>
      </c>
    </row>
    <row r="21" spans="1:8" x14ac:dyDescent="0.2">
      <c r="A21" t="s">
        <v>14</v>
      </c>
      <c r="B21" t="s">
        <v>84</v>
      </c>
    </row>
    <row r="22" spans="1:8" x14ac:dyDescent="0.2">
      <c r="A22" t="s">
        <v>7</v>
      </c>
      <c r="B22" t="s">
        <v>70</v>
      </c>
    </row>
    <row r="23" spans="1:8" x14ac:dyDescent="0.2">
      <c r="A23" t="s">
        <v>66</v>
      </c>
      <c r="B23" t="s">
        <v>85</v>
      </c>
    </row>
    <row r="24" spans="1:8" ht="16" x14ac:dyDescent="0.2">
      <c r="A24" s="1" t="s">
        <v>9</v>
      </c>
    </row>
    <row r="25" spans="1:8" x14ac:dyDescent="0.2">
      <c r="A25" t="s">
        <v>10</v>
      </c>
      <c r="B25" t="s">
        <v>11</v>
      </c>
      <c r="C25" t="s">
        <v>12</v>
      </c>
      <c r="D25" t="s">
        <v>3</v>
      </c>
      <c r="E25" t="s">
        <v>7</v>
      </c>
      <c r="F25" t="s">
        <v>13</v>
      </c>
      <c r="G25" t="s">
        <v>14</v>
      </c>
      <c r="H25" t="s">
        <v>6</v>
      </c>
    </row>
    <row r="26" spans="1:8" x14ac:dyDescent="0.2">
      <c r="A26" t="s">
        <v>86</v>
      </c>
      <c r="B26">
        <v>1</v>
      </c>
      <c r="C26" t="s">
        <v>34</v>
      </c>
      <c r="D26" t="s">
        <v>59</v>
      </c>
      <c r="E26" t="s">
        <v>70</v>
      </c>
      <c r="G26" t="s">
        <v>31</v>
      </c>
      <c r="H26" t="s">
        <v>86</v>
      </c>
    </row>
    <row r="27" spans="1:8" x14ac:dyDescent="0.2">
      <c r="A27" t="s">
        <v>87</v>
      </c>
      <c r="B27" s="2">
        <v>2.0100000000000001E-12</v>
      </c>
      <c r="C27" t="s">
        <v>34</v>
      </c>
      <c r="D27" t="s">
        <v>59</v>
      </c>
      <c r="E27" t="s">
        <v>7</v>
      </c>
      <c r="G27" t="s">
        <v>36</v>
      </c>
      <c r="H27" t="s">
        <v>87</v>
      </c>
    </row>
    <row r="28" spans="1:8" x14ac:dyDescent="0.2">
      <c r="A28" t="s">
        <v>88</v>
      </c>
      <c r="B28">
        <v>5.2900000000000003E-2</v>
      </c>
      <c r="C28" t="s">
        <v>34</v>
      </c>
      <c r="D28" t="s">
        <v>59</v>
      </c>
      <c r="E28" t="s">
        <v>8</v>
      </c>
      <c r="G28" t="s">
        <v>36</v>
      </c>
      <c r="H28" t="s">
        <v>88</v>
      </c>
    </row>
    <row r="29" spans="1:8" x14ac:dyDescent="0.2">
      <c r="A29" t="s">
        <v>89</v>
      </c>
      <c r="B29" s="2">
        <v>7.7000000000000001E-5</v>
      </c>
      <c r="C29" t="s">
        <v>34</v>
      </c>
      <c r="D29" t="s">
        <v>35</v>
      </c>
      <c r="E29" t="s">
        <v>8</v>
      </c>
      <c r="G29" t="s">
        <v>36</v>
      </c>
      <c r="H29" t="s">
        <v>113</v>
      </c>
    </row>
    <row r="30" spans="1:8" x14ac:dyDescent="0.2">
      <c r="A30" t="s">
        <v>90</v>
      </c>
      <c r="B30" s="2">
        <v>6.3899999999999995E-5</v>
      </c>
      <c r="C30" t="s">
        <v>34</v>
      </c>
      <c r="D30" t="s">
        <v>59</v>
      </c>
      <c r="E30" t="s">
        <v>8</v>
      </c>
      <c r="G30" t="s">
        <v>36</v>
      </c>
      <c r="H30" t="s">
        <v>91</v>
      </c>
    </row>
    <row r="31" spans="1:8" x14ac:dyDescent="0.2">
      <c r="A31" t="s">
        <v>52</v>
      </c>
      <c r="B31" s="2">
        <v>2.1099999999999999E-3</v>
      </c>
      <c r="C31" t="s">
        <v>34</v>
      </c>
      <c r="D31" t="s">
        <v>92</v>
      </c>
      <c r="E31" t="s">
        <v>53</v>
      </c>
      <c r="G31" t="s">
        <v>36</v>
      </c>
      <c r="H31" t="s">
        <v>56</v>
      </c>
    </row>
    <row r="32" spans="1:8" ht="16" x14ac:dyDescent="0.2">
      <c r="A32" s="4" t="s">
        <v>1</v>
      </c>
      <c r="B32" s="2">
        <f>0.02564*0.669</f>
        <v>1.7153160000000001E-2</v>
      </c>
      <c r="C32" t="s">
        <v>34</v>
      </c>
      <c r="D32" t="s">
        <v>59</v>
      </c>
      <c r="E32" t="s">
        <v>8</v>
      </c>
      <c r="G32" t="s">
        <v>36</v>
      </c>
      <c r="H32" t="s">
        <v>1</v>
      </c>
    </row>
    <row r="33" spans="1:8" x14ac:dyDescent="0.2">
      <c r="A33" t="s">
        <v>104</v>
      </c>
      <c r="B33" s="2">
        <v>5.8799999999999998E-3</v>
      </c>
      <c r="C33" t="s">
        <v>18</v>
      </c>
      <c r="E33" t="s">
        <v>8</v>
      </c>
      <c r="F33" t="s">
        <v>19</v>
      </c>
      <c r="G33" t="s">
        <v>20</v>
      </c>
    </row>
    <row r="34" spans="1:8" x14ac:dyDescent="0.2">
      <c r="A34" t="s">
        <v>93</v>
      </c>
      <c r="B34" s="2">
        <v>5.2699999999999999E-7</v>
      </c>
      <c r="C34" t="s">
        <v>18</v>
      </c>
      <c r="E34" t="s">
        <v>8</v>
      </c>
      <c r="F34" t="s">
        <v>19</v>
      </c>
      <c r="G34" t="s">
        <v>20</v>
      </c>
    </row>
    <row r="35" spans="1:8" x14ac:dyDescent="0.2">
      <c r="A35" t="s">
        <v>94</v>
      </c>
      <c r="B35" s="2">
        <v>1.36E-5</v>
      </c>
      <c r="C35" t="s">
        <v>18</v>
      </c>
      <c r="E35" t="s">
        <v>8</v>
      </c>
      <c r="F35" t="s">
        <v>19</v>
      </c>
      <c r="G35" t="s">
        <v>20</v>
      </c>
    </row>
    <row r="36" spans="1:8" x14ac:dyDescent="0.2">
      <c r="A36" t="s">
        <v>95</v>
      </c>
      <c r="B36" s="2">
        <v>1.4499999999999999E-7</v>
      </c>
      <c r="C36" t="s">
        <v>18</v>
      </c>
      <c r="E36" t="s">
        <v>8</v>
      </c>
      <c r="F36" t="s">
        <v>19</v>
      </c>
      <c r="G36" t="s">
        <v>20</v>
      </c>
    </row>
    <row r="37" spans="1:8" x14ac:dyDescent="0.2">
      <c r="B37" s="2"/>
    </row>
    <row r="38" spans="1:8" ht="16" x14ac:dyDescent="0.2">
      <c r="A38" s="1" t="s">
        <v>0</v>
      </c>
      <c r="B38" s="1" t="s">
        <v>99</v>
      </c>
    </row>
    <row r="39" spans="1:8" x14ac:dyDescent="0.2">
      <c r="A39" t="s">
        <v>3</v>
      </c>
      <c r="B39" t="s">
        <v>59</v>
      </c>
    </row>
    <row r="40" spans="1:8" x14ac:dyDescent="0.2">
      <c r="A40" t="s">
        <v>5</v>
      </c>
      <c r="B40">
        <v>1</v>
      </c>
    </row>
    <row r="41" spans="1:8" x14ac:dyDescent="0.2">
      <c r="A41" t="s">
        <v>6</v>
      </c>
      <c r="B41" t="s">
        <v>100</v>
      </c>
    </row>
    <row r="42" spans="1:8" x14ac:dyDescent="0.2">
      <c r="A42" t="s">
        <v>14</v>
      </c>
      <c r="B42" t="s">
        <v>84</v>
      </c>
    </row>
    <row r="43" spans="1:8" x14ac:dyDescent="0.2">
      <c r="A43" t="s">
        <v>7</v>
      </c>
      <c r="B43" t="s">
        <v>8</v>
      </c>
    </row>
    <row r="44" spans="1:8" x14ac:dyDescent="0.2">
      <c r="A44" t="s">
        <v>79</v>
      </c>
      <c r="B44" t="s">
        <v>80</v>
      </c>
    </row>
    <row r="45" spans="1:8" x14ac:dyDescent="0.2">
      <c r="A45" t="s">
        <v>2</v>
      </c>
      <c r="B45" t="s">
        <v>106</v>
      </c>
    </row>
    <row r="46" spans="1:8" ht="16" x14ac:dyDescent="0.2">
      <c r="A46" s="1" t="s">
        <v>9</v>
      </c>
    </row>
    <row r="47" spans="1:8" x14ac:dyDescent="0.2">
      <c r="A47" t="s">
        <v>10</v>
      </c>
      <c r="B47" t="s">
        <v>11</v>
      </c>
      <c r="C47" t="s">
        <v>12</v>
      </c>
      <c r="D47" t="s">
        <v>3</v>
      </c>
      <c r="E47" t="s">
        <v>13</v>
      </c>
      <c r="F47" t="s">
        <v>7</v>
      </c>
      <c r="G47" t="s">
        <v>14</v>
      </c>
      <c r="H47" t="s">
        <v>6</v>
      </c>
    </row>
    <row r="48" spans="1:8" x14ac:dyDescent="0.2">
      <c r="A48" t="s">
        <v>99</v>
      </c>
      <c r="B48">
        <v>1</v>
      </c>
      <c r="C48" t="s">
        <v>63</v>
      </c>
      <c r="D48" t="s">
        <v>59</v>
      </c>
      <c r="F48" t="s">
        <v>8</v>
      </c>
      <c r="G48" t="s">
        <v>31</v>
      </c>
      <c r="H48" t="s">
        <v>100</v>
      </c>
    </row>
    <row r="49" spans="1:8" x14ac:dyDescent="0.2">
      <c r="A49" t="s">
        <v>1</v>
      </c>
      <c r="B49">
        <v>1.02</v>
      </c>
      <c r="C49" t="s">
        <v>63</v>
      </c>
      <c r="D49" t="s">
        <v>59</v>
      </c>
      <c r="F49" t="s">
        <v>8</v>
      </c>
      <c r="G49" t="s">
        <v>36</v>
      </c>
      <c r="H49" t="s">
        <v>1</v>
      </c>
    </row>
    <row r="50" spans="1:8" ht="16" x14ac:dyDescent="0.2">
      <c r="A50" s="4" t="s">
        <v>52</v>
      </c>
      <c r="B50">
        <f>(0.0028236*0.669)+0.208</f>
        <v>0.2098889884</v>
      </c>
      <c r="C50" t="s">
        <v>34</v>
      </c>
      <c r="D50" t="s">
        <v>59</v>
      </c>
      <c r="F50" t="s">
        <v>53</v>
      </c>
      <c r="G50" t="s">
        <v>36</v>
      </c>
      <c r="H50" s="4" t="s">
        <v>56</v>
      </c>
    </row>
    <row r="51" spans="1:8" x14ac:dyDescent="0.2">
      <c r="A51" t="s">
        <v>115</v>
      </c>
      <c r="B51">
        <f>0.061874*0.669</f>
        <v>4.1393706000000002E-2</v>
      </c>
      <c r="C51" t="s">
        <v>34</v>
      </c>
      <c r="D51" t="s">
        <v>4</v>
      </c>
      <c r="F51" t="s">
        <v>70</v>
      </c>
      <c r="G51" t="s">
        <v>36</v>
      </c>
      <c r="H51" t="s">
        <v>116</v>
      </c>
    </row>
    <row r="52" spans="1:8" x14ac:dyDescent="0.2">
      <c r="A52" t="s">
        <v>101</v>
      </c>
      <c r="B52">
        <f>0.000000034944*0.669</f>
        <v>2.3377536E-8</v>
      </c>
      <c r="C52" t="s">
        <v>34</v>
      </c>
      <c r="D52" t="s">
        <v>69</v>
      </c>
      <c r="F52" t="s">
        <v>103</v>
      </c>
      <c r="G52" t="s">
        <v>36</v>
      </c>
      <c r="H52" t="s">
        <v>102</v>
      </c>
    </row>
    <row r="53" spans="1:8" x14ac:dyDescent="0.2">
      <c r="A53" t="s">
        <v>108</v>
      </c>
      <c r="B53" s="2">
        <v>8.4800000000000005E-8</v>
      </c>
      <c r="C53" t="s">
        <v>34</v>
      </c>
      <c r="D53" t="s">
        <v>35</v>
      </c>
      <c r="F53" t="s">
        <v>7</v>
      </c>
      <c r="G53" t="s">
        <v>36</v>
      </c>
      <c r="H53" t="s">
        <v>107</v>
      </c>
    </row>
    <row r="54" spans="1:8" x14ac:dyDescent="0.2">
      <c r="A54" t="s">
        <v>104</v>
      </c>
      <c r="B54">
        <f>(0.00000521*0.669)+0.000010376</f>
        <v>1.386149E-5</v>
      </c>
      <c r="C54" t="s">
        <v>18</v>
      </c>
      <c r="E54" t="s">
        <v>19</v>
      </c>
      <c r="F54" t="s">
        <v>8</v>
      </c>
      <c r="G54" t="s">
        <v>20</v>
      </c>
    </row>
    <row r="55" spans="1:8" x14ac:dyDescent="0.2">
      <c r="A55" t="s">
        <v>23</v>
      </c>
      <c r="B55">
        <f>(0.000000000597*0.669)+0.000000004</f>
        <v>4.3993930000000006E-9</v>
      </c>
      <c r="C55" t="s">
        <v>18</v>
      </c>
      <c r="E55" t="s">
        <v>19</v>
      </c>
      <c r="F55" t="s">
        <v>8</v>
      </c>
      <c r="G55" t="s">
        <v>20</v>
      </c>
    </row>
    <row r="56" spans="1:8" x14ac:dyDescent="0.2">
      <c r="A56" t="s">
        <v>25</v>
      </c>
      <c r="B56">
        <f>(0.00018*0.669)+0.00018</f>
        <v>3.0042000000000003E-4</v>
      </c>
      <c r="C56" t="s">
        <v>18</v>
      </c>
      <c r="E56" t="s">
        <v>19</v>
      </c>
      <c r="F56" t="s">
        <v>8</v>
      </c>
      <c r="G56" t="s">
        <v>20</v>
      </c>
    </row>
    <row r="57" spans="1:8" x14ac:dyDescent="0.2">
      <c r="A57" t="s">
        <v>105</v>
      </c>
      <c r="B57">
        <f>0.0000018*0.669</f>
        <v>1.2042E-6</v>
      </c>
      <c r="C57" t="s">
        <v>18</v>
      </c>
      <c r="E57" t="s">
        <v>19</v>
      </c>
      <c r="F57" t="s">
        <v>8</v>
      </c>
      <c r="G57" t="s">
        <v>20</v>
      </c>
    </row>
    <row r="59" spans="1:8" ht="16" x14ac:dyDescent="0.2">
      <c r="A59" s="1" t="s">
        <v>0</v>
      </c>
      <c r="B59" s="1" t="s">
        <v>1</v>
      </c>
    </row>
    <row r="60" spans="1:8" x14ac:dyDescent="0.2">
      <c r="A60" t="s">
        <v>2</v>
      </c>
      <c r="B60" t="s">
        <v>83</v>
      </c>
    </row>
    <row r="61" spans="1:8" x14ac:dyDescent="0.2">
      <c r="A61" t="s">
        <v>3</v>
      </c>
      <c r="B61" t="s">
        <v>59</v>
      </c>
    </row>
    <row r="62" spans="1:8" x14ac:dyDescent="0.2">
      <c r="A62" t="s">
        <v>5</v>
      </c>
      <c r="B62">
        <v>1</v>
      </c>
    </row>
    <row r="63" spans="1:8" x14ac:dyDescent="0.2">
      <c r="A63" t="s">
        <v>6</v>
      </c>
      <c r="B63" t="s">
        <v>1</v>
      </c>
    </row>
    <row r="64" spans="1:8" x14ac:dyDescent="0.2">
      <c r="A64" t="s">
        <v>7</v>
      </c>
      <c r="B64" t="s">
        <v>8</v>
      </c>
    </row>
    <row r="65" spans="1:11" x14ac:dyDescent="0.2">
      <c r="A65" t="s">
        <v>79</v>
      </c>
      <c r="B65" t="s">
        <v>80</v>
      </c>
    </row>
    <row r="66" spans="1:11" ht="16" x14ac:dyDescent="0.2">
      <c r="A66" s="1" t="s">
        <v>9</v>
      </c>
    </row>
    <row r="67" spans="1:11" x14ac:dyDescent="0.2">
      <c r="A67" t="s">
        <v>10</v>
      </c>
      <c r="B67" t="s">
        <v>11</v>
      </c>
      <c r="C67" t="s">
        <v>12</v>
      </c>
      <c r="D67" t="s">
        <v>3</v>
      </c>
      <c r="E67" t="s">
        <v>7</v>
      </c>
      <c r="F67" t="s">
        <v>13</v>
      </c>
      <c r="G67" t="s">
        <v>14</v>
      </c>
      <c r="H67" t="s">
        <v>15</v>
      </c>
      <c r="I67" t="s">
        <v>2</v>
      </c>
      <c r="J67" t="s">
        <v>6</v>
      </c>
      <c r="K67" t="s">
        <v>16</v>
      </c>
    </row>
    <row r="68" spans="1:11" x14ac:dyDescent="0.2">
      <c r="A68" t="s">
        <v>17</v>
      </c>
      <c r="B68" s="2">
        <v>1.8385650224215247E-4</v>
      </c>
      <c r="C68" t="s">
        <v>18</v>
      </c>
      <c r="E68" t="s">
        <v>8</v>
      </c>
      <c r="F68" t="s">
        <v>19</v>
      </c>
      <c r="G68" t="s">
        <v>20</v>
      </c>
      <c r="I68" t="s">
        <v>21</v>
      </c>
    </row>
    <row r="69" spans="1:11" x14ac:dyDescent="0.2">
      <c r="A69" t="s">
        <v>104</v>
      </c>
      <c r="B69">
        <v>1.3713596052052344</v>
      </c>
      <c r="C69" t="s">
        <v>18</v>
      </c>
      <c r="E69" t="s">
        <v>8</v>
      </c>
      <c r="F69" t="s">
        <v>19</v>
      </c>
      <c r="G69" t="s">
        <v>20</v>
      </c>
      <c r="I69" t="s">
        <v>22</v>
      </c>
    </row>
    <row r="70" spans="1:11" x14ac:dyDescent="0.2">
      <c r="A70" t="s">
        <v>111</v>
      </c>
      <c r="B70" s="2">
        <f>2.65+B69</f>
        <v>4.0213596052052338</v>
      </c>
      <c r="C70" t="s">
        <v>18</v>
      </c>
      <c r="E70" t="s">
        <v>8</v>
      </c>
      <c r="F70" t="s">
        <v>112</v>
      </c>
      <c r="G70" t="s">
        <v>20</v>
      </c>
      <c r="H70" t="s">
        <v>81</v>
      </c>
      <c r="I70" t="s">
        <v>82</v>
      </c>
    </row>
    <row r="71" spans="1:11" x14ac:dyDescent="0.2">
      <c r="A71" t="s">
        <v>23</v>
      </c>
      <c r="B71" s="2">
        <v>5.2130044843049324E-6</v>
      </c>
      <c r="C71" t="s">
        <v>18</v>
      </c>
      <c r="E71" t="s">
        <v>8</v>
      </c>
      <c r="F71" t="s">
        <v>19</v>
      </c>
      <c r="G71" t="s">
        <v>20</v>
      </c>
      <c r="I71" t="s">
        <v>24</v>
      </c>
    </row>
    <row r="72" spans="1:11" x14ac:dyDescent="0.2">
      <c r="A72" t="s">
        <v>25</v>
      </c>
      <c r="B72" s="2">
        <v>4.2869955156950664E-4</v>
      </c>
      <c r="C72" t="s">
        <v>18</v>
      </c>
      <c r="E72" t="s">
        <v>8</v>
      </c>
      <c r="F72" t="s">
        <v>19</v>
      </c>
      <c r="G72" t="s">
        <v>20</v>
      </c>
      <c r="H72" t="s">
        <v>26</v>
      </c>
      <c r="I72" t="s">
        <v>24</v>
      </c>
    </row>
    <row r="73" spans="1:11" x14ac:dyDescent="0.2">
      <c r="A73" t="s">
        <v>27</v>
      </c>
      <c r="B73" s="2">
        <v>8.9686098654708509E-6</v>
      </c>
      <c r="C73" t="s">
        <v>18</v>
      </c>
      <c r="E73" t="s">
        <v>8</v>
      </c>
      <c r="F73" t="s">
        <v>19</v>
      </c>
      <c r="G73" t="s">
        <v>20</v>
      </c>
      <c r="I73" t="s">
        <v>24</v>
      </c>
    </row>
    <row r="74" spans="1:11" x14ac:dyDescent="0.2">
      <c r="A74" t="s">
        <v>28</v>
      </c>
      <c r="B74" s="2">
        <v>8.2448430493273531E-4</v>
      </c>
      <c r="C74" t="s">
        <v>18</v>
      </c>
      <c r="E74" t="s">
        <v>8</v>
      </c>
      <c r="F74" t="s">
        <v>19</v>
      </c>
      <c r="G74" t="s">
        <v>20</v>
      </c>
      <c r="I74" t="s">
        <v>29</v>
      </c>
    </row>
    <row r="75" spans="1:11" x14ac:dyDescent="0.2">
      <c r="A75" t="s">
        <v>1</v>
      </c>
      <c r="B75">
        <v>1</v>
      </c>
      <c r="C75" t="s">
        <v>30</v>
      </c>
      <c r="D75" t="s">
        <v>59</v>
      </c>
      <c r="E75" t="s">
        <v>8</v>
      </c>
      <c r="G75" t="s">
        <v>31</v>
      </c>
      <c r="I75" t="s">
        <v>6</v>
      </c>
      <c r="J75" t="s">
        <v>32</v>
      </c>
    </row>
    <row r="76" spans="1:11" x14ac:dyDescent="0.2">
      <c r="A76" t="s">
        <v>33</v>
      </c>
      <c r="B76" s="2">
        <v>2.8160765678334782E-2</v>
      </c>
      <c r="C76" t="s">
        <v>34</v>
      </c>
      <c r="D76" t="s">
        <v>35</v>
      </c>
      <c r="E76" t="s">
        <v>8</v>
      </c>
      <c r="G76" t="s">
        <v>36</v>
      </c>
      <c r="I76" t="s">
        <v>37</v>
      </c>
      <c r="J76" t="s">
        <v>38</v>
      </c>
      <c r="K76" t="s">
        <v>39</v>
      </c>
    </row>
    <row r="77" spans="1:11" x14ac:dyDescent="0.2">
      <c r="A77" t="s">
        <v>40</v>
      </c>
      <c r="B77" s="2">
        <v>1.1043437520915599E-3</v>
      </c>
      <c r="C77" t="s">
        <v>34</v>
      </c>
      <c r="D77" t="s">
        <v>35</v>
      </c>
      <c r="E77" t="s">
        <v>8</v>
      </c>
      <c r="G77" t="s">
        <v>36</v>
      </c>
      <c r="I77" t="s">
        <v>41</v>
      </c>
      <c r="J77" t="s">
        <v>42</v>
      </c>
      <c r="K77" t="s">
        <v>39</v>
      </c>
    </row>
    <row r="78" spans="1:11" x14ac:dyDescent="0.2">
      <c r="A78" t="s">
        <v>43</v>
      </c>
      <c r="B78" s="2">
        <v>5.9790732436472346E-10</v>
      </c>
      <c r="C78" t="s">
        <v>34</v>
      </c>
      <c r="D78" t="s">
        <v>35</v>
      </c>
      <c r="E78" t="s">
        <v>7</v>
      </c>
      <c r="G78" t="s">
        <v>36</v>
      </c>
      <c r="I78" t="s">
        <v>44</v>
      </c>
      <c r="J78" t="s">
        <v>45</v>
      </c>
      <c r="K78" t="s">
        <v>46</v>
      </c>
    </row>
    <row r="79" spans="1:11" x14ac:dyDescent="0.2">
      <c r="A79" t="s">
        <v>47</v>
      </c>
      <c r="B79" s="2">
        <v>6.6260625125493598E-5</v>
      </c>
      <c r="C79" t="s">
        <v>34</v>
      </c>
      <c r="D79" t="s">
        <v>35</v>
      </c>
      <c r="E79" t="s">
        <v>8</v>
      </c>
      <c r="G79" t="s">
        <v>36</v>
      </c>
      <c r="I79" t="s">
        <v>48</v>
      </c>
      <c r="J79" t="s">
        <v>49</v>
      </c>
      <c r="K79" t="s">
        <v>39</v>
      </c>
    </row>
    <row r="80" spans="1:11" x14ac:dyDescent="0.2">
      <c r="A80" t="s">
        <v>50</v>
      </c>
      <c r="B80" s="2">
        <v>6.6260625125493591E-2</v>
      </c>
      <c r="C80" t="s">
        <v>34</v>
      </c>
      <c r="D80" t="s">
        <v>69</v>
      </c>
      <c r="E80" t="s">
        <v>8</v>
      </c>
      <c r="G80" t="s">
        <v>36</v>
      </c>
      <c r="J80" t="s">
        <v>51</v>
      </c>
    </row>
    <row r="81" spans="1:13" x14ac:dyDescent="0.2">
      <c r="A81" t="s">
        <v>52</v>
      </c>
      <c r="B81" s="2">
        <v>0.17937219730941703</v>
      </c>
      <c r="C81" t="s">
        <v>34</v>
      </c>
      <c r="D81" t="s">
        <v>59</v>
      </c>
      <c r="E81" t="s">
        <v>53</v>
      </c>
      <c r="G81" t="s">
        <v>36</v>
      </c>
      <c r="H81" t="s">
        <v>54</v>
      </c>
      <c r="I81" t="s">
        <v>55</v>
      </c>
      <c r="J81" t="s">
        <v>56</v>
      </c>
      <c r="K81" t="s">
        <v>57</v>
      </c>
    </row>
    <row r="82" spans="1:13" x14ac:dyDescent="0.2">
      <c r="A82" t="s">
        <v>58</v>
      </c>
      <c r="B82" s="2">
        <v>1.1457566427949933E-2</v>
      </c>
      <c r="C82" t="s">
        <v>30</v>
      </c>
      <c r="D82" t="s">
        <v>59</v>
      </c>
      <c r="E82" t="s">
        <v>8</v>
      </c>
      <c r="G82" t="s">
        <v>36</v>
      </c>
      <c r="I82" t="s">
        <v>60</v>
      </c>
      <c r="J82" t="s">
        <v>61</v>
      </c>
      <c r="K82" t="s">
        <v>39</v>
      </c>
    </row>
    <row r="83" spans="1:13" x14ac:dyDescent="0.2">
      <c r="A83" t="s">
        <v>114</v>
      </c>
      <c r="B83" s="2">
        <v>2.20868750418312</v>
      </c>
      <c r="C83" t="s">
        <v>34</v>
      </c>
      <c r="D83" t="s">
        <v>4</v>
      </c>
      <c r="E83" t="s">
        <v>62</v>
      </c>
      <c r="G83" t="s">
        <v>36</v>
      </c>
      <c r="J83" t="s">
        <v>63</v>
      </c>
    </row>
    <row r="84" spans="1:13" x14ac:dyDescent="0.2">
      <c r="A84" t="s">
        <v>109</v>
      </c>
      <c r="B84">
        <v>55.5</v>
      </c>
      <c r="C84" t="s">
        <v>18</v>
      </c>
      <c r="E84" t="s">
        <v>70</v>
      </c>
      <c r="F84" t="s">
        <v>110</v>
      </c>
      <c r="G84" t="s">
        <v>20</v>
      </c>
    </row>
    <row r="86" spans="1:13" ht="16" x14ac:dyDescent="0.2">
      <c r="A86" s="1" t="s">
        <v>0</v>
      </c>
      <c r="B86" s="1" t="s">
        <v>58</v>
      </c>
    </row>
    <row r="87" spans="1:13" x14ac:dyDescent="0.2">
      <c r="A87" t="s">
        <v>64</v>
      </c>
      <c r="B87" t="s">
        <v>65</v>
      </c>
    </row>
    <row r="88" spans="1:13" x14ac:dyDescent="0.2">
      <c r="A88" t="s">
        <v>3</v>
      </c>
      <c r="B88" t="s">
        <v>59</v>
      </c>
    </row>
    <row r="89" spans="1:13" x14ac:dyDescent="0.2">
      <c r="A89" t="s">
        <v>5</v>
      </c>
      <c r="B89">
        <v>1</v>
      </c>
    </row>
    <row r="90" spans="1:13" x14ac:dyDescent="0.2">
      <c r="A90" t="s">
        <v>6</v>
      </c>
      <c r="B90" t="s">
        <v>61</v>
      </c>
    </row>
    <row r="91" spans="1:13" x14ac:dyDescent="0.2">
      <c r="A91" t="s">
        <v>7</v>
      </c>
      <c r="B91" t="s">
        <v>8</v>
      </c>
      <c r="M91" s="2"/>
    </row>
    <row r="92" spans="1:13" x14ac:dyDescent="0.2">
      <c r="A92" t="s">
        <v>66</v>
      </c>
      <c r="B92" t="s">
        <v>30</v>
      </c>
    </row>
    <row r="93" spans="1:13" x14ac:dyDescent="0.2">
      <c r="A93" t="s">
        <v>79</v>
      </c>
      <c r="B93" t="s">
        <v>80</v>
      </c>
    </row>
    <row r="94" spans="1:13" ht="16" x14ac:dyDescent="0.2">
      <c r="A94" s="1" t="s">
        <v>9</v>
      </c>
    </row>
    <row r="95" spans="1:13" x14ac:dyDescent="0.2">
      <c r="A95" t="s">
        <v>10</v>
      </c>
      <c r="B95" t="s">
        <v>11</v>
      </c>
      <c r="C95" t="s">
        <v>12</v>
      </c>
      <c r="D95" t="s">
        <v>3</v>
      </c>
      <c r="E95" t="s">
        <v>7</v>
      </c>
      <c r="F95" t="s">
        <v>14</v>
      </c>
      <c r="G95" t="s">
        <v>67</v>
      </c>
      <c r="H95" t="s">
        <v>6</v>
      </c>
    </row>
    <row r="96" spans="1:13" x14ac:dyDescent="0.2">
      <c r="A96" t="s">
        <v>58</v>
      </c>
      <c r="B96">
        <v>1</v>
      </c>
      <c r="C96" t="s">
        <v>30</v>
      </c>
      <c r="D96" t="s">
        <v>59</v>
      </c>
      <c r="E96" t="s">
        <v>8</v>
      </c>
      <c r="F96" t="s">
        <v>31</v>
      </c>
      <c r="H96" t="s">
        <v>61</v>
      </c>
    </row>
    <row r="97" spans="1:8" x14ac:dyDescent="0.2">
      <c r="A97" t="s">
        <v>68</v>
      </c>
      <c r="B97">
        <v>2.3800000000000001E-4</v>
      </c>
      <c r="C97" t="s">
        <v>34</v>
      </c>
      <c r="D97" t="s">
        <v>69</v>
      </c>
      <c r="E97" t="s">
        <v>70</v>
      </c>
      <c r="F97" t="s">
        <v>36</v>
      </c>
      <c r="H97" t="s">
        <v>71</v>
      </c>
    </row>
    <row r="98" spans="1:8" x14ac:dyDescent="0.2">
      <c r="A98" t="s">
        <v>72</v>
      </c>
      <c r="B98">
        <v>3.4339655648031599E-10</v>
      </c>
      <c r="C98" t="s">
        <v>34</v>
      </c>
      <c r="D98" t="s">
        <v>35</v>
      </c>
      <c r="E98" t="s">
        <v>8</v>
      </c>
      <c r="F98" t="s">
        <v>36</v>
      </c>
      <c r="G98" t="s">
        <v>73</v>
      </c>
      <c r="H98" t="s">
        <v>74</v>
      </c>
    </row>
    <row r="99" spans="1:8" x14ac:dyDescent="0.2">
      <c r="A99" t="s">
        <v>75</v>
      </c>
      <c r="B99">
        <v>1.8660000000000003E-2</v>
      </c>
      <c r="C99" t="s">
        <v>34</v>
      </c>
      <c r="D99" t="s">
        <v>35</v>
      </c>
      <c r="E99" t="s">
        <v>8</v>
      </c>
      <c r="F99" t="s">
        <v>36</v>
      </c>
      <c r="H99" t="s">
        <v>76</v>
      </c>
    </row>
    <row r="100" spans="1:8" x14ac:dyDescent="0.2">
      <c r="A100" t="s">
        <v>77</v>
      </c>
      <c r="B100">
        <v>8.1000000000000013E-3</v>
      </c>
      <c r="C100" t="s">
        <v>34</v>
      </c>
      <c r="D100" t="s">
        <v>35</v>
      </c>
      <c r="E100" t="s">
        <v>8</v>
      </c>
      <c r="F100" t="s">
        <v>36</v>
      </c>
      <c r="H100" t="s">
        <v>78</v>
      </c>
    </row>
    <row r="101" spans="1:8" x14ac:dyDescent="0.2">
      <c r="A101" t="s">
        <v>50</v>
      </c>
      <c r="B101">
        <v>0.996</v>
      </c>
      <c r="C101" t="s">
        <v>34</v>
      </c>
      <c r="D101" t="s">
        <v>69</v>
      </c>
      <c r="E101" t="s">
        <v>8</v>
      </c>
      <c r="F101" t="s">
        <v>36</v>
      </c>
      <c r="H101" t="s">
        <v>51</v>
      </c>
    </row>
    <row r="102" spans="1:8" x14ac:dyDescent="0.2">
      <c r="A102" t="s">
        <v>52</v>
      </c>
      <c r="B102">
        <v>3.44E-2</v>
      </c>
      <c r="C102" t="s">
        <v>34</v>
      </c>
      <c r="D102" t="s">
        <v>59</v>
      </c>
      <c r="E102" t="s">
        <v>53</v>
      </c>
      <c r="F102" t="s">
        <v>36</v>
      </c>
      <c r="H102" t="s">
        <v>56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2020-03-25T12:48:26Z</dcterms:created>
  <dcterms:modified xsi:type="dcterms:W3CDTF">2022-05-23T12:25:54Z</dcterms:modified>
</cp:coreProperties>
</file>