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energy/"/>
    </mc:Choice>
  </mc:AlternateContent>
  <xr:revisionPtr revIDLastSave="0" documentId="13_ncr:1_{35CBB7FD-5536-B64B-825D-A27B4E73B147}" xr6:coauthVersionLast="47" xr6:coauthVersionMax="47" xr10:uidLastSave="{00000000-0000-0000-0000-000000000000}"/>
  <bookViews>
    <workbookView xWindow="1180" yWindow="2120" windowWidth="27240" windowHeight="16440" xr2:uid="{B8299F2D-33B8-E148-B485-6429887DE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6" i="1" l="1"/>
  <c r="G345" i="1"/>
  <c r="D345" i="1"/>
  <c r="C345" i="1"/>
  <c r="A345" i="1"/>
  <c r="B305" i="1"/>
  <c r="G304" i="1"/>
  <c r="D304" i="1"/>
  <c r="C304" i="1"/>
  <c r="A304" i="1"/>
  <c r="B282" i="1"/>
  <c r="G281" i="1"/>
  <c r="D281" i="1"/>
  <c r="C281" i="1"/>
  <c r="A281" i="1"/>
  <c r="B237" i="1"/>
  <c r="G236" i="1"/>
  <c r="D236" i="1"/>
  <c r="C236" i="1"/>
  <c r="A236" i="1"/>
  <c r="B183" i="1"/>
  <c r="G182" i="1"/>
  <c r="D182" i="1"/>
  <c r="C182" i="1"/>
  <c r="A182" i="1"/>
  <c r="B143" i="1"/>
  <c r="B134" i="1"/>
  <c r="G133" i="1"/>
  <c r="D133" i="1"/>
  <c r="C133" i="1"/>
  <c r="A133" i="1"/>
  <c r="B101" i="1"/>
  <c r="G100" i="1"/>
  <c r="D100" i="1"/>
  <c r="C100" i="1"/>
  <c r="A100" i="1"/>
  <c r="B90" i="1"/>
  <c r="G89" i="1"/>
  <c r="D89" i="1"/>
  <c r="C89" i="1"/>
  <c r="A89" i="1"/>
  <c r="B68" i="1"/>
  <c r="G67" i="1"/>
  <c r="D67" i="1"/>
  <c r="C67" i="1"/>
  <c r="A67" i="1"/>
  <c r="B123" i="1"/>
  <c r="G122" i="1"/>
  <c r="D122" i="1"/>
  <c r="C122" i="1"/>
  <c r="A122" i="1"/>
  <c r="B34" i="1"/>
  <c r="G33" i="1"/>
  <c r="D33" i="1"/>
  <c r="C33" i="1"/>
  <c r="A33" i="1"/>
  <c r="B23" i="1"/>
  <c r="G22" i="1"/>
  <c r="D22" i="1"/>
  <c r="C22" i="1"/>
  <c r="A22" i="1"/>
  <c r="B112" i="1"/>
  <c r="G111" i="1"/>
  <c r="D111" i="1"/>
  <c r="C111" i="1"/>
  <c r="A111" i="1"/>
  <c r="B79" i="1"/>
  <c r="B12" i="1"/>
  <c r="G78" i="1"/>
  <c r="D78" i="1"/>
  <c r="C78" i="1"/>
  <c r="A78" i="1"/>
  <c r="G56" i="1"/>
  <c r="D56" i="1"/>
  <c r="C56" i="1"/>
  <c r="A56" i="1"/>
  <c r="B46" i="1"/>
  <c r="G45" i="1" l="1"/>
  <c r="D45" i="1"/>
  <c r="C45" i="1"/>
  <c r="A45" i="1"/>
  <c r="G11" i="1"/>
  <c r="D11" i="1"/>
  <c r="C11" i="1"/>
  <c r="A11" i="1"/>
</calcChain>
</file>

<file path=xl/sharedStrings.xml><?xml version="1.0" encoding="utf-8"?>
<sst xmlns="http://schemas.openxmlformats.org/spreadsheetml/2006/main" count="1171" uniqueCount="120">
  <si>
    <t>database</t>
  </si>
  <si>
    <t>heat</t>
  </si>
  <si>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</si>
  <si>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</si>
  <si>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</si>
  <si>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</si>
  <si>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</si>
  <si>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</si>
  <si>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</si>
  <si>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</si>
  <si>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</si>
  <si>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</si>
  <si>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</si>
  <si>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</si>
  <si>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air::urban air close to ground</t>
  </si>
  <si>
    <t>biosphere</t>
  </si>
  <si>
    <t>soft wood chips from forest, burned in furnace 1000kW</t>
  </si>
  <si>
    <t>megajoule</t>
  </si>
  <si>
    <t>RER</t>
  </si>
  <si>
    <t>production</t>
  </si>
  <si>
    <t>heat production, softwood chips from forest, at furnace 1000kW</t>
  </si>
  <si>
    <t>heat, district or industrial, other than natural gas</t>
  </si>
  <si>
    <t>CH</t>
  </si>
  <si>
    <t>technosphere</t>
  </si>
  <si>
    <t>heat production, from hydrogen-fired one gigawatt gas turbine</t>
  </si>
  <si>
    <t>hard coal, burned in hard coal industrial furnace 1-10MW</t>
  </si>
  <si>
    <t>heat production, at hard coal industrial furnace 1-10MW</t>
  </si>
  <si>
    <t>Europe without Switzerland</t>
  </si>
  <si>
    <t>light fuel oil, burned in industrial furnace 1MW</t>
  </si>
  <si>
    <t>heat production, light fuel oil, at industrial furnace 1MW</t>
  </si>
  <si>
    <t>heat, residential, by combustion of methanol using boiler, distributed by truck, produced with biomass</t>
  </si>
  <si>
    <t>heat, from residential heating system</t>
  </si>
  <si>
    <t>methanol from biomass, burned in residential boiler</t>
  </si>
  <si>
    <t>wood pellet, burned in residential stove 9kW</t>
  </si>
  <si>
    <t>hydrogen, burned in gas turbine 1GW</t>
  </si>
  <si>
    <t>hydrogen, burned in residential boiler</t>
  </si>
  <si>
    <t>methanol from coal, burned in residential boiler</t>
  </si>
  <si>
    <t>heat, residential, by combustion of methanol using boiler, distributed by truck, produced with coal</t>
  </si>
  <si>
    <t>hard coal briquettes, burned in stove 5-15kW</t>
  </si>
  <si>
    <t>heat production, hard coal briquette, stove 5-15kW</t>
  </si>
  <si>
    <t>heat, central or small-scale, other than natural gas</t>
  </si>
  <si>
    <t>light fuel oil, burned in residential boiler 10kW</t>
  </si>
  <si>
    <t>heat production, light fuel oil, at boiler 10kW condensing, non-modulating</t>
  </si>
  <si>
    <t>propane, burned in industrial furnace &gt;100kW</t>
  </si>
  <si>
    <t>heat production, propane, at industrial furnace &gt;100kW</t>
  </si>
  <si>
    <t>market for diesel, low-sulfur</t>
  </si>
  <si>
    <t>diesel, low-sulfur</t>
  </si>
  <si>
    <t>Acetaldehyde</t>
  </si>
  <si>
    <t>Acetone</t>
  </si>
  <si>
    <t>Acrolein</t>
  </si>
  <si>
    <t>Ammonia</t>
  </si>
  <si>
    <t>Benzaldehyde</t>
  </si>
  <si>
    <t>Benzene</t>
  </si>
  <si>
    <t>Butane</t>
  </si>
  <si>
    <t>Cadmium II</t>
  </si>
  <si>
    <t>Carbon dioxide, fossil</t>
  </si>
  <si>
    <t>Carbon monoxide, fossil</t>
  </si>
  <si>
    <t>Chromium III</t>
  </si>
  <si>
    <t>Chromium VI</t>
  </si>
  <si>
    <t>Copper ion</t>
  </si>
  <si>
    <t>Cyclohexane (for all cycloalkanes)</t>
  </si>
  <si>
    <t>Dinitrogen monoxide</t>
  </si>
  <si>
    <t>Ethane</t>
  </si>
  <si>
    <t>Ethylene oxide</t>
  </si>
  <si>
    <t>Formaldehyde</t>
  </si>
  <si>
    <t>Heptane</t>
  </si>
  <si>
    <t>Lead II</t>
  </si>
  <si>
    <t>Mercury II</t>
  </si>
  <si>
    <t>Methane, fossil</t>
  </si>
  <si>
    <t>Methyl ethyl ketone</t>
  </si>
  <si>
    <t>NMVOC, non-methane volatile organic compounds</t>
  </si>
  <si>
    <t>Nickel II</t>
  </si>
  <si>
    <t>Nitrogen oxides</t>
  </si>
  <si>
    <t>PAH, polycyclic aromatic hydrocarbons</t>
  </si>
  <si>
    <t>Particulate Matter, &lt; 2.5 um</t>
  </si>
  <si>
    <t>Pentane</t>
  </si>
  <si>
    <t>Propane</t>
  </si>
  <si>
    <t>Propylene oxide</t>
  </si>
  <si>
    <t>Selenium IV</t>
  </si>
  <si>
    <t>Styrene</t>
  </si>
  <si>
    <t>Sulfur dioxide</t>
  </si>
  <si>
    <t>Toluene</t>
  </si>
  <si>
    <t>Zinc II</t>
  </si>
  <si>
    <t>m-Xylene</t>
  </si>
  <si>
    <t>o-Xylene</t>
  </si>
  <si>
    <t>market for petrol, low-sulfur</t>
  </si>
  <si>
    <t>petrol, low-sulfur</t>
  </si>
  <si>
    <t>1-Pentene</t>
  </si>
  <si>
    <t>2-Methylpentane</t>
  </si>
  <si>
    <t>Ethylene</t>
  </si>
  <si>
    <t>Hexane</t>
  </si>
  <si>
    <t>Propene</t>
  </si>
  <si>
    <t>diesel, burned in passenger car</t>
  </si>
  <si>
    <t>petrol, burned in passenger car</t>
  </si>
  <si>
    <t>diesel, burned in heavy-duty vehicle</t>
  </si>
  <si>
    <t>Arsenic ion</t>
  </si>
  <si>
    <t>compressed gas, burned in passenger car</t>
  </si>
  <si>
    <t>market group for natural gas, high pressure</t>
  </si>
  <si>
    <t>natural gas, high pressure</t>
  </si>
  <si>
    <t>cubic meter</t>
  </si>
  <si>
    <t>kerosene, burned in aircraft</t>
  </si>
  <si>
    <t>market for kerosene</t>
  </si>
  <si>
    <t>kerosene</t>
  </si>
  <si>
    <t>Water</t>
  </si>
  <si>
    <t>air::lower stratosphere + upper troposphere</t>
  </si>
  <si>
    <t>air::non-urban air or from high stacks</t>
  </si>
  <si>
    <t>heavy fuel oil, burned in container ship</t>
  </si>
  <si>
    <t>market for heavy fuel oil</t>
  </si>
  <si>
    <t>technology</t>
  </si>
  <si>
    <t>heavy fuel oil</t>
  </si>
  <si>
    <t>Dioxins, measured as 2,3,7,8-tetrachlorodibenzo-p-dioxin</t>
  </si>
  <si>
    <t>Hydrochloric acid</t>
  </si>
  <si>
    <t>Hydrogen fluoride</t>
  </si>
  <si>
    <t>Particulate Matter, &gt; 10 um</t>
  </si>
  <si>
    <t>Particulate Matter, &gt; 2.5 um and &lt; 10um</t>
  </si>
  <si>
    <t>Fungicides, unspecified</t>
  </si>
  <si>
    <t>Hydrocarbons, unspecified</t>
  </si>
  <si>
    <t>Thiocyanate</t>
  </si>
  <si>
    <t>Tributyltin compounds</t>
  </si>
  <si>
    <t>water::ocean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</si>
</sst>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42E2-D17A-554B-A2D9-4F73B84316EE}">
  <dimension ref="A1:L375"/>
  <sheetViews>
    <sheetView tabSelected="1" topLeftCell="A330" workbookViewId="0">
      <selection activeCell="G359" sqref="G359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B1" t="s">
        <v>1</v>
      </c>
    </row>
    <row r="3" spans="1:12" x14ac:dyDescent="0.2">
      <c r="A3" s="1" t="s">
        <v>2</v>
      </c>
      <c r="B3" s="1" t="s">
        <v>16</v>
      </c>
      <c r="C3" s="2"/>
      <c r="D3" s="2"/>
      <c r="E3" s="2"/>
      <c r="F3" s="2"/>
      <c r="G3" s="2"/>
      <c r="H3" s="2"/>
    </row>
    <row r="4" spans="1:12" x14ac:dyDescent="0.2">
      <c r="A4" s="2" t="s">
        <v>3</v>
      </c>
      <c r="B4" s="2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 t="s">
        <v>4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 t="s">
        <v>5</v>
      </c>
      <c r="B6" s="2" t="s">
        <v>1</v>
      </c>
      <c r="C6" s="2"/>
      <c r="D6" s="2"/>
      <c r="E6" s="2"/>
      <c r="F6" s="2"/>
      <c r="G6" s="2"/>
      <c r="H6" s="2"/>
      <c r="I6" s="2"/>
      <c r="J6" s="2"/>
    </row>
    <row r="7" spans="1:12" x14ac:dyDescent="0.2">
      <c r="A7" s="2" t="s">
        <v>6</v>
      </c>
      <c r="B7" s="2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 t="s">
        <v>8</v>
      </c>
      <c r="B8" s="2" t="s">
        <v>17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1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" t="s">
        <v>11</v>
      </c>
      <c r="B10" s="2" t="s">
        <v>12</v>
      </c>
      <c r="C10" s="2" t="s">
        <v>3</v>
      </c>
      <c r="D10" s="2" t="s">
        <v>8</v>
      </c>
      <c r="E10" s="2" t="s">
        <v>13</v>
      </c>
      <c r="F10" s="2" t="s">
        <v>6</v>
      </c>
      <c r="G10" s="2" t="s">
        <v>5</v>
      </c>
      <c r="H10" s="2"/>
      <c r="I10" s="2"/>
      <c r="J10" s="2"/>
      <c r="K10" s="2"/>
    </row>
    <row r="11" spans="1:12" x14ac:dyDescent="0.2">
      <c r="A11" s="2" t="str">
        <f>B3</f>
        <v>soft wood chips from forest, burned in furnace 1000kW</v>
      </c>
      <c r="B11" s="2">
        <v>1</v>
      </c>
      <c r="C11" s="2" t="str">
        <f>B4</f>
        <v>RER</v>
      </c>
      <c r="D11" s="2" t="str">
        <f>B8</f>
        <v>megajoule</v>
      </c>
      <c r="E11" s="2"/>
      <c r="F11" s="2" t="s">
        <v>19</v>
      </c>
      <c r="G11" s="2" t="str">
        <f>B6</f>
        <v>heat</v>
      </c>
      <c r="H11" s="2"/>
      <c r="I11" s="2"/>
      <c r="J11" s="2"/>
      <c r="K11" s="2"/>
      <c r="L11" s="2"/>
    </row>
    <row r="12" spans="1:12" x14ac:dyDescent="0.2">
      <c r="A12" s="2" t="s">
        <v>20</v>
      </c>
      <c r="B12">
        <f>1/(0.069808*19.1)</f>
        <v>0.75000030000011997</v>
      </c>
      <c r="C12" t="s">
        <v>22</v>
      </c>
      <c r="D12" t="s">
        <v>17</v>
      </c>
      <c r="F12" t="s">
        <v>23</v>
      </c>
      <c r="G12" t="s">
        <v>21</v>
      </c>
    </row>
    <row r="14" spans="1:12" x14ac:dyDescent="0.2">
      <c r="A14" s="1" t="s">
        <v>2</v>
      </c>
      <c r="B14" s="1" t="s">
        <v>33</v>
      </c>
      <c r="C14" s="2"/>
      <c r="D14" s="2"/>
      <c r="E14" s="2"/>
      <c r="F14" s="2"/>
      <c r="G14" s="2"/>
      <c r="H14" s="2"/>
    </row>
    <row r="15" spans="1:12" x14ac:dyDescent="0.2">
      <c r="A15" s="2" t="s">
        <v>3</v>
      </c>
      <c r="B15" s="2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 t="s">
        <v>4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 t="s">
        <v>5</v>
      </c>
      <c r="B17" s="2" t="s">
        <v>1</v>
      </c>
      <c r="C17" s="2"/>
      <c r="D17" s="2"/>
      <c r="E17" s="2"/>
      <c r="F17" s="2"/>
      <c r="G17" s="2"/>
      <c r="H17" s="2"/>
      <c r="I17" s="2"/>
      <c r="J17" s="2"/>
    </row>
    <row r="18" spans="1:12" x14ac:dyDescent="0.2">
      <c r="A18" s="2" t="s">
        <v>6</v>
      </c>
      <c r="B18" s="2" t="s">
        <v>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 t="s">
        <v>8</v>
      </c>
      <c r="B19" s="2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1" t="s">
        <v>10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 t="s">
        <v>11</v>
      </c>
      <c r="B21" s="2" t="s">
        <v>12</v>
      </c>
      <c r="C21" s="2" t="s">
        <v>3</v>
      </c>
      <c r="D21" s="2" t="s">
        <v>8</v>
      </c>
      <c r="E21" s="2" t="s">
        <v>13</v>
      </c>
      <c r="F21" s="2" t="s">
        <v>6</v>
      </c>
      <c r="G21" s="2" t="s">
        <v>5</v>
      </c>
      <c r="H21" s="2"/>
      <c r="I21" s="2"/>
      <c r="J21" s="2"/>
      <c r="K21" s="2"/>
    </row>
    <row r="22" spans="1:12" x14ac:dyDescent="0.2">
      <c r="A22" s="2" t="str">
        <f>B14</f>
        <v>wood pellet, burned in residential stove 9kW</v>
      </c>
      <c r="B22" s="2">
        <v>1</v>
      </c>
      <c r="C22" s="2" t="str">
        <f>B15</f>
        <v>RER</v>
      </c>
      <c r="D22" s="2" t="str">
        <f>B19</f>
        <v>megajoule</v>
      </c>
      <c r="E22" s="2"/>
      <c r="F22" s="2" t="s">
        <v>19</v>
      </c>
      <c r="G22" s="2" t="str">
        <f>B17</f>
        <v>heat</v>
      </c>
      <c r="H22" s="2"/>
      <c r="I22" s="2"/>
      <c r="J22" s="2"/>
      <c r="K22" s="2"/>
      <c r="L22" s="2"/>
    </row>
    <row r="23" spans="1:12" x14ac:dyDescent="0.2">
      <c r="A23" s="2" t="s">
        <v>20</v>
      </c>
      <c r="B23">
        <f>1/(0.076236*19.1)</f>
        <v>0.68676243431460693</v>
      </c>
      <c r="C23" t="s">
        <v>22</v>
      </c>
      <c r="D23" t="s">
        <v>17</v>
      </c>
      <c r="F23" t="s">
        <v>23</v>
      </c>
      <c r="G23" t="s">
        <v>21</v>
      </c>
    </row>
    <row r="25" spans="1:12" x14ac:dyDescent="0.2">
      <c r="A25" s="1" t="s">
        <v>2</v>
      </c>
      <c r="B25" s="1" t="s">
        <v>35</v>
      </c>
      <c r="C25" s="2"/>
      <c r="D25" s="2"/>
      <c r="E25" s="2"/>
      <c r="F25" s="2"/>
      <c r="G25" s="2"/>
      <c r="H25" s="2"/>
    </row>
    <row r="26" spans="1:12" x14ac:dyDescent="0.2">
      <c r="A26" s="2" t="s">
        <v>3</v>
      </c>
      <c r="B26" s="2" t="s">
        <v>18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2" t="s">
        <v>4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 t="s">
        <v>5</v>
      </c>
      <c r="B28" s="2" t="s">
        <v>1</v>
      </c>
      <c r="C28" s="2"/>
      <c r="D28" s="2"/>
      <c r="E28" s="2"/>
      <c r="F28" s="2"/>
      <c r="G28" s="2"/>
      <c r="H28" s="2"/>
      <c r="I28" s="2"/>
      <c r="J28" s="2"/>
    </row>
    <row r="29" spans="1:12" x14ac:dyDescent="0.2">
      <c r="A29" s="2" t="s">
        <v>6</v>
      </c>
      <c r="B29" s="2" t="s">
        <v>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 t="s">
        <v>8</v>
      </c>
      <c r="B30" s="2" t="s">
        <v>17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1" t="s">
        <v>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11</v>
      </c>
      <c r="B32" s="2" t="s">
        <v>12</v>
      </c>
      <c r="C32" s="2" t="s">
        <v>3</v>
      </c>
      <c r="D32" s="2" t="s">
        <v>8</v>
      </c>
      <c r="E32" s="2" t="s">
        <v>13</v>
      </c>
      <c r="F32" s="2" t="s">
        <v>6</v>
      </c>
      <c r="G32" s="2" t="s">
        <v>5</v>
      </c>
      <c r="H32" s="2"/>
      <c r="I32" s="2"/>
      <c r="J32" s="2"/>
      <c r="K32" s="2"/>
    </row>
    <row r="33" spans="1:12" x14ac:dyDescent="0.2">
      <c r="A33" s="2" t="str">
        <f>B25</f>
        <v>hydrogen, burned in residential boiler</v>
      </c>
      <c r="B33" s="2">
        <v>1</v>
      </c>
      <c r="C33" s="2" t="str">
        <f>B26</f>
        <v>RER</v>
      </c>
      <c r="D33" s="2" t="str">
        <f>B30</f>
        <v>megajoule</v>
      </c>
      <c r="E33" s="2"/>
      <c r="F33" s="2" t="s">
        <v>19</v>
      </c>
      <c r="G33" s="2" t="str">
        <f>B28</f>
        <v>heat</v>
      </c>
      <c r="H33" s="2"/>
      <c r="I33" s="2"/>
      <c r="J33" s="2"/>
      <c r="K33" s="2"/>
      <c r="L33" s="2"/>
    </row>
    <row r="34" spans="1:12" x14ac:dyDescent="0.2">
      <c r="A34" s="2" t="s">
        <v>24</v>
      </c>
      <c r="B34">
        <f>1/(0.00755*120)</f>
        <v>1.1037527593818983</v>
      </c>
      <c r="C34" t="s">
        <v>18</v>
      </c>
      <c r="D34" t="s">
        <v>17</v>
      </c>
      <c r="F34" t="s">
        <v>23</v>
      </c>
      <c r="G34" t="s">
        <v>1</v>
      </c>
    </row>
    <row r="37" spans="1:12" x14ac:dyDescent="0.2">
      <c r="A37" s="1" t="s">
        <v>2</v>
      </c>
      <c r="B37" s="1" t="s">
        <v>34</v>
      </c>
      <c r="C37" s="2"/>
      <c r="D37" s="2"/>
      <c r="E37" s="2"/>
      <c r="F37" s="2"/>
      <c r="G37" s="2"/>
      <c r="H37" s="2"/>
    </row>
    <row r="38" spans="1:12" x14ac:dyDescent="0.2">
      <c r="A38" s="2" t="s">
        <v>3</v>
      </c>
      <c r="B38" s="2" t="s">
        <v>18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">
      <c r="A39" s="2" t="s">
        <v>4</v>
      </c>
      <c r="B39" s="2">
        <v>1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">
      <c r="A40" s="2" t="s">
        <v>5</v>
      </c>
      <c r="B40" s="2" t="s">
        <v>1</v>
      </c>
      <c r="C40" s="2"/>
      <c r="D40" s="2"/>
      <c r="E40" s="2"/>
      <c r="F40" s="2"/>
      <c r="G40" s="2"/>
      <c r="H40" s="2"/>
      <c r="I40" s="2"/>
      <c r="J40" s="2"/>
    </row>
    <row r="41" spans="1:12" x14ac:dyDescent="0.2">
      <c r="A41" s="2" t="s">
        <v>6</v>
      </c>
      <c r="B41" s="2" t="s">
        <v>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2" t="s">
        <v>8</v>
      </c>
      <c r="B42" s="2" t="s">
        <v>17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1" t="s">
        <v>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">
      <c r="A44" s="2" t="s">
        <v>11</v>
      </c>
      <c r="B44" s="2" t="s">
        <v>12</v>
      </c>
      <c r="C44" s="2" t="s">
        <v>3</v>
      </c>
      <c r="D44" s="2" t="s">
        <v>8</v>
      </c>
      <c r="E44" s="2" t="s">
        <v>13</v>
      </c>
      <c r="F44" s="2" t="s">
        <v>6</v>
      </c>
      <c r="G44" s="2" t="s">
        <v>5</v>
      </c>
      <c r="H44" s="2"/>
      <c r="I44" s="2"/>
      <c r="J44" s="2"/>
      <c r="K44" s="2"/>
    </row>
    <row r="45" spans="1:12" x14ac:dyDescent="0.2">
      <c r="A45" s="2" t="str">
        <f>B37</f>
        <v>hydrogen, burned in gas turbine 1GW</v>
      </c>
      <c r="B45" s="2">
        <v>1</v>
      </c>
      <c r="C45" s="2" t="str">
        <f>B38</f>
        <v>RER</v>
      </c>
      <c r="D45" s="2" t="str">
        <f>B42</f>
        <v>megajoule</v>
      </c>
      <c r="E45" s="2"/>
      <c r="F45" s="2" t="s">
        <v>19</v>
      </c>
      <c r="G45" s="2" t="str">
        <f>B40</f>
        <v>heat</v>
      </c>
      <c r="H45" s="2"/>
      <c r="I45" s="2"/>
      <c r="J45" s="2"/>
      <c r="K45" s="2"/>
      <c r="L45" s="2"/>
    </row>
    <row r="46" spans="1:12" x14ac:dyDescent="0.2">
      <c r="A46" s="2" t="s">
        <v>24</v>
      </c>
      <c r="B46">
        <f>1/(0.00877*120)</f>
        <v>0.9502090459901178</v>
      </c>
      <c r="C46" t="s">
        <v>18</v>
      </c>
      <c r="D46" t="s">
        <v>17</v>
      </c>
      <c r="F46" t="s">
        <v>23</v>
      </c>
      <c r="G46" t="s">
        <v>1</v>
      </c>
    </row>
    <row r="48" spans="1:12" x14ac:dyDescent="0.2">
      <c r="A48" s="1" t="s">
        <v>2</v>
      </c>
      <c r="B48" s="1" t="s">
        <v>25</v>
      </c>
      <c r="C48" s="2"/>
      <c r="D48" s="2"/>
      <c r="E48" s="2"/>
      <c r="F48" s="2"/>
      <c r="G48" s="2"/>
      <c r="H48" s="2"/>
    </row>
    <row r="49" spans="1:12" x14ac:dyDescent="0.2">
      <c r="A49" s="2" t="s">
        <v>3</v>
      </c>
      <c r="B49" s="2" t="s">
        <v>18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 s="2" t="s">
        <v>4</v>
      </c>
      <c r="B50" s="2">
        <v>1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">
      <c r="A51" s="2" t="s">
        <v>5</v>
      </c>
      <c r="B51" s="2" t="s">
        <v>1</v>
      </c>
      <c r="C51" s="2"/>
      <c r="D51" s="2"/>
      <c r="E51" s="2"/>
      <c r="F51" s="2"/>
      <c r="G51" s="2"/>
      <c r="H51" s="2"/>
      <c r="I51" s="2"/>
      <c r="J51" s="2"/>
    </row>
    <row r="52" spans="1:12" x14ac:dyDescent="0.2">
      <c r="A52" s="2" t="s">
        <v>6</v>
      </c>
      <c r="B52" s="2" t="s">
        <v>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 s="2" t="s">
        <v>8</v>
      </c>
      <c r="B53" s="2" t="s">
        <v>17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 s="1" t="s">
        <v>10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 s="2" t="s">
        <v>11</v>
      </c>
      <c r="B55" s="2" t="s">
        <v>12</v>
      </c>
      <c r="C55" s="2" t="s">
        <v>3</v>
      </c>
      <c r="D55" s="2" t="s">
        <v>8</v>
      </c>
      <c r="E55" s="2" t="s">
        <v>13</v>
      </c>
      <c r="F55" s="2" t="s">
        <v>6</v>
      </c>
      <c r="G55" s="2" t="s">
        <v>5</v>
      </c>
      <c r="H55" s="2"/>
      <c r="I55" s="2"/>
      <c r="J55" s="2"/>
      <c r="K55" s="2"/>
    </row>
    <row r="56" spans="1:12" x14ac:dyDescent="0.2">
      <c r="A56" s="2" t="str">
        <f>B48</f>
        <v>hard coal, burned in hard coal industrial furnace 1-10MW</v>
      </c>
      <c r="B56" s="2">
        <v>1</v>
      </c>
      <c r="C56" s="2" t="str">
        <f>B49</f>
        <v>RER</v>
      </c>
      <c r="D56" s="2" t="str">
        <f>B53</f>
        <v>megajoule</v>
      </c>
      <c r="E56" s="2"/>
      <c r="F56" s="2" t="s">
        <v>19</v>
      </c>
      <c r="G56" s="2" t="str">
        <f>B51</f>
        <v>heat</v>
      </c>
      <c r="H56" s="2"/>
      <c r="I56" s="2"/>
      <c r="J56" s="2"/>
      <c r="K56" s="2"/>
      <c r="L56" s="2"/>
    </row>
    <row r="57" spans="1:12" x14ac:dyDescent="0.2">
      <c r="A57" s="2" t="s">
        <v>26</v>
      </c>
      <c r="B57">
        <v>0.8</v>
      </c>
      <c r="C57" t="s">
        <v>27</v>
      </c>
      <c r="D57" t="s">
        <v>17</v>
      </c>
      <c r="F57" t="s">
        <v>23</v>
      </c>
      <c r="G57" t="s">
        <v>21</v>
      </c>
    </row>
    <row r="59" spans="1:12" x14ac:dyDescent="0.2">
      <c r="A59" s="1" t="s">
        <v>2</v>
      </c>
      <c r="B59" s="1" t="s">
        <v>38</v>
      </c>
      <c r="C59" s="2"/>
      <c r="D59" s="2"/>
      <c r="E59" s="2"/>
      <c r="F59" s="2"/>
      <c r="G59" s="2"/>
      <c r="H59" s="2"/>
    </row>
    <row r="60" spans="1:12" x14ac:dyDescent="0.2">
      <c r="A60" s="2" t="s">
        <v>3</v>
      </c>
      <c r="B60" s="2" t="s">
        <v>18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 t="s">
        <v>4</v>
      </c>
      <c r="B61" s="2">
        <v>1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A62" s="2" t="s">
        <v>5</v>
      </c>
      <c r="B62" s="2" t="s">
        <v>1</v>
      </c>
      <c r="C62" s="2"/>
      <c r="D62" s="2"/>
      <c r="E62" s="2"/>
      <c r="F62" s="2"/>
      <c r="G62" s="2"/>
      <c r="H62" s="2"/>
      <c r="I62" s="2"/>
      <c r="J62" s="2"/>
    </row>
    <row r="63" spans="1:12" x14ac:dyDescent="0.2">
      <c r="A63" s="2" t="s">
        <v>6</v>
      </c>
      <c r="B63" s="2" t="s">
        <v>7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 s="2" t="s">
        <v>8</v>
      </c>
      <c r="B64" s="2" t="s">
        <v>17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1" t="s">
        <v>10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2" t="s">
        <v>11</v>
      </c>
      <c r="B66" s="2" t="s">
        <v>12</v>
      </c>
      <c r="C66" s="2" t="s">
        <v>3</v>
      </c>
      <c r="D66" s="2" t="s">
        <v>8</v>
      </c>
      <c r="E66" s="2" t="s">
        <v>13</v>
      </c>
      <c r="F66" s="2" t="s">
        <v>6</v>
      </c>
      <c r="G66" s="2" t="s">
        <v>5</v>
      </c>
      <c r="H66" s="2"/>
      <c r="I66" s="2"/>
      <c r="J66" s="2"/>
      <c r="K66" s="2"/>
    </row>
    <row r="67" spans="1:12" x14ac:dyDescent="0.2">
      <c r="A67" s="2" t="str">
        <f>B59</f>
        <v>hard coal briquettes, burned in stove 5-15kW</v>
      </c>
      <c r="B67" s="2">
        <v>1</v>
      </c>
      <c r="C67" s="2" t="str">
        <f>B60</f>
        <v>RER</v>
      </c>
      <c r="D67" s="2" t="str">
        <f>B64</f>
        <v>megajoule</v>
      </c>
      <c r="E67" s="2"/>
      <c r="F67" s="2" t="s">
        <v>19</v>
      </c>
      <c r="G67" s="2" t="str">
        <f>B62</f>
        <v>heat</v>
      </c>
      <c r="H67" s="2"/>
      <c r="I67" s="2"/>
      <c r="J67" s="2"/>
      <c r="K67" s="2"/>
      <c r="L67" s="2"/>
    </row>
    <row r="68" spans="1:12" x14ac:dyDescent="0.2">
      <c r="A68" s="2" t="s">
        <v>39</v>
      </c>
      <c r="B68">
        <f>1/1.43</f>
        <v>0.69930069930069938</v>
      </c>
      <c r="C68" t="s">
        <v>27</v>
      </c>
      <c r="D68" t="s">
        <v>17</v>
      </c>
      <c r="F68" t="s">
        <v>23</v>
      </c>
      <c r="G68" t="s">
        <v>40</v>
      </c>
    </row>
    <row r="70" spans="1:12" x14ac:dyDescent="0.2">
      <c r="A70" s="1" t="s">
        <v>2</v>
      </c>
      <c r="B70" s="1" t="s">
        <v>28</v>
      </c>
      <c r="C70" s="2"/>
      <c r="D70" s="2"/>
      <c r="E70" s="2"/>
      <c r="F70" s="2"/>
      <c r="G70" s="2"/>
      <c r="H70" s="2"/>
    </row>
    <row r="71" spans="1:12" x14ac:dyDescent="0.2">
      <c r="A71" s="2" t="s">
        <v>3</v>
      </c>
      <c r="B71" s="2" t="s">
        <v>18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2" t="s">
        <v>4</v>
      </c>
      <c r="B72" s="2">
        <v>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2" t="s">
        <v>5</v>
      </c>
      <c r="B73" s="2" t="s">
        <v>1</v>
      </c>
      <c r="C73" s="2"/>
      <c r="D73" s="2"/>
      <c r="E73" s="2"/>
      <c r="F73" s="2"/>
      <c r="G73" s="2"/>
      <c r="H73" s="2"/>
      <c r="I73" s="2"/>
      <c r="J73" s="2"/>
    </row>
    <row r="74" spans="1:12" x14ac:dyDescent="0.2">
      <c r="A74" s="2" t="s">
        <v>6</v>
      </c>
      <c r="B74" s="2" t="s">
        <v>7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2" t="s">
        <v>8</v>
      </c>
      <c r="B75" s="2" t="s">
        <v>17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 s="1" t="s">
        <v>10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2" t="s">
        <v>11</v>
      </c>
      <c r="B77" s="2" t="s">
        <v>12</v>
      </c>
      <c r="C77" s="2" t="s">
        <v>3</v>
      </c>
      <c r="D77" s="2" t="s">
        <v>8</v>
      </c>
      <c r="E77" s="2" t="s">
        <v>13</v>
      </c>
      <c r="F77" s="2" t="s">
        <v>6</v>
      </c>
      <c r="G77" s="2" t="s">
        <v>5</v>
      </c>
      <c r="H77" s="2"/>
      <c r="I77" s="2"/>
      <c r="J77" s="2"/>
      <c r="K77" s="2"/>
    </row>
    <row r="78" spans="1:12" x14ac:dyDescent="0.2">
      <c r="A78" s="2" t="str">
        <f>B70</f>
        <v>light fuel oil, burned in industrial furnace 1MW</v>
      </c>
      <c r="B78" s="2">
        <v>1</v>
      </c>
      <c r="C78" s="2" t="str">
        <f>B71</f>
        <v>RER</v>
      </c>
      <c r="D78" s="2" t="str">
        <f>B75</f>
        <v>megajoule</v>
      </c>
      <c r="E78" s="2"/>
      <c r="F78" s="2" t="s">
        <v>19</v>
      </c>
      <c r="G78" s="2" t="str">
        <f>B73</f>
        <v>heat</v>
      </c>
      <c r="H78" s="2"/>
      <c r="I78" s="2"/>
      <c r="J78" s="2"/>
      <c r="K78" s="2"/>
      <c r="L78" s="2"/>
    </row>
    <row r="79" spans="1:12" x14ac:dyDescent="0.2">
      <c r="A79" s="2" t="s">
        <v>29</v>
      </c>
      <c r="B79">
        <f>1/(0.024653*40.1)</f>
        <v>1.0115464998316279</v>
      </c>
      <c r="C79" t="s">
        <v>27</v>
      </c>
      <c r="D79" t="s">
        <v>17</v>
      </c>
      <c r="F79" t="s">
        <v>23</v>
      </c>
      <c r="G79" t="s">
        <v>21</v>
      </c>
    </row>
    <row r="81" spans="1:12" x14ac:dyDescent="0.2">
      <c r="A81" s="1" t="s">
        <v>2</v>
      </c>
      <c r="B81" s="1" t="s">
        <v>41</v>
      </c>
      <c r="C81" s="2"/>
      <c r="D81" s="2"/>
      <c r="E81" s="2"/>
      <c r="F81" s="2"/>
      <c r="G81" s="2"/>
      <c r="H81" s="2"/>
    </row>
    <row r="82" spans="1:12" x14ac:dyDescent="0.2">
      <c r="A82" s="2" t="s">
        <v>3</v>
      </c>
      <c r="B82" s="2" t="s">
        <v>18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2" t="s">
        <v>4</v>
      </c>
      <c r="B83" s="2">
        <v>1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2" t="s">
        <v>5</v>
      </c>
      <c r="B84" s="2" t="s">
        <v>1</v>
      </c>
      <c r="C84" s="2"/>
      <c r="D84" s="2"/>
      <c r="E84" s="2"/>
      <c r="F84" s="2"/>
      <c r="G84" s="2"/>
      <c r="H84" s="2"/>
      <c r="I84" s="2"/>
      <c r="J84" s="2"/>
    </row>
    <row r="85" spans="1:12" x14ac:dyDescent="0.2">
      <c r="A85" s="2" t="s">
        <v>6</v>
      </c>
      <c r="B85" s="2" t="s">
        <v>7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 t="s">
        <v>8</v>
      </c>
      <c r="B86" s="2" t="s">
        <v>17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1" t="s">
        <v>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2" t="s">
        <v>11</v>
      </c>
      <c r="B88" s="2" t="s">
        <v>12</v>
      </c>
      <c r="C88" s="2" t="s">
        <v>3</v>
      </c>
      <c r="D88" s="2" t="s">
        <v>8</v>
      </c>
      <c r="E88" s="2" t="s">
        <v>13</v>
      </c>
      <c r="F88" s="2" t="s">
        <v>6</v>
      </c>
      <c r="G88" s="2" t="s">
        <v>5</v>
      </c>
      <c r="H88" s="2"/>
      <c r="I88" s="2"/>
      <c r="J88" s="2"/>
      <c r="K88" s="2"/>
    </row>
    <row r="89" spans="1:12" x14ac:dyDescent="0.2">
      <c r="A89" s="2" t="str">
        <f>B81</f>
        <v>light fuel oil, burned in residential boiler 10kW</v>
      </c>
      <c r="B89" s="2">
        <v>1</v>
      </c>
      <c r="C89" s="2" t="str">
        <f>B82</f>
        <v>RER</v>
      </c>
      <c r="D89" s="2" t="str">
        <f>B86</f>
        <v>megajoule</v>
      </c>
      <c r="E89" s="2"/>
      <c r="F89" s="2" t="s">
        <v>19</v>
      </c>
      <c r="G89" s="2" t="str">
        <f>B84</f>
        <v>heat</v>
      </c>
      <c r="H89" s="2"/>
      <c r="I89" s="2"/>
      <c r="J89" s="2"/>
      <c r="K89" s="2"/>
      <c r="L89" s="2"/>
    </row>
    <row r="90" spans="1:12" x14ac:dyDescent="0.2">
      <c r="A90" s="2" t="s">
        <v>42</v>
      </c>
      <c r="B90">
        <f>1/(0.02342*40.1)</f>
        <v>1.0648017019790403</v>
      </c>
      <c r="C90" t="s">
        <v>27</v>
      </c>
      <c r="D90" t="s">
        <v>17</v>
      </c>
      <c r="F90" t="s">
        <v>23</v>
      </c>
      <c r="G90" t="s">
        <v>40</v>
      </c>
    </row>
    <row r="92" spans="1:12" x14ac:dyDescent="0.2">
      <c r="A92" s="1" t="s">
        <v>2</v>
      </c>
      <c r="B92" s="1" t="s">
        <v>43</v>
      </c>
      <c r="C92" s="2"/>
      <c r="D92" s="2"/>
      <c r="E92" s="2"/>
      <c r="F92" s="2"/>
      <c r="G92" s="2"/>
      <c r="H92" s="2"/>
    </row>
    <row r="93" spans="1:12" x14ac:dyDescent="0.2">
      <c r="A93" s="2" t="s">
        <v>3</v>
      </c>
      <c r="B93" s="2" t="s">
        <v>18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2" t="s">
        <v>4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2" t="s">
        <v>5</v>
      </c>
      <c r="B95" s="2" t="s">
        <v>1</v>
      </c>
      <c r="C95" s="2"/>
      <c r="D95" s="2"/>
      <c r="E95" s="2"/>
      <c r="F95" s="2"/>
      <c r="G95" s="2"/>
      <c r="H95" s="2"/>
      <c r="I95" s="2"/>
      <c r="J95" s="2"/>
    </row>
    <row r="96" spans="1:12" x14ac:dyDescent="0.2">
      <c r="A96" s="2" t="s">
        <v>6</v>
      </c>
      <c r="B96" s="2" t="s">
        <v>7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 t="s">
        <v>8</v>
      </c>
      <c r="B97" s="2" t="s">
        <v>17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1" t="s">
        <v>10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 t="s">
        <v>11</v>
      </c>
      <c r="B99" s="2" t="s">
        <v>12</v>
      </c>
      <c r="C99" s="2" t="s">
        <v>3</v>
      </c>
      <c r="D99" s="2" t="s">
        <v>8</v>
      </c>
      <c r="E99" s="2" t="s">
        <v>13</v>
      </c>
      <c r="F99" s="2" t="s">
        <v>6</v>
      </c>
      <c r="G99" s="2" t="s">
        <v>5</v>
      </c>
      <c r="H99" s="2"/>
      <c r="I99" s="2"/>
      <c r="J99" s="2"/>
      <c r="K99" s="2"/>
    </row>
    <row r="100" spans="1:12" x14ac:dyDescent="0.2">
      <c r="A100" s="2" t="str">
        <f>B92</f>
        <v>propane, burned in industrial furnace &gt;100kW</v>
      </c>
      <c r="B100" s="2">
        <v>1</v>
      </c>
      <c r="C100" s="2" t="str">
        <f>B93</f>
        <v>RER</v>
      </c>
      <c r="D100" s="2" t="str">
        <f>B97</f>
        <v>megajoule</v>
      </c>
      <c r="E100" s="2"/>
      <c r="F100" s="2" t="s">
        <v>19</v>
      </c>
      <c r="G100" s="2" t="str">
        <f>B95</f>
        <v>heat</v>
      </c>
      <c r="H100" s="2"/>
      <c r="I100" s="2"/>
      <c r="J100" s="2"/>
      <c r="K100" s="2"/>
      <c r="L100" s="2"/>
    </row>
    <row r="101" spans="1:12" x14ac:dyDescent="0.2">
      <c r="A101" s="2" t="s">
        <v>44</v>
      </c>
      <c r="B101">
        <f>1/(0.022657*46.4)</f>
        <v>0.95121702511060757</v>
      </c>
      <c r="C101" t="s">
        <v>27</v>
      </c>
      <c r="D101" t="s">
        <v>17</v>
      </c>
      <c r="F101" t="s">
        <v>23</v>
      </c>
      <c r="G101" t="s">
        <v>21</v>
      </c>
    </row>
    <row r="103" spans="1:12" x14ac:dyDescent="0.2">
      <c r="A103" s="1" t="s">
        <v>2</v>
      </c>
      <c r="B103" s="1" t="s">
        <v>32</v>
      </c>
      <c r="C103" s="2"/>
      <c r="D103" s="2"/>
      <c r="E103" s="2"/>
      <c r="F103" s="2"/>
      <c r="G103" s="2"/>
      <c r="H103" s="2"/>
    </row>
    <row r="104" spans="1:12" x14ac:dyDescent="0.2">
      <c r="A104" s="2" t="s">
        <v>3</v>
      </c>
      <c r="B104" s="2" t="s">
        <v>18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2" t="s">
        <v>4</v>
      </c>
      <c r="B105" s="2">
        <v>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2" t="s">
        <v>5</v>
      </c>
      <c r="B106" s="2" t="s">
        <v>1</v>
      </c>
      <c r="C106" s="2"/>
      <c r="D106" s="2"/>
      <c r="E106" s="2"/>
      <c r="F106" s="2"/>
      <c r="G106" s="2"/>
      <c r="H106" s="2"/>
      <c r="I106" s="2"/>
      <c r="J106" s="2"/>
    </row>
    <row r="107" spans="1:12" x14ac:dyDescent="0.2">
      <c r="A107" s="2" t="s">
        <v>6</v>
      </c>
      <c r="B107" s="2" t="s">
        <v>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 t="s">
        <v>8</v>
      </c>
      <c r="B108" s="2" t="s">
        <v>17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1" t="s">
        <v>10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 t="s">
        <v>11</v>
      </c>
      <c r="B110" s="2" t="s">
        <v>12</v>
      </c>
      <c r="C110" s="2" t="s">
        <v>3</v>
      </c>
      <c r="D110" s="2" t="s">
        <v>8</v>
      </c>
      <c r="E110" s="2" t="s">
        <v>13</v>
      </c>
      <c r="F110" s="2" t="s">
        <v>6</v>
      </c>
      <c r="G110" s="2" t="s">
        <v>5</v>
      </c>
      <c r="H110" s="2"/>
      <c r="I110" s="2"/>
      <c r="J110" s="2"/>
      <c r="K110" s="2"/>
    </row>
    <row r="111" spans="1:12" x14ac:dyDescent="0.2">
      <c r="A111" s="2" t="str">
        <f>B103</f>
        <v>methanol from biomass, burned in residential boiler</v>
      </c>
      <c r="B111" s="2">
        <v>1</v>
      </c>
      <c r="C111" s="2" t="str">
        <f>B104</f>
        <v>RER</v>
      </c>
      <c r="D111" s="2" t="str">
        <f>B108</f>
        <v>megajoule</v>
      </c>
      <c r="E111" s="2"/>
      <c r="F111" s="2" t="s">
        <v>19</v>
      </c>
      <c r="G111" s="2" t="str">
        <f>B106</f>
        <v>heat</v>
      </c>
      <c r="H111" s="2"/>
      <c r="I111" s="2"/>
      <c r="J111" s="2"/>
      <c r="K111" s="2"/>
      <c r="L111" s="2"/>
    </row>
    <row r="112" spans="1:12" x14ac:dyDescent="0.2">
      <c r="A112" s="2" t="s">
        <v>30</v>
      </c>
      <c r="B112">
        <f>1/(0.05556*20)</f>
        <v>0.89992800575953924</v>
      </c>
      <c r="C112" t="s">
        <v>27</v>
      </c>
      <c r="D112" t="s">
        <v>17</v>
      </c>
      <c r="F112" t="s">
        <v>23</v>
      </c>
      <c r="G112" t="s">
        <v>31</v>
      </c>
    </row>
    <row r="114" spans="1:12" x14ac:dyDescent="0.2">
      <c r="A114" s="1" t="s">
        <v>2</v>
      </c>
      <c r="B114" s="1" t="s">
        <v>36</v>
      </c>
      <c r="C114" s="2"/>
      <c r="D114" s="2"/>
      <c r="E114" s="2"/>
      <c r="F114" s="2"/>
      <c r="G114" s="2"/>
      <c r="H114" s="2"/>
    </row>
    <row r="115" spans="1:12" x14ac:dyDescent="0.2">
      <c r="A115" s="2" t="s">
        <v>3</v>
      </c>
      <c r="B115" s="2" t="s">
        <v>18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2" t="s">
        <v>4</v>
      </c>
      <c r="B116" s="2">
        <v>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2" t="s">
        <v>5</v>
      </c>
      <c r="B117" s="2" t="s">
        <v>1</v>
      </c>
      <c r="C117" s="2"/>
      <c r="D117" s="2"/>
      <c r="E117" s="2"/>
      <c r="F117" s="2"/>
      <c r="G117" s="2"/>
      <c r="H117" s="2"/>
      <c r="I117" s="2"/>
      <c r="J117" s="2"/>
    </row>
    <row r="118" spans="1:12" x14ac:dyDescent="0.2">
      <c r="A118" s="2" t="s">
        <v>6</v>
      </c>
      <c r="B118" s="2" t="s">
        <v>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 t="s">
        <v>8</v>
      </c>
      <c r="B119" s="2" t="s">
        <v>17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1" t="s">
        <v>10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 t="s">
        <v>11</v>
      </c>
      <c r="B121" s="2" t="s">
        <v>12</v>
      </c>
      <c r="C121" s="2" t="s">
        <v>3</v>
      </c>
      <c r="D121" s="2" t="s">
        <v>8</v>
      </c>
      <c r="E121" s="2" t="s">
        <v>13</v>
      </c>
      <c r="F121" s="2" t="s">
        <v>6</v>
      </c>
      <c r="G121" s="2" t="s">
        <v>5</v>
      </c>
      <c r="H121" s="2"/>
      <c r="I121" s="2"/>
      <c r="J121" s="2"/>
      <c r="K121" s="2"/>
    </row>
    <row r="122" spans="1:12" x14ac:dyDescent="0.2">
      <c r="A122" s="2" t="str">
        <f>B114</f>
        <v>methanol from coal, burned in residential boiler</v>
      </c>
      <c r="B122" s="2">
        <v>1</v>
      </c>
      <c r="C122" s="2" t="str">
        <f>B115</f>
        <v>RER</v>
      </c>
      <c r="D122" s="2" t="str">
        <f>B119</f>
        <v>megajoule</v>
      </c>
      <c r="E122" s="2"/>
      <c r="F122" s="2" t="s">
        <v>19</v>
      </c>
      <c r="G122" s="2" t="str">
        <f>B117</f>
        <v>heat</v>
      </c>
      <c r="H122" s="2"/>
      <c r="I122" s="2"/>
      <c r="J122" s="2"/>
      <c r="K122" s="2"/>
      <c r="L122" s="2"/>
    </row>
    <row r="123" spans="1:12" x14ac:dyDescent="0.2">
      <c r="A123" s="2" t="s">
        <v>37</v>
      </c>
      <c r="B123">
        <f>1/(0.05556*20)</f>
        <v>0.89992800575953924</v>
      </c>
      <c r="C123" t="s">
        <v>27</v>
      </c>
      <c r="D123" t="s">
        <v>17</v>
      </c>
      <c r="F123" t="s">
        <v>23</v>
      </c>
      <c r="G123" t="s">
        <v>31</v>
      </c>
    </row>
    <row r="125" spans="1:12" x14ac:dyDescent="0.2">
      <c r="A125" s="1" t="s">
        <v>2</v>
      </c>
      <c r="B125" s="1" t="s">
        <v>92</v>
      </c>
      <c r="C125" s="2"/>
      <c r="D125" s="2"/>
      <c r="E125" s="2"/>
      <c r="F125" s="2"/>
      <c r="G125" s="2"/>
      <c r="H125" s="2"/>
    </row>
    <row r="126" spans="1:12" x14ac:dyDescent="0.2">
      <c r="A126" s="2" t="s">
        <v>3</v>
      </c>
      <c r="B126" s="2" t="s">
        <v>18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2" t="s">
        <v>4</v>
      </c>
      <c r="B127" s="2">
        <v>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2" t="s">
        <v>5</v>
      </c>
      <c r="B128" s="2" t="s">
        <v>1</v>
      </c>
      <c r="C128" s="2"/>
      <c r="D128" s="2"/>
      <c r="E128" s="2"/>
      <c r="F128" s="2"/>
      <c r="G128" s="2"/>
      <c r="H128" s="2"/>
      <c r="I128" s="2"/>
      <c r="J128" s="2"/>
    </row>
    <row r="129" spans="1:12" x14ac:dyDescent="0.2">
      <c r="A129" s="2" t="s">
        <v>6</v>
      </c>
      <c r="B129" s="2" t="s">
        <v>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 t="s">
        <v>8</v>
      </c>
      <c r="B130" s="2" t="s">
        <v>17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1" t="s">
        <v>10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 t="s">
        <v>11</v>
      </c>
      <c r="B132" s="2" t="s">
        <v>12</v>
      </c>
      <c r="C132" s="2" t="s">
        <v>3</v>
      </c>
      <c r="D132" s="2" t="s">
        <v>8</v>
      </c>
      <c r="E132" s="2" t="s">
        <v>13</v>
      </c>
      <c r="F132" s="2" t="s">
        <v>6</v>
      </c>
      <c r="G132" s="2" t="s">
        <v>5</v>
      </c>
      <c r="H132" s="2"/>
      <c r="I132" s="2"/>
      <c r="J132" s="2"/>
      <c r="K132" s="2"/>
    </row>
    <row r="133" spans="1:12" x14ac:dyDescent="0.2">
      <c r="A133" s="2" t="str">
        <f>B125</f>
        <v>diesel, burned in passenger car</v>
      </c>
      <c r="B133" s="2">
        <v>1</v>
      </c>
      <c r="C133" s="2" t="str">
        <f>B126</f>
        <v>RER</v>
      </c>
      <c r="D133" s="2" t="str">
        <f>B130</f>
        <v>megajoule</v>
      </c>
      <c r="E133" s="2"/>
      <c r="F133" s="2" t="s">
        <v>19</v>
      </c>
      <c r="G133" s="2" t="str">
        <f>B128</f>
        <v>heat</v>
      </c>
      <c r="H133" s="2"/>
      <c r="I133" s="2"/>
      <c r="J133" s="2"/>
      <c r="K133" s="2"/>
      <c r="L133" s="2"/>
    </row>
    <row r="134" spans="1:12" x14ac:dyDescent="0.2">
      <c r="A134" s="2" t="s">
        <v>45</v>
      </c>
      <c r="B134">
        <f>1/43</f>
        <v>2.3255813953488372E-2</v>
      </c>
      <c r="C134" t="s">
        <v>27</v>
      </c>
      <c r="D134" t="s">
        <v>9</v>
      </c>
      <c r="F134" t="s">
        <v>23</v>
      </c>
      <c r="G134" t="s">
        <v>46</v>
      </c>
    </row>
    <row r="135" spans="1:12" x14ac:dyDescent="0.2">
      <c r="A135" t="s">
        <v>47</v>
      </c>
      <c r="B135" s="3">
        <v>7.1455665432553858E-7</v>
      </c>
      <c r="D135" t="s">
        <v>9</v>
      </c>
      <c r="E135" t="s">
        <v>14</v>
      </c>
      <c r="F135" s="2" t="s">
        <v>15</v>
      </c>
      <c r="H135" s="3"/>
    </row>
    <row r="136" spans="1:12" x14ac:dyDescent="0.2">
      <c r="A136" t="s">
        <v>48</v>
      </c>
      <c r="B136" s="3">
        <v>3.2468920124586623E-7</v>
      </c>
      <c r="D136" t="s">
        <v>9</v>
      </c>
      <c r="E136" t="s">
        <v>14</v>
      </c>
      <c r="F136" s="2" t="s">
        <v>15</v>
      </c>
      <c r="H136" s="3"/>
    </row>
    <row r="137" spans="1:12" x14ac:dyDescent="0.2">
      <c r="A137" t="s">
        <v>49</v>
      </c>
      <c r="B137" s="3">
        <v>3.9534349472964383E-7</v>
      </c>
      <c r="D137" t="s">
        <v>9</v>
      </c>
      <c r="E137" t="s">
        <v>14</v>
      </c>
      <c r="F137" s="2" t="s">
        <v>15</v>
      </c>
      <c r="H137" s="3"/>
    </row>
    <row r="138" spans="1:12" x14ac:dyDescent="0.2">
      <c r="A138" t="s">
        <v>50</v>
      </c>
      <c r="B138" s="3">
        <v>3.7209280955662761E-7</v>
      </c>
      <c r="D138" t="s">
        <v>9</v>
      </c>
      <c r="E138" t="s">
        <v>14</v>
      </c>
      <c r="F138" s="2" t="s">
        <v>15</v>
      </c>
      <c r="H138" s="3"/>
    </row>
    <row r="139" spans="1:12" x14ac:dyDescent="0.2">
      <c r="A139" t="s">
        <v>51</v>
      </c>
      <c r="B139" s="3">
        <v>9.4995966427857817E-8</v>
      </c>
      <c r="D139" t="s">
        <v>9</v>
      </c>
      <c r="E139" t="s">
        <v>14</v>
      </c>
      <c r="F139" s="2" t="s">
        <v>15</v>
      </c>
      <c r="H139" s="3"/>
    </row>
    <row r="140" spans="1:12" x14ac:dyDescent="0.2">
      <c r="A140" t="s">
        <v>52</v>
      </c>
      <c r="B140" s="3">
        <v>2.186743705223342E-7</v>
      </c>
      <c r="D140" t="s">
        <v>9</v>
      </c>
      <c r="E140" t="s">
        <v>14</v>
      </c>
      <c r="F140" s="2" t="s">
        <v>15</v>
      </c>
      <c r="H140" s="3"/>
    </row>
    <row r="141" spans="1:12" x14ac:dyDescent="0.2">
      <c r="A141" t="s">
        <v>53</v>
      </c>
      <c r="B141" s="3">
        <v>1.2147463123534157E-8</v>
      </c>
      <c r="D141" t="s">
        <v>9</v>
      </c>
      <c r="E141" t="s">
        <v>14</v>
      </c>
      <c r="F141" s="2" t="s">
        <v>15</v>
      </c>
      <c r="H141" s="3"/>
    </row>
    <row r="142" spans="1:12" x14ac:dyDescent="0.2">
      <c r="A142" t="s">
        <v>54</v>
      </c>
      <c r="B142" s="3">
        <v>2.3255800597289225E-10</v>
      </c>
      <c r="D142" t="s">
        <v>9</v>
      </c>
      <c r="E142" t="s">
        <v>14</v>
      </c>
      <c r="F142" s="2" t="s">
        <v>15</v>
      </c>
      <c r="H142" s="3"/>
    </row>
    <row r="143" spans="1:12" x14ac:dyDescent="0.2">
      <c r="A143" t="s">
        <v>55</v>
      </c>
      <c r="B143">
        <f>B134*3.15</f>
        <v>7.3255813953488375E-2</v>
      </c>
      <c r="D143" t="s">
        <v>9</v>
      </c>
      <c r="E143" t="s">
        <v>14</v>
      </c>
      <c r="F143" s="2" t="s">
        <v>15</v>
      </c>
      <c r="H143" s="3"/>
    </row>
    <row r="144" spans="1:12" x14ac:dyDescent="0.2">
      <c r="A144" t="s">
        <v>56</v>
      </c>
      <c r="B144" s="3">
        <v>2.1069404153243686E-5</v>
      </c>
      <c r="D144" t="s">
        <v>9</v>
      </c>
      <c r="E144" t="s">
        <v>14</v>
      </c>
      <c r="F144" s="2" t="s">
        <v>15</v>
      </c>
      <c r="H144" s="3"/>
    </row>
    <row r="145" spans="1:8" x14ac:dyDescent="0.2">
      <c r="A145" t="s">
        <v>57</v>
      </c>
      <c r="B145" s="3">
        <v>1.1627900298644613E-9</v>
      </c>
      <c r="D145" t="s">
        <v>9</v>
      </c>
      <c r="E145" t="s">
        <v>14</v>
      </c>
      <c r="F145" s="2" t="s">
        <v>15</v>
      </c>
      <c r="H145" s="3"/>
    </row>
    <row r="146" spans="1:8" x14ac:dyDescent="0.2">
      <c r="A146" t="s">
        <v>58</v>
      </c>
      <c r="B146" s="3">
        <v>2.3255800597289222E-12</v>
      </c>
      <c r="D146" t="s">
        <v>9</v>
      </c>
      <c r="E146" t="s">
        <v>14</v>
      </c>
      <c r="F146" s="2" t="s">
        <v>15</v>
      </c>
      <c r="H146" s="3"/>
    </row>
    <row r="147" spans="1:8" x14ac:dyDescent="0.2">
      <c r="A147" t="s">
        <v>59</v>
      </c>
      <c r="B147" s="3">
        <v>3.9534861015391682E-8</v>
      </c>
      <c r="D147" t="s">
        <v>9</v>
      </c>
      <c r="E147" t="s">
        <v>14</v>
      </c>
      <c r="F147" s="2" t="s">
        <v>15</v>
      </c>
      <c r="H147" s="3"/>
    </row>
    <row r="148" spans="1:8" x14ac:dyDescent="0.2">
      <c r="A148" t="s">
        <v>60</v>
      </c>
      <c r="B148" s="3">
        <v>7.1789570411210658E-8</v>
      </c>
      <c r="D148" t="s">
        <v>9</v>
      </c>
      <c r="E148" t="s">
        <v>14</v>
      </c>
      <c r="F148" s="2" t="s">
        <v>15</v>
      </c>
      <c r="H148" s="3"/>
    </row>
    <row r="149" spans="1:8" x14ac:dyDescent="0.2">
      <c r="A149" t="s">
        <v>61</v>
      </c>
      <c r="B149" s="3">
        <v>1.1627900298644611E-6</v>
      </c>
      <c r="D149" t="s">
        <v>9</v>
      </c>
      <c r="E149" t="s">
        <v>14</v>
      </c>
      <c r="F149" s="2" t="s">
        <v>15</v>
      </c>
      <c r="H149" s="3"/>
    </row>
    <row r="150" spans="1:8" x14ac:dyDescent="0.2">
      <c r="A150" t="s">
        <v>62</v>
      </c>
      <c r="B150" s="3">
        <v>3.646242366932188E-8</v>
      </c>
      <c r="D150" t="s">
        <v>9</v>
      </c>
      <c r="E150" t="s">
        <v>14</v>
      </c>
      <c r="F150" s="2" t="s">
        <v>15</v>
      </c>
      <c r="H150" s="3"/>
    </row>
    <row r="151" spans="1:8" x14ac:dyDescent="0.2">
      <c r="A151" t="s">
        <v>63</v>
      </c>
      <c r="B151" s="3">
        <v>1.2114072625668476E-6</v>
      </c>
      <c r="D151" t="s">
        <v>9</v>
      </c>
      <c r="E151" t="s">
        <v>14</v>
      </c>
      <c r="F151" s="2" t="s">
        <v>15</v>
      </c>
      <c r="H151" s="3"/>
    </row>
    <row r="152" spans="1:8" x14ac:dyDescent="0.2">
      <c r="A152" t="s">
        <v>64</v>
      </c>
      <c r="B152" s="3">
        <v>1.3252688602888143E-6</v>
      </c>
      <c r="D152" t="s">
        <v>9</v>
      </c>
      <c r="E152" t="s">
        <v>14</v>
      </c>
      <c r="F152" s="2" t="s">
        <v>15</v>
      </c>
      <c r="H152" s="3"/>
    </row>
    <row r="153" spans="1:8" x14ac:dyDescent="0.2">
      <c r="A153" t="s">
        <v>65</v>
      </c>
      <c r="B153" s="3">
        <v>2.2087814338146904E-8</v>
      </c>
      <c r="D153" t="s">
        <v>9</v>
      </c>
      <c r="E153" t="s">
        <v>14</v>
      </c>
      <c r="F153" s="2" t="s">
        <v>15</v>
      </c>
      <c r="H153" s="3"/>
    </row>
    <row r="154" spans="1:8" x14ac:dyDescent="0.2">
      <c r="A154" t="s">
        <v>66</v>
      </c>
      <c r="B154" s="3">
        <v>1.9186035492763611E-15</v>
      </c>
      <c r="D154" t="s">
        <v>9</v>
      </c>
      <c r="E154" t="s">
        <v>14</v>
      </c>
      <c r="F154" s="2" t="s">
        <v>15</v>
      </c>
      <c r="H154" s="3"/>
    </row>
    <row r="155" spans="1:8" x14ac:dyDescent="0.2">
      <c r="A155" t="s">
        <v>67</v>
      </c>
      <c r="B155" s="3">
        <v>4.6511601194578451E-13</v>
      </c>
      <c r="D155" t="s">
        <v>9</v>
      </c>
      <c r="E155" t="s">
        <v>14</v>
      </c>
      <c r="F155" s="2" t="s">
        <v>15</v>
      </c>
      <c r="H155" s="3"/>
    </row>
    <row r="156" spans="1:8" x14ac:dyDescent="0.2">
      <c r="A156" t="s">
        <v>68</v>
      </c>
      <c r="B156" s="3">
        <v>6.6447090752701953E-7</v>
      </c>
      <c r="D156" t="s">
        <v>9</v>
      </c>
      <c r="E156" t="s">
        <v>14</v>
      </c>
      <c r="F156" s="2" t="s">
        <v>15</v>
      </c>
      <c r="H156" s="3"/>
    </row>
    <row r="157" spans="1:8" x14ac:dyDescent="0.2">
      <c r="A157" t="s">
        <v>69</v>
      </c>
      <c r="B157" s="3">
        <v>1.3252688602888143E-7</v>
      </c>
      <c r="D157" t="s">
        <v>9</v>
      </c>
      <c r="E157" t="s">
        <v>14</v>
      </c>
      <c r="F157" s="2" t="s">
        <v>15</v>
      </c>
      <c r="H157" s="3"/>
    </row>
    <row r="158" spans="1:8" x14ac:dyDescent="0.2">
      <c r="A158" t="s">
        <v>70</v>
      </c>
      <c r="B158" s="3">
        <v>5.8566933256401625E-6</v>
      </c>
      <c r="D158" t="s">
        <v>9</v>
      </c>
      <c r="E158" t="s">
        <v>14</v>
      </c>
      <c r="F158" s="2" t="s">
        <v>15</v>
      </c>
      <c r="H158" s="3"/>
    </row>
    <row r="159" spans="1:8" x14ac:dyDescent="0.2">
      <c r="A159" t="s">
        <v>71</v>
      </c>
      <c r="B159" s="3">
        <v>1.6279060418102458E-9</v>
      </c>
      <c r="D159" t="s">
        <v>9</v>
      </c>
      <c r="E159" t="s">
        <v>14</v>
      </c>
      <c r="F159" s="2" t="s">
        <v>15</v>
      </c>
      <c r="H159" s="3"/>
    </row>
    <row r="160" spans="1:8" x14ac:dyDescent="0.2">
      <c r="A160" t="s">
        <v>72</v>
      </c>
      <c r="B160">
        <v>2.2614048584510013E-4</v>
      </c>
      <c r="D160" t="s">
        <v>9</v>
      </c>
      <c r="E160" t="s">
        <v>14</v>
      </c>
      <c r="F160" s="2" t="s">
        <v>15</v>
      </c>
      <c r="H160" s="3"/>
    </row>
    <row r="161" spans="1:12" x14ac:dyDescent="0.2">
      <c r="A161" t="s">
        <v>73</v>
      </c>
      <c r="B161" s="3">
        <v>4.2883696301401334E-9</v>
      </c>
      <c r="D161" t="s">
        <v>9</v>
      </c>
      <c r="E161" t="s">
        <v>14</v>
      </c>
      <c r="F161" s="2" t="s">
        <v>15</v>
      </c>
      <c r="H161" s="3"/>
    </row>
    <row r="162" spans="1:12" x14ac:dyDescent="0.2">
      <c r="A162" t="s">
        <v>74</v>
      </c>
      <c r="B162" s="3">
        <v>6.3929447213629726E-7</v>
      </c>
      <c r="D162" t="s">
        <v>9</v>
      </c>
      <c r="E162" t="s">
        <v>14</v>
      </c>
      <c r="F162" s="2" t="s">
        <v>15</v>
      </c>
      <c r="H162" s="3"/>
    </row>
    <row r="163" spans="1:12" x14ac:dyDescent="0.2">
      <c r="A163" t="s">
        <v>75</v>
      </c>
      <c r="B163" s="3">
        <v>4.417562867629381E-9</v>
      </c>
      <c r="D163" t="s">
        <v>9</v>
      </c>
      <c r="E163" t="s">
        <v>14</v>
      </c>
      <c r="F163" s="2" t="s">
        <v>15</v>
      </c>
      <c r="H163" s="3"/>
    </row>
    <row r="164" spans="1:12" x14ac:dyDescent="0.2">
      <c r="A164" t="s">
        <v>76</v>
      </c>
      <c r="B164" s="3">
        <v>1.2147463123534157E-8</v>
      </c>
      <c r="D164" t="s">
        <v>9</v>
      </c>
      <c r="E164" t="s">
        <v>14</v>
      </c>
      <c r="F164" s="2" t="s">
        <v>15</v>
      </c>
      <c r="H164" s="3"/>
    </row>
    <row r="165" spans="1:12" x14ac:dyDescent="0.2">
      <c r="A165" t="s">
        <v>77</v>
      </c>
      <c r="B165" s="3">
        <v>3.9768082958024133E-7</v>
      </c>
      <c r="D165" t="s">
        <v>9</v>
      </c>
      <c r="E165" t="s">
        <v>14</v>
      </c>
      <c r="F165" s="2" t="s">
        <v>15</v>
      </c>
      <c r="H165" s="3"/>
    </row>
    <row r="166" spans="1:12" x14ac:dyDescent="0.2">
      <c r="A166" t="s">
        <v>78</v>
      </c>
      <c r="B166" s="3">
        <v>2.3255800597289225E-10</v>
      </c>
      <c r="D166" t="s">
        <v>9</v>
      </c>
      <c r="E166" t="s">
        <v>14</v>
      </c>
      <c r="F166" s="2" t="s">
        <v>15</v>
      </c>
      <c r="H166" s="3"/>
    </row>
    <row r="167" spans="1:12" x14ac:dyDescent="0.2">
      <c r="A167" t="s">
        <v>79</v>
      </c>
      <c r="B167" s="3">
        <v>4.0869969387591558E-8</v>
      </c>
      <c r="D167" t="s">
        <v>9</v>
      </c>
      <c r="E167" t="s">
        <v>14</v>
      </c>
      <c r="F167" s="2" t="s">
        <v>15</v>
      </c>
      <c r="H167" s="3"/>
    </row>
    <row r="168" spans="1:12" x14ac:dyDescent="0.2">
      <c r="A168" t="s">
        <v>80</v>
      </c>
      <c r="B168" s="3">
        <v>4.651160119457845E-7</v>
      </c>
      <c r="D168" t="s">
        <v>9</v>
      </c>
      <c r="E168" t="s">
        <v>14</v>
      </c>
      <c r="F168" s="2" t="s">
        <v>15</v>
      </c>
      <c r="H168" s="3"/>
    </row>
    <row r="169" spans="1:12" x14ac:dyDescent="0.2">
      <c r="A169" t="s">
        <v>81</v>
      </c>
      <c r="B169" s="3">
        <v>7.619711612948033E-8</v>
      </c>
      <c r="D169" t="s">
        <v>9</v>
      </c>
      <c r="E169" t="s">
        <v>14</v>
      </c>
      <c r="F169" s="2" t="s">
        <v>15</v>
      </c>
      <c r="H169" s="3"/>
    </row>
    <row r="170" spans="1:12" x14ac:dyDescent="0.2">
      <c r="A170" t="s">
        <v>82</v>
      </c>
      <c r="B170" s="3">
        <v>2.3255800597289226E-8</v>
      </c>
      <c r="D170" t="s">
        <v>9</v>
      </c>
      <c r="E170" t="s">
        <v>14</v>
      </c>
      <c r="F170" s="2" t="s">
        <v>15</v>
      </c>
      <c r="H170" s="3"/>
    </row>
    <row r="171" spans="1:12" x14ac:dyDescent="0.2">
      <c r="A171" t="s">
        <v>83</v>
      </c>
      <c r="B171" s="3">
        <v>6.7382024692940973E-8</v>
      </c>
      <c r="D171" t="s">
        <v>9</v>
      </c>
      <c r="E171" t="s">
        <v>14</v>
      </c>
      <c r="F171" s="2" t="s">
        <v>15</v>
      </c>
      <c r="H171" s="3"/>
    </row>
    <row r="172" spans="1:12" x14ac:dyDescent="0.2">
      <c r="A172" t="s">
        <v>84</v>
      </c>
      <c r="B172" s="3">
        <v>2.9821053643838246E-8</v>
      </c>
      <c r="D172" t="s">
        <v>9</v>
      </c>
      <c r="E172" t="s">
        <v>14</v>
      </c>
      <c r="F172" s="2" t="s">
        <v>15</v>
      </c>
      <c r="H172" s="3"/>
    </row>
    <row r="173" spans="1:12" x14ac:dyDescent="0.2">
      <c r="F173" s="2"/>
      <c r="H173" s="3"/>
    </row>
    <row r="174" spans="1:12" x14ac:dyDescent="0.2">
      <c r="A174" s="1" t="s">
        <v>2</v>
      </c>
      <c r="B174" s="1" t="s">
        <v>93</v>
      </c>
      <c r="C174" s="2"/>
      <c r="D174" s="2"/>
      <c r="E174" s="2"/>
      <c r="F174" s="2"/>
      <c r="G174" s="2"/>
      <c r="H174" s="2"/>
    </row>
    <row r="175" spans="1:12" x14ac:dyDescent="0.2">
      <c r="A175" s="2" t="s">
        <v>3</v>
      </c>
      <c r="B175" s="2" t="s">
        <v>18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2" t="s">
        <v>4</v>
      </c>
      <c r="B176" s="2">
        <v>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2" t="s">
        <v>5</v>
      </c>
      <c r="B177" s="2" t="s">
        <v>1</v>
      </c>
      <c r="C177" s="2"/>
      <c r="D177" s="2"/>
      <c r="E177" s="2"/>
      <c r="F177" s="2"/>
      <c r="G177" s="2"/>
      <c r="H177" s="2"/>
      <c r="I177" s="2"/>
      <c r="J177" s="2"/>
    </row>
    <row r="178" spans="1:12" x14ac:dyDescent="0.2">
      <c r="A178" s="2" t="s">
        <v>6</v>
      </c>
      <c r="B178" s="2" t="s">
        <v>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2" t="s">
        <v>8</v>
      </c>
      <c r="B179" s="2" t="s">
        <v>17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1" t="s">
        <v>10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2" t="s">
        <v>11</v>
      </c>
      <c r="B181" s="2" t="s">
        <v>12</v>
      </c>
      <c r="C181" s="2" t="s">
        <v>3</v>
      </c>
      <c r="D181" s="2" t="s">
        <v>8</v>
      </c>
      <c r="E181" s="2" t="s">
        <v>13</v>
      </c>
      <c r="F181" s="2" t="s">
        <v>6</v>
      </c>
      <c r="G181" s="2" t="s">
        <v>5</v>
      </c>
      <c r="H181" s="2"/>
      <c r="I181" s="2"/>
      <c r="J181" s="2"/>
      <c r="K181" s="2"/>
    </row>
    <row r="182" spans="1:12" x14ac:dyDescent="0.2">
      <c r="A182" s="2" t="str">
        <f>B174</f>
        <v>petrol, burned in passenger car</v>
      </c>
      <c r="B182" s="2">
        <v>1</v>
      </c>
      <c r="C182" s="2" t="str">
        <f>B175</f>
        <v>RER</v>
      </c>
      <c r="D182" s="2" t="str">
        <f>B179</f>
        <v>megajoule</v>
      </c>
      <c r="E182" s="2"/>
      <c r="F182" s="2" t="s">
        <v>19</v>
      </c>
      <c r="G182" s="2" t="str">
        <f>B177</f>
        <v>heat</v>
      </c>
      <c r="H182" s="2"/>
      <c r="I182" s="2"/>
      <c r="J182" s="2"/>
      <c r="K182" s="2"/>
      <c r="L182" s="2"/>
    </row>
    <row r="183" spans="1:12" x14ac:dyDescent="0.2">
      <c r="A183" t="s">
        <v>85</v>
      </c>
      <c r="B183">
        <f>1/42.6</f>
        <v>2.3474178403755867E-2</v>
      </c>
      <c r="C183" t="s">
        <v>27</v>
      </c>
      <c r="D183" t="s">
        <v>9</v>
      </c>
      <c r="F183" t="s">
        <v>23</v>
      </c>
      <c r="G183" t="s">
        <v>86</v>
      </c>
    </row>
    <row r="184" spans="1:12" x14ac:dyDescent="0.2">
      <c r="A184" t="s">
        <v>87</v>
      </c>
      <c r="B184" s="3">
        <v>1.4547114129662022E-7</v>
      </c>
      <c r="D184" t="s">
        <v>9</v>
      </c>
      <c r="E184" t="s">
        <v>14</v>
      </c>
      <c r="F184" s="2" t="s">
        <v>15</v>
      </c>
      <c r="H184" s="3"/>
    </row>
    <row r="185" spans="1:12" x14ac:dyDescent="0.2">
      <c r="A185" t="s">
        <v>88</v>
      </c>
      <c r="B185" s="3">
        <v>2.3599288167039204E-6</v>
      </c>
      <c r="D185" t="s">
        <v>9</v>
      </c>
      <c r="E185" t="s">
        <v>14</v>
      </c>
      <c r="F185" s="2" t="s">
        <v>15</v>
      </c>
      <c r="H185" s="3"/>
    </row>
    <row r="186" spans="1:12" x14ac:dyDescent="0.2">
      <c r="A186" t="s">
        <v>47</v>
      </c>
      <c r="B186" s="3">
        <v>6.4176573052336623E-8</v>
      </c>
      <c r="D186" t="s">
        <v>9</v>
      </c>
      <c r="E186" t="s">
        <v>14</v>
      </c>
      <c r="F186" s="2" t="s">
        <v>15</v>
      </c>
      <c r="H186" s="3"/>
    </row>
    <row r="187" spans="1:12" x14ac:dyDescent="0.2">
      <c r="A187" t="s">
        <v>48</v>
      </c>
      <c r="B187" s="3">
        <v>5.2181249284002014E-8</v>
      </c>
      <c r="D187" t="s">
        <v>9</v>
      </c>
      <c r="E187" t="s">
        <v>14</v>
      </c>
      <c r="F187" s="2" t="s">
        <v>15</v>
      </c>
      <c r="H187" s="3"/>
    </row>
    <row r="188" spans="1:12" x14ac:dyDescent="0.2">
      <c r="A188" t="s">
        <v>49</v>
      </c>
      <c r="B188" s="3">
        <v>1.6258913648856724E-8</v>
      </c>
      <c r="D188" t="s">
        <v>9</v>
      </c>
      <c r="E188" t="s">
        <v>14</v>
      </c>
      <c r="F188" s="2" t="s">
        <v>15</v>
      </c>
      <c r="H188" s="3"/>
    </row>
    <row r="189" spans="1:12" x14ac:dyDescent="0.2">
      <c r="A189" t="s">
        <v>50</v>
      </c>
      <c r="B189" s="3">
        <v>7.0422535211267627E-7</v>
      </c>
      <c r="D189" t="s">
        <v>9</v>
      </c>
      <c r="E189" t="s">
        <v>14</v>
      </c>
      <c r="F189" s="2" t="s">
        <v>15</v>
      </c>
      <c r="H189" s="3"/>
    </row>
    <row r="190" spans="1:12" x14ac:dyDescent="0.2">
      <c r="A190" t="s">
        <v>51</v>
      </c>
      <c r="B190" s="3">
        <v>1.8823431144155847E-8</v>
      </c>
      <c r="D190" t="s">
        <v>9</v>
      </c>
      <c r="E190" t="s">
        <v>14</v>
      </c>
      <c r="F190" s="2" t="s">
        <v>15</v>
      </c>
      <c r="H190" s="3"/>
    </row>
    <row r="191" spans="1:12" x14ac:dyDescent="0.2">
      <c r="A191" t="s">
        <v>52</v>
      </c>
      <c r="B191" s="3">
        <v>1.2876677795875375E-6</v>
      </c>
      <c r="D191" t="s">
        <v>9</v>
      </c>
      <c r="E191" t="s">
        <v>14</v>
      </c>
      <c r="F191" s="2" t="s">
        <v>15</v>
      </c>
      <c r="H191" s="3"/>
    </row>
    <row r="192" spans="1:12" x14ac:dyDescent="0.2">
      <c r="A192" t="s">
        <v>53</v>
      </c>
      <c r="B192" s="3">
        <v>2.4210190597681178E-6</v>
      </c>
      <c r="D192" t="s">
        <v>9</v>
      </c>
      <c r="E192" t="s">
        <v>14</v>
      </c>
      <c r="F192" s="2" t="s">
        <v>15</v>
      </c>
      <c r="H192" s="3"/>
    </row>
    <row r="193" spans="1:8" x14ac:dyDescent="0.2">
      <c r="A193" t="s">
        <v>54</v>
      </c>
      <c r="B193" s="3">
        <v>2.3474178403755876E-10</v>
      </c>
      <c r="D193" t="s">
        <v>9</v>
      </c>
      <c r="E193" t="s">
        <v>14</v>
      </c>
      <c r="F193" s="2" t="s">
        <v>15</v>
      </c>
      <c r="H193" s="3"/>
    </row>
    <row r="194" spans="1:8" x14ac:dyDescent="0.2">
      <c r="A194" t="s">
        <v>55</v>
      </c>
      <c r="B194">
        <v>7.4647887323943687E-2</v>
      </c>
      <c r="D194" t="s">
        <v>9</v>
      </c>
      <c r="E194" t="s">
        <v>14</v>
      </c>
      <c r="F194" s="2" t="s">
        <v>15</v>
      </c>
      <c r="H194" s="3"/>
    </row>
    <row r="195" spans="1:8" x14ac:dyDescent="0.2">
      <c r="A195" t="s">
        <v>56</v>
      </c>
      <c r="B195">
        <v>1.2822587476495615E-4</v>
      </c>
      <c r="D195" t="s">
        <v>9</v>
      </c>
      <c r="E195" t="s">
        <v>14</v>
      </c>
      <c r="F195" s="2" t="s">
        <v>15</v>
      </c>
      <c r="H195" s="3"/>
    </row>
    <row r="196" spans="1:8" x14ac:dyDescent="0.2">
      <c r="A196" t="s">
        <v>57</v>
      </c>
      <c r="B196" s="3">
        <v>1.173708920187794E-9</v>
      </c>
      <c r="D196" t="s">
        <v>9</v>
      </c>
      <c r="E196" t="s">
        <v>14</v>
      </c>
      <c r="F196" s="2" t="s">
        <v>15</v>
      </c>
      <c r="H196" s="3"/>
    </row>
    <row r="197" spans="1:8" x14ac:dyDescent="0.2">
      <c r="A197" t="s">
        <v>58</v>
      </c>
      <c r="B197" s="3">
        <v>2.3474178403755881E-12</v>
      </c>
      <c r="D197" t="s">
        <v>9</v>
      </c>
      <c r="E197" t="s">
        <v>14</v>
      </c>
      <c r="F197" s="2" t="s">
        <v>15</v>
      </c>
      <c r="H197" s="3"/>
    </row>
    <row r="198" spans="1:8" x14ac:dyDescent="0.2">
      <c r="A198" t="s">
        <v>59</v>
      </c>
      <c r="B198" s="3">
        <v>3.9906103286384993E-8</v>
      </c>
      <c r="D198" t="s">
        <v>9</v>
      </c>
      <c r="E198" t="s">
        <v>14</v>
      </c>
      <c r="F198" s="2" t="s">
        <v>15</v>
      </c>
      <c r="H198" s="3"/>
    </row>
    <row r="199" spans="1:8" x14ac:dyDescent="0.2">
      <c r="A199" t="s">
        <v>60</v>
      </c>
      <c r="B199" s="3">
        <v>9.7553481893140337E-8</v>
      </c>
      <c r="D199" t="s">
        <v>9</v>
      </c>
      <c r="E199" t="s">
        <v>14</v>
      </c>
      <c r="F199" s="2" t="s">
        <v>15</v>
      </c>
      <c r="H199" s="3"/>
    </row>
    <row r="200" spans="1:8" x14ac:dyDescent="0.2">
      <c r="A200" t="s">
        <v>61</v>
      </c>
      <c r="B200" s="3">
        <v>3.0516431924882642E-6</v>
      </c>
      <c r="D200" t="s">
        <v>9</v>
      </c>
      <c r="E200" t="s">
        <v>14</v>
      </c>
      <c r="F200" s="2" t="s">
        <v>15</v>
      </c>
      <c r="H200" s="3"/>
    </row>
    <row r="201" spans="1:8" x14ac:dyDescent="0.2">
      <c r="A201" t="s">
        <v>62</v>
      </c>
      <c r="B201" s="3">
        <v>3.738595604189168E-7</v>
      </c>
      <c r="D201" t="s">
        <v>9</v>
      </c>
      <c r="E201" t="s">
        <v>14</v>
      </c>
      <c r="F201" s="2" t="s">
        <v>15</v>
      </c>
      <c r="H201" s="3"/>
    </row>
    <row r="202" spans="1:8" x14ac:dyDescent="0.2">
      <c r="A202" t="s">
        <v>89</v>
      </c>
      <c r="B202" s="3">
        <v>8.4158173387917866E-9</v>
      </c>
      <c r="D202" t="s">
        <v>9</v>
      </c>
      <c r="E202" t="s">
        <v>14</v>
      </c>
      <c r="F202" s="2" t="s">
        <v>15</v>
      </c>
      <c r="H202" s="3"/>
    </row>
    <row r="203" spans="1:8" x14ac:dyDescent="0.2">
      <c r="A203" t="s">
        <v>63</v>
      </c>
      <c r="B203" s="3">
        <v>6.2458409966156062E-7</v>
      </c>
      <c r="D203" t="s">
        <v>9</v>
      </c>
      <c r="E203" t="s">
        <v>14</v>
      </c>
      <c r="F203" s="2" t="s">
        <v>15</v>
      </c>
      <c r="H203" s="3"/>
    </row>
    <row r="204" spans="1:8" x14ac:dyDescent="0.2">
      <c r="A204" t="s">
        <v>64</v>
      </c>
      <c r="B204" s="3">
        <v>1.4547114129662022E-7</v>
      </c>
      <c r="D204" t="s">
        <v>9</v>
      </c>
      <c r="E204" t="s">
        <v>14</v>
      </c>
      <c r="F204" s="2" t="s">
        <v>15</v>
      </c>
      <c r="H204" s="3"/>
    </row>
    <row r="205" spans="1:8" x14ac:dyDescent="0.2">
      <c r="A205" t="s">
        <v>65</v>
      </c>
      <c r="B205" s="3">
        <v>6.3317491509246337E-8</v>
      </c>
      <c r="D205" t="s">
        <v>9</v>
      </c>
      <c r="E205" t="s">
        <v>14</v>
      </c>
      <c r="F205" s="2" t="s">
        <v>15</v>
      </c>
      <c r="H205" s="3"/>
    </row>
    <row r="206" spans="1:8" x14ac:dyDescent="0.2">
      <c r="A206" t="s">
        <v>90</v>
      </c>
      <c r="B206" s="3">
        <v>1.3777122524373701E-7</v>
      </c>
      <c r="D206" t="s">
        <v>9</v>
      </c>
      <c r="E206" t="s">
        <v>14</v>
      </c>
      <c r="F206" s="2" t="s">
        <v>15</v>
      </c>
      <c r="H206" s="3"/>
    </row>
    <row r="207" spans="1:8" x14ac:dyDescent="0.2">
      <c r="A207" t="s">
        <v>66</v>
      </c>
      <c r="B207" s="3">
        <v>3.5211267605633819E-11</v>
      </c>
      <c r="D207" t="s">
        <v>9</v>
      </c>
      <c r="E207" t="s">
        <v>14</v>
      </c>
      <c r="F207" s="2" t="s">
        <v>15</v>
      </c>
      <c r="H207" s="3"/>
    </row>
    <row r="208" spans="1:8" x14ac:dyDescent="0.2">
      <c r="A208" t="s">
        <v>67</v>
      </c>
      <c r="B208" s="3">
        <v>1.6431924882629114E-12</v>
      </c>
      <c r="D208" t="s">
        <v>9</v>
      </c>
      <c r="E208" t="s">
        <v>14</v>
      </c>
      <c r="F208" s="2" t="s">
        <v>15</v>
      </c>
      <c r="H208" s="3"/>
    </row>
    <row r="209" spans="1:8" x14ac:dyDescent="0.2">
      <c r="A209" t="s">
        <v>68</v>
      </c>
      <c r="B209" s="3">
        <v>5.7558463387048561E-6</v>
      </c>
      <c r="D209" t="s">
        <v>9</v>
      </c>
      <c r="E209" t="s">
        <v>14</v>
      </c>
      <c r="F209" s="2" t="s">
        <v>15</v>
      </c>
      <c r="H209" s="3"/>
    </row>
    <row r="210" spans="1:8" x14ac:dyDescent="0.2">
      <c r="A210" t="s">
        <v>69</v>
      </c>
      <c r="B210" s="3">
        <v>4.2794987979867499E-9</v>
      </c>
      <c r="D210" t="s">
        <v>9</v>
      </c>
      <c r="E210" t="s">
        <v>14</v>
      </c>
      <c r="F210" s="2" t="s">
        <v>15</v>
      </c>
      <c r="H210" s="3"/>
    </row>
    <row r="211" spans="1:8" x14ac:dyDescent="0.2">
      <c r="A211" t="s">
        <v>70</v>
      </c>
      <c r="B211" s="3">
        <v>2.1817489411000107E-5</v>
      </c>
      <c r="D211" t="s">
        <v>9</v>
      </c>
      <c r="E211" t="s">
        <v>14</v>
      </c>
      <c r="F211" s="2" t="s">
        <v>15</v>
      </c>
      <c r="H211" s="3"/>
    </row>
    <row r="212" spans="1:8" x14ac:dyDescent="0.2">
      <c r="A212" t="s">
        <v>71</v>
      </c>
      <c r="B212" s="3">
        <v>1.6431924882629115E-9</v>
      </c>
      <c r="D212" t="s">
        <v>9</v>
      </c>
      <c r="E212" t="s">
        <v>14</v>
      </c>
      <c r="F212" s="2" t="s">
        <v>15</v>
      </c>
      <c r="H212" s="3"/>
    </row>
    <row r="213" spans="1:8" x14ac:dyDescent="0.2">
      <c r="A213" t="s">
        <v>72</v>
      </c>
      <c r="B213" s="3">
        <v>1.0423522722828692E-5</v>
      </c>
      <c r="D213" t="s">
        <v>9</v>
      </c>
      <c r="E213" t="s">
        <v>14</v>
      </c>
      <c r="F213" s="2" t="s">
        <v>15</v>
      </c>
      <c r="H213" s="3"/>
    </row>
    <row r="214" spans="1:8" x14ac:dyDescent="0.2">
      <c r="A214" t="s">
        <v>73</v>
      </c>
      <c r="B214" s="3">
        <v>8.1690140845070448E-10</v>
      </c>
      <c r="D214" t="s">
        <v>9</v>
      </c>
      <c r="E214" t="s">
        <v>14</v>
      </c>
      <c r="F214" s="2" t="s">
        <v>15</v>
      </c>
      <c r="H214" s="3"/>
    </row>
    <row r="215" spans="1:8" x14ac:dyDescent="0.2">
      <c r="A215" t="s">
        <v>74</v>
      </c>
      <c r="B215" s="3">
        <v>3.3122366161369572E-7</v>
      </c>
      <c r="D215" t="s">
        <v>9</v>
      </c>
      <c r="E215" t="s">
        <v>14</v>
      </c>
      <c r="F215" s="2" t="s">
        <v>15</v>
      </c>
      <c r="H215" s="3"/>
    </row>
    <row r="216" spans="1:8" x14ac:dyDescent="0.2">
      <c r="A216" t="s">
        <v>75</v>
      </c>
      <c r="B216" s="3">
        <v>2.7827878429139121E-6</v>
      </c>
      <c r="D216" t="s">
        <v>9</v>
      </c>
      <c r="E216" t="s">
        <v>14</v>
      </c>
      <c r="F216" s="2" t="s">
        <v>15</v>
      </c>
      <c r="H216" s="3"/>
    </row>
    <row r="217" spans="1:8" x14ac:dyDescent="0.2">
      <c r="A217" t="s">
        <v>76</v>
      </c>
      <c r="B217" s="3">
        <v>1.789116858072825E-6</v>
      </c>
      <c r="D217" t="s">
        <v>9</v>
      </c>
      <c r="E217" t="s">
        <v>14</v>
      </c>
      <c r="F217" s="2" t="s">
        <v>15</v>
      </c>
      <c r="H217" s="3"/>
    </row>
    <row r="218" spans="1:8" x14ac:dyDescent="0.2">
      <c r="A218" t="s">
        <v>91</v>
      </c>
      <c r="B218" s="3">
        <v>4.7122213530248159E-8</v>
      </c>
      <c r="D218" t="s">
        <v>9</v>
      </c>
      <c r="E218" t="s">
        <v>14</v>
      </c>
      <c r="F218" s="2" t="s">
        <v>15</v>
      </c>
      <c r="H218" s="3"/>
    </row>
    <row r="219" spans="1:8" x14ac:dyDescent="0.2">
      <c r="A219" t="s">
        <v>77</v>
      </c>
      <c r="B219" s="3">
        <v>3.2676916472359795E-7</v>
      </c>
      <c r="D219" t="s">
        <v>9</v>
      </c>
      <c r="E219" t="s">
        <v>14</v>
      </c>
      <c r="F219" s="2" t="s">
        <v>15</v>
      </c>
      <c r="H219" s="3"/>
    </row>
    <row r="220" spans="1:8" x14ac:dyDescent="0.2">
      <c r="A220" t="s">
        <v>78</v>
      </c>
      <c r="B220" s="3">
        <v>2.3474178403755876E-10</v>
      </c>
      <c r="D220" t="s">
        <v>9</v>
      </c>
      <c r="E220" t="s">
        <v>14</v>
      </c>
      <c r="F220" s="2" t="s">
        <v>15</v>
      </c>
      <c r="H220" s="3"/>
    </row>
    <row r="221" spans="1:8" x14ac:dyDescent="0.2">
      <c r="A221" t="s">
        <v>79</v>
      </c>
      <c r="B221" s="3">
        <v>8.6417239667896019E-8</v>
      </c>
      <c r="D221" t="s">
        <v>9</v>
      </c>
      <c r="E221" t="s">
        <v>14</v>
      </c>
      <c r="F221" s="2" t="s">
        <v>15</v>
      </c>
      <c r="H221" s="3"/>
    </row>
    <row r="222" spans="1:8" x14ac:dyDescent="0.2">
      <c r="A222" t="s">
        <v>80</v>
      </c>
      <c r="B222" s="3">
        <v>4.6948356807511755E-7</v>
      </c>
      <c r="D222" t="s">
        <v>9</v>
      </c>
      <c r="E222" t="s">
        <v>14</v>
      </c>
      <c r="F222" s="2" t="s">
        <v>15</v>
      </c>
      <c r="H222" s="3"/>
    </row>
    <row r="223" spans="1:8" x14ac:dyDescent="0.2">
      <c r="A223" t="s">
        <v>81</v>
      </c>
      <c r="B223" s="3">
        <v>2.4137009577343855E-6</v>
      </c>
      <c r="D223" t="s">
        <v>9</v>
      </c>
      <c r="E223" t="s">
        <v>14</v>
      </c>
      <c r="F223" s="2" t="s">
        <v>15</v>
      </c>
      <c r="H223" s="3"/>
    </row>
    <row r="224" spans="1:8" x14ac:dyDescent="0.2">
      <c r="A224" t="s">
        <v>82</v>
      </c>
      <c r="B224" s="3">
        <v>2.3474178403755879E-8</v>
      </c>
      <c r="D224" t="s">
        <v>9</v>
      </c>
      <c r="E224" t="s">
        <v>14</v>
      </c>
      <c r="F224" s="2" t="s">
        <v>15</v>
      </c>
      <c r="H224" s="3"/>
    </row>
    <row r="225" spans="1:12" x14ac:dyDescent="0.2">
      <c r="A225" t="s">
        <v>83</v>
      </c>
      <c r="B225" s="3">
        <v>1.0417159155842839E-6</v>
      </c>
      <c r="D225" t="s">
        <v>9</v>
      </c>
      <c r="E225" t="s">
        <v>14</v>
      </c>
      <c r="F225" s="2" t="s">
        <v>15</v>
      </c>
      <c r="H225" s="3"/>
    </row>
    <row r="226" spans="1:12" x14ac:dyDescent="0.2">
      <c r="A226" t="s">
        <v>84</v>
      </c>
      <c r="B226" s="3">
        <v>2.4967455068997787E-7</v>
      </c>
      <c r="D226" t="s">
        <v>9</v>
      </c>
      <c r="E226" t="s">
        <v>14</v>
      </c>
      <c r="F226" s="2" t="s">
        <v>15</v>
      </c>
      <c r="H226" s="3"/>
    </row>
    <row r="228" spans="1:12" x14ac:dyDescent="0.2">
      <c r="A228" s="1" t="s">
        <v>2</v>
      </c>
      <c r="B228" s="1" t="s">
        <v>94</v>
      </c>
      <c r="C228" s="2"/>
      <c r="D228" s="2"/>
      <c r="E228" s="2"/>
      <c r="F228" s="2"/>
      <c r="G228" s="2"/>
      <c r="H228" s="2"/>
    </row>
    <row r="229" spans="1:12" x14ac:dyDescent="0.2">
      <c r="A229" s="2" t="s">
        <v>3</v>
      </c>
      <c r="B229" s="2" t="s">
        <v>18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2" t="s">
        <v>4</v>
      </c>
      <c r="B230" s="2">
        <v>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2" t="s">
        <v>5</v>
      </c>
      <c r="B231" s="2" t="s">
        <v>1</v>
      </c>
      <c r="C231" s="2"/>
      <c r="D231" s="2"/>
      <c r="E231" s="2"/>
      <c r="F231" s="2"/>
      <c r="G231" s="2"/>
      <c r="H231" s="2"/>
      <c r="I231" s="2"/>
      <c r="J231" s="2"/>
    </row>
    <row r="232" spans="1:12" x14ac:dyDescent="0.2">
      <c r="A232" s="2" t="s">
        <v>6</v>
      </c>
      <c r="B232" s="2" t="s">
        <v>7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2" t="s">
        <v>8</v>
      </c>
      <c r="B233" s="2" t="s">
        <v>17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1" t="s">
        <v>10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2" t="s">
        <v>11</v>
      </c>
      <c r="B235" s="2" t="s">
        <v>12</v>
      </c>
      <c r="C235" s="2" t="s">
        <v>3</v>
      </c>
      <c r="D235" s="2" t="s">
        <v>8</v>
      </c>
      <c r="E235" s="2" t="s">
        <v>13</v>
      </c>
      <c r="F235" s="2" t="s">
        <v>6</v>
      </c>
      <c r="G235" s="2" t="s">
        <v>5</v>
      </c>
      <c r="H235" s="2"/>
      <c r="I235" s="2"/>
      <c r="J235" s="2"/>
      <c r="K235" s="2"/>
    </row>
    <row r="236" spans="1:12" x14ac:dyDescent="0.2">
      <c r="A236" s="2" t="str">
        <f>B228</f>
        <v>diesel, burned in heavy-duty vehicle</v>
      </c>
      <c r="B236" s="2">
        <v>1</v>
      </c>
      <c r="C236" s="2" t="str">
        <f>B229</f>
        <v>RER</v>
      </c>
      <c r="D236" s="2" t="str">
        <f>B233</f>
        <v>megajoule</v>
      </c>
      <c r="E236" s="2"/>
      <c r="F236" s="2" t="s">
        <v>19</v>
      </c>
      <c r="G236" s="2" t="str">
        <f>B231</f>
        <v>heat</v>
      </c>
      <c r="H236" s="2"/>
      <c r="I236" s="2"/>
      <c r="J236" s="2"/>
      <c r="K236" s="2"/>
      <c r="L236" s="2"/>
    </row>
    <row r="237" spans="1:12" x14ac:dyDescent="0.2">
      <c r="A237" s="2" t="s">
        <v>45</v>
      </c>
      <c r="B237">
        <f>1/43</f>
        <v>2.3255813953488372E-2</v>
      </c>
      <c r="C237" t="s">
        <v>27</v>
      </c>
      <c r="D237" t="s">
        <v>9</v>
      </c>
      <c r="F237" t="s">
        <v>23</v>
      </c>
      <c r="G237" t="s">
        <v>46</v>
      </c>
    </row>
    <row r="238" spans="1:12" x14ac:dyDescent="0.2">
      <c r="A238" t="s">
        <v>47</v>
      </c>
      <c r="B238" s="3">
        <v>9.0891902402005496E-8</v>
      </c>
      <c r="D238" t="s">
        <v>9</v>
      </c>
      <c r="E238" t="s">
        <v>14</v>
      </c>
      <c r="F238" s="2" t="s">
        <v>15</v>
      </c>
      <c r="H238" s="3"/>
      <c r="J238" s="3"/>
    </row>
    <row r="239" spans="1:12" x14ac:dyDescent="0.2">
      <c r="A239" t="s">
        <v>49</v>
      </c>
      <c r="B239" s="3">
        <v>3.5203209464194309E-8</v>
      </c>
      <c r="D239" t="s">
        <v>9</v>
      </c>
      <c r="E239" t="s">
        <v>14</v>
      </c>
      <c r="F239" s="2" t="s">
        <v>15</v>
      </c>
      <c r="H239" s="3"/>
    </row>
    <row r="240" spans="1:12" x14ac:dyDescent="0.2">
      <c r="A240" t="s">
        <v>50</v>
      </c>
      <c r="B240" s="3">
        <v>2.2775546498939349E-7</v>
      </c>
      <c r="D240" t="s">
        <v>9</v>
      </c>
      <c r="E240" t="s">
        <v>14</v>
      </c>
      <c r="F240" s="2" t="s">
        <v>15</v>
      </c>
      <c r="H240" s="3"/>
    </row>
    <row r="241" spans="1:9" x14ac:dyDescent="0.2">
      <c r="A241" t="s">
        <v>95</v>
      </c>
      <c r="B241" s="3">
        <v>2.3255813953488445E-12</v>
      </c>
      <c r="D241" t="s">
        <v>9</v>
      </c>
      <c r="E241" t="s">
        <v>14</v>
      </c>
      <c r="F241" s="2" t="s">
        <v>15</v>
      </c>
      <c r="H241" s="3"/>
    </row>
    <row r="242" spans="1:9" x14ac:dyDescent="0.2">
      <c r="A242" t="s">
        <v>51</v>
      </c>
      <c r="B242" s="3">
        <v>2.7247681901736397E-8</v>
      </c>
      <c r="D242" t="s">
        <v>9</v>
      </c>
      <c r="E242" t="s">
        <v>14</v>
      </c>
      <c r="F242" s="2" t="s">
        <v>15</v>
      </c>
      <c r="H242" s="3"/>
    </row>
    <row r="243" spans="1:9" x14ac:dyDescent="0.2">
      <c r="A243" t="s">
        <v>52</v>
      </c>
      <c r="B243" s="3">
        <v>1.3922173234392214E-9</v>
      </c>
      <c r="D243" t="s">
        <v>9</v>
      </c>
      <c r="E243" t="s">
        <v>14</v>
      </c>
      <c r="F243" s="2" t="s">
        <v>15</v>
      </c>
      <c r="H243" s="3"/>
    </row>
    <row r="244" spans="1:9" x14ac:dyDescent="0.2">
      <c r="A244" t="s">
        <v>53</v>
      </c>
      <c r="B244" s="3">
        <v>2.9833228359550366E-9</v>
      </c>
      <c r="D244" t="s">
        <v>9</v>
      </c>
      <c r="E244" t="s">
        <v>14</v>
      </c>
      <c r="F244" s="2" t="s">
        <v>15</v>
      </c>
      <c r="H244" s="3"/>
    </row>
    <row r="245" spans="1:9" x14ac:dyDescent="0.2">
      <c r="A245" t="s">
        <v>54</v>
      </c>
      <c r="B245" s="3">
        <v>2.0232558139597954E-10</v>
      </c>
      <c r="D245" t="s">
        <v>9</v>
      </c>
      <c r="E245" t="s">
        <v>14</v>
      </c>
      <c r="F245" s="2" t="s">
        <v>15</v>
      </c>
      <c r="H245" s="3"/>
    </row>
    <row r="246" spans="1:9" x14ac:dyDescent="0.2">
      <c r="A246" t="s">
        <v>55</v>
      </c>
      <c r="B246">
        <v>6.9708852499276011E-2</v>
      </c>
      <c r="D246" t="s">
        <v>9</v>
      </c>
      <c r="E246" t="s">
        <v>14</v>
      </c>
      <c r="F246" s="2" t="s">
        <v>15</v>
      </c>
      <c r="H246" s="3"/>
      <c r="I246" s="3"/>
    </row>
    <row r="247" spans="1:9" x14ac:dyDescent="0.2">
      <c r="A247" t="s">
        <v>56</v>
      </c>
      <c r="B247" s="3">
        <v>6.3521092350262397E-5</v>
      </c>
      <c r="D247" t="s">
        <v>9</v>
      </c>
      <c r="E247" t="s">
        <v>14</v>
      </c>
      <c r="F247" s="2" t="s">
        <v>15</v>
      </c>
      <c r="H247" s="3"/>
    </row>
    <row r="248" spans="1:9" x14ac:dyDescent="0.2">
      <c r="A248" t="s">
        <v>57</v>
      </c>
      <c r="B248" s="3">
        <v>6.9767441860586501E-10</v>
      </c>
      <c r="D248" t="s">
        <v>9</v>
      </c>
      <c r="E248" t="s">
        <v>14</v>
      </c>
      <c r="F248" s="2" t="s">
        <v>15</v>
      </c>
      <c r="H248" s="3"/>
    </row>
    <row r="249" spans="1:9" x14ac:dyDescent="0.2">
      <c r="A249" t="s">
        <v>58</v>
      </c>
      <c r="B249" s="3">
        <v>1.3953488372165768E-12</v>
      </c>
      <c r="D249" t="s">
        <v>9</v>
      </c>
      <c r="E249" t="s">
        <v>14</v>
      </c>
      <c r="F249" s="2" t="s">
        <v>15</v>
      </c>
      <c r="H249" s="3"/>
    </row>
    <row r="250" spans="1:9" x14ac:dyDescent="0.2">
      <c r="A250" t="s">
        <v>59</v>
      </c>
      <c r="B250" s="3">
        <v>4.9302325581458507E-10</v>
      </c>
      <c r="D250" t="s">
        <v>9</v>
      </c>
      <c r="E250" t="s">
        <v>14</v>
      </c>
      <c r="F250" s="2" t="s">
        <v>15</v>
      </c>
      <c r="H250" s="3"/>
    </row>
    <row r="251" spans="1:9" x14ac:dyDescent="0.2">
      <c r="A251" t="s">
        <v>61</v>
      </c>
      <c r="B251" s="3">
        <v>3.7969387682723317E-6</v>
      </c>
      <c r="D251" t="s">
        <v>9</v>
      </c>
      <c r="E251" t="s">
        <v>14</v>
      </c>
      <c r="F251" s="2" t="s">
        <v>15</v>
      </c>
      <c r="H251" s="3"/>
    </row>
    <row r="252" spans="1:9" x14ac:dyDescent="0.2">
      <c r="A252" t="s">
        <v>62</v>
      </c>
      <c r="B252" s="3">
        <v>5.966645671897956E-10</v>
      </c>
      <c r="D252" t="s">
        <v>9</v>
      </c>
      <c r="E252" t="s">
        <v>14</v>
      </c>
      <c r="F252" s="2" t="s">
        <v>15</v>
      </c>
      <c r="H252" s="3"/>
    </row>
    <row r="253" spans="1:9" x14ac:dyDescent="0.2">
      <c r="A253" t="s">
        <v>64</v>
      </c>
      <c r="B253" s="3">
        <v>1.6706607881343357E-7</v>
      </c>
      <c r="D253" t="s">
        <v>9</v>
      </c>
      <c r="E253" t="s">
        <v>14</v>
      </c>
      <c r="F253" s="2" t="s">
        <v>15</v>
      </c>
      <c r="H253" s="3"/>
    </row>
    <row r="254" spans="1:9" x14ac:dyDescent="0.2">
      <c r="A254" t="s">
        <v>65</v>
      </c>
      <c r="B254" s="3">
        <v>5.9666456718979566E-9</v>
      </c>
      <c r="D254" t="s">
        <v>9</v>
      </c>
      <c r="E254" t="s">
        <v>14</v>
      </c>
      <c r="F254" s="2" t="s">
        <v>15</v>
      </c>
      <c r="H254" s="3"/>
    </row>
    <row r="255" spans="1:9" x14ac:dyDescent="0.2">
      <c r="A255" t="s">
        <v>66</v>
      </c>
      <c r="B255" s="3">
        <v>1.2116279069793652E-9</v>
      </c>
      <c r="D255" t="s">
        <v>9</v>
      </c>
      <c r="E255" t="s">
        <v>14</v>
      </c>
      <c r="F255" s="2" t="s">
        <v>15</v>
      </c>
      <c r="H255" s="3"/>
    </row>
    <row r="256" spans="1:9" x14ac:dyDescent="0.2">
      <c r="A256" t="s">
        <v>67</v>
      </c>
      <c r="B256" s="3">
        <v>1.2325581395334337E-10</v>
      </c>
      <c r="D256" t="s">
        <v>9</v>
      </c>
      <c r="E256" t="s">
        <v>14</v>
      </c>
      <c r="F256" s="2" t="s">
        <v>15</v>
      </c>
      <c r="H256" s="3"/>
    </row>
    <row r="257" spans="1:8" x14ac:dyDescent="0.2">
      <c r="A257" t="s">
        <v>68</v>
      </c>
      <c r="B257" s="3">
        <v>4.890693292186907E-8</v>
      </c>
      <c r="D257" t="s">
        <v>9</v>
      </c>
      <c r="E257" t="s">
        <v>14</v>
      </c>
      <c r="F257" s="2" t="s">
        <v>15</v>
      </c>
      <c r="H257" s="3"/>
    </row>
    <row r="258" spans="1:8" x14ac:dyDescent="0.2">
      <c r="A258" t="s">
        <v>70</v>
      </c>
      <c r="B258" s="3">
        <v>1.6155687597619975E-6</v>
      </c>
      <c r="D258" t="s">
        <v>9</v>
      </c>
      <c r="E258" t="s">
        <v>14</v>
      </c>
      <c r="F258" s="2" t="s">
        <v>15</v>
      </c>
      <c r="H258" s="3"/>
    </row>
    <row r="259" spans="1:8" x14ac:dyDescent="0.2">
      <c r="A259" t="s">
        <v>71</v>
      </c>
      <c r="B259" s="3">
        <v>2.0465116279127991E-10</v>
      </c>
      <c r="D259" t="s">
        <v>9</v>
      </c>
      <c r="E259" t="s">
        <v>14</v>
      </c>
      <c r="F259" s="2" t="s">
        <v>15</v>
      </c>
      <c r="H259" s="3"/>
    </row>
    <row r="260" spans="1:8" x14ac:dyDescent="0.2">
      <c r="A260" t="s">
        <v>72</v>
      </c>
      <c r="B260" s="3">
        <v>3.1855518160413698E-5</v>
      </c>
      <c r="D260" t="s">
        <v>9</v>
      </c>
      <c r="E260" t="s">
        <v>14</v>
      </c>
      <c r="F260" s="2" t="s">
        <v>15</v>
      </c>
      <c r="H260" s="3"/>
    </row>
    <row r="261" spans="1:8" x14ac:dyDescent="0.2">
      <c r="A261" t="s">
        <v>73</v>
      </c>
      <c r="B261" s="3">
        <v>1.8186046511685154E-9</v>
      </c>
      <c r="D261" t="s">
        <v>9</v>
      </c>
      <c r="E261" t="s">
        <v>14</v>
      </c>
      <c r="F261" s="2" t="s">
        <v>15</v>
      </c>
      <c r="H261" s="3"/>
    </row>
    <row r="262" spans="1:8" x14ac:dyDescent="0.2">
      <c r="A262" t="s">
        <v>74</v>
      </c>
      <c r="B262" s="3">
        <v>2.8746541895445575E-7</v>
      </c>
      <c r="D262" t="s">
        <v>9</v>
      </c>
      <c r="E262" t="s">
        <v>14</v>
      </c>
      <c r="F262" s="2" t="s">
        <v>15</v>
      </c>
      <c r="H262" s="3"/>
    </row>
    <row r="263" spans="1:8" x14ac:dyDescent="0.2">
      <c r="A263" t="s">
        <v>75</v>
      </c>
      <c r="B263" s="3">
        <v>1.193329134380803E-9</v>
      </c>
      <c r="D263" t="s">
        <v>9</v>
      </c>
      <c r="E263" t="s">
        <v>14</v>
      </c>
      <c r="F263" s="2" t="s">
        <v>15</v>
      </c>
      <c r="H263" s="3"/>
    </row>
    <row r="264" spans="1:8" x14ac:dyDescent="0.2">
      <c r="A264" t="s">
        <v>76</v>
      </c>
      <c r="B264" s="3">
        <v>1.9888818906326523E-9</v>
      </c>
      <c r="D264" t="s">
        <v>9</v>
      </c>
      <c r="E264" t="s">
        <v>14</v>
      </c>
      <c r="F264" s="2" t="s">
        <v>15</v>
      </c>
      <c r="H264" s="3"/>
    </row>
    <row r="265" spans="1:8" x14ac:dyDescent="0.2">
      <c r="A265" t="s">
        <v>78</v>
      </c>
      <c r="B265" s="3">
        <v>2.3255813953488445E-12</v>
      </c>
      <c r="D265" t="s">
        <v>9</v>
      </c>
      <c r="E265" t="s">
        <v>14</v>
      </c>
      <c r="F265" s="2" t="s">
        <v>15</v>
      </c>
      <c r="H265" s="3"/>
    </row>
    <row r="266" spans="1:8" x14ac:dyDescent="0.2">
      <c r="A266" t="s">
        <v>79</v>
      </c>
      <c r="B266" s="3">
        <v>1.1137738587550121E-8</v>
      </c>
      <c r="D266" t="s">
        <v>9</v>
      </c>
      <c r="E266" t="s">
        <v>14</v>
      </c>
      <c r="F266" s="2" t="s">
        <v>15</v>
      </c>
      <c r="H266" s="3"/>
    </row>
    <row r="267" spans="1:8" x14ac:dyDescent="0.2">
      <c r="A267" t="s">
        <v>80</v>
      </c>
      <c r="B267" s="3">
        <v>3.7893614887488559E-7</v>
      </c>
      <c r="D267" t="s">
        <v>9</v>
      </c>
      <c r="E267" t="s">
        <v>14</v>
      </c>
      <c r="F267" s="2" t="s">
        <v>15</v>
      </c>
      <c r="H267" s="3"/>
    </row>
    <row r="268" spans="1:8" x14ac:dyDescent="0.2">
      <c r="A268" t="s">
        <v>81</v>
      </c>
      <c r="B268" s="3">
        <v>1.9888818906326521E-10</v>
      </c>
      <c r="D268" t="s">
        <v>9</v>
      </c>
      <c r="E268" t="s">
        <v>14</v>
      </c>
      <c r="F268" s="2" t="s">
        <v>15</v>
      </c>
      <c r="H268" s="3"/>
    </row>
    <row r="269" spans="1:8" x14ac:dyDescent="0.2">
      <c r="A269" t="s">
        <v>82</v>
      </c>
      <c r="B269" s="3">
        <v>4.04186046512172E-8</v>
      </c>
      <c r="D269" t="s">
        <v>9</v>
      </c>
      <c r="E269" t="s">
        <v>14</v>
      </c>
      <c r="F269" s="2" t="s">
        <v>15</v>
      </c>
      <c r="H269" s="3"/>
    </row>
    <row r="270" spans="1:8" x14ac:dyDescent="0.2">
      <c r="A270" t="s">
        <v>83</v>
      </c>
      <c r="B270" s="3">
        <v>1.9491042528173333E-8</v>
      </c>
      <c r="D270" t="s">
        <v>9</v>
      </c>
      <c r="E270" t="s">
        <v>14</v>
      </c>
      <c r="F270" s="2" t="s">
        <v>15</v>
      </c>
      <c r="H270" s="3"/>
    </row>
    <row r="271" spans="1:8" x14ac:dyDescent="0.2">
      <c r="A271" t="s">
        <v>84</v>
      </c>
      <c r="B271" s="3">
        <v>7.9555275625427259E-9</v>
      </c>
      <c r="D271" t="s">
        <v>9</v>
      </c>
      <c r="E271" t="s">
        <v>14</v>
      </c>
      <c r="F271" s="2" t="s">
        <v>15</v>
      </c>
      <c r="H271" s="3"/>
    </row>
    <row r="273" spans="1:12" x14ac:dyDescent="0.2">
      <c r="A273" s="1" t="s">
        <v>2</v>
      </c>
      <c r="B273" s="1" t="s">
        <v>96</v>
      </c>
      <c r="C273" s="2"/>
      <c r="D273" s="2"/>
      <c r="E273" s="2"/>
      <c r="F273" s="2"/>
      <c r="G273" s="2"/>
      <c r="H273" s="2"/>
    </row>
    <row r="274" spans="1:12" x14ac:dyDescent="0.2">
      <c r="A274" s="2" t="s">
        <v>3</v>
      </c>
      <c r="B274" s="2" t="s">
        <v>18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2" t="s">
        <v>4</v>
      </c>
      <c r="B275" s="2">
        <v>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2" t="s">
        <v>5</v>
      </c>
      <c r="B276" s="2" t="s">
        <v>1</v>
      </c>
      <c r="C276" s="2"/>
      <c r="D276" s="2"/>
      <c r="E276" s="2"/>
      <c r="F276" s="2"/>
      <c r="G276" s="2"/>
      <c r="H276" s="2"/>
      <c r="I276" s="2"/>
      <c r="J276" s="2"/>
    </row>
    <row r="277" spans="1:12" x14ac:dyDescent="0.2">
      <c r="A277" s="2" t="s">
        <v>6</v>
      </c>
      <c r="B277" s="2" t="s">
        <v>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2" t="s">
        <v>8</v>
      </c>
      <c r="B278" s="2" t="s">
        <v>17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1" t="s">
        <v>10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2" t="s">
        <v>11</v>
      </c>
      <c r="B280" s="2" t="s">
        <v>12</v>
      </c>
      <c r="C280" s="2" t="s">
        <v>3</v>
      </c>
      <c r="D280" s="2" t="s">
        <v>8</v>
      </c>
      <c r="E280" s="2" t="s">
        <v>13</v>
      </c>
      <c r="F280" s="2" t="s">
        <v>6</v>
      </c>
      <c r="G280" s="2" t="s">
        <v>5</v>
      </c>
      <c r="H280" s="2"/>
      <c r="I280" s="2"/>
      <c r="J280" s="2"/>
      <c r="K280" s="2"/>
    </row>
    <row r="281" spans="1:12" x14ac:dyDescent="0.2">
      <c r="A281" s="2" t="str">
        <f>B273</f>
        <v>compressed gas, burned in passenger car</v>
      </c>
      <c r="B281" s="2">
        <v>1</v>
      </c>
      <c r="C281" s="2" t="str">
        <f>B274</f>
        <v>RER</v>
      </c>
      <c r="D281" s="2" t="str">
        <f>B278</f>
        <v>megajoule</v>
      </c>
      <c r="E281" s="2"/>
      <c r="F281" s="2" t="s">
        <v>19</v>
      </c>
      <c r="G281" s="2" t="str">
        <f>B276</f>
        <v>heat</v>
      </c>
      <c r="H281" s="2"/>
      <c r="I281" s="2"/>
      <c r="J281" s="2"/>
      <c r="K281" s="2"/>
      <c r="L281" s="2"/>
    </row>
    <row r="282" spans="1:12" x14ac:dyDescent="0.2">
      <c r="A282" t="s">
        <v>97</v>
      </c>
      <c r="B282">
        <f>1/36</f>
        <v>2.7777777777777776E-2</v>
      </c>
      <c r="C282" t="s">
        <v>27</v>
      </c>
      <c r="D282" t="s">
        <v>99</v>
      </c>
      <c r="F282" t="s">
        <v>23</v>
      </c>
      <c r="G282" t="s">
        <v>98</v>
      </c>
    </row>
    <row r="283" spans="1:12" x14ac:dyDescent="0.2">
      <c r="A283" t="s">
        <v>50</v>
      </c>
      <c r="B283" s="3">
        <v>4.4166666666666577E-6</v>
      </c>
      <c r="D283" t="s">
        <v>9</v>
      </c>
      <c r="E283" t="s">
        <v>14</v>
      </c>
      <c r="F283" s="2" t="s">
        <v>15</v>
      </c>
      <c r="H283" s="3"/>
    </row>
    <row r="284" spans="1:12" x14ac:dyDescent="0.2">
      <c r="A284" t="s">
        <v>52</v>
      </c>
      <c r="B284" s="3">
        <v>7.5082705379565517E-7</v>
      </c>
      <c r="D284" t="s">
        <v>9</v>
      </c>
      <c r="E284" t="s">
        <v>14</v>
      </c>
      <c r="F284" s="2" t="s">
        <v>15</v>
      </c>
      <c r="H284" s="3"/>
    </row>
    <row r="285" spans="1:12" x14ac:dyDescent="0.2">
      <c r="A285" t="s">
        <v>55</v>
      </c>
      <c r="B285">
        <v>5.5944444444444442E-2</v>
      </c>
      <c r="D285" t="s">
        <v>9</v>
      </c>
      <c r="E285" t="s">
        <v>14</v>
      </c>
      <c r="F285" s="2" t="s">
        <v>15</v>
      </c>
      <c r="H285" s="3"/>
    </row>
    <row r="286" spans="1:12" x14ac:dyDescent="0.2">
      <c r="A286" t="s">
        <v>56</v>
      </c>
      <c r="B286">
        <v>2.6360440412565261E-4</v>
      </c>
      <c r="D286" t="s">
        <v>9</v>
      </c>
      <c r="E286" t="s">
        <v>14</v>
      </c>
      <c r="F286" s="2" t="s">
        <v>15</v>
      </c>
      <c r="H286" s="3"/>
    </row>
    <row r="287" spans="1:12" x14ac:dyDescent="0.2">
      <c r="A287" t="s">
        <v>61</v>
      </c>
      <c r="B287" s="3">
        <v>9.6666666666666532E-7</v>
      </c>
      <c r="D287" t="s">
        <v>9</v>
      </c>
      <c r="E287" t="s">
        <v>14</v>
      </c>
      <c r="F287" s="2" t="s">
        <v>15</v>
      </c>
      <c r="H287" s="3"/>
    </row>
    <row r="288" spans="1:12" x14ac:dyDescent="0.2">
      <c r="A288" t="s">
        <v>67</v>
      </c>
      <c r="B288" s="3">
        <v>2.7750000000000002E-10</v>
      </c>
      <c r="D288" t="s">
        <v>9</v>
      </c>
      <c r="E288" t="s">
        <v>14</v>
      </c>
      <c r="F288" s="2" t="s">
        <v>15</v>
      </c>
      <c r="H288" s="3"/>
    </row>
    <row r="289" spans="1:12" x14ac:dyDescent="0.2">
      <c r="A289" t="s">
        <v>68</v>
      </c>
      <c r="B289" s="3">
        <v>1.606690212560312E-5</v>
      </c>
      <c r="D289" t="s">
        <v>9</v>
      </c>
      <c r="E289" t="s">
        <v>14</v>
      </c>
      <c r="F289" s="2" t="s">
        <v>15</v>
      </c>
      <c r="H289" s="3"/>
    </row>
    <row r="290" spans="1:12" x14ac:dyDescent="0.2">
      <c r="A290" t="s">
        <v>70</v>
      </c>
      <c r="B290" s="3">
        <v>6.8382126269474045E-6</v>
      </c>
      <c r="D290" t="s">
        <v>9</v>
      </c>
      <c r="E290" t="s">
        <v>14</v>
      </c>
      <c r="F290" s="2" t="s">
        <v>15</v>
      </c>
      <c r="H290" s="3"/>
    </row>
    <row r="291" spans="1:12" x14ac:dyDescent="0.2">
      <c r="A291" t="s">
        <v>72</v>
      </c>
      <c r="B291" s="3">
        <v>2.9605693862641999E-6</v>
      </c>
      <c r="D291" t="s">
        <v>9</v>
      </c>
      <c r="E291" t="s">
        <v>14</v>
      </c>
      <c r="F291" s="2" t="s">
        <v>15</v>
      </c>
      <c r="H291" s="3"/>
    </row>
    <row r="292" spans="1:12" x14ac:dyDescent="0.2">
      <c r="A292" t="s">
        <v>74</v>
      </c>
      <c r="B292" s="3">
        <v>1.4636237937232238E-7</v>
      </c>
      <c r="D292" t="s">
        <v>9</v>
      </c>
      <c r="E292" t="s">
        <v>14</v>
      </c>
      <c r="F292" s="2" t="s">
        <v>15</v>
      </c>
      <c r="H292" s="3"/>
    </row>
    <row r="293" spans="1:12" x14ac:dyDescent="0.2">
      <c r="A293" t="s">
        <v>80</v>
      </c>
      <c r="B293" s="3">
        <v>5.6430000000000142E-7</v>
      </c>
      <c r="D293" t="s">
        <v>9</v>
      </c>
      <c r="E293" t="s">
        <v>14</v>
      </c>
      <c r="F293" s="2" t="s">
        <v>15</v>
      </c>
      <c r="H293" s="3"/>
    </row>
    <row r="294" spans="1:12" x14ac:dyDescent="0.2">
      <c r="A294" t="s">
        <v>81</v>
      </c>
      <c r="B294" s="3">
        <v>2.2336471011856279E-6</v>
      </c>
      <c r="D294" t="s">
        <v>9</v>
      </c>
      <c r="E294" t="s">
        <v>14</v>
      </c>
      <c r="F294" s="2" t="s">
        <v>15</v>
      </c>
      <c r="H294" s="3"/>
    </row>
    <row r="296" spans="1:12" x14ac:dyDescent="0.2">
      <c r="A296" s="1" t="s">
        <v>2</v>
      </c>
      <c r="B296" s="1" t="s">
        <v>100</v>
      </c>
      <c r="C296" s="2"/>
      <c r="D296" s="2"/>
      <c r="E296" s="2"/>
      <c r="F296" s="2"/>
      <c r="G296" s="2"/>
      <c r="H296" s="2"/>
    </row>
    <row r="297" spans="1:12" x14ac:dyDescent="0.2">
      <c r="A297" s="2" t="s">
        <v>3</v>
      </c>
      <c r="B297" s="2" t="s">
        <v>18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2" t="s">
        <v>4</v>
      </c>
      <c r="B298" s="2">
        <v>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2" t="s">
        <v>5</v>
      </c>
      <c r="B299" s="2" t="s">
        <v>1</v>
      </c>
      <c r="C299" s="2"/>
      <c r="D299" s="2"/>
      <c r="E299" s="2"/>
      <c r="F299" s="2"/>
      <c r="G299" s="2"/>
      <c r="H299" s="2"/>
      <c r="I299" s="2"/>
      <c r="J299" s="2"/>
    </row>
    <row r="300" spans="1:12" x14ac:dyDescent="0.2">
      <c r="A300" s="2" t="s">
        <v>6</v>
      </c>
      <c r="B300" s="2" t="s">
        <v>7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2" t="s">
        <v>8</v>
      </c>
      <c r="B301" s="2" t="s">
        <v>17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1" t="s">
        <v>10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2" t="s">
        <v>11</v>
      </c>
      <c r="B303" s="2" t="s">
        <v>12</v>
      </c>
      <c r="C303" s="2" t="s">
        <v>3</v>
      </c>
      <c r="D303" s="2" t="s">
        <v>8</v>
      </c>
      <c r="E303" s="2" t="s">
        <v>13</v>
      </c>
      <c r="F303" s="2" t="s">
        <v>6</v>
      </c>
      <c r="G303" s="2" t="s">
        <v>5</v>
      </c>
      <c r="H303" s="2"/>
      <c r="I303" s="2"/>
      <c r="J303" s="2"/>
      <c r="K303" s="2"/>
    </row>
    <row r="304" spans="1:12" x14ac:dyDescent="0.2">
      <c r="A304" s="2" t="str">
        <f>B296</f>
        <v>kerosene, burned in aircraft</v>
      </c>
      <c r="B304" s="2">
        <v>1</v>
      </c>
      <c r="C304" s="2" t="str">
        <f>B297</f>
        <v>RER</v>
      </c>
      <c r="D304" s="2" t="str">
        <f>B301</f>
        <v>megajoule</v>
      </c>
      <c r="E304" s="2"/>
      <c r="F304" s="2" t="s">
        <v>19</v>
      </c>
      <c r="G304" s="2" t="str">
        <f>B299</f>
        <v>heat</v>
      </c>
      <c r="H304" s="2"/>
      <c r="I304" s="2"/>
      <c r="J304" s="2"/>
      <c r="K304" s="2"/>
      <c r="L304" s="2"/>
    </row>
    <row r="305" spans="1:8" x14ac:dyDescent="0.2">
      <c r="A305" t="s">
        <v>101</v>
      </c>
      <c r="B305">
        <f>1/43</f>
        <v>2.3255813953488372E-2</v>
      </c>
      <c r="C305" t="s">
        <v>27</v>
      </c>
      <c r="D305" t="s">
        <v>9</v>
      </c>
      <c r="F305" t="s">
        <v>23</v>
      </c>
      <c r="G305" t="s">
        <v>102</v>
      </c>
    </row>
    <row r="306" spans="1:8" x14ac:dyDescent="0.2">
      <c r="A306" t="s">
        <v>54</v>
      </c>
      <c r="B306" s="3">
        <v>2.1198518564846293E-10</v>
      </c>
      <c r="D306" t="s">
        <v>9</v>
      </c>
      <c r="E306" t="s">
        <v>104</v>
      </c>
      <c r="F306" s="2" t="s">
        <v>15</v>
      </c>
      <c r="H306" s="3"/>
    </row>
    <row r="307" spans="1:8" x14ac:dyDescent="0.2">
      <c r="A307" t="s">
        <v>54</v>
      </c>
      <c r="B307" s="3">
        <v>2.0573376279857471E-11</v>
      </c>
      <c r="D307" t="s">
        <v>9</v>
      </c>
      <c r="E307" t="s">
        <v>105</v>
      </c>
      <c r="F307" s="2" t="s">
        <v>15</v>
      </c>
      <c r="H307" s="3"/>
    </row>
    <row r="308" spans="1:8" x14ac:dyDescent="0.2">
      <c r="A308" t="s">
        <v>55</v>
      </c>
      <c r="B308">
        <v>6.6068583902493483E-2</v>
      </c>
      <c r="D308" t="s">
        <v>9</v>
      </c>
      <c r="E308" t="s">
        <v>104</v>
      </c>
      <c r="F308" s="2" t="s">
        <v>15</v>
      </c>
      <c r="H308" s="3"/>
    </row>
    <row r="309" spans="1:8" x14ac:dyDescent="0.2">
      <c r="A309" t="s">
        <v>55</v>
      </c>
      <c r="B309">
        <v>6.4120361938797945E-3</v>
      </c>
      <c r="D309" t="s">
        <v>9</v>
      </c>
      <c r="E309" t="s">
        <v>105</v>
      </c>
      <c r="F309" s="2" t="s">
        <v>15</v>
      </c>
      <c r="H309" s="3"/>
    </row>
    <row r="310" spans="1:8" x14ac:dyDescent="0.2">
      <c r="A310" t="s">
        <v>56</v>
      </c>
      <c r="B310" s="3">
        <v>4.9620580872355555E-5</v>
      </c>
      <c r="D310" t="s">
        <v>9</v>
      </c>
      <c r="E310" t="s">
        <v>104</v>
      </c>
      <c r="F310" s="2" t="s">
        <v>15</v>
      </c>
      <c r="H310" s="3"/>
    </row>
    <row r="311" spans="1:8" x14ac:dyDescent="0.2">
      <c r="A311" t="s">
        <v>56</v>
      </c>
      <c r="B311" s="3">
        <v>4.8157339611827094E-6</v>
      </c>
      <c r="D311" t="s">
        <v>9</v>
      </c>
      <c r="E311" t="s">
        <v>105</v>
      </c>
      <c r="F311" s="2" t="s">
        <v>15</v>
      </c>
      <c r="H311" s="3"/>
    </row>
    <row r="312" spans="1:8" x14ac:dyDescent="0.2">
      <c r="A312" t="s">
        <v>57</v>
      </c>
      <c r="B312" s="3">
        <v>1.0599259282423148E-9</v>
      </c>
      <c r="D312" t="s">
        <v>9</v>
      </c>
      <c r="E312" t="s">
        <v>104</v>
      </c>
      <c r="F312" s="2" t="s">
        <v>15</v>
      </c>
      <c r="H312" s="3"/>
    </row>
    <row r="313" spans="1:8" x14ac:dyDescent="0.2">
      <c r="A313" t="s">
        <v>57</v>
      </c>
      <c r="B313" s="3">
        <v>1.0286688139928735E-10</v>
      </c>
      <c r="D313" t="s">
        <v>9</v>
      </c>
      <c r="E313" t="s">
        <v>105</v>
      </c>
      <c r="F313" s="2" t="s">
        <v>15</v>
      </c>
      <c r="H313" s="3"/>
    </row>
    <row r="314" spans="1:8" x14ac:dyDescent="0.2">
      <c r="A314" t="s">
        <v>59</v>
      </c>
      <c r="B314" s="3">
        <v>3.6037375961879753E-8</v>
      </c>
      <c r="D314" t="s">
        <v>9</v>
      </c>
      <c r="E314" t="s">
        <v>104</v>
      </c>
      <c r="F314" s="2" t="s">
        <v>15</v>
      </c>
      <c r="H314" s="3"/>
    </row>
    <row r="315" spans="1:8" x14ac:dyDescent="0.2">
      <c r="A315" t="s">
        <v>59</v>
      </c>
      <c r="B315" s="3">
        <v>3.4974704476304713E-9</v>
      </c>
      <c r="D315" t="s">
        <v>9</v>
      </c>
      <c r="E315" t="s">
        <v>105</v>
      </c>
      <c r="F315" s="2" t="s">
        <v>15</v>
      </c>
      <c r="H315" s="3"/>
    </row>
    <row r="316" spans="1:8" x14ac:dyDescent="0.2">
      <c r="A316" t="s">
        <v>66</v>
      </c>
      <c r="B316" s="3">
        <v>4.2396949131060127E-7</v>
      </c>
      <c r="D316" t="s">
        <v>9</v>
      </c>
      <c r="E316" t="s">
        <v>104</v>
      </c>
      <c r="F316" s="2" t="s">
        <v>15</v>
      </c>
      <c r="H316" s="3"/>
    </row>
    <row r="317" spans="1:8" x14ac:dyDescent="0.2">
      <c r="A317" t="s">
        <v>66</v>
      </c>
      <c r="B317" s="3">
        <v>4.1146752559714943E-8</v>
      </c>
      <c r="D317" t="s">
        <v>9</v>
      </c>
      <c r="E317" t="s">
        <v>105</v>
      </c>
      <c r="F317" s="2" t="s">
        <v>15</v>
      </c>
      <c r="H317" s="3"/>
    </row>
    <row r="318" spans="1:8" x14ac:dyDescent="0.2">
      <c r="A318" t="s">
        <v>67</v>
      </c>
      <c r="B318" s="3">
        <v>1.4838945395665915E-12</v>
      </c>
      <c r="D318" t="s">
        <v>9</v>
      </c>
      <c r="E318" t="s">
        <v>104</v>
      </c>
      <c r="F318" s="2" t="s">
        <v>15</v>
      </c>
      <c r="H318" s="3"/>
    </row>
    <row r="319" spans="1:8" x14ac:dyDescent="0.2">
      <c r="A319" t="s">
        <v>67</v>
      </c>
      <c r="B319" s="3">
        <v>1.4401328196447244E-13</v>
      </c>
      <c r="D319" t="s">
        <v>9</v>
      </c>
      <c r="E319" t="s">
        <v>105</v>
      </c>
      <c r="F319" s="2" t="s">
        <v>15</v>
      </c>
      <c r="H319" s="3"/>
    </row>
    <row r="320" spans="1:8" x14ac:dyDescent="0.2">
      <c r="A320" t="s">
        <v>70</v>
      </c>
      <c r="B320" s="3">
        <v>4.9290146007471967E-6</v>
      </c>
      <c r="D320" t="s">
        <v>9</v>
      </c>
      <c r="E320" t="s">
        <v>104</v>
      </c>
      <c r="F320" s="2" t="s">
        <v>15</v>
      </c>
      <c r="H320" s="3"/>
    </row>
    <row r="321" spans="1:8" x14ac:dyDescent="0.2">
      <c r="A321" t="s">
        <v>70</v>
      </c>
      <c r="B321" s="3">
        <v>4.7836672595146453E-7</v>
      </c>
      <c r="D321" t="s">
        <v>9</v>
      </c>
      <c r="E321" t="s">
        <v>105</v>
      </c>
      <c r="F321" s="2" t="s">
        <v>15</v>
      </c>
      <c r="H321" s="3"/>
    </row>
    <row r="322" spans="1:8" x14ac:dyDescent="0.2">
      <c r="A322" t="s">
        <v>71</v>
      </c>
      <c r="B322" s="3">
        <v>1.4838945395665916E-9</v>
      </c>
      <c r="D322" t="s">
        <v>9</v>
      </c>
      <c r="E322" t="s">
        <v>104</v>
      </c>
      <c r="F322" s="2" t="s">
        <v>15</v>
      </c>
      <c r="H322" s="3"/>
    </row>
    <row r="323" spans="1:8" x14ac:dyDescent="0.2">
      <c r="A323" t="s">
        <v>71</v>
      </c>
      <c r="B323" s="3">
        <v>1.4401328196447246E-10</v>
      </c>
      <c r="D323" t="s">
        <v>9</v>
      </c>
      <c r="E323" t="s">
        <v>105</v>
      </c>
      <c r="F323" s="2" t="s">
        <v>15</v>
      </c>
      <c r="H323" s="3"/>
    </row>
    <row r="324" spans="1:8" x14ac:dyDescent="0.2">
      <c r="A324" t="s">
        <v>72</v>
      </c>
      <c r="B324">
        <v>3.0006653682198702E-4</v>
      </c>
      <c r="D324" t="s">
        <v>9</v>
      </c>
      <c r="E324" t="s">
        <v>104</v>
      </c>
      <c r="F324" s="2" t="s">
        <v>15</v>
      </c>
      <c r="H324" s="3"/>
    </row>
    <row r="325" spans="1:8" x14ac:dyDescent="0.2">
      <c r="A325" t="s">
        <v>72</v>
      </c>
      <c r="B325" s="3">
        <v>2.9121827432823326E-5</v>
      </c>
      <c r="D325" t="s">
        <v>9</v>
      </c>
      <c r="E325" t="s">
        <v>105</v>
      </c>
      <c r="F325" s="2" t="s">
        <v>15</v>
      </c>
      <c r="H325" s="3"/>
    </row>
    <row r="326" spans="1:8" x14ac:dyDescent="0.2">
      <c r="A326" t="s">
        <v>74</v>
      </c>
      <c r="B326" s="3">
        <v>3.8963858482936672E-6</v>
      </c>
      <c r="D326" t="s">
        <v>9</v>
      </c>
      <c r="E326" t="s">
        <v>104</v>
      </c>
      <c r="F326" s="2" t="s">
        <v>15</v>
      </c>
      <c r="H326" s="3"/>
    </row>
    <row r="327" spans="1:8" x14ac:dyDescent="0.2">
      <c r="A327" t="s">
        <v>74</v>
      </c>
      <c r="B327" s="3">
        <v>3.7814860338919342E-7</v>
      </c>
      <c r="D327" t="s">
        <v>9</v>
      </c>
      <c r="E327" t="s">
        <v>105</v>
      </c>
      <c r="F327" s="2" t="s">
        <v>15</v>
      </c>
      <c r="H327" s="3"/>
    </row>
    <row r="328" spans="1:8" x14ac:dyDescent="0.2">
      <c r="A328" t="s">
        <v>78</v>
      </c>
      <c r="B328" s="3">
        <v>2.1198518564846293E-10</v>
      </c>
      <c r="D328" t="s">
        <v>9</v>
      </c>
      <c r="E328" t="s">
        <v>104</v>
      </c>
      <c r="F328" s="2" t="s">
        <v>15</v>
      </c>
      <c r="H328" s="3"/>
    </row>
    <row r="329" spans="1:8" x14ac:dyDescent="0.2">
      <c r="A329" t="s">
        <v>78</v>
      </c>
      <c r="B329" s="3">
        <v>2.0573376279857471E-11</v>
      </c>
      <c r="D329" t="s">
        <v>9</v>
      </c>
      <c r="E329" t="s">
        <v>105</v>
      </c>
      <c r="F329" s="2" t="s">
        <v>15</v>
      </c>
      <c r="H329" s="3"/>
    </row>
    <row r="330" spans="1:8" x14ac:dyDescent="0.2">
      <c r="A330" t="s">
        <v>80</v>
      </c>
      <c r="B330" s="3">
        <v>1.7806699275346112E-5</v>
      </c>
      <c r="D330" t="s">
        <v>9</v>
      </c>
      <c r="E330" t="s">
        <v>104</v>
      </c>
      <c r="F330" s="2" t="s">
        <v>15</v>
      </c>
      <c r="H330" s="3"/>
    </row>
    <row r="331" spans="1:8" x14ac:dyDescent="0.2">
      <c r="A331" t="s">
        <v>80</v>
      </c>
      <c r="B331" s="3">
        <v>1.7281611435463185E-6</v>
      </c>
      <c r="D331" t="s">
        <v>9</v>
      </c>
      <c r="E331" t="s">
        <v>105</v>
      </c>
      <c r="F331" s="2" t="s">
        <v>15</v>
      </c>
      <c r="H331" s="3"/>
    </row>
    <row r="332" spans="1:8" x14ac:dyDescent="0.2">
      <c r="A332" t="s">
        <v>103</v>
      </c>
      <c r="B332" s="3">
        <v>1.6219731937580282E-7</v>
      </c>
      <c r="D332" t="s">
        <v>9</v>
      </c>
      <c r="E332" t="s">
        <v>104</v>
      </c>
      <c r="F332" s="2" t="s">
        <v>15</v>
      </c>
      <c r="H332" s="3"/>
    </row>
    <row r="333" spans="1:8" x14ac:dyDescent="0.2">
      <c r="A333" t="s">
        <v>103</v>
      </c>
      <c r="B333" s="3">
        <v>1.574145937016555E-8</v>
      </c>
      <c r="D333" t="s">
        <v>9</v>
      </c>
      <c r="E333" t="s">
        <v>105</v>
      </c>
      <c r="F333" s="2" t="s">
        <v>15</v>
      </c>
      <c r="H333" s="3"/>
    </row>
    <row r="334" spans="1:8" x14ac:dyDescent="0.2">
      <c r="A334" t="s">
        <v>82</v>
      </c>
      <c r="B334" s="3">
        <v>2.1198518564846295E-7</v>
      </c>
      <c r="D334" t="s">
        <v>9</v>
      </c>
      <c r="E334" t="s">
        <v>104</v>
      </c>
      <c r="F334" s="2" t="s">
        <v>15</v>
      </c>
      <c r="H334" s="3"/>
    </row>
    <row r="335" spans="1:8" x14ac:dyDescent="0.2">
      <c r="A335" t="s">
        <v>82</v>
      </c>
      <c r="B335" s="3">
        <v>2.0573376279857471E-8</v>
      </c>
      <c r="D335" t="s">
        <v>9</v>
      </c>
      <c r="E335" t="s">
        <v>105</v>
      </c>
      <c r="F335" s="2" t="s">
        <v>15</v>
      </c>
      <c r="H335" s="3"/>
    </row>
    <row r="337" spans="1:12" x14ac:dyDescent="0.2">
      <c r="A337" s="1" t="s">
        <v>2</v>
      </c>
      <c r="B337" s="1" t="s">
        <v>106</v>
      </c>
      <c r="C337" s="2"/>
      <c r="D337" s="2"/>
      <c r="E337" s="2"/>
      <c r="F337" s="2"/>
      <c r="G337" s="2"/>
      <c r="H337" s="2"/>
    </row>
    <row r="338" spans="1:12" x14ac:dyDescent="0.2">
      <c r="A338" s="2" t="s">
        <v>3</v>
      </c>
      <c r="B338" s="2" t="s">
        <v>18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2" t="s">
        <v>4</v>
      </c>
      <c r="B339" s="2">
        <v>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2" t="s">
        <v>5</v>
      </c>
      <c r="B340" s="2" t="s">
        <v>1</v>
      </c>
      <c r="C340" s="2"/>
      <c r="D340" s="2"/>
      <c r="E340" s="2"/>
      <c r="F340" s="2"/>
      <c r="G340" s="2"/>
      <c r="H340" s="2"/>
      <c r="I340" s="2"/>
      <c r="J340" s="2"/>
    </row>
    <row r="341" spans="1:12" x14ac:dyDescent="0.2">
      <c r="A341" s="2" t="s">
        <v>6</v>
      </c>
      <c r="B341" s="2" t="s">
        <v>7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2" t="s">
        <v>8</v>
      </c>
      <c r="B342" s="2" t="s">
        <v>17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1" t="s">
        <v>10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2" t="s">
        <v>11</v>
      </c>
      <c r="B344" s="2" t="s">
        <v>12</v>
      </c>
      <c r="C344" s="2" t="s">
        <v>3</v>
      </c>
      <c r="D344" s="2" t="s">
        <v>8</v>
      </c>
      <c r="E344" s="2" t="s">
        <v>13</v>
      </c>
      <c r="F344" s="2" t="s">
        <v>6</v>
      </c>
      <c r="G344" s="2" t="s">
        <v>5</v>
      </c>
      <c r="H344" s="2"/>
      <c r="I344" s="2"/>
      <c r="J344" s="2"/>
      <c r="K344" s="2"/>
    </row>
    <row r="345" spans="1:12" x14ac:dyDescent="0.2">
      <c r="A345" s="2" t="str">
        <f>B337</f>
        <v>heavy fuel oil, burned in container ship</v>
      </c>
      <c r="B345" s="2">
        <v>1</v>
      </c>
      <c r="C345" s="2" t="str">
        <f>B338</f>
        <v>RER</v>
      </c>
      <c r="D345" s="2" t="str">
        <f>B342</f>
        <v>megajoule</v>
      </c>
      <c r="E345" s="2"/>
      <c r="F345" s="2" t="s">
        <v>19</v>
      </c>
      <c r="G345" s="2" t="str">
        <f>B340</f>
        <v>heat</v>
      </c>
      <c r="H345" s="2"/>
      <c r="I345" s="2"/>
      <c r="J345" s="2"/>
      <c r="K345" s="2"/>
      <c r="L345" s="2"/>
    </row>
    <row r="346" spans="1:12" x14ac:dyDescent="0.2">
      <c r="A346" t="s">
        <v>107</v>
      </c>
      <c r="B346">
        <f>1/39</f>
        <v>2.564102564102564E-2</v>
      </c>
      <c r="C346" t="s">
        <v>18</v>
      </c>
      <c r="D346" t="s">
        <v>9</v>
      </c>
      <c r="F346" t="s">
        <v>108</v>
      </c>
      <c r="G346" t="s">
        <v>109</v>
      </c>
    </row>
    <row r="347" spans="1:12" x14ac:dyDescent="0.2">
      <c r="A347" t="s">
        <v>50</v>
      </c>
      <c r="B347" s="3">
        <v>1.0256365433645409E-5</v>
      </c>
      <c r="D347" t="s">
        <v>9</v>
      </c>
      <c r="E347" t="s">
        <v>105</v>
      </c>
      <c r="F347" s="2" t="s">
        <v>15</v>
      </c>
      <c r="H347" s="3"/>
    </row>
    <row r="348" spans="1:12" x14ac:dyDescent="0.2">
      <c r="A348" t="s">
        <v>95</v>
      </c>
      <c r="B348" s="3">
        <v>9.6449727337009339E-9</v>
      </c>
      <c r="D348" t="s">
        <v>9</v>
      </c>
      <c r="E348" t="s">
        <v>105</v>
      </c>
      <c r="F348" s="2" t="s">
        <v>15</v>
      </c>
      <c r="H348" s="3"/>
    </row>
    <row r="349" spans="1:12" x14ac:dyDescent="0.2">
      <c r="A349" t="s">
        <v>54</v>
      </c>
      <c r="B349" s="3">
        <v>6.2721921074364377E-10</v>
      </c>
      <c r="D349" t="s">
        <v>9</v>
      </c>
      <c r="E349" t="s">
        <v>105</v>
      </c>
      <c r="F349" s="2" t="s">
        <v>15</v>
      </c>
      <c r="H349" s="3"/>
    </row>
    <row r="350" spans="1:12" x14ac:dyDescent="0.2">
      <c r="A350" t="s">
        <v>55</v>
      </c>
      <c r="B350">
        <v>7.9939098901879183E-2</v>
      </c>
      <c r="D350" t="s">
        <v>9</v>
      </c>
      <c r="E350" t="s">
        <v>105</v>
      </c>
      <c r="F350" s="2" t="s">
        <v>15</v>
      </c>
      <c r="H350" s="3"/>
    </row>
    <row r="351" spans="1:12" x14ac:dyDescent="0.2">
      <c r="A351" t="s">
        <v>56</v>
      </c>
      <c r="B351" s="3">
        <v>6.8728477177939384E-5</v>
      </c>
      <c r="D351" t="s">
        <v>9</v>
      </c>
      <c r="E351" t="s">
        <v>105</v>
      </c>
      <c r="F351" s="2" t="s">
        <v>15</v>
      </c>
      <c r="H351" s="3"/>
      <c r="K351" s="3"/>
    </row>
    <row r="352" spans="1:12" x14ac:dyDescent="0.2">
      <c r="A352" t="s">
        <v>57</v>
      </c>
      <c r="B352" s="3">
        <v>4.0039462777159148E-9</v>
      </c>
      <c r="D352" t="s">
        <v>9</v>
      </c>
      <c r="E352" t="s">
        <v>105</v>
      </c>
      <c r="F352" s="2" t="s">
        <v>15</v>
      </c>
      <c r="H352" s="3"/>
      <c r="K352" s="3"/>
    </row>
    <row r="353" spans="1:11" x14ac:dyDescent="0.2">
      <c r="A353" t="s">
        <v>59</v>
      </c>
      <c r="B353" s="3">
        <v>9.6449727337009339E-9</v>
      </c>
      <c r="D353" t="s">
        <v>9</v>
      </c>
      <c r="E353" t="s">
        <v>105</v>
      </c>
      <c r="F353" s="2" t="s">
        <v>15</v>
      </c>
      <c r="H353" s="3"/>
      <c r="K353" s="3"/>
    </row>
    <row r="354" spans="1:11" x14ac:dyDescent="0.2">
      <c r="A354" t="s">
        <v>61</v>
      </c>
      <c r="B354" s="3">
        <v>4.0793809536092252E-6</v>
      </c>
      <c r="D354" t="s">
        <v>9</v>
      </c>
      <c r="E354" t="s">
        <v>105</v>
      </c>
      <c r="F354" s="2" t="s">
        <v>15</v>
      </c>
      <c r="H354" s="3"/>
      <c r="K354" s="3"/>
    </row>
    <row r="355" spans="1:11" x14ac:dyDescent="0.2">
      <c r="A355" t="s">
        <v>110</v>
      </c>
      <c r="B355" s="3">
        <v>2.5641066388993793E-14</v>
      </c>
      <c r="D355" t="s">
        <v>9</v>
      </c>
      <c r="E355" t="s">
        <v>105</v>
      </c>
      <c r="F355" s="2" t="s">
        <v>15</v>
      </c>
      <c r="H355" s="3"/>
    </row>
    <row r="356" spans="1:11" x14ac:dyDescent="0.2">
      <c r="A356" t="s">
        <v>111</v>
      </c>
      <c r="B356" s="3">
        <v>1.4988121356087533E-6</v>
      </c>
      <c r="D356" t="s">
        <v>9</v>
      </c>
      <c r="E356" t="s">
        <v>105</v>
      </c>
      <c r="F356" s="2" t="s">
        <v>15</v>
      </c>
      <c r="H356" s="3"/>
    </row>
    <row r="357" spans="1:11" x14ac:dyDescent="0.2">
      <c r="A357" t="s">
        <v>112</v>
      </c>
      <c r="B357" s="3">
        <v>1.4988121356087536E-7</v>
      </c>
      <c r="D357" t="s">
        <v>9</v>
      </c>
      <c r="E357" t="s">
        <v>105</v>
      </c>
      <c r="F357" s="2" t="s">
        <v>15</v>
      </c>
      <c r="H357" s="3"/>
    </row>
    <row r="358" spans="1:11" x14ac:dyDescent="0.2">
      <c r="A358" t="s">
        <v>66</v>
      </c>
      <c r="B358" s="3">
        <v>4.4181493731679086E-9</v>
      </c>
      <c r="D358" t="s">
        <v>9</v>
      </c>
      <c r="E358" t="s">
        <v>105</v>
      </c>
      <c r="F358" s="2" t="s">
        <v>15</v>
      </c>
      <c r="H358" s="3"/>
    </row>
    <row r="359" spans="1:11" x14ac:dyDescent="0.2">
      <c r="A359" t="s">
        <v>67</v>
      </c>
      <c r="B359" s="3">
        <v>7.2386626011604185E-10</v>
      </c>
      <c r="D359" t="s">
        <v>9</v>
      </c>
      <c r="E359" t="s">
        <v>105</v>
      </c>
      <c r="F359" s="2" t="s">
        <v>15</v>
      </c>
      <c r="H359" s="3"/>
    </row>
    <row r="360" spans="1:11" x14ac:dyDescent="0.2">
      <c r="A360" t="s">
        <v>68</v>
      </c>
      <c r="B360" s="3">
        <v>1.3879471014768287E-6</v>
      </c>
      <c r="D360" t="s">
        <v>9</v>
      </c>
      <c r="E360" t="s">
        <v>105</v>
      </c>
      <c r="F360" s="2" t="s">
        <v>15</v>
      </c>
      <c r="H360" s="3"/>
    </row>
    <row r="361" spans="1:11" x14ac:dyDescent="0.2">
      <c r="A361" t="s">
        <v>70</v>
      </c>
      <c r="B361" s="3">
        <v>6.9408357025220894E-5</v>
      </c>
      <c r="D361" t="s">
        <v>9</v>
      </c>
      <c r="E361" t="s">
        <v>105</v>
      </c>
      <c r="F361" s="2" t="s">
        <v>15</v>
      </c>
      <c r="H361" s="3"/>
    </row>
    <row r="362" spans="1:11" x14ac:dyDescent="0.2">
      <c r="A362" t="s">
        <v>71</v>
      </c>
      <c r="B362" s="3">
        <v>5.5818502193524422E-7</v>
      </c>
      <c r="D362" t="s">
        <v>9</v>
      </c>
      <c r="E362" t="s">
        <v>105</v>
      </c>
      <c r="F362" s="2" t="s">
        <v>15</v>
      </c>
      <c r="H362" s="3"/>
    </row>
    <row r="363" spans="1:11" x14ac:dyDescent="0.2">
      <c r="A363" t="s">
        <v>72</v>
      </c>
      <c r="B363">
        <v>1.9128828001645137E-3</v>
      </c>
      <c r="D363" t="s">
        <v>9</v>
      </c>
      <c r="E363" t="s">
        <v>105</v>
      </c>
      <c r="F363" s="2" t="s">
        <v>15</v>
      </c>
      <c r="H363" s="3"/>
    </row>
    <row r="364" spans="1:11" x14ac:dyDescent="0.2">
      <c r="A364" t="s">
        <v>73</v>
      </c>
      <c r="B364" s="3">
        <v>5.12820309080674E-8</v>
      </c>
      <c r="D364" t="s">
        <v>9</v>
      </c>
      <c r="E364" t="s">
        <v>105</v>
      </c>
      <c r="F364" s="2" t="s">
        <v>15</v>
      </c>
      <c r="H364" s="3"/>
    </row>
    <row r="365" spans="1:11" x14ac:dyDescent="0.2">
      <c r="A365" t="s">
        <v>74</v>
      </c>
      <c r="B365" s="3">
        <v>4.4996554963039493E-5</v>
      </c>
      <c r="D365" t="s">
        <v>9</v>
      </c>
      <c r="E365" t="s">
        <v>105</v>
      </c>
      <c r="F365" s="2" t="s">
        <v>15</v>
      </c>
      <c r="H365" s="3"/>
    </row>
    <row r="366" spans="1:11" x14ac:dyDescent="0.2">
      <c r="A366" t="s">
        <v>113</v>
      </c>
      <c r="B366" s="3">
        <v>6.428083646287935E-5</v>
      </c>
      <c r="D366" t="s">
        <v>9</v>
      </c>
      <c r="E366" t="s">
        <v>105</v>
      </c>
      <c r="F366" s="2" t="s">
        <v>15</v>
      </c>
      <c r="H366" s="3"/>
    </row>
    <row r="367" spans="1:11" x14ac:dyDescent="0.2">
      <c r="A367" t="s">
        <v>114</v>
      </c>
      <c r="B367" s="3">
        <v>5.1424648796319438E-5</v>
      </c>
      <c r="D367" t="s">
        <v>9</v>
      </c>
      <c r="E367" t="s">
        <v>105</v>
      </c>
      <c r="F367" s="2" t="s">
        <v>15</v>
      </c>
      <c r="H367" s="3"/>
    </row>
    <row r="368" spans="1:11" x14ac:dyDescent="0.2">
      <c r="A368" t="s">
        <v>78</v>
      </c>
      <c r="B368" s="3">
        <v>8.8362885593437998E-9</v>
      </c>
      <c r="D368" t="s">
        <v>9</v>
      </c>
      <c r="E368" t="s">
        <v>105</v>
      </c>
      <c r="F368" s="2" t="s">
        <v>15</v>
      </c>
      <c r="H368" s="3"/>
    </row>
    <row r="369" spans="1:8" x14ac:dyDescent="0.2">
      <c r="A369" t="s">
        <v>80</v>
      </c>
      <c r="B369">
        <v>1.1659114234524397E-3</v>
      </c>
      <c r="D369" t="s">
        <v>9</v>
      </c>
      <c r="E369" t="s">
        <v>105</v>
      </c>
      <c r="F369" s="2" t="s">
        <v>15</v>
      </c>
      <c r="H369" s="3"/>
    </row>
    <row r="370" spans="1:8" x14ac:dyDescent="0.2">
      <c r="A370" t="s">
        <v>82</v>
      </c>
      <c r="B370" s="3">
        <v>2.0260399075004886E-8</v>
      </c>
      <c r="D370" t="s">
        <v>9</v>
      </c>
      <c r="E370" t="s">
        <v>105</v>
      </c>
      <c r="F370" s="2" t="s">
        <v>15</v>
      </c>
      <c r="H370" s="3"/>
    </row>
    <row r="371" spans="1:8" x14ac:dyDescent="0.2">
      <c r="A371" t="s">
        <v>59</v>
      </c>
      <c r="B371" s="3">
        <v>1.6520143085674979E-9</v>
      </c>
      <c r="D371" t="s">
        <v>9</v>
      </c>
      <c r="E371" t="s">
        <v>119</v>
      </c>
      <c r="F371" s="2" t="s">
        <v>15</v>
      </c>
      <c r="H371" s="3"/>
    </row>
    <row r="372" spans="1:8" x14ac:dyDescent="0.2">
      <c r="A372" t="s">
        <v>115</v>
      </c>
      <c r="B372" s="3">
        <v>1.5836494051346807E-10</v>
      </c>
      <c r="D372" t="s">
        <v>9</v>
      </c>
      <c r="E372" t="s">
        <v>119</v>
      </c>
      <c r="F372" s="2" t="s">
        <v>15</v>
      </c>
      <c r="H372" s="3"/>
    </row>
    <row r="373" spans="1:8" x14ac:dyDescent="0.2">
      <c r="A373" t="s">
        <v>116</v>
      </c>
      <c r="B373" s="3">
        <v>4.5524750499172942E-7</v>
      </c>
      <c r="D373" t="s">
        <v>9</v>
      </c>
      <c r="E373" t="s">
        <v>119</v>
      </c>
      <c r="F373" s="2" t="s">
        <v>15</v>
      </c>
      <c r="H373" s="3"/>
    </row>
    <row r="374" spans="1:8" x14ac:dyDescent="0.2">
      <c r="A374" t="s">
        <v>117</v>
      </c>
      <c r="B374" s="3">
        <v>2.6394088838964563E-11</v>
      </c>
      <c r="D374" t="s">
        <v>9</v>
      </c>
      <c r="E374" t="s">
        <v>119</v>
      </c>
      <c r="F374" s="2" t="s">
        <v>15</v>
      </c>
      <c r="H374" s="3"/>
    </row>
    <row r="375" spans="1:8" x14ac:dyDescent="0.2">
      <c r="A375" t="s">
        <v>118</v>
      </c>
      <c r="B375" s="3">
        <v>2.4156210432449703E-10</v>
      </c>
      <c r="D375" t="s">
        <v>9</v>
      </c>
      <c r="E375" t="s">
        <v>119</v>
      </c>
      <c r="F375" s="2" t="s">
        <v>15</v>
      </c>
      <c r="H3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2023-11-02T11:15:41Z</dcterms:created>
  <dcterms:modified xsi:type="dcterms:W3CDTF">2023-11-02T21:13:33Z</dcterms:modified>
</cp:coreProperties>
</file>