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\Downloads\"/>
    </mc:Choice>
  </mc:AlternateContent>
  <xr:revisionPtr revIDLastSave="0" documentId="13_ncr:1_{BBA09297-938C-4DF6-9090-637FFE682A4C}" xr6:coauthVersionLast="47" xr6:coauthVersionMax="47" xr10:uidLastSave="{00000000-0000-0000-0000-000000000000}"/>
  <bookViews>
    <workbookView xWindow="-120" yWindow="-120" windowWidth="29040" windowHeight="15840" xr2:uid="{25C0B447-B35E-40D6-9F7A-FED731DA748C}"/>
  </bookViews>
  <sheets>
    <sheet name="Sheet1" sheetId="6" r:id="rId1"/>
    <sheet name="Finanzas - Dollarbird" sheetId="5" r:id="rId2"/>
    <sheet name="2024" sheetId="4" r:id="rId3"/>
    <sheet name="2023" sheetId="1" state="hidden" r:id="rId4"/>
    <sheet name="Decimo" sheetId="3" state="hidden" r:id="rId5"/>
  </sheets>
  <definedNames>
    <definedName name="_xlnm.Print_Titles" localSheetId="3">'2023'!$A:$D,'2023'!$1:$18</definedName>
    <definedName name="_xlnm.Print_Titles" localSheetId="2">'2024'!$A:$D,'2024'!$1:$17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4" l="1"/>
  <c r="J7" i="4" s="1"/>
  <c r="J14" i="4"/>
  <c r="F9" i="4"/>
  <c r="G9" i="4"/>
  <c r="J5" i="4"/>
  <c r="L59" i="4"/>
  <c r="L57" i="4"/>
  <c r="L56" i="4"/>
  <c r="L55" i="4"/>
  <c r="L54" i="4"/>
  <c r="L47" i="4"/>
  <c r="L45" i="4"/>
  <c r="L44" i="4"/>
  <c r="L43" i="4"/>
  <c r="L42" i="4"/>
  <c r="L36" i="4"/>
  <c r="L35" i="4"/>
  <c r="L33" i="4"/>
  <c r="L32" i="4"/>
  <c r="L31" i="4"/>
  <c r="L30" i="4"/>
  <c r="L24" i="4"/>
  <c r="L23" i="4"/>
  <c r="L21" i="4"/>
  <c r="L20" i="4"/>
  <c r="L8" i="4"/>
  <c r="L5" i="4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H58" i="4"/>
  <c r="L58" i="4" s="1"/>
  <c r="H57" i="4"/>
  <c r="H56" i="4"/>
  <c r="H55" i="4"/>
  <c r="H54" i="4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H46" i="4"/>
  <c r="L46" i="4" s="1"/>
  <c r="H45" i="4"/>
  <c r="H44" i="4"/>
  <c r="H43" i="4"/>
  <c r="H42" i="4"/>
  <c r="H41" i="4"/>
  <c r="L41" i="4" s="1"/>
  <c r="H40" i="4"/>
  <c r="L40" i="4" s="1"/>
  <c r="H39" i="4"/>
  <c r="L39" i="4" s="1"/>
  <c r="H38" i="4"/>
  <c r="L38" i="4" s="1"/>
  <c r="H37" i="4"/>
  <c r="L37" i="4" s="1"/>
  <c r="H36" i="4"/>
  <c r="H35" i="4"/>
  <c r="H34" i="4"/>
  <c r="L34" i="4" s="1"/>
  <c r="H33" i="4"/>
  <c r="H32" i="4"/>
  <c r="H31" i="4"/>
  <c r="H30" i="4"/>
  <c r="H29" i="4"/>
  <c r="L29" i="4" s="1"/>
  <c r="H28" i="4"/>
  <c r="L28" i="4" s="1"/>
  <c r="H27" i="4"/>
  <c r="L27" i="4" s="1"/>
  <c r="H26" i="4"/>
  <c r="L26" i="4" s="1"/>
  <c r="H25" i="4"/>
  <c r="L25" i="4" s="1"/>
  <c r="H24" i="4"/>
  <c r="H23" i="4"/>
  <c r="H22" i="4"/>
  <c r="L22" i="4" s="1"/>
  <c r="H21" i="4"/>
  <c r="H20" i="4"/>
  <c r="J19" i="4"/>
  <c r="G19" i="4"/>
  <c r="F19" i="4"/>
  <c r="J12" i="4"/>
  <c r="J11" i="4" s="1"/>
  <c r="H9" i="4"/>
  <c r="H8" i="4"/>
  <c r="G7" i="4"/>
  <c r="F7" i="4"/>
  <c r="H5" i="4"/>
  <c r="J4" i="4"/>
  <c r="G4" i="4"/>
  <c r="G13" i="4" s="1"/>
  <c r="F4" i="4"/>
  <c r="F13" i="4" s="1"/>
  <c r="AP7" i="1"/>
  <c r="AO7" i="1"/>
  <c r="AP4" i="1"/>
  <c r="AP14" i="1" s="1"/>
  <c r="AO4" i="1"/>
  <c r="AO14" i="1" s="1"/>
  <c r="AS4" i="1"/>
  <c r="AT4" i="1"/>
  <c r="AT13" i="1" s="1"/>
  <c r="L9" i="4" l="1"/>
  <c r="H7" i="4"/>
  <c r="L7" i="4" s="1"/>
  <c r="J16" i="4"/>
  <c r="J17" i="4" s="1"/>
  <c r="H19" i="4"/>
  <c r="L19" i="4" s="1"/>
  <c r="H13" i="4"/>
  <c r="L13" i="4" s="1"/>
  <c r="H4" i="4"/>
  <c r="L4" i="4" s="1"/>
  <c r="F14" i="4"/>
  <c r="F12" i="4"/>
  <c r="G14" i="4"/>
  <c r="G12" i="4"/>
  <c r="AO13" i="1"/>
  <c r="AO12" i="1"/>
  <c r="AP13" i="1"/>
  <c r="AP12" i="1"/>
  <c r="AT12" i="1"/>
  <c r="G10" i="3"/>
  <c r="BA20" i="1"/>
  <c r="BA12" i="1"/>
  <c r="BA11" i="1" s="1"/>
  <c r="BA7" i="1"/>
  <c r="BA4" i="1"/>
  <c r="Q20" i="1"/>
  <c r="Q12" i="1"/>
  <c r="Q11" i="1" s="1"/>
  <c r="Q7" i="1"/>
  <c r="Q4" i="1"/>
  <c r="AF20" i="1"/>
  <c r="AE20" i="1"/>
  <c r="AF7" i="1"/>
  <c r="AG7" i="1" s="1"/>
  <c r="AE7" i="1"/>
  <c r="AF4" i="1"/>
  <c r="AF12" i="1" s="1"/>
  <c r="AE4" i="1"/>
  <c r="AE12" i="1" s="1"/>
  <c r="AB20" i="1"/>
  <c r="AA20" i="1"/>
  <c r="AB7" i="1"/>
  <c r="AA7" i="1"/>
  <c r="AB4" i="1"/>
  <c r="AB12" i="1" s="1"/>
  <c r="AA4" i="1"/>
  <c r="AA12" i="1" s="1"/>
  <c r="X20" i="1"/>
  <c r="W20" i="1"/>
  <c r="X7" i="1"/>
  <c r="W7" i="1"/>
  <c r="X4" i="1"/>
  <c r="X12" i="1" s="1"/>
  <c r="W4" i="1"/>
  <c r="W12" i="1" s="1"/>
  <c r="T20" i="1"/>
  <c r="S20" i="1"/>
  <c r="T7" i="1"/>
  <c r="S7" i="1"/>
  <c r="T4" i="1"/>
  <c r="T12" i="1" s="1"/>
  <c r="S4" i="1"/>
  <c r="S12" i="1" s="1"/>
  <c r="N20" i="1"/>
  <c r="M20" i="1"/>
  <c r="N7" i="1"/>
  <c r="M7" i="1"/>
  <c r="N4" i="1"/>
  <c r="N12" i="1" s="1"/>
  <c r="M4" i="1"/>
  <c r="M12" i="1" s="1"/>
  <c r="J20" i="1"/>
  <c r="I20" i="1"/>
  <c r="K20" i="1" s="1"/>
  <c r="J7" i="1"/>
  <c r="I7" i="1"/>
  <c r="J4" i="1"/>
  <c r="J12" i="1" s="1"/>
  <c r="I4" i="1"/>
  <c r="I12" i="1" s="1"/>
  <c r="F20" i="1"/>
  <c r="E20" i="1"/>
  <c r="F7" i="1"/>
  <c r="E7" i="1"/>
  <c r="F4" i="1"/>
  <c r="F12" i="1" s="1"/>
  <c r="E4" i="1"/>
  <c r="E12" i="1" s="1"/>
  <c r="AI12" i="1"/>
  <c r="AI7" i="1"/>
  <c r="AI4" i="1"/>
  <c r="AI20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D20" i="1"/>
  <c r="BC20" i="1"/>
  <c r="BE14" i="1"/>
  <c r="BE9" i="1"/>
  <c r="BE8" i="1"/>
  <c r="BD7" i="1"/>
  <c r="BC7" i="1"/>
  <c r="BE5" i="1"/>
  <c r="BD4" i="1"/>
  <c r="BC4" i="1"/>
  <c r="BC13" i="1" s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X20" i="1"/>
  <c r="AW20" i="1"/>
  <c r="AY14" i="1"/>
  <c r="AY9" i="1"/>
  <c r="AY8" i="1"/>
  <c r="AX7" i="1"/>
  <c r="AW7" i="1"/>
  <c r="AY5" i="1"/>
  <c r="AX4" i="1"/>
  <c r="AX13" i="1" s="1"/>
  <c r="AW4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T20" i="1"/>
  <c r="AS20" i="1"/>
  <c r="AU14" i="1"/>
  <c r="AU9" i="1"/>
  <c r="AU8" i="1"/>
  <c r="AT7" i="1"/>
  <c r="AS7" i="1"/>
  <c r="AU5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P20" i="1"/>
  <c r="AO20" i="1"/>
  <c r="AQ14" i="1"/>
  <c r="AQ9" i="1"/>
  <c r="AQ8" i="1"/>
  <c r="AQ5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L20" i="1"/>
  <c r="AK20" i="1"/>
  <c r="AM14" i="1"/>
  <c r="AM9" i="1"/>
  <c r="AM8" i="1"/>
  <c r="AL7" i="1"/>
  <c r="AK7" i="1"/>
  <c r="AM5" i="1"/>
  <c r="AL4" i="1"/>
  <c r="AL12" i="1" s="1"/>
  <c r="AK4" i="1"/>
  <c r="AK13" i="1" s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14" i="1"/>
  <c r="AG9" i="1"/>
  <c r="AG8" i="1"/>
  <c r="AG5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14" i="1"/>
  <c r="AC9" i="1"/>
  <c r="AC8" i="1"/>
  <c r="AC5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14" i="1"/>
  <c r="Y9" i="1"/>
  <c r="Y8" i="1"/>
  <c r="Y5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14" i="1"/>
  <c r="U9" i="1"/>
  <c r="U8" i="1"/>
  <c r="U5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14" i="1"/>
  <c r="O9" i="1"/>
  <c r="O8" i="1"/>
  <c r="O5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14" i="1"/>
  <c r="K9" i="1"/>
  <c r="K8" i="1"/>
  <c r="K5" i="1"/>
  <c r="G5" i="1"/>
  <c r="G30" i="1"/>
  <c r="G31" i="1"/>
  <c r="G32" i="1"/>
  <c r="G33" i="1"/>
  <c r="G34" i="1"/>
  <c r="G26" i="1"/>
  <c r="G67" i="1"/>
  <c r="BG67" i="1" s="1"/>
  <c r="G66" i="1"/>
  <c r="G65" i="1"/>
  <c r="BG65" i="1" s="1"/>
  <c r="G64" i="1"/>
  <c r="G63" i="1"/>
  <c r="G62" i="1"/>
  <c r="G61" i="1"/>
  <c r="BG61" i="1" s="1"/>
  <c r="G60" i="1"/>
  <c r="G59" i="1"/>
  <c r="G58" i="1"/>
  <c r="G57" i="1"/>
  <c r="G27" i="1"/>
  <c r="BG27" i="1" s="1"/>
  <c r="G11" i="4" l="1"/>
  <c r="G16" i="4" s="1"/>
  <c r="G17" i="4" s="1"/>
  <c r="H14" i="4"/>
  <c r="L14" i="4" s="1"/>
  <c r="F11" i="4"/>
  <c r="H12" i="4"/>
  <c r="L12" i="4" s="1"/>
  <c r="BG62" i="1"/>
  <c r="BG64" i="1"/>
  <c r="BG66" i="1"/>
  <c r="BG31" i="1"/>
  <c r="BG58" i="1"/>
  <c r="BG60" i="1"/>
  <c r="AQ7" i="1"/>
  <c r="BG32" i="1"/>
  <c r="O7" i="1"/>
  <c r="BG34" i="1"/>
  <c r="AF13" i="1"/>
  <c r="AF11" i="1" s="1"/>
  <c r="AF16" i="1" s="1"/>
  <c r="AF18" i="1" s="1"/>
  <c r="BG5" i="1"/>
  <c r="BG26" i="1"/>
  <c r="AC7" i="1"/>
  <c r="BG63" i="1"/>
  <c r="BG30" i="1"/>
  <c r="AS13" i="1"/>
  <c r="AU13" i="1" s="1"/>
  <c r="AS12" i="1"/>
  <c r="AU4" i="1"/>
  <c r="BG59" i="1"/>
  <c r="BG57" i="1"/>
  <c r="BG39" i="1"/>
  <c r="BG33" i="1"/>
  <c r="BA16" i="1"/>
  <c r="BA18" i="1" s="1"/>
  <c r="X13" i="1"/>
  <c r="X11" i="1" s="1"/>
  <c r="X16" i="1" s="1"/>
  <c r="X18" i="1" s="1"/>
  <c r="Q16" i="1"/>
  <c r="Q18" i="1" s="1"/>
  <c r="AE13" i="1"/>
  <c r="AE11" i="1" s="1"/>
  <c r="AE16" i="1" s="1"/>
  <c r="AE18" i="1" s="1"/>
  <c r="AA13" i="1"/>
  <c r="AA11" i="1" s="1"/>
  <c r="AA16" i="1" s="1"/>
  <c r="AA18" i="1" s="1"/>
  <c r="AB13" i="1"/>
  <c r="AB11" i="1" s="1"/>
  <c r="AB16" i="1" s="1"/>
  <c r="AB18" i="1" s="1"/>
  <c r="W13" i="1"/>
  <c r="W11" i="1" s="1"/>
  <c r="W16" i="1" s="1"/>
  <c r="W18" i="1" s="1"/>
  <c r="S13" i="1"/>
  <c r="S11" i="1" s="1"/>
  <c r="S16" i="1" s="1"/>
  <c r="S18" i="1" s="1"/>
  <c r="T13" i="1"/>
  <c r="T11" i="1" s="1"/>
  <c r="T16" i="1" s="1"/>
  <c r="T18" i="1" s="1"/>
  <c r="M13" i="1"/>
  <c r="M11" i="1" s="1"/>
  <c r="M16" i="1" s="1"/>
  <c r="M18" i="1" s="1"/>
  <c r="N13" i="1"/>
  <c r="N11" i="1" s="1"/>
  <c r="N16" i="1" s="1"/>
  <c r="N18" i="1" s="1"/>
  <c r="I13" i="1"/>
  <c r="J13" i="1"/>
  <c r="J11" i="1" s="1"/>
  <c r="J16" i="1" s="1"/>
  <c r="J18" i="1" s="1"/>
  <c r="E13" i="1"/>
  <c r="E11" i="1" s="1"/>
  <c r="E16" i="1" s="1"/>
  <c r="E18" i="1" s="1"/>
  <c r="F13" i="1"/>
  <c r="F11" i="1" s="1"/>
  <c r="F16" i="1" s="1"/>
  <c r="F18" i="1" s="1"/>
  <c r="Y20" i="1"/>
  <c r="AC4" i="1"/>
  <c r="BE4" i="1"/>
  <c r="AY20" i="1"/>
  <c r="Y7" i="1"/>
  <c r="AI11" i="1"/>
  <c r="AI16" i="1" s="1"/>
  <c r="AI18" i="1" s="1"/>
  <c r="K4" i="1"/>
  <c r="O4" i="1"/>
  <c r="AY4" i="1"/>
  <c r="AM20" i="1"/>
  <c r="O20" i="1"/>
  <c r="AM7" i="1"/>
  <c r="K7" i="1"/>
  <c r="U20" i="1"/>
  <c r="AU7" i="1"/>
  <c r="AC20" i="1"/>
  <c r="AY7" i="1"/>
  <c r="BE7" i="1"/>
  <c r="AP11" i="1"/>
  <c r="AP16" i="1" s="1"/>
  <c r="AP18" i="1" s="1"/>
  <c r="BD12" i="1"/>
  <c r="AQ20" i="1"/>
  <c r="AT11" i="1"/>
  <c r="AT16" i="1" s="1"/>
  <c r="AT18" i="1" s="1"/>
  <c r="U4" i="1"/>
  <c r="AG4" i="1"/>
  <c r="BE20" i="1"/>
  <c r="AK12" i="1"/>
  <c r="AK11" i="1" s="1"/>
  <c r="AG20" i="1"/>
  <c r="Y4" i="1"/>
  <c r="AU20" i="1"/>
  <c r="AM4" i="1"/>
  <c r="AW12" i="1"/>
  <c r="U7" i="1"/>
  <c r="AQ4" i="1"/>
  <c r="BC12" i="1"/>
  <c r="BC11" i="1" s="1"/>
  <c r="BD13" i="1"/>
  <c r="AX12" i="1"/>
  <c r="AX11" i="1" s="1"/>
  <c r="AX16" i="1" s="1"/>
  <c r="AX18" i="1" s="1"/>
  <c r="AW13" i="1"/>
  <c r="AY13" i="1" s="1"/>
  <c r="AQ13" i="1"/>
  <c r="AL13" i="1"/>
  <c r="AL11" i="1" s="1"/>
  <c r="AL16" i="1" s="1"/>
  <c r="AL18" i="1" s="1"/>
  <c r="G4" i="1"/>
  <c r="G9" i="1"/>
  <c r="BG9" i="1" s="1"/>
  <c r="G8" i="1"/>
  <c r="BG8" i="1" s="1"/>
  <c r="G56" i="1"/>
  <c r="BG56" i="1" s="1"/>
  <c r="G55" i="1"/>
  <c r="BG55" i="1" s="1"/>
  <c r="G54" i="1"/>
  <c r="BG54" i="1" s="1"/>
  <c r="G53" i="1"/>
  <c r="BG53" i="1" s="1"/>
  <c r="G52" i="1"/>
  <c r="BG52" i="1" s="1"/>
  <c r="G51" i="1"/>
  <c r="BG51" i="1" s="1"/>
  <c r="G50" i="1"/>
  <c r="BG50" i="1" s="1"/>
  <c r="G49" i="1"/>
  <c r="BG49" i="1" s="1"/>
  <c r="G48" i="1"/>
  <c r="BG48" i="1" s="1"/>
  <c r="G47" i="1"/>
  <c r="BG47" i="1" s="1"/>
  <c r="G46" i="1"/>
  <c r="BG46" i="1" s="1"/>
  <c r="G45" i="1"/>
  <c r="BG45" i="1" s="1"/>
  <c r="G44" i="1"/>
  <c r="BG44" i="1" s="1"/>
  <c r="G43" i="1"/>
  <c r="BG43" i="1" s="1"/>
  <c r="G42" i="1"/>
  <c r="BG42" i="1" s="1"/>
  <c r="G41" i="1"/>
  <c r="BG41" i="1" s="1"/>
  <c r="G40" i="1"/>
  <c r="BG40" i="1" s="1"/>
  <c r="G39" i="1"/>
  <c r="G38" i="1"/>
  <c r="BG38" i="1" s="1"/>
  <c r="G37" i="1"/>
  <c r="BG37" i="1" s="1"/>
  <c r="G36" i="1"/>
  <c r="BG36" i="1" s="1"/>
  <c r="G35" i="1"/>
  <c r="BG35" i="1" s="1"/>
  <c r="G29" i="1"/>
  <c r="BG29" i="1" s="1"/>
  <c r="G28" i="1"/>
  <c r="BG28" i="1" s="1"/>
  <c r="G25" i="1"/>
  <c r="BG25" i="1" s="1"/>
  <c r="G24" i="1"/>
  <c r="BG24" i="1" s="1"/>
  <c r="G23" i="1"/>
  <c r="BG23" i="1" s="1"/>
  <c r="G22" i="1"/>
  <c r="BG22" i="1" s="1"/>
  <c r="G14" i="1"/>
  <c r="BG14" i="1" s="1"/>
  <c r="H11" i="4" l="1"/>
  <c r="L11" i="4" s="1"/>
  <c r="F16" i="4"/>
  <c r="Y13" i="1"/>
  <c r="BG4" i="1"/>
  <c r="BD11" i="1"/>
  <c r="BD16" i="1" s="1"/>
  <c r="BD18" i="1" s="1"/>
  <c r="BE12" i="1"/>
  <c r="K13" i="1"/>
  <c r="AC13" i="1"/>
  <c r="I11" i="1"/>
  <c r="I16" i="1" s="1"/>
  <c r="I18" i="1" s="1"/>
  <c r="AY12" i="1"/>
  <c r="AQ12" i="1"/>
  <c r="AU12" i="1"/>
  <c r="AM12" i="1"/>
  <c r="AM13" i="1"/>
  <c r="U12" i="1"/>
  <c r="AG12" i="1"/>
  <c r="BC16" i="1"/>
  <c r="BE13" i="1"/>
  <c r="AW11" i="1"/>
  <c r="AS11" i="1"/>
  <c r="AO11" i="1"/>
  <c r="AM11" i="1"/>
  <c r="AK16" i="1"/>
  <c r="AG13" i="1"/>
  <c r="AC12" i="1"/>
  <c r="AC11" i="1"/>
  <c r="Y12" i="1"/>
  <c r="U13" i="1"/>
  <c r="U11" i="1"/>
  <c r="O13" i="1"/>
  <c r="O12" i="1"/>
  <c r="K12" i="1"/>
  <c r="G7" i="1"/>
  <c r="BG7" i="1" s="1"/>
  <c r="G13" i="1"/>
  <c r="G12" i="1"/>
  <c r="F17" i="4" l="1"/>
  <c r="H17" i="4" s="1"/>
  <c r="L17" i="4" s="1"/>
  <c r="H16" i="4"/>
  <c r="L16" i="4" s="1"/>
  <c r="BE11" i="1"/>
  <c r="BG12" i="1"/>
  <c r="BG13" i="1"/>
  <c r="AG11" i="1"/>
  <c r="BC18" i="1"/>
  <c r="BE18" i="1" s="1"/>
  <c r="BE16" i="1"/>
  <c r="AY11" i="1"/>
  <c r="AW16" i="1"/>
  <c r="AS16" i="1"/>
  <c r="AU11" i="1"/>
  <c r="AO16" i="1"/>
  <c r="AQ11" i="1"/>
  <c r="AK18" i="1"/>
  <c r="AM18" i="1" s="1"/>
  <c r="AM16" i="1"/>
  <c r="AG18" i="1"/>
  <c r="AG16" i="1"/>
  <c r="AC18" i="1"/>
  <c r="AC16" i="1"/>
  <c r="Y11" i="1"/>
  <c r="U18" i="1"/>
  <c r="U16" i="1"/>
  <c r="O11" i="1"/>
  <c r="K18" i="1"/>
  <c r="K16" i="1"/>
  <c r="K11" i="1"/>
  <c r="G16" i="1"/>
  <c r="G20" i="1"/>
  <c r="BG20" i="1" s="1"/>
  <c r="G11" i="1"/>
  <c r="BG11" i="1" l="1"/>
  <c r="AW18" i="1"/>
  <c r="AY18" i="1" s="1"/>
  <c r="AY16" i="1"/>
  <c r="AS18" i="1"/>
  <c r="AU18" i="1" s="1"/>
  <c r="AU16" i="1"/>
  <c r="AO18" i="1"/>
  <c r="AQ18" i="1" s="1"/>
  <c r="AQ16" i="1"/>
  <c r="Y18" i="1"/>
  <c r="Y16" i="1"/>
  <c r="O16" i="1"/>
  <c r="O18" i="1"/>
  <c r="G18" i="1"/>
  <c r="BG16" i="1" l="1"/>
  <c r="BG18" i="1"/>
</calcChain>
</file>

<file path=xl/sharedStrings.xml><?xml version="1.0" encoding="utf-8"?>
<sst xmlns="http://schemas.openxmlformats.org/spreadsheetml/2006/main" count="2070" uniqueCount="1140">
  <si>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</si>
  <si>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</si>
  <si>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</si>
  <si>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</si>
  <si>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</si>
  <si>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</si>
  <si>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</si>
  <si>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</si>
  <si>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</si>
  <si>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</si>
  <si>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</si>
  <si>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
DECIMO</t>
  </si>
  <si>
    <t>DICIEMBRE</t>
  </si>
  <si>
    <t>INGRESOS</t>
  </si>
  <si>
    <t>Totales</t>
  </si>
  <si>
    <t>Sueldo</t>
  </si>
  <si>
    <t xml:space="preserve">SS </t>
  </si>
  <si>
    <t xml:space="preserve">S EDUC </t>
  </si>
  <si>
    <t>Impuesto sobre la renta</t>
  </si>
  <si>
    <t>SALDO (Ingresos – Gastos)</t>
  </si>
  <si>
    <t>TOTAL GASTOS</t>
  </si>
  <si>
    <t>Celular</t>
  </si>
  <si>
    <t>Electricidad</t>
  </si>
  <si>
    <t>Gas</t>
  </si>
  <si>
    <t>Otros</t>
  </si>
  <si>
    <t>Gasolina</t>
  </si>
  <si>
    <t>DEDUCCIONES (IMPUESTOS</t>
  </si>
  <si>
    <t>DEDUCCIONES (ACREEDORES)</t>
  </si>
  <si>
    <t>SALARIO NETO</t>
  </si>
  <si>
    <t>Ahorro</t>
  </si>
  <si>
    <t>Catástrofes y gastos no planeados</t>
  </si>
  <si>
    <t xml:space="preserve">Vacaciones </t>
  </si>
  <si>
    <t xml:space="preserve">Jubilación </t>
  </si>
  <si>
    <t>Navidad</t>
  </si>
  <si>
    <t>Planes de jubilación privada</t>
  </si>
  <si>
    <t>Cumpleanos</t>
  </si>
  <si>
    <t>Mensualidad (renta o hipoteca)</t>
  </si>
  <si>
    <t xml:space="preserve">Agua </t>
  </si>
  <si>
    <t>Internet, cable y teléfono</t>
  </si>
  <si>
    <t>Impuestos de la propiedad</t>
  </si>
  <si>
    <t>Mantenimiento</t>
  </si>
  <si>
    <t>Otros gastos de hogar:</t>
  </si>
  <si>
    <t>Hogar</t>
  </si>
  <si>
    <t>Supermercado</t>
  </si>
  <si>
    <t>Restaurantes y salidas</t>
  </si>
  <si>
    <t xml:space="preserve">Otros gastos </t>
  </si>
  <si>
    <t>Alimentacion</t>
  </si>
  <si>
    <t>Transporte</t>
  </si>
  <si>
    <t>Seguro</t>
  </si>
  <si>
    <t>Transporte público</t>
  </si>
  <si>
    <t>Estacionamiento</t>
  </si>
  <si>
    <t>Otros gastos</t>
  </si>
  <si>
    <t>Familia y Salud</t>
  </si>
  <si>
    <t>Escuela, maternal, guardería</t>
  </si>
  <si>
    <t>Artículos escolares</t>
  </si>
  <si>
    <t xml:space="preserve">Actividades extracurriculares </t>
  </si>
  <si>
    <t>Manutención</t>
  </si>
  <si>
    <t>Medicinas</t>
  </si>
  <si>
    <t>Seguros de vida</t>
  </si>
  <si>
    <t>Seguros hospitalarios</t>
  </si>
  <si>
    <t>Gimnasio</t>
  </si>
  <si>
    <t>sumplentos (exporadicamente)</t>
  </si>
  <si>
    <t>Costos adicionales</t>
  </si>
  <si>
    <t xml:space="preserve">corte de cabello </t>
  </si>
  <si>
    <t>Lavandería</t>
  </si>
  <si>
    <t>Compra de ropa o zapatos</t>
  </si>
  <si>
    <t>Cuidado personal</t>
  </si>
  <si>
    <t>Préstamo estudiantil</t>
  </si>
  <si>
    <t>Préstamo personal</t>
  </si>
  <si>
    <t>Tarjeta de crédito 1</t>
  </si>
  <si>
    <t>Tarjeta de crédito 2</t>
  </si>
  <si>
    <t>Tarjeta de crédito 3</t>
  </si>
  <si>
    <t>Financieras</t>
  </si>
  <si>
    <t>Otros préstamos</t>
  </si>
  <si>
    <t>Otros Créditos</t>
  </si>
  <si>
    <t>Desayunos y aperitivos</t>
  </si>
  <si>
    <t>1er Quincena</t>
  </si>
  <si>
    <t>2da Quincena</t>
  </si>
  <si>
    <t>Decimo</t>
  </si>
  <si>
    <t>ABRIL
DECIMO</t>
  </si>
  <si>
    <t>AGOSTO
DECIMO</t>
  </si>
  <si>
    <t>Agosto</t>
  </si>
  <si>
    <t>Septiembre</t>
  </si>
  <si>
    <t>Octubre</t>
  </si>
  <si>
    <t>Noviembre</t>
  </si>
  <si>
    <t>Diciembre</t>
  </si>
  <si>
    <t>1er</t>
  </si>
  <si>
    <t>2da</t>
  </si>
  <si>
    <t>Calculo de Decimo</t>
  </si>
  <si>
    <t>Pago de Decimo</t>
  </si>
  <si>
    <t>TOTAL ANNUAL</t>
  </si>
  <si>
    <t>Mensualidad auto</t>
  </si>
  <si>
    <t>Hipoteca</t>
  </si>
  <si>
    <t>FINANZAS</t>
  </si>
  <si>
    <t xml:space="preserve">Seguro Social </t>
  </si>
  <si>
    <t xml:space="preserve">Seguro Educativo </t>
  </si>
  <si>
    <t>Saldo (Ingresos – Gastos)</t>
  </si>
  <si>
    <t>Total</t>
  </si>
  <si>
    <t>DEDUCCIONES (IMPUESTOS)</t>
  </si>
  <si>
    <t>SIACAP</t>
  </si>
  <si>
    <t>Date</t>
  </si>
  <si>
    <t>Value</t>
  </si>
  <si>
    <t>Label</t>
  </si>
  <si>
    <t>Confirmed</t>
  </si>
  <si>
    <t>Category</t>
  </si>
  <si>
    <t>false</t>
  </si>
  <si>
    <t>Casa</t>
  </si>
  <si>
    <t>Spotify</t>
  </si>
  <si>
    <t>Contratos</t>
  </si>
  <si>
    <t>Tigo Postpago</t>
  </si>
  <si>
    <t>PrÃ©stamo</t>
  </si>
  <si>
    <t>Apple+</t>
  </si>
  <si>
    <t>Diezmo</t>
  </si>
  <si>
    <t>Iglesia</t>
  </si>
  <si>
    <t>Caja en Línea de Caja de Ahorros</t>
  </si>
  <si>
    <t>Fecha</t>
  </si>
  <si>
    <t>Descripción</t>
  </si>
  <si>
    <t>No. cheque</t>
  </si>
  <si>
    <t>Débito</t>
  </si>
  <si>
    <t>Crédito</t>
  </si>
  <si>
    <t>31/10/2024</t>
  </si>
  <si>
    <t>TASA DE INTERES 00.7500%</t>
  </si>
  <si>
    <t>30/10/2024</t>
  </si>
  <si>
    <t>COMPRAS/20241027/17:17:14/868836/DELTA LLANO BONITO    NAMA</t>
  </si>
  <si>
    <t>COMPRAS/20241027/16:31:31/867844/SLABON BURGER CAFE BISLLA V</t>
  </si>
  <si>
    <t>29/10/2024</t>
  </si>
  <si>
    <t>COMPRAS/20241026/16:32:01/848291/LA 10 OBARRIO         LLA V</t>
  </si>
  <si>
    <t>RETIRO/20241027/11:37:50/861009/CAJA DE AHORROS       ELIA D</t>
  </si>
  <si>
    <t>RETIRO/20241026/18:47:27/851700/CAJA DE AHORROS       ELIA D</t>
  </si>
  <si>
    <t>28/10/2024</t>
  </si>
  <si>
    <t>PAGO   /20241028/13:47:37/61294195/40</t>
  </si>
  <si>
    <t>COMPRAS/20241026/10:20:03/837412/STARBUCKS COFFEE OBARRLLA V</t>
  </si>
  <si>
    <t>COMPRAS/20241024/13:16:22/799120/FONDA EL MOTETE       NAM</t>
  </si>
  <si>
    <t>COMPRAS/20241023/19:06:12/787418/SISTEMA DE TRANSPORTE nam</t>
  </si>
  <si>
    <t>RETIRO/20241025/13:06:40/818345/CAJA DE AHORROS       THANIA</t>
  </si>
  <si>
    <t>COMPRAS/20241023/11:27:54/778404/LITTLE CAESARS  SUCURSNAMA</t>
  </si>
  <si>
    <t>ITBMS/CARGO USO ATM OTRO BANCO/BANCO GENERAL         AN DIAZ</t>
  </si>
  <si>
    <t>RETIRO/CARGO USO ATM OTRO BANCO/20241023/19:49:50/788139/BAN</t>
  </si>
  <si>
    <t>RETIRO/20241023/19:49:50/788139/BANCO GENERAL         AN DIA</t>
  </si>
  <si>
    <t>25/10/2024</t>
  </si>
  <si>
    <t>ACREDITACION DE SALARIO</t>
  </si>
  <si>
    <t>24/10/2024</t>
  </si>
  <si>
    <t>RETIRO/20241022/13:07:48/760283/CAJA DE AHORROS       LLA VI</t>
  </si>
  <si>
    <t>22/10/2024</t>
  </si>
  <si>
    <t>COMPRAS/20241019/20:06:18/714009/DLC UBER RIDES        nama</t>
  </si>
  <si>
    <t>21/10/2024</t>
  </si>
  <si>
    <t>CREDITO/20241017/11:55:00/000000/BY MASTERCARD - MUSICA</t>
  </si>
  <si>
    <t>COMPRAS/20241016/17:52:55/638308/FONDA EL MOTETE       NAM</t>
  </si>
  <si>
    <t>ACH AXEL AMAYA-BANCO GENERAL</t>
  </si>
  <si>
    <t>19/10/2024</t>
  </si>
  <si>
    <t>PAGO   /20241019/16:07:03/61294195/20</t>
  </si>
  <si>
    <t>18/10/2024</t>
  </si>
  <si>
    <t>PLAN B�SICO 2024-10/5143080202157557</t>
  </si>
  <si>
    <t>PAGO   /20241018/10:26:35/61294195/20</t>
  </si>
  <si>
    <t>COMPRAS/20241015/12:03:37/607198/FONDA EL MOTETE       NAM</t>
  </si>
  <si>
    <t>COMPRAS/20241015/01:17:58/598260/DLC UBER RIDES        n Jos</t>
  </si>
  <si>
    <t>17/10/2024</t>
  </si>
  <si>
    <t>COMPRAS/20241014/22:00:46/597724/HOTEL GRAND INTERNATIONAM</t>
  </si>
  <si>
    <t>COMPRAS/20241014/22:12:37/597421/TRATTORIA LUCCA       LLA V</t>
  </si>
  <si>
    <t>COMPRAS/20241014/20:06:33/596754/METRO PLUS TULA 4728  NAM</t>
  </si>
  <si>
    <t>COMPRAS/20241014/20:49:14/596628/SISTEMA DE TRANSPORTE nam</t>
  </si>
  <si>
    <t>COMPRAS/20241014/11:38:01/583855/FONDA EL MOTETE       NAM</t>
  </si>
  <si>
    <t>16/10/2024</t>
  </si>
  <si>
    <t>IGS PLUS TMK 11418113-10</t>
  </si>
  <si>
    <t>15/10/2024</t>
  </si>
  <si>
    <t>COMPRAS/20241012/22:05:51/556545/EL MACHETAZO SAN MIGUENAM</t>
  </si>
  <si>
    <t>COMPRAS/20241013/03:48:00/556426/Spotify               ockho</t>
  </si>
  <si>
    <t>TIGO PAGOS 61294195</t>
  </si>
  <si>
    <t>ACH P.H. TORRES DE CANTABR-BANCO GENERAL</t>
  </si>
  <si>
    <t>14/10/2024</t>
  </si>
  <si>
    <t>PAGO   /20241014/16:33:34/61294195/15</t>
  </si>
  <si>
    <t>COMPRAS/20241011/12:37:40/517667/FONDA EL MOTETE       NAM</t>
  </si>
  <si>
    <t>RETIRO/20241011/19:52:25/529154/CAJA DE AHORROS       ELIA D</t>
  </si>
  <si>
    <t>COMPRAS/20241011/11:45:12/513731/1871508 EMPACADORA AVCO ABA</t>
  </si>
  <si>
    <t>COMPRAS/20241010/17:25:38/502218/FONDA EL MOTETE       NAM</t>
  </si>
  <si>
    <t>COMPRAS/20241010/12:39:54/495540/FARMACIA ARROCHA GALERNAM</t>
  </si>
  <si>
    <t>COMPRAS/20241010/11:32:18/493783/KFC CALLE 50          NAM</t>
  </si>
  <si>
    <t>RETIRO/20241010/19:06:53/503241/CAJA DE AHORROS       ELIA D</t>
  </si>
  <si>
    <t>COMPRAS/20241009/12:05:23/475393/PRICESMART VIA BRASIL NAM</t>
  </si>
  <si>
    <t>COMPRAS/20241009/11:29:37/474478/PRICESMART VIA BRASIL NAM</t>
  </si>
  <si>
    <t>11/10/2024</t>
  </si>
  <si>
    <t>COMPRAS/20241004/11:12:18/369239/SISTEMA DE TRANSPORTE nam</t>
  </si>
  <si>
    <t>RETIRO/20241008/20:17:47/465857/CAJA DE AHORROS       ELIA D</t>
  </si>
  <si>
    <t>10/10/2024</t>
  </si>
  <si>
    <t>PAGO   /20241010/14:11:50/61294195/Kfc</t>
  </si>
  <si>
    <t>PAGO   /20241010/10:51:40/61294195/Arroz</t>
  </si>
  <si>
    <t>COMPRAS/20241007/20:15:17/448451/DLC UBER RIDES        n Jos</t>
  </si>
  <si>
    <t>COMPRAS/20241007/11:30:37/437192/FONDA EL MOTETE       NAM</t>
  </si>
  <si>
    <t>09/10/2024</t>
  </si>
  <si>
    <t>COMPRAS/20241007/20:23:49/447918/ATHANASIOU VIA PORRAS LLA V</t>
  </si>
  <si>
    <t>COMPRAS/20241007/19:34:22/447145/ATHANASIOU VIA PORRAS LLA V</t>
  </si>
  <si>
    <t>COMPRA/20241007/11:53:00/428972/RESTAURANTE</t>
  </si>
  <si>
    <t>07/10/2024</t>
  </si>
  <si>
    <t>PAGO   /20241007/10:13:50/61294195/Youtube</t>
  </si>
  <si>
    <t>CREDITO/20241005/15:09:00/000000/BY MASTERCARD - VIAJE</t>
  </si>
  <si>
    <t>COMPRAS/20241005/00:51:37/387046/SUPER 7 PUMA VILLA LUCNAMA</t>
  </si>
  <si>
    <t>COMPRAS/20241004/15:17:06/378195/KFC ALBROOK II  MAGIC NAM</t>
  </si>
  <si>
    <t>COMPRAS/20241004/10:26:59/369370/DLC UBER RIDES        nama</t>
  </si>
  <si>
    <t>COMPRAS/20241004/15:54:46/379402/JUAN VALDEZ CAFE SUC  NAM</t>
  </si>
  <si>
    <t>COMPRAS/20241004/12:37:46/371673/ATHANASIOU VIA PORRAS LLA V</t>
  </si>
  <si>
    <t>COMPRAS/20241003/19:36:10/358640/EL MACHETAZO METROMALLFINA</t>
  </si>
  <si>
    <t>COMPRAS/20241003/12:02:16/348432/TRES COSECHAS SPECIALTNAM</t>
  </si>
  <si>
    <t>COMPRAS/20241002/17:53:57/335697/SUPER 99 EL DORADO    NAMA</t>
  </si>
  <si>
    <t>04/10/2024</t>
  </si>
  <si>
    <t>ACH OSCAR ANDRADE-BANCO GENERAL</t>
  </si>
  <si>
    <t>COMPRAS/20241002/16:25:06/334904/HONG KONG BAKERY      NAMA</t>
  </si>
  <si>
    <t>COMPRAS/20241002/15:02:12/332761/CHIPICHAPE BAKERY     NAMA</t>
  </si>
  <si>
    <t>COMPRAS/20241002/14:51:37/332524/CHIPICHAPE BAKERY     NAMA</t>
  </si>
  <si>
    <t>COMPRAS/20241001/16:02:57/311492/SUPER 7 PUMA VILLA LUCNAMA</t>
  </si>
  <si>
    <t>COMPRAS/20241001/15:43:36/311039/SUPER 7 PUMA VILLA LUCNAMA</t>
  </si>
  <si>
    <t>COMPRAS/20241001/09:30:27/301853/SISTEMA DE TRANSPORTE nam</t>
  </si>
  <si>
    <t>03/10/2024</t>
  </si>
  <si>
    <t>COMPRAS/20241001/11:37:02/304651/SUPER MERCADO EL VERDASE DO</t>
  </si>
  <si>
    <t>COMPRAS/20240930/18:50:48/295497/FARMACIA CRISOL       NAM</t>
  </si>
  <si>
    <t>COMPRAS/20240929/20:12:23/273985/REY VERSALLES 1064  V NAM</t>
  </si>
  <si>
    <t>COMPRAS/20240929/20:04:53/273913/REY VERSALLES 1064  V NAM</t>
  </si>
  <si>
    <t>COMPRAS/20240929/18:51:31/272923/DLC UBER RIDES        nama</t>
  </si>
  <si>
    <t>COMPRAS/20240929/09:40:44/260538/MINI MARKET 328       NAM</t>
  </si>
  <si>
    <t>02/10/2024</t>
  </si>
  <si>
    <t>BEC_02/10/2024 NOMINA DE BENEF</t>
  </si>
  <si>
    <t>COMPRAS/20240930/17:01:35/287324/STARBUCKS COFFEE PLAZALLA V</t>
  </si>
  <si>
    <t>COMPRAS/20240928/17:05:43/249253/SISTEMA DE TRANSPORTE nam</t>
  </si>
  <si>
    <t>SEGUROS DE ACCIDENTES PERSONALES/20241002</t>
  </si>
  <si>
    <t>01/10/2024</t>
  </si>
  <si>
    <t>PAGO   /20241001/09:48:07/61294195/Gracias</t>
  </si>
  <si>
    <t>COMPRAS/20240928/21:47:32/255586/AREPAS EL PAISA       EBLO</t>
  </si>
  <si>
    <t>COMPRAS/20240928/16:50:35/250393/PRICESMART VIA BRASIL NAM</t>
  </si>
  <si>
    <t>COMPRAS/20240928/16:16:16/249376/FONDA EL MOTETE       NAM</t>
  </si>
  <si>
    <t>COMPRA/20240930/11:55:00/247295/AMAZON MARK* A23860673</t>
  </si>
  <si>
    <t>RETIRO/20240929/11:13:28/261276/CAJA DE AHORROS       ELIA D</t>
  </si>
  <si>
    <t>PLAN B�SICO 2024-10/5143080201828430</t>
  </si>
  <si>
    <t>30/09/2024</t>
  </si>
  <si>
    <t>CREDITO/20240928/11:39:00/000000/BY MASTERCARD - VIAJE</t>
  </si>
  <si>
    <t>COMPRAS/20240928/19:43:17/240803/eBay O 05 12132 85753 n Jos</t>
  </si>
  <si>
    <t>COMPRAS/20240927/00:28:56/205343/DLC UBER RIDES        nama</t>
  </si>
  <si>
    <t>RETIRO/20240927/20:28:37/228950/CAJA DE AHORROS       ELIA D</t>
  </si>
  <si>
    <t>COMPRAS/20240927/10:36:54/210870/MINI SUPER SOFIA      LLA V</t>
  </si>
  <si>
    <t>COMPRAS/20240926/12:12:42/190843/PRICESMART VIA BRASIL NAM</t>
  </si>
  <si>
    <t>COMPRAS/20240926/10:24:53/187322/DLC UBER RIDES        nama</t>
  </si>
  <si>
    <t>COMPRAS/20240926/09:37:16/186044/MARU KOREAN STREET FOONAM</t>
  </si>
  <si>
    <t>COMPRAS/20240926/06:49:16/183527/DLC UBER RIDES        nama</t>
  </si>
  <si>
    <t>RETIRO/20240927/12:24:56/213939/CAJA DE AHORROS       THANIA</t>
  </si>
  <si>
    <t>COMPRA/20240926/11:35:00/175014/APPLE.COM/BILL</t>
  </si>
  <si>
    <t>RETIRO/20240925/18:05:22/176644/CAJA DE AHORROS       THANIA</t>
  </si>
  <si>
    <t>27/09/2024</t>
  </si>
  <si>
    <t>PAGO   /20240927/11:53:58/61294195/Kentucky</t>
  </si>
  <si>
    <t>COMPRAS/20240925/13:17:30/169543/A LO PAISA PTY  S A   LLA V</t>
  </si>
  <si>
    <t>COMPRAS/20240924/18:20:41/157239/RIBA SMITH MULTIPLAZA NAM</t>
  </si>
  <si>
    <t>COMPRAS/20240917/17:12:45/000088/SISTEMA DE TRANSPORTE nam</t>
  </si>
  <si>
    <t>26/09/2024</t>
  </si>
  <si>
    <t>COMPRAS/20240924/19:00:00/156791/PLAY N TRADE PANAMA SANAMA</t>
  </si>
  <si>
    <t>COMPRAS/20240924/12:20:51/147484/MINI SUPER SOFIA      LLA V</t>
  </si>
  <si>
    <t>ACH-XP ACH AXEL AMAYA-BAC INTERNATIONAL BANK</t>
  </si>
  <si>
    <t>25/09/2024</t>
  </si>
  <si>
    <t>PAGO   /20240925/09:56:26/61294195/Galletas</t>
  </si>
  <si>
    <t>24/09/2024</t>
  </si>
  <si>
    <t>ACH61733437 AXEL ARISTIDES AMAYA ALVARADO-PACA TRANSFERENCIA</t>
  </si>
  <si>
    <t>PAGO   /20240924/11:32:31/61294195/Siumai</t>
  </si>
  <si>
    <t>COMPRAS/20240921/17:17:05/097784/PRICESMART METRO PARK NAM</t>
  </si>
  <si>
    <t>23/09/2024</t>
  </si>
  <si>
    <t>PAGO   /20240923/18:16:24/61294195/Popeyes</t>
  </si>
  <si>
    <t>COMPRAS/20240921/21:55:39/102020/STARBUCKS COFFEE EL DOTHANI</t>
  </si>
  <si>
    <t>COMPRAS/20240921/05:28:29/078200/PA QUE NELSON S A     NAM</t>
  </si>
  <si>
    <t>COMPRAS/20240920/11:58:13/057452/RESTAURANT CHINA HOUSENAM</t>
  </si>
  <si>
    <t>ITBMS/CARGO USO ATM OTRO BANCO/BAC_INTERNATION       LISARIO</t>
  </si>
  <si>
    <t>RETIRO/CARGO USO ATM OTRO BANCO/20240920/21:00:21/075279/BAC</t>
  </si>
  <si>
    <t>RETIRO/20240920/21:00:21/075279/BAC_INTERNATION       LISARI</t>
  </si>
  <si>
    <t>COMPRAS/20240920/09:01:31/049438/FON EXPRESS OBARRIO   NAMA</t>
  </si>
  <si>
    <t>COMPRAS/20240919/21:59:03/045438/PA QUE NELSON S A     NAM</t>
  </si>
  <si>
    <t>COMPRAS/20240918/16:59:55/021273/BURGER KING SUCURSAL VNAM</t>
  </si>
  <si>
    <t>RETIRO/20240919/12:57:52/033745/CAJA DE AHORROS       THANIA</t>
  </si>
  <si>
    <t>RETIRO/20240918/18:32:54/022086/CAJA DE AHORROS       LLA VI</t>
  </si>
  <si>
    <t>PAGO   /20240922/18:26:43/61294195/10</t>
  </si>
  <si>
    <t>20/09/2024</t>
  </si>
  <si>
    <t>COMPRAS/20240913/08:42:10/894728/SISTEMA DE TRANSPORTE nam</t>
  </si>
  <si>
    <t>COMPRAS/20240918/12:43:48/013876/MINI SUPER SOFIA      LLA V</t>
  </si>
  <si>
    <t>19/09/2024</t>
  </si>
  <si>
    <t>COMPRAS/20240916/11:44:33/972280/FONDA EL MOTETE       NAM</t>
  </si>
  <si>
    <t>18/09/2024</t>
  </si>
  <si>
    <t>CREDITO/20240916/11:41:00/000000/BY MASTERCARD - MUSICA</t>
  </si>
  <si>
    <t>COMPRAS/20240915/18:30:05/961861/DLC UBER RIDES        n Jos</t>
  </si>
  <si>
    <t>COMPRAS/20240915/10:54:31/949755/SISTEMA DE TRANSPORTE nam</t>
  </si>
  <si>
    <t>17/09/2024</t>
  </si>
  <si>
    <t>RETIRO/20240915/11:19:56/950057/CAJA DE AHORROS       ELIA D</t>
  </si>
  <si>
    <t>16/09/2024</t>
  </si>
  <si>
    <t>COMPRAS/20240914/10:38:39/926664/YAJOIS VIA ESPA A     NAMA</t>
  </si>
  <si>
    <t>COMPRAS/20240914/11:09:06/925662/ZAPATERIA ULTRA MODERNNAMA</t>
  </si>
  <si>
    <t>RETIRO/20240913/17:50:24/911263/CAJA DE AHORROS       THANIA</t>
  </si>
  <si>
    <t>COMPRAS/20240913/10:49:27/898836/UNICO VIA ESPA A      NAMA</t>
  </si>
  <si>
    <t>COMPRAS/20240913/10:48:51/898819/UNICO VIA ESPA A      NAMA</t>
  </si>
  <si>
    <t>COMPRAS/20240913/03:48:00/891102/Spotify               ockho</t>
  </si>
  <si>
    <t>COMPRAS/20240912/15:06:40/881190/MINI SUPER SOFIA      LLA V</t>
  </si>
  <si>
    <t>COMPRAS/20240912/12:37:09/877246/MINI SUPER SOFIA      LLA V</t>
  </si>
  <si>
    <t>14/09/2024</t>
  </si>
  <si>
    <t>IGS PLUS TMK 11418113-9</t>
  </si>
  <si>
    <t>12/09/2024</t>
  </si>
  <si>
    <t>PAGO   /20240912/15:37:48/61294195/Ceviche</t>
  </si>
  <si>
    <t>COMPRAS/20240910/10:33:59/831122/PROCESADORA MANUEL E MAN DI</t>
  </si>
  <si>
    <t>COMPRAS/20240909/18:20:30/822811/NIKO S CAFE           NAMA</t>
  </si>
  <si>
    <t>COMPRAS/20240909/11:48:48/814318/FONDA EL MOTETE       NAM</t>
  </si>
  <si>
    <t>RETIRO/20240910/13:00:13/833303/CAJA DE AHORROS       LLA VI</t>
  </si>
  <si>
    <t>RETIRO/20240909/17:07:18/819858/CAJA DE AHORROS       THANIA</t>
  </si>
  <si>
    <t>11/09/2024</t>
  </si>
  <si>
    <t>PAGO   /20240911/07:05:09/61294195/De vuelta</t>
  </si>
  <si>
    <t>COMPRAS/20240908/18:08:08/804440/EL MACHETAZO CALIDONIANAM</t>
  </si>
  <si>
    <t>COMPRAS/20240908/12:08:54/796802/DLC UBER RIDES        n Jos</t>
  </si>
  <si>
    <t>COMPRAS/20240907/12:12:46/779039/PAYPAL  TEMU          24806</t>
  </si>
  <si>
    <t>10/09/2024</t>
  </si>
  <si>
    <t>PAGO   /20240910/11:41:42/61294195/Melissa Me</t>
  </si>
  <si>
    <t>COMPRAS/20240908/01:33:06/790390/SUPER 7 PUMA VILLA LUCNAMA</t>
  </si>
  <si>
    <t>COMPRAS/20240908/01:31:01/790383/SUPER 7 PUMA VILLA LUCNAMA</t>
  </si>
  <si>
    <t>COMPRAS/20240907/20:14:25/788999/REY VILLA LUC 1013  V NAM</t>
  </si>
  <si>
    <t>COMPRAS/20240907/17:21:09/785754/DLC UBER RIDES        n Jos</t>
  </si>
  <si>
    <t>COMPRAS/20240907/19:29:08/784352/RESTAURANTE           udad</t>
  </si>
  <si>
    <t>09/09/2024</t>
  </si>
  <si>
    <t>COMPRAS/20240906/08:46:58/750167/DLC UBER RIDES        n Jos</t>
  </si>
  <si>
    <t>RETIRO/20240906/20:15:58/765966/CAJA DE AHORROS       ELIA D</t>
  </si>
  <si>
    <t>COMPRAS/20240905/19:18:24/743745/EL MACHETAZO CALIDONIANAM</t>
  </si>
  <si>
    <t>06/09/2024</t>
  </si>
  <si>
    <t>COMPRAS/20240904/12:05:43/707290/BURGER KING SUCURSAL VNAM</t>
  </si>
  <si>
    <t>COMPRAS/20240903/12:40:49/684837/RESTAURANTE           udad</t>
  </si>
  <si>
    <t>RETIRO/20240903/18:20:52/695484/CAJA DE AHORROS       LLA VI</t>
  </si>
  <si>
    <t>05/09/2024</t>
  </si>
  <si>
    <t>COMPRAS/20240902/18:45:06/677975/DLC UBER RIDES        nama</t>
  </si>
  <si>
    <t>COMPRAS/20240902/16:32:33/674722/REY VIA ESPANA 1033  VNAM</t>
  </si>
  <si>
    <t>04/09/2024</t>
  </si>
  <si>
    <t>COMPRAS/20240902/12:12:55/666675/MINI SUPER SOFIA      LLA V</t>
  </si>
  <si>
    <t>COMPRAS/20240901/16:03:39/654498/DLC UBER RIDES        nama</t>
  </si>
  <si>
    <t>02/09/2024</t>
  </si>
  <si>
    <t>RETIRO/20240830/20:14:31/614317/CAJA DE AHORROS       ELIA D</t>
  </si>
  <si>
    <t>COMPRAS/20240830/12:33:11/600346/MINI SUPER SOFIA      LLA V</t>
  </si>
  <si>
    <t>SEGUROS DE ACCIDENTES PERSONALES/20240902</t>
  </si>
  <si>
    <t>PLAN B�SICO 2024-09/5143080201828430</t>
  </si>
  <si>
    <t>31/08/2024</t>
  </si>
  <si>
    <t>PAGO   /20240831/10:43:24/61294195/125</t>
  </si>
  <si>
    <t>30/08/2024</t>
  </si>
  <si>
    <t>COMPRAS/20240828/14:02:18/556943/A LO PAISA PTY  S A   LLA V</t>
  </si>
  <si>
    <t>COMPRAS/20240827/11:32:58/530640/LITTLE CAESARS  SUCURSNAMA</t>
  </si>
  <si>
    <t>RETIRO/20240827/19:36:03/542914/CAJA DE AHORROS       LLA VI</t>
  </si>
  <si>
    <t>28/08/2024</t>
  </si>
  <si>
    <t>COMPRA/20240826/11:41:00/497843/APPLE.COM/BILL</t>
  </si>
  <si>
    <t>COMPRAS/20240825/14:48:24/496141/MAMBO ANDES MALL 3    NAMA</t>
  </si>
  <si>
    <t>COMPRAS/20240824/22:35:29/484651/GRUPO COMERCIAL DOXIS NAMA</t>
  </si>
  <si>
    <t>26/08/2024</t>
  </si>
  <si>
    <t>ACH61191810 KADIR EDUARDO CAMPOS MONTOYA-PACA TRANSFERENCIA</t>
  </si>
  <si>
    <t>COMPRAS/20240824/10:42:18/467050/SUBWAY SUC 67 STO TOMALLA V</t>
  </si>
  <si>
    <t>COMPRAS/20240823/12:36:00/446753/MINI SUPER SOFIA      LLA V</t>
  </si>
  <si>
    <t>COMPRAS/20240822/12:01:41/422139/RESTAURANTE           udad</t>
  </si>
  <si>
    <t>COMPRAS/20240821/17:32:28/412660/SISTEMA DE TRANSPORTE nam</t>
  </si>
  <si>
    <t>CREDITO/20240822/11:33:00/000000/BY MASTERCARD - VIAJE</t>
  </si>
  <si>
    <t>COMPRAS/20240821/23:10:00/413518/UBER     PENDING      sterd</t>
  </si>
  <si>
    <t>23/08/2024</t>
  </si>
  <si>
    <t>COMPRAS/20240821/12:44:02/404961/MINI SUPER SOFIA      LLA V</t>
  </si>
  <si>
    <t>22/08/2024</t>
  </si>
  <si>
    <t>COMPRAS/20240821/07:46:42/399395/MANAS CAFE            PANAM</t>
  </si>
  <si>
    <t>COMPRAS/20240820/19:17:30/393119/WENDYS MAGIC ALBROOK  CON</t>
  </si>
  <si>
    <t>COMPRAS/20240820/13:26:20/382052/MINI SUPER SOFIA      LLA V</t>
  </si>
  <si>
    <t>21/08/2024</t>
  </si>
  <si>
    <t>PAGO   /20240821/14:03:54/61294195/A</t>
  </si>
  <si>
    <t>PAGO   /20240821/13:40:34/61294195/Regalo de</t>
  </si>
  <si>
    <t>COMPRAS/20240819/18:07:44/363985/NEVADA SALUD Y BELLEZANAMA</t>
  </si>
  <si>
    <t>COMPRAS/20240819/12:59:24/355790/MINI SUPER SOFIA      LLA V</t>
  </si>
  <si>
    <t>COMPRAS/20240819/12:04:18/354142/MINI SUPER SOFIA      LLA V</t>
  </si>
  <si>
    <t>COMPRAS/20240818/11:39:44/333907/SISTEMA DE TRANSPORTE nam</t>
  </si>
  <si>
    <t>20/08/2024</t>
  </si>
  <si>
    <t>COMPRAS/20240817/23:20:28/328166/PA QUE NELSON S A     NAM</t>
  </si>
  <si>
    <t>COMPRAS/20240817/21:07:51/327411/REY BELLA VISTA 1091  NAM</t>
  </si>
  <si>
    <t>RETIRO/20240818/12:02:26/334174/CAJA DE AHORROS       ELIA D</t>
  </si>
  <si>
    <t>19/08/2024</t>
  </si>
  <si>
    <t>CREDITO/20240817/11:10:00/000000/BY MASTERCARD - MUSICA</t>
  </si>
  <si>
    <t>COMPRAS/20240817/09:59:26/309464/PTYTEC COMPUTER SHOP  NAMA</t>
  </si>
  <si>
    <t>COMPRAS/20240817/09:55:15/309340/PTYTEC COMPUTER SHOP  NAMA</t>
  </si>
  <si>
    <t>RETIRO/20240816/20:15:00/300900/CAJA DE AHORROS       ELIA D</t>
  </si>
  <si>
    <t>RETIRO/20240815/20:01:28/275813/CAJA DE AHORROS       ELIA D</t>
  </si>
  <si>
    <t>COMPRAS/20240815/18:18:48/274716/SUBWAY OBARRIO BINGO 9LLA V</t>
  </si>
  <si>
    <t>COMPRAS/20240815/12:27:21/261930/A LO PAISA PTY  S A   LLA V</t>
  </si>
  <si>
    <t>COMPRAS/20240814/12:06:11/237966/LITTLE CAESARS  SUCURSNAMA</t>
  </si>
  <si>
    <t>17/08/2024</t>
  </si>
  <si>
    <t>16/08/2024</t>
  </si>
  <si>
    <t>CREDITO/20240814/11:21:00/000000/BY MASTERCARD - VIAJE</t>
  </si>
  <si>
    <t>COMPRAS/20240813/18:26:11/224958/BURGER KING SUCURSAL VNAM</t>
  </si>
  <si>
    <t>RETIRO/20240813/19:55:47/225674/CAJA DE AHORROS       LLA VI</t>
  </si>
  <si>
    <t>ACH ANYENIS ALVARADO-BANCO GENERAL</t>
  </si>
  <si>
    <t>15/08/2024</t>
  </si>
  <si>
    <t>COMPRAS/20240814/12:13:59/238216/MANAS CAFE            PANAM</t>
  </si>
  <si>
    <t>COMPRAS/20240813/09:59:34/209460/MINI SUPER SOFIA      LLA V</t>
  </si>
  <si>
    <t>COMPRAS/20240813/03:48:00/205409/Spotify               ockho</t>
  </si>
  <si>
    <t>COMPRAS/20240812/11:38:22/190394/LEONARDO EXPRESS - VIANAM</t>
  </si>
  <si>
    <t>14/08/2024</t>
  </si>
  <si>
    <t>COMPRAS/20240813/13:08:55/216086/MANAS CAFE            PANAM</t>
  </si>
  <si>
    <t>IGS PLUS TMK 11418113-8</t>
  </si>
  <si>
    <t>13/08/2024</t>
  </si>
  <si>
    <t>PAGO   /20240812/20:19:44/61294195/4 kilos de</t>
  </si>
  <si>
    <t>12/08/2024</t>
  </si>
  <si>
    <t>COMPRAS/20240809/12:52:13/116997/1867184 PROCESADORA MAAN DI</t>
  </si>
  <si>
    <t>COMPRAS/20240809/12:18:43/113116/A LO PAISA PTY  S A   LLA V</t>
  </si>
  <si>
    <t>RETIRO/20240809/09:15:55/108135/CAJA DE AHORROS       THANIA</t>
  </si>
  <si>
    <t>COMPRAS/20240808/12:07:55/090995/MINI SUPER SOFIA      LLA V</t>
  </si>
  <si>
    <t>09/08/2024</t>
  </si>
  <si>
    <t>PAGO   /20240809/14:10:08/61294195/Caridad</t>
  </si>
  <si>
    <t>PAGO   /20240809/13:51:47/61294195/Huevos</t>
  </si>
  <si>
    <t>ACH MAX ANTHONY NAVARRO SA-BANCO GENERAL</t>
  </si>
  <si>
    <t>PAGO   /20240809/09:43:48/61294195/Microfono</t>
  </si>
  <si>
    <t>COMPRAS/20240808/11:46:15/091924/MANAS CAFE            PANAM</t>
  </si>
  <si>
    <t>COMPRAS/20240807/20:09:00/082855/MACHETAZO EXPRESS V ESNAMA</t>
  </si>
  <si>
    <t>COMPRAS/20240806/18:35:43/062450/MINI MARKET 328       NAM</t>
  </si>
  <si>
    <t>RETIRO/20240806/20:05:29/063028/CAJA DE AHORROS       ELIA D</t>
  </si>
  <si>
    <t>08/08/2024</t>
  </si>
  <si>
    <t>COMPRAS/20240807/11:43:47/072500/MANAS CAFE            PANAM</t>
  </si>
  <si>
    <t>COMPRAS/20240806/17:12:29/058817/DISTRIBUIDORA LEWIS  SNAMA</t>
  </si>
  <si>
    <t>COMPRAS/20240806/12:14:53/051303/FON EXPRESS OBARRIO   NAMA</t>
  </si>
  <si>
    <t>COMPRAS/20240805/17:32:23/038121/SISTEMA DE TRANSPORTE nam</t>
  </si>
  <si>
    <t>07/08/2024</t>
  </si>
  <si>
    <t>COMPRAS/20240803/15:04:22/987631/EL MACHETAZO BRISAS DENAM</t>
  </si>
  <si>
    <t>COMPRAS/20240805/12:27:24/027758/MINI SUPER SOFIA      LLA V</t>
  </si>
  <si>
    <t>COMPRAS/20240805/09:30:12/021299/MINI SUPER SOFIA      LLA V</t>
  </si>
  <si>
    <t>COMPRAS/20240804/16:55:49/011466/LOS TACOS DE VILLA    NAM</t>
  </si>
  <si>
    <t>06/08/2024</t>
  </si>
  <si>
    <t>COMPRAS/20240804/10:00:02/999863/SISTEMA DE TRANSPORTE nam</t>
  </si>
  <si>
    <t>RETIRO/CARGO USO ATM OTRO BANCO/20240804/10:21:57/000215/BAC</t>
  </si>
  <si>
    <t>RETIRO/20240804/10:21:57/000215/BAC_INTERNATION       LISARI</t>
  </si>
  <si>
    <t>05/08/2024</t>
  </si>
  <si>
    <t>CREDITO/20240802/12:12:00/000000/BY MASTERCARD - VIAJE</t>
  </si>
  <si>
    <t>COMPRAS/20240802/13:30:35/958227/COFFEE STORE - PLAZA CNAMA</t>
  </si>
  <si>
    <t>COMPRAS/20240802/13:26:03/958074/NEVADA SALUD Y BELLEZANAMA</t>
  </si>
  <si>
    <t>COMPRAS/20240802/12:50:25/956946/MINI SUPER SOFIA      LLA V</t>
  </si>
  <si>
    <t>RETIRO/20240801/18:35:48/943587/CAJA DE AHORROS       THANIA</t>
  </si>
  <si>
    <t>COMPRAS/20240803/15:07:28/986197/SISTEMA DE TRANSPORTE nam</t>
  </si>
  <si>
    <t>COMPRAS/20240803/11:14:31/978518/LINK TECHNOLOGY       TANIA</t>
  </si>
  <si>
    <t>COMPRAS/20240803/11:01:31/978122/SAKS EL DORADO        THANI</t>
  </si>
  <si>
    <t>COMPRAS/20240803/11:00:06/978083/SAKS EL DORADO        THANI</t>
  </si>
  <si>
    <t>COMPRAS/20240803/09:06:01/976577/HONG KONG BAKERY      NAMA</t>
  </si>
  <si>
    <t>COMPRAS/20240801/18:40:48/943752/SISTEMA DE TRANSPORTE nam</t>
  </si>
  <si>
    <t>RETIRO/20240802/20:26:51/970057/CAJA DE AHORROS       ELIA D</t>
  </si>
  <si>
    <t>COMPRAS/20240801/13:01:00/935702/MINI SUPER SOFIA      LLA V</t>
  </si>
  <si>
    <t>02/08/2024</t>
  </si>
  <si>
    <t>PAGO   /20240802/14:57:29/61294195/Mis finanz</t>
  </si>
  <si>
    <t>ACH SCARLETT CABALLERO-BANCO GENERAL</t>
  </si>
  <si>
    <t>DEPOSITO EFECTIVO S/LIBRETA</t>
  </si>
  <si>
    <t>COMPRAS/20240731/17:33:40/921811/MINI SUPER SOFIA      LLA V</t>
  </si>
  <si>
    <t>SEGUROS DE ACCIDENTES PERSONALES/20240802</t>
  </si>
  <si>
    <t>01/08/2024</t>
  </si>
  <si>
    <t>COMPRAS/20240730/12:53:07/892570/MINI SUPER SOFIA      LLA V</t>
  </si>
  <si>
    <t>COMPRAS/20240730/12:35:46/891982/DISTRIBUIDORA LEWIS  SNAMA</t>
  </si>
  <si>
    <t>COMPRAS/20240730/12:27:17/891757/DISTRIBUIDORA LEWIS  SNAMA</t>
  </si>
  <si>
    <t>COMPRAS/20240729/17:26:07/879138/REY VIA ESPANA 1033  VNAM</t>
  </si>
  <si>
    <t>COMPRAS/20240729/16:40:57/873180/RESTAURANTE           udad</t>
  </si>
  <si>
    <t>PLAN B�SICO 2024-08/5143080201828430</t>
  </si>
  <si>
    <t>31/07/2024</t>
  </si>
  <si>
    <t>COMPRAS/20240729/14:46:12/873312/MINI SUPER SOFIA      LLA V</t>
  </si>
  <si>
    <t>COMPRAS/20240729/13:15:41/870992/MINI SUPER SOFIA      LLA V</t>
  </si>
  <si>
    <t>COMPRAS/20240728/21:17:39/861978/MCDONALDS JUSTO AROSEMNAM</t>
  </si>
  <si>
    <t>COMPRAS/20240728/18:25:12/859795/DLC UBER RIDES        nama</t>
  </si>
  <si>
    <t>COMPRAS/20240728/14:22:21/854547/DLC UBER RIDES        nama</t>
  </si>
  <si>
    <t>COMPRAS/20240728/10:03:22/847342/SISTEMA DE TRANSPORTE nam</t>
  </si>
  <si>
    <t>30/07/2024</t>
  </si>
  <si>
    <t>COMPRAS/20240728/19:26:53/859825/FRUITI MARKET 33      N FRA</t>
  </si>
  <si>
    <t>RETIRO/20240727/23:31:52/843772/CAJA DE AHORROS       LISARI</t>
  </si>
  <si>
    <t>29/07/2024</t>
  </si>
  <si>
    <t>COMPRAS/20240726/21:32:33/819388/CINEPOLIS EL DORADO DUNAMA</t>
  </si>
  <si>
    <t>COMPRA/20240726/11:38:00/788167/APPLE.COM/BILL</t>
  </si>
  <si>
    <t>25/07/2024</t>
  </si>
  <si>
    <t>COMPRAS/20240722/12:19:08/727228/LITTLE CAESARS  SUCURSNAMA</t>
  </si>
  <si>
    <t>23/07/2024</t>
  </si>
  <si>
    <t>COMPRAS/20240721/15:56:06/713016/CHIPICHAPE            NAMA</t>
  </si>
  <si>
    <t>COMPRAS/20240720/17:08:50/694268/MINI MARKET 328       NAM</t>
  </si>
  <si>
    <t>COMPRAS/20240720/12:22:07/685682/MCDONALDS VIA ESPA A PNAM</t>
  </si>
  <si>
    <t>22/07/2024</t>
  </si>
  <si>
    <t>COMPRAS/20240719/18:00:59/670289/PRICESMART VIA BRASIL NAM</t>
  </si>
  <si>
    <t>COMPRAS/20240719/11:33:52/656765/FONDA EL MOTETE       NAM</t>
  </si>
  <si>
    <t>COMPRAS/20240719/08:44:00/649832/SISTEMA DE TRANSPORTE nam</t>
  </si>
  <si>
    <t>COMPRAS/20240718/12:19:20/633544/RESTAURANT CHINA HOUSENAM</t>
  </si>
  <si>
    <t>RETIRO/20240719/19:27:42/671053/CAJA DE AHORROS       LLA VI</t>
  </si>
  <si>
    <t>COMPRAS/20240719/12:41:06/657077/MINI SUPER SOFIA      LLA V</t>
  </si>
  <si>
    <t>COMPRAS/20240719/08:56:59/649844/MINI SUPER SOFIA      LLA V</t>
  </si>
  <si>
    <t>COMPRAS/20240717/11:20:57/612597/FONDA EL MOTETE       NAM</t>
  </si>
  <si>
    <t>19/07/2024</t>
  </si>
  <si>
    <t>PAGO   /20240719/12:54:18/61294195/Dinero</t>
  </si>
  <si>
    <t>CREDITO/20240718/13:08:00/000000/BY MASTERCARD - MUSICA</t>
  </si>
  <si>
    <t>COMPRAS/20240717/14:01:26/615100/MINI SUPER SOFIA      LLA V</t>
  </si>
  <si>
    <t>COMPRAS/20240717/09:44:13/609518/MINI SUPER SOFIA      LLA V</t>
  </si>
  <si>
    <t>18/07/2024</t>
  </si>
  <si>
    <t>PAGO DE PRESTAMO DEBITO CUENTA</t>
  </si>
  <si>
    <t>PAGO   /20240718/14:56:54/61294195/A</t>
  </si>
  <si>
    <t>COMPRAS/20240716/16:28:33/598071/MINI SUPER SOFIA      LLA V</t>
  </si>
  <si>
    <t>COMPRAS/20240716/11:58:58/591360/MINI SUPER SOFIA      LLA V</t>
  </si>
  <si>
    <t>RETIRO/20240715/18:10:51/579330/CAJA DE AHORROS       LLA VI</t>
  </si>
  <si>
    <t>16/07/2024</t>
  </si>
  <si>
    <t>COMPRAS/20240715/11:28:37/569722/MANAS CAFE            PANAM</t>
  </si>
  <si>
    <t>COMPRAS/20240713/22:33:07/542552/99944870VA Y VEN SAN MNAM</t>
  </si>
  <si>
    <t>COMPRAS/20240713/14:49:12/533053/PRICESMART VIA BRASIL NAM</t>
  </si>
  <si>
    <t>COMPRAS/20240713/13:40:03/531022/FONDA EL MOTETE       NAM</t>
  </si>
  <si>
    <t>COMPRAS/20240713/13:10:07/530063/FONDA EL MOTETE       NAM</t>
  </si>
  <si>
    <t>COMPRAS/20240713/03:48:00/517366/Spotify               ockho</t>
  </si>
  <si>
    <t>15/07/2024</t>
  </si>
  <si>
    <t>COMPRAS/20240712/20:56:17/515934/LA 10 OBARRIO         LLA V</t>
  </si>
  <si>
    <t>RETIRO/CARGO USO ATM OTRO BANCO/20240711/18:54:41/488103/BAC</t>
  </si>
  <si>
    <t>RETIRO/20240711/18:54:41/488103/BAC_INTERNATION       LISARI</t>
  </si>
  <si>
    <t>COMPRAS/20240712/11:12:45/498497/A  T  T  T WEB STC LICPANAM</t>
  </si>
  <si>
    <t>13/07/2024</t>
  </si>
  <si>
    <t>IGS PLUS TMK 11418113-7</t>
  </si>
  <si>
    <t>12/07/2024</t>
  </si>
  <si>
    <t>CREDITO/20240710/11:25:00/000000/CON MC GANAS EN METRO</t>
  </si>
  <si>
    <t>COMPRAS/20240710/08:57:24/452406/MINI SUPER SOFIA      LLA V</t>
  </si>
  <si>
    <t>COMPRAS/20240709/22:02:26/448420/SHERATON LAS HADAS    NAMA</t>
  </si>
  <si>
    <t>COMPRAS/20240709/11:32:53/438075/FONDA EL MOTETE       NAM</t>
  </si>
  <si>
    <t>10/07/2024</t>
  </si>
  <si>
    <t>PAGO   /20240710/12:10:48/61294195/Oficina</t>
  </si>
  <si>
    <t>09/07/2024</t>
  </si>
  <si>
    <t>PAGO   /20240709/15:12:32/61294195/Agua de pi</t>
  </si>
  <si>
    <t>PAGO   /20240709/15:10:18/61294195/Agua pipa</t>
  </si>
  <si>
    <t>COMPRAS/20240707/15:19:33/405543/SISTEMA DE TRANSPORTE nam</t>
  </si>
  <si>
    <t>RETIRO/20240706/16:46:45/388613/CAJA DE AHORROS       LLA VI</t>
  </si>
  <si>
    <t>08/07/2024</t>
  </si>
  <si>
    <t>COMPRAS/20240706/16:35:57/388523/SISTEMA DE TRANSPORTE nam</t>
  </si>
  <si>
    <t>COMPRAS/20240705/16:51:56/364784/SISTEMA DE TRANSPORTE nam</t>
  </si>
  <si>
    <t>COMPRAS/20240705/12:48:36/357646/A LO PAISA PTY  S A   LLA V</t>
  </si>
  <si>
    <t>COMPRAS/20240705/12:48:00/350373/UBER     PENDING      sterd</t>
  </si>
  <si>
    <t>REV/20240703/11:48:00/999124/SP WOOTING STORE US</t>
  </si>
  <si>
    <t>COMPRAS/20240704/13:43:42/335438/MINI SUPER SOFIA      LLA V</t>
  </si>
  <si>
    <t>05/07/2024</t>
  </si>
  <si>
    <t>COMPRAS/20240703/16:26:09/318389/MINI SUPER SOFIA      LLA V</t>
  </si>
  <si>
    <t>COMPRAS/20240702/19:16:42/303398/SISTEMA DE TRANSPORTE nam</t>
  </si>
  <si>
    <t>04/07/2024</t>
  </si>
  <si>
    <t>PAGO   /20240704/13:59:55/61294195/Yane</t>
  </si>
  <si>
    <t>COMPRAS/20240701/22:54:40/284737/LA 10 OBARRIO         LLA V</t>
  </si>
  <si>
    <t>ITBMS/CARGO USO ATM OTRO BANCO/MULTIBANK             LLA VIS</t>
  </si>
  <si>
    <t>RETIRO/CARGO USO ATM OTRO BANCO/20240701/22:08:23/284452/MUL</t>
  </si>
  <si>
    <t>RETIRO/20240701/22:08:23/284452/MULTIBANK             LLA VI</t>
  </si>
  <si>
    <t>02/07/2024</t>
  </si>
  <si>
    <t>PAGO   /20240702/13:40:21/61294195/Galleta</t>
  </si>
  <si>
    <t>COMPRAS/20240629/18:41:37/246543/REY VIA ESPANA 1033  VNAM</t>
  </si>
  <si>
    <t>COMPRAS/20240630/00:40:00/246513/UBER     PENDING      sterd</t>
  </si>
  <si>
    <t>RETIRO/20240629/11:21:06/231055/CAJA DE AHORROS       LLA VI</t>
  </si>
  <si>
    <t>COMPRAS/20240628/17:36:41/218286/YAJOIS VIA ESPA A     NAMA</t>
  </si>
  <si>
    <t>RETIRO/20240628/12:22:49/205942/CAJA DE AHORROS       THANIA</t>
  </si>
  <si>
    <t>RETIRO/20240627/19:49:33/194433/CAJA DE AHORROS       ELIA D</t>
  </si>
  <si>
    <t>SEGUROS DE ACCIDENTES PERSONALES/20240702</t>
  </si>
  <si>
    <t>PLAN B�SICO 2024-07/5143080201828430</t>
  </si>
  <si>
    <t>29/06/2024</t>
  </si>
  <si>
    <t>COMPRAS/20240627/11:27:39/182253/SUBWAY OBARRIO BINGO 9LLA V</t>
  </si>
  <si>
    <t>COMPRAS/20240626/19:13:43/170606/ANTI BURGER           NAMA</t>
  </si>
  <si>
    <t>RETIRO/20240626/16:06:56/165246/CAJA DE AHORROS       LLA VI</t>
  </si>
  <si>
    <t>28/06/2024</t>
  </si>
  <si>
    <t>PAGO   /20240628/11:14:28/61294195/Ceviches</t>
  </si>
  <si>
    <t>COMPRAS/20240626/12:55:13/159987/A LO PAISA PTY  S A   LLA V</t>
  </si>
  <si>
    <t>COMPRA/20240626/11:29:00/145836/APPLE.COM/BILL</t>
  </si>
  <si>
    <t>ACH ARISTIDES AMAYA-BANCO GENERAL</t>
  </si>
  <si>
    <t>27/06/2024</t>
  </si>
  <si>
    <t>PAGO   /20240627/15:59:24/61294195/Pipa dulc</t>
  </si>
  <si>
    <t>26/06/2024</t>
  </si>
  <si>
    <t>PAGO   /20240626/15:58:31/61294195/Agua de pi</t>
  </si>
  <si>
    <t>COMPRAS/20240623/08:43:37/098919/MAMBO ANDES MALL 3    NAMA</t>
  </si>
  <si>
    <t>25/06/2024</t>
  </si>
  <si>
    <t>PAGO   /20240625/14:41:51/61294195/Ok</t>
  </si>
  <si>
    <t>24/06/2024</t>
  </si>
  <si>
    <t>COMPRAS/20240621/11:55:10/060958/SUBWAY OBARRIO BINGO 9LLA V</t>
  </si>
  <si>
    <t>COMPRAS/20240620/11:26:09/038041/FONDA EL MOTETE       NAM</t>
  </si>
  <si>
    <t>RETIRO/20240620/18:09:50/047536/CAJA DE AHORROS       THANIA</t>
  </si>
  <si>
    <t>COMPRAS/20240620/18:20:51/047833/NEVADA SALUD Y BELLEZANAMA</t>
  </si>
  <si>
    <t>COMPRAS/20240620/17:49:51/047044/MINI SUPER SOFIA      LLA V</t>
  </si>
  <si>
    <t>COMPRAS/20240620/12:32:32/038232/MINI SUPER SOFIA      LLA V</t>
  </si>
  <si>
    <t>21/06/2024</t>
  </si>
  <si>
    <t>COMPRAS/20240618/08:14:52/991570/FONDA EL MOTETE       NAM</t>
  </si>
  <si>
    <t>20/06/2024</t>
  </si>
  <si>
    <t>COMPRAS/20240618/14:53:07/998559/MINI SUPER SOFIA      LLA V</t>
  </si>
  <si>
    <t>COMPRAS/20240618/12:09:39/996293/PASTAS FRESCAS  S A   NAMA</t>
  </si>
  <si>
    <t>COMPRAS/20240619/11:14:37/014843/MANAS CAFE            PANAM</t>
  </si>
  <si>
    <t>19/06/2024</t>
  </si>
  <si>
    <t>COMPRAS/20240617/12:07:29/975177/MINI SUPER SOFIA      LLA V</t>
  </si>
  <si>
    <t>COMPRAS/20240617/05:05:00/968694/UBER     PENDING      sterd</t>
  </si>
  <si>
    <t>COMPRAS/20240616/15:24:04/962412/PRICESMART BRISAS     NAM</t>
  </si>
  <si>
    <t>COMPRAS/20240616/15:14:52/962233/PRICESMART BRISAS     NAM</t>
  </si>
  <si>
    <t>18/06/2024</t>
  </si>
  <si>
    <t>COMPRAS/20240616/20:41:41/967972/CINEPOLIS EL DORADO DUNAMA</t>
  </si>
  <si>
    <t>COMPRAS/20240616/20:35:34/967913/CINEPOLIS EL DORADO TANAMA</t>
  </si>
  <si>
    <t>17/06/2024</t>
  </si>
  <si>
    <t>ENSA PAGOS 21409271</t>
  </si>
  <si>
    <t>COMPRAS/20240614/13:12:22/906850/WENDYS VIA ESPANA     LLA V</t>
  </si>
  <si>
    <t>COMPRAS/20240614/12:01:26/906447/CIA ALFARO            NAM</t>
  </si>
  <si>
    <t>COMPRAS/20240613/03:49:00/872958/Spotify               ockho</t>
  </si>
  <si>
    <t>14/06/2024</t>
  </si>
  <si>
    <t>PAGO   /20240614/14:46:34/61294195/Alquiler d</t>
  </si>
  <si>
    <t>COMPRAS/20240612/12:57:28/858577/MINI SUPER SOFIA      LLA V</t>
  </si>
  <si>
    <t>IGS PLUS TMK 11418113-6</t>
  </si>
  <si>
    <t>13/06/2024</t>
  </si>
  <si>
    <t>COMPRAS/20240610/11:18:43/817655/BURGER KING SUCURSAL VNAM</t>
  </si>
  <si>
    <t>12/06/2024</t>
  </si>
  <si>
    <t>COMPRAS/20240610/12:11:30/819121/PROCESADORA MANUEL E MAN DI</t>
  </si>
  <si>
    <t>COMPRAS/20240609/17:06:08/805781/BRAVA PIZZA   ESPUMA ANAM</t>
  </si>
  <si>
    <t>11/06/2024</t>
  </si>
  <si>
    <t>RETIRO/20240609/09:31:09/796633/CAJA DE AHORROS       ELIA D</t>
  </si>
  <si>
    <t>10/06/2024</t>
  </si>
  <si>
    <t>PAGO   /20240610/14:41:03/61294195/Retiro de</t>
  </si>
  <si>
    <t>COMPRAS/20240607/11:55:02/759173/FONDA EL MOTETE       NAM</t>
  </si>
  <si>
    <t>RETIRO/20240607/20:09:22/770526/CAJA DE AHORROS       ELIA D</t>
  </si>
  <si>
    <t>COMPRAS/20240607/09:05:27/753925/MINI SUPER SOFIA      LLA V</t>
  </si>
  <si>
    <t>RETIRO/20240606/14:10:50/741233/CAJA DE AHORROS       THANIA</t>
  </si>
  <si>
    <t>COMPRAS/20240606/14:21:26/741478/MINI SUPER SOFIA      LLA V</t>
  </si>
  <si>
    <t>COMPRAS/20240606/12:54:50/739228/FON EXPRESS OBARRIO   NAMA</t>
  </si>
  <si>
    <t>07/06/2024</t>
  </si>
  <si>
    <t>RETIRO/20240604/18:51:44/705618/CAJA DE AHORROS       THANIA</t>
  </si>
  <si>
    <t>06/06/2024</t>
  </si>
  <si>
    <t>PAGO   /20240606/14:29:12/61294195/Tienda</t>
  </si>
  <si>
    <t>COMPRAS/20240605/11:34:12/718634/MANAS CAFE            PANAM</t>
  </si>
  <si>
    <t>COMPRAS/20240604/13:00:30/695580/MINI SUPER SOFIA      LLA V</t>
  </si>
  <si>
    <t>COMPRAS/20240604/10:06:54/690719/MINI SUPER SOFIA      LLA V</t>
  </si>
  <si>
    <t>COMPRAS/20240603/11:11:32/674341/FONDA EL MOTETE       NAM</t>
  </si>
  <si>
    <t>COMPRAS/20240603/11:09:19/674286/FONDA EL MOTETE       NAM</t>
  </si>
  <si>
    <t>05/06/2024</t>
  </si>
  <si>
    <t>COMPRAS/20240604/12:11:28/695928/MANAS CAFE            PANAM</t>
  </si>
  <si>
    <t>COMPRAS/20240603/12:20:48/674582/MINI SUPER SOFIA      LLA V</t>
  </si>
  <si>
    <t>04/06/2024</t>
  </si>
  <si>
    <t>COMPRAS/20240602/16:36:02/663210/PANDA HOUSE - MARBELLANAMA</t>
  </si>
  <si>
    <t>RETIRO/20240602/09:24:28/652741/CAJA DE AHORROS       ELIA D</t>
  </si>
  <si>
    <t>03/06/2024</t>
  </si>
  <si>
    <t>COMPRAS/20240601/19:51:06/647439/COFFE IMPERIAL        N MIG</t>
  </si>
  <si>
    <t>COMPRAS/20240531/12:05:39/612238/FONDA EL MOTETE       NAM</t>
  </si>
  <si>
    <t>RETIRO/20240531/19:36:48/622866/CAJA DE AHORROS       ELIA D</t>
  </si>
  <si>
    <t>COMPRAS/20240530/11:58:30/588228/FONDA EL MOTETE       NAM</t>
  </si>
  <si>
    <t>COMPRAS/20240531/08:17:47/606615/MANAS CAFE            PANAM</t>
  </si>
  <si>
    <t>COMPRAS/20240530/09:48:36/583172/MINI SUPER SOFIA      LLA V</t>
  </si>
  <si>
    <t>COMPRAS/20240529/11:28:38/563807/FONDA EL MOTETE       NAM</t>
  </si>
  <si>
    <t>SEGUROS DE ACCIDENTES PERSONALES/20240603</t>
  </si>
  <si>
    <t>01/06/2024</t>
  </si>
  <si>
    <t>PLAN B�SICO 2024-06/5143080201828430</t>
  </si>
  <si>
    <t>31/05/2024</t>
  </si>
  <si>
    <t>COMPRAS/20240529/12:42:20/564276/MINI SUPER SOFIA      LLA V</t>
  </si>
  <si>
    <t>28/05/2024</t>
  </si>
  <si>
    <t>COMPRAS/20240526/15:03:42/505107/SLABON BRISAS DEL GOLFN MIG</t>
  </si>
  <si>
    <t>COMPRAS/20240526/09:31:39/497795/SISTEMA DE TRANSPORTE nam</t>
  </si>
  <si>
    <t>COMPRA/20240526/11:20:00/487998/APPLE.COM/BILL</t>
  </si>
  <si>
    <t>27/05/2024</t>
  </si>
  <si>
    <t>COMPRAS/20240525/11:07:35/479145/PRIME BOX PANAMA      NAM</t>
  </si>
  <si>
    <t>RETIRO/20240524/19:11:50/467433/CAJA DE AHORROS       LLA VI</t>
  </si>
  <si>
    <t>COMPRAS/20240524/12:49:33/456483/A LO PAISA BRISAS     NAMA</t>
  </si>
  <si>
    <t>RETIRO/20240523/18:30:16/444111/CAJA DE AHORROS       ELIA D</t>
  </si>
  <si>
    <t>COMPRAS/20240523/12:07:08/435204/MINI SUPER SOFIA      LLA V</t>
  </si>
  <si>
    <t>24/05/2024</t>
  </si>
  <si>
    <t>PAGO   /20240524/15:02:40/61294195/Kristian</t>
  </si>
  <si>
    <t>COMPRAS/20240523/10:28:47/434398/MANAS CAFE            PANAM</t>
  </si>
  <si>
    <t>COMPRAS/20240521/11:36:54/397769/FONDA EL MOTETE       NAM</t>
  </si>
  <si>
    <t>COMPRAS/20240521/11:36:28/397753/FONDA EL MOTETE       NAM</t>
  </si>
  <si>
    <t>RETIRO/20240521/19:58:06/408110/CAJA DE AHORROS       ELIA D</t>
  </si>
  <si>
    <t>23/05/2024</t>
  </si>
  <si>
    <t>ACH59447325 AXEL ARISTIDES AMAYA ALVARADO-PACA TRANSFERENCIA</t>
  </si>
  <si>
    <t>PAGO   /20240523/13:56:33/61294195/6</t>
  </si>
  <si>
    <t>COMPRAS/20240521/00:36:25/390399/APPLE COM BILL        6 712</t>
  </si>
  <si>
    <t>21/05/2024</t>
  </si>
  <si>
    <t>PAGO   /20240521/12:47:36/61294195/Almuerzo</t>
  </si>
  <si>
    <t>COMPRAS/20240519/17:25:57/363476/EL MACHETAZO CALIDONIANAMA</t>
  </si>
  <si>
    <t>COMPRAS/20240519/17:13:23/363158/EL MACHETAZO CALIDONIANAMA</t>
  </si>
  <si>
    <t>COMPRAS/20240519/15:12:05/361701/STARBUCKS COFFEE PLAZALLA V</t>
  </si>
  <si>
    <t>20/05/2024</t>
  </si>
  <si>
    <t>RETIRO/20240518/08:47:42/327963/CAJA DE AHORROS       LLA VI</t>
  </si>
  <si>
    <t>COMPRAS/20240517/12:23:37/307756/A LO PAISA BRISAS     NAMA</t>
  </si>
  <si>
    <t>RETIRO/20240516/18:06:35/294591/CAJA DE AHORROS       THANIA</t>
  </si>
  <si>
    <t>18/05/2024</t>
  </si>
  <si>
    <t>17/05/2024</t>
  </si>
  <si>
    <t>COMPRAS/20240516/12:10:14/286835/MANAS CAFE            PANAM</t>
  </si>
  <si>
    <t>16/05/2024</t>
  </si>
  <si>
    <t>PAGO   /20240516/13:25:42/61294195/Chichemes</t>
  </si>
  <si>
    <t>PAGO   /20240516/13:01:24/61294195/Ceviche de</t>
  </si>
  <si>
    <t>PAGO   /20240516/12:59:52/61294195/Alquiler d</t>
  </si>
  <si>
    <t>COMPRAS/20240513/22:59:03/231927/EL MACHETAZO COSTA SURN BOS</t>
  </si>
  <si>
    <t>RETIRO/20240513/22:45:22/231853/CAJA DE AHORROS       AN DIA</t>
  </si>
  <si>
    <t>15/05/2024</t>
  </si>
  <si>
    <t>COMPRAS/20240513/03:49:00/209081/Spotify               ockho</t>
  </si>
  <si>
    <t>IGS PLUS TMK 11418113-5</t>
  </si>
  <si>
    <t>14/05/2024</t>
  </si>
  <si>
    <t>COMPRAS/20240511/19:25:41/188695/SISTEMA DE TRANSPORTE nam</t>
  </si>
  <si>
    <t>RETIRO/20240512/13:39:21/199767/CAJA DE AHORROS       ELIA D</t>
  </si>
  <si>
    <t>13/05/2024</t>
  </si>
  <si>
    <t>COMPRAS/20240511/13:51:35/179538/C1A LA PARRIL DE LA ESAN DI</t>
  </si>
  <si>
    <t>COMPRAS/20240511/13:50:54/179522/C1A LA PARRIL DE LA ESAN DI</t>
  </si>
  <si>
    <t>COMPRAS/20240511/09:40:28/173666/STARBUCKS COFFEE PENTALLA V</t>
  </si>
  <si>
    <t>RETIRO/20240510/19:08:35/165119/CAJA DE AHORROS       LLA VI</t>
  </si>
  <si>
    <t>COMPRAS/20240510/17:45:55/164528/SUBWAY OBARRIO BINGO 9LLA V</t>
  </si>
  <si>
    <t>COMPRAS/20240510/13:34:50/157684/PROCESADORA MANUEL E MAN DI</t>
  </si>
  <si>
    <t>COMPRAS/20240509/13:38:51/132818/RESTAURANTE           udad</t>
  </si>
  <si>
    <t>COMPRAS/20240508/11:10:39/115649/FONDA EL MOTETE       NAM</t>
  </si>
  <si>
    <t>11/05/2024</t>
  </si>
  <si>
    <t>PAGO   /20240511/12:55:13/61294195/10</t>
  </si>
  <si>
    <t>10/05/2024</t>
  </si>
  <si>
    <t>COMPRAS/20240508/12:14:21/115731/MINI SUPER SOFIA      LLA V</t>
  </si>
  <si>
    <t>COMPRAS/20240507/11:09:21/097975/FONDA EL MOTETE       NAM</t>
  </si>
  <si>
    <t>09/05/2024</t>
  </si>
  <si>
    <t>COMPRAS/20240507/12:40:19/098634/MINI SUPER SOFIA      LLA V</t>
  </si>
  <si>
    <t>COMPRAS/20240507/08:27:04/095076/MANAS CAFE            PANAM</t>
  </si>
  <si>
    <t>08/05/2024</t>
  </si>
  <si>
    <t>COMPRAS/20240505/00:38:10/060927/METRO   ZAZ MIRAF 4742NAM</t>
  </si>
  <si>
    <t>RETIRO/20240506/12:09:40/079757/CAJA DE AHORROS       THANIA</t>
  </si>
  <si>
    <t>07/05/2024</t>
  </si>
  <si>
    <t>COMPRAS/20240504/10:00:42/043268/PANADERIA CREMAPAN    NAM</t>
  </si>
  <si>
    <t>RETIRO/20240504/20:25:18/058967/CAJA DE AHORROS       ELIA D</t>
  </si>
  <si>
    <t>06/05/2024</t>
  </si>
  <si>
    <t>COMPRAS/20240503/09:11:42/015023/MINI SUPER SOFIA      LLA V</t>
  </si>
  <si>
    <t>RETIRO/20240503/12:20:26/020354/CAJA DE AHORROS       LLA VI</t>
  </si>
  <si>
    <t>COMPRAS/20240502/12:47:41/996178/A LO PAISA PTY-       NAMA</t>
  </si>
  <si>
    <t>COMPRAS/20240502/09:41:37/991217/MINI SUPER SOFIA      LLA V</t>
  </si>
  <si>
    <t>03/05/2024</t>
  </si>
  <si>
    <t>COMPRAS/20240430/18:23:51/964695/FARMA AHORRO VIA ESPANNAM</t>
  </si>
  <si>
    <t>02/05/2024</t>
  </si>
  <si>
    <t>COMPRAS/20240430/17:58:13/964084/SUBWAY OBARRIO BINGO 9LLA V</t>
  </si>
  <si>
    <t>COMPRAS/20240430/13:52:55/955501/MINI SUPER SOFIA      LLA V</t>
  </si>
  <si>
    <t>COMPRAS/20240430/13:17:10/954459/A LO PAISA PTY-       NAMA</t>
  </si>
  <si>
    <t>COMPRAS/20240430/03:10:00/944349/UBER     PENDING      sterd</t>
  </si>
  <si>
    <t>COMPRAS/20240430/00:07:00/941358/UBER     PENDING      sterd</t>
  </si>
  <si>
    <t>COMPRAS/20240429/22:06:01/944314/REST SELINA CASCO VIEJN FEL</t>
  </si>
  <si>
    <t>COMPRAS/20240429/14:10:14/933168/A LO PAISA PTY-       NAMA</t>
  </si>
  <si>
    <t>RETIRO/20240428/14:46:47/913666/CAJA DE AHORROS       ELIA D</t>
  </si>
  <si>
    <t>SEGUROS DE ACCIDENTES PERSONALES/20240502</t>
  </si>
  <si>
    <t>PLAN B�SICO 2024-05/5143080201828430</t>
  </si>
  <si>
    <t>30/04/2024</t>
  </si>
  <si>
    <t>29/04/2024</t>
  </si>
  <si>
    <t>RETIRO/20240426/20:08:29/875031/CAJA DE AHORROS       LLA VI</t>
  </si>
  <si>
    <t>RETIRO/20240426/20:07:43/875005/CAJA DE AHORROS       LLA VI</t>
  </si>
  <si>
    <t>COMPRAS/20240426/17:28:41/870034/LA CASA DE LAS FIESTASNAMA</t>
  </si>
  <si>
    <t>COMPRAS/20240426/17:20:17/869747/CLC LIBROS OBARRIO    NAMA</t>
  </si>
  <si>
    <t>COMPRAS/20240425/19:29:10/848518/PUNK HAZARD           NAMA</t>
  </si>
  <si>
    <t>COMPRAS/20240425/19:28:41/848506/PUNK HAZARD           NAMA</t>
  </si>
  <si>
    <t>COMPRA/20240426/17:17:00/844742/APPLE.COM/BILL</t>
  </si>
  <si>
    <t>COMPRAS/20240425/14:17:29/840756/A LO PAISA PTY-       NAMA</t>
  </si>
  <si>
    <t>RETIRO/20240425/09:38:59/834408/CAJA DE AHORROS       THANIA</t>
  </si>
  <si>
    <t>26/04/2024</t>
  </si>
  <si>
    <t>COMPRAS/20240424/17:37:37/825631/MINI SUPER SOFIA      LLA V</t>
  </si>
  <si>
    <t>COMPRAS/20240423/18:55:55/808680/SISTEMA DE TRANSPORTE nam</t>
  </si>
  <si>
    <t>RETIRO/20240423/19:15:44/808902/CAJA DE AHORROS       ELIA D</t>
  </si>
  <si>
    <t>25/04/2024</t>
  </si>
  <si>
    <t>PAGO   /20240425/15:49:40/61294195/Jugos</t>
  </si>
  <si>
    <t>COMPRAS/20240423/17:04:10/805975/MINI SUPER SOFIA      LLA V</t>
  </si>
  <si>
    <t>COMPRAS/20240423/12:36:07/799877/NOVOTEL PANAMA CITY   NAMA</t>
  </si>
  <si>
    <t>24/04/2024</t>
  </si>
  <si>
    <t>COMPRAS/20240422/18:21:11/789138/NEVADA SALUD Y BELLEZANAMA</t>
  </si>
  <si>
    <t>COMPRAS/20240422/16:50:17/786607/MINI SUPER SOFIA      LLA V</t>
  </si>
  <si>
    <t>COMPRAS/20240421/14:06:50/764248/SISTEMA DE TRANSPORTE nam</t>
  </si>
  <si>
    <t>COMPRAS/20240420/23:07:50/754740/93971574TERPEL TDC VILNAM</t>
  </si>
  <si>
    <t>COMPRAS/20240419/19:17:45/724829/SISTEMA DE TRANSPORTE nam</t>
  </si>
  <si>
    <t>RETIRO/20240422/12:10:17/780085/CAJA DE AHORROS       THANIA</t>
  </si>
  <si>
    <t>23/04/2024</t>
  </si>
  <si>
    <t>COMPRAS/20240420/22:55:20/754691/93971574TERPEL TDC VILNAM</t>
  </si>
  <si>
    <t>COMPRAS/20240420/15:01:00/733546/UBER     PENDING      sterd</t>
  </si>
  <si>
    <t>RETIRO/20240420/18:11:57/749113/CAJA DE AHORROS       ELIA D</t>
  </si>
  <si>
    <t>22/04/2024</t>
  </si>
  <si>
    <t>COMPRAS/20240420/17:29:05/749620/SUPER XTRA SUC LOS ANDELIA</t>
  </si>
  <si>
    <t>COMPRAS/20240420/09:12:17/733854/MONSTER CARGO SERVICESNAM</t>
  </si>
  <si>
    <t>COMPRAS/20240419/17:49:28/723941/SUBWAY OBARRIO BINGO 9LLA V</t>
  </si>
  <si>
    <t>COMPRAS/20240419/12:31:34/712151/NOVOTEL PANAMA CITY   NAMA</t>
  </si>
  <si>
    <t>COMPRAS/20240419/09:32:28/707166/NOVOTEL PANAMA CITY   NAMA</t>
  </si>
  <si>
    <t>RETIRO/20240418/12:11:16/687035/CAJA DE AHORROS       THANIA</t>
  </si>
  <si>
    <t>18/04/2024</t>
  </si>
  <si>
    <t>PAGO   /20240418/14:48:16/61294195/Salchipapa</t>
  </si>
  <si>
    <t>ACH-XP ACH JADA SERVICE-TEMP</t>
  </si>
  <si>
    <t>COMPRAS/20240416/12:25:07/645674/NOVOTEL PANAMA CITY   NAMA</t>
  </si>
  <si>
    <t>COMPRAS/20240416/09:44:19/642120/MINI SUPER SOFIA      LLA V</t>
  </si>
  <si>
    <t>17/04/2024</t>
  </si>
  <si>
    <t>COMPRAS/20240415/13:18:24/624727/NOVOTEL PANAMA CITY   NAMA</t>
  </si>
  <si>
    <t>COMPRAS/20240415/12:35:32/623469/NOVOTEL PANAMA CITY   NAMA</t>
  </si>
  <si>
    <t>16/04/2024</t>
  </si>
  <si>
    <t>COMPRAS/20240414/08:44:06/597065/EL MACHETAZO CALIDONIANAMA</t>
  </si>
  <si>
    <t>COMPRA/20240414/11:48:00/586326/AMZN Mktp US*TG80F9I13</t>
  </si>
  <si>
    <t>COMPRAS/20240413/14:11:00/570854/UBER    TRIP          sterd</t>
  </si>
  <si>
    <t>COMPRAS/20240413/03:48:00/566416/Spotify               ockho</t>
  </si>
  <si>
    <t>RETIRO/20240414/13:24:37/603366/CAJA DE AHORROS       ELIA D</t>
  </si>
  <si>
    <t>15/04/2024</t>
  </si>
  <si>
    <t>COMPRAS/20240412/17:56:38/561434/SUBWAY SUC EDIF REY 20LLA V</t>
  </si>
  <si>
    <t>COMPRAS/20240410/09:15:26/500672/JUAN VALDEZ CAFE SUC  NAM</t>
  </si>
  <si>
    <t>COMPRAS/20240409/11:40:50/484959/BUCO POLLO EL DORADO  NAM</t>
  </si>
  <si>
    <t>COMPRAS/20240411/14:17:55/526866/MINI SUPER SOFIA      LLA V</t>
  </si>
  <si>
    <t>COMPRAS/20240411/12:29:14/523644/MANAS CAFE            NAMA</t>
  </si>
  <si>
    <t>COMPRAS/20240411/09:13:09/519005/NOVOTEL PANAMA CITY   NAMA</t>
  </si>
  <si>
    <t>13/04/2024</t>
  </si>
  <si>
    <t>12/04/2024</t>
  </si>
  <si>
    <t>COMPRAS/20240410/18:17:00/504721/UBER     PENDING      sterd</t>
  </si>
  <si>
    <t>COMPRAS/20240410/18:05:00/504424/UBER     PENDING      sterd</t>
  </si>
  <si>
    <t>COMPRAS/20240410/12:44:09/503892/WENDYS MAGIC ALBROOK  CON</t>
  </si>
  <si>
    <t>COMPRAS/20240409/18:38:14/492539/MACHETAZO EXPRESS V ESNAMA</t>
  </si>
  <si>
    <t>11/04/2024</t>
  </si>
  <si>
    <t>10/04/2024</t>
  </si>
  <si>
    <t>COMPRAS/20240408/14:45:42/469946/MINI SUPER SOFIA      LLA V</t>
  </si>
  <si>
    <t>COMPRAS/20240408/12:25:14/467005/NOVOTEL PANAMA CITY   NAMA</t>
  </si>
  <si>
    <t>09/04/2024</t>
  </si>
  <si>
    <t>PAGO   /20240409/12:32:42/61294195/Para bac</t>
  </si>
  <si>
    <t>PAGO   /20240409/12:08:18/61294195/Tarjeta</t>
  </si>
  <si>
    <t>ACH-RECHAZO-AC06-AXEL AMAYA REF*TXT*ACH-00126804895 PAGO DE</t>
  </si>
  <si>
    <t>COMPRAS/20240406/17:05:00/427505/UBER     PENDING      sterd</t>
  </si>
  <si>
    <t>COMPRAS/20240406/15:35:00/424823/UBER     PENDING      sterd</t>
  </si>
  <si>
    <t>COMPRA/20240405/11:38:00/395379/PAYPAL *ALIPAY EUR</t>
  </si>
  <si>
    <t>RETIRO/20240406/19:55:26/440307/CAJA DE AHORROS       ELIA D</t>
  </si>
  <si>
    <t>08/04/2024</t>
  </si>
  <si>
    <t>ACH AXEL AMAYA-BAC INTERNATIONAL BANK</t>
  </si>
  <si>
    <t>COMPRAS/20240406/10:51:20/427011/CHELA EXPRESS N 2     NAM</t>
  </si>
  <si>
    <t>COMPRAS/20240406/10:39:59/426669/JADA SERVICES         NAM</t>
  </si>
  <si>
    <t>RETIRO/20240405/19:26:54/416454/CAJA DE AHORROS       LLA VI</t>
  </si>
  <si>
    <t>COMPRAS/20240406/14:17:29/431560/A  T  T  T WEB STC LICPANAM</t>
  </si>
  <si>
    <t>COMPRAS/20240405/12:20:19/404644/NOVOTEL PANAMA CITY   NAMA</t>
  </si>
  <si>
    <t>COMPRAS/20240405/09:55:29/400750/NOVOTEL PANAMA CITY   NAMA</t>
  </si>
  <si>
    <t>COMPRAS/20240404/12:24:23/380545/NOVOTEL PANAMA CITY   NAMA</t>
  </si>
  <si>
    <t>06/04/2024</t>
  </si>
  <si>
    <t>05/04/2024</t>
  </si>
  <si>
    <t>COMPRAS/20240403/18:07:11/359700/aliexpress            ndon</t>
  </si>
  <si>
    <t>RETIRO/20240402/20:42:22/353606/CAJA DE AHORROS       ELIA D</t>
  </si>
  <si>
    <t>03/04/2024</t>
  </si>
  <si>
    <t>02/04/2024</t>
  </si>
  <si>
    <t>PAGO   /20240402/11:38:35/61294195/Abogado</t>
  </si>
  <si>
    <t>REV/20240401/11:31:00/264028/eBay O*26-11360-10674</t>
  </si>
  <si>
    <t>RETIRO/20240330/18:32:25/294253/CAJA DE AHORROS       LLA VI</t>
  </si>
  <si>
    <t>SEGUROS DE ACCIDENTES PERSONALES/20240402</t>
  </si>
  <si>
    <t>01/04/2024</t>
  </si>
  <si>
    <t>COMPRAS/20240329/22:43:23/278673/PAYPAL  HOTMART       29357</t>
  </si>
  <si>
    <t>COMPRAS/20240329/02:47:44/264028/eBay O 26 11360 10674 n Jos</t>
  </si>
  <si>
    <t>COMPRAS/20240328/08:21:25/242710/NOVOTEL PANAMA CITY   NAMA</t>
  </si>
  <si>
    <t>PLAN B�SICO 2024-04/5143080201828430</t>
  </si>
  <si>
    <t>28/03/2024</t>
  </si>
  <si>
    <t>PAGO   /20240328/14:37:00/61294195/Agua de pi</t>
  </si>
  <si>
    <t>PAGO   /20240328/09:08:15/61294195/Salchipapa</t>
  </si>
  <si>
    <t>COMPRA/20240326/11:30:00/183021/APPLE.COM BILL</t>
  </si>
  <si>
    <t>27/03/2024</t>
  </si>
  <si>
    <t>COMPRAS/20240325/09:41:38/171008/NOVOTEL PANAMA CITY   NAMA</t>
  </si>
  <si>
    <t>26/03/2024</t>
  </si>
  <si>
    <t>COMPRAS/20240324/17:24:51/162163/CHURROMANIA           N MIG</t>
  </si>
  <si>
    <t>25/03/2024</t>
  </si>
  <si>
    <t>COMPRAS/20240324/05:33:57/149871/eBay O 01 11359 09973 n Jos</t>
  </si>
  <si>
    <t>COMPRAS/20240324/05:33:30/149869/eBay O 03 11357 34864 n Jos</t>
  </si>
  <si>
    <t>COMPRAS/20240324/05:32:51/149864/eBay O 09 11352 47301 n Jos</t>
  </si>
  <si>
    <t>COMPRAS/20240323/12:23:55/137340/STARBUCKS COFFEE EL DOTHANI</t>
  </si>
  <si>
    <t>COMPRAS/20240323/11:41:51/136043/PRIME BOX PANAMA      NAM</t>
  </si>
  <si>
    <t>ITBMS/CARGO USO ATM OTRO BANCO/BANISTMO  S A         AR TORR</t>
  </si>
  <si>
    <t>RETIRO/CARGO USO ATM OTRO BANCO/20240321/19:38:28/104327/BAN</t>
  </si>
  <si>
    <t>RETIRO/20240321/19:38:28/104327/BANISTMO  S A         AR TOR</t>
  </si>
  <si>
    <t>COMPRAS/20240321/13:44:14/095800/NOVOTEL PANAMA CITY   NAMA</t>
  </si>
  <si>
    <t>COMPRAS/20240320/17:34:15/083291/LEONARDO PIZZA  OBARRINAM</t>
  </si>
  <si>
    <t>RETIRO/20240320/19:44:00/084970/CAJA DE AHORROS       ELIA D</t>
  </si>
  <si>
    <t>21/03/2024</t>
  </si>
  <si>
    <t>COMPRAS/20240319/13:08:40/051580/NOVOTEL PANAMA CITY   NAMA</t>
  </si>
  <si>
    <t>COMPRAS/20240319/12:30:39/050369/NOVOTEL PANAMA CITY   NAMA</t>
  </si>
  <si>
    <t>COMPRAS/20240319/02:02:00/041905/UBER     PENDING      sterd</t>
  </si>
  <si>
    <t>COMPRAS/20240319/01:55:00/041817/UBER     PENDING      sterd</t>
  </si>
  <si>
    <t>20/03/2024</t>
  </si>
  <si>
    <t>COMPRAS/20240318/17:49:02/039516/CINEPOLIS TAQUILLA    NAMA</t>
  </si>
  <si>
    <t>COMPRAS/20240319/00:17:15/038714/eBay O 23 11319 84074 n Jos</t>
  </si>
  <si>
    <t>COMPRAS/20240318/16:27:57/036111/MINI SUPER SOFIA      LLA V</t>
  </si>
  <si>
    <t>COMPRAS/20240317/19:48:23/021413/AREPAS EL PAISA       N FRA</t>
  </si>
  <si>
    <t>COMPRAS/20240317/19:17:33/020813/AREPAS EL PAISA       N FRA</t>
  </si>
  <si>
    <t>19/03/2024</t>
  </si>
  <si>
    <t>COMPRAS/20240316/13:56:00/983982/UBER     PENDING      sterd</t>
  </si>
  <si>
    <t>COMPRAS/20240314/19:56:04/954334/SISTEMA DE TRANSPORTE nam</t>
  </si>
  <si>
    <t>RETIRO/20240316/19:20:16/001971/CAJA DE AHORROS       ELIA D</t>
  </si>
  <si>
    <t>18/03/2024</t>
  </si>
  <si>
    <t>COMPRAS/20240315/18:55:27/978058/JUAN VALDEZ CAFE VIA ENAM</t>
  </si>
  <si>
    <t>RETIRO/20240315/20:30:32/978855/CAJA DE AHORROS       ELIA D</t>
  </si>
  <si>
    <t>COMPRAS/20240315/09:47:18/961207/NOVOTEL PANAMA CITY   NAMA</t>
  </si>
  <si>
    <t>COMPRAS/20240314/18:23:32/951757/NEVADA SALUD Y BELLEZANAMA</t>
  </si>
  <si>
    <t>COMPRAS/20240314/08:27:32/939107/SP WOOTING STORE US   30266</t>
  </si>
  <si>
    <t>15/03/2024</t>
  </si>
  <si>
    <t>PAGO   /20240315/12:47:47/61294195/Soda</t>
  </si>
  <si>
    <t>COMPRAS/20240313/16:16:44/926486/STARBAY CASINO        LLA V</t>
  </si>
  <si>
    <t>COMPRAS/20240313/12:23:38/922241/COCHEZ BRISAS DEL GOLFNAM</t>
  </si>
  <si>
    <t>COMPRAS/20240313/03:48:00/912244/Spotify               ockho</t>
  </si>
  <si>
    <t>COMPRA/20240313/11:35:00/854693/AMZN Mktp US*RN6MO8KO1</t>
  </si>
  <si>
    <t>PAGO   /20240314/20:25:48/61294195/Cuatro por</t>
  </si>
  <si>
    <t>14/03/2024</t>
  </si>
  <si>
    <t>COMPRAS/20240313/13:21:03/923810/IDAAN LOS PUEBLOS     LOS P</t>
  </si>
  <si>
    <t>COMPRAS/20240313/04:54:48/912280/eBay O 12 11303 71434 n Jos</t>
  </si>
  <si>
    <t>COMPRAS/20240311/17:58:58/887163/MAMBO ANDES MALL 3    NAMA</t>
  </si>
  <si>
    <t>IGS PLUS TMK 11418113-3</t>
  </si>
  <si>
    <t>13/03/2024</t>
  </si>
  <si>
    <t>COMPRAS/20240312/14:32:28/890393/eBay O 26 11288 03969 dney</t>
  </si>
  <si>
    <t>COMPRAS/20240311/13:41:22/880079/NOVOTEL PANAMA CITY   NAMA</t>
  </si>
  <si>
    <t>RETIRO/20240310/18:20:37/867847/CAJA DE AHORROS       STA AL</t>
  </si>
  <si>
    <t>12/03/2024</t>
  </si>
  <si>
    <t>FONDOS POR APLICAR0 3268002927</t>
  </si>
  <si>
    <t>COMPRAS/20240309/19:43:54/851076/EL MACHETAZO CALIDONIANAMA</t>
  </si>
  <si>
    <t>RETIRO/20240309/19:45:26/851110/CAJA DE AHORROS       LIDONI</t>
  </si>
  <si>
    <t>11/03/2024</t>
  </si>
  <si>
    <t>COMPRAS/20240310/13:35:22/861748/A  T  T  T WEB STC  BOPANAM</t>
  </si>
  <si>
    <t>COMPRAS/20240304/18:46:17/742377/KFC - LOS ANGELES TRANNAMA</t>
  </si>
  <si>
    <t>RETIRO/20240308/18:39:21/826213/CAJA DE AHORROS       LLA VI</t>
  </si>
  <si>
    <t>COMPRAS/20240308/18:54:24/826608/KOTOWA COFFEEHOUSE  S NAMA</t>
  </si>
  <si>
    <t>COMPRAS/20240308/13:16:39/817462/NOVOTEL PANAMA CITY   NAMA</t>
  </si>
  <si>
    <t>COMPRAS/20240308/09:36:48/812429/NOVOTEL PANAMA CITY   NAMA</t>
  </si>
  <si>
    <t>COMPRAS/20240308/05:38:00/808348/eBay O 16 11278 72798 n Jos</t>
  </si>
  <si>
    <t>COMPRAS/20240308/05:37:38/808347/eBay O 20 11275 64962 n Jos</t>
  </si>
  <si>
    <t>COMPRAS/20240308/05:36:43/808344/eBay O 24 11287 15854 n Jos</t>
  </si>
  <si>
    <t>COMPRAS/20240306/19:37:47/787634/RIBA SMITH BELLA VISTANAM</t>
  </si>
  <si>
    <t>COMPRAS/20240306/19:16:26/787284/REY BELLA VISTA 1091  NAM</t>
  </si>
  <si>
    <t>08/03/2024</t>
  </si>
  <si>
    <t>PAGO   /20240308/12:05:01/61294195/Matricula</t>
  </si>
  <si>
    <t>PAGO   /20240308/12:02:58/61294195/Aporte par</t>
  </si>
  <si>
    <t>COMPRAS/20240306/17:58:16/784339/MACHETAZO EXPRESS V ESNAMA</t>
  </si>
  <si>
    <t>COMPRAS/20240306/17:50:01/784119/YAJOIS VIA ESPANA     LLA V</t>
  </si>
  <si>
    <t>COMPRAS/20240306/09:33:42/772893/NOVOTEL PANAMA CITY   NAMA</t>
  </si>
  <si>
    <t>COMPRAS/20240305/12:46:25/756121/FONDA EL MOTETE 1     NAMA</t>
  </si>
  <si>
    <t>COMPRAS/20240305/12:39:36/755910/FONDA EL MOTETE 1     NAMA</t>
  </si>
  <si>
    <t>07/03/2024</t>
  </si>
  <si>
    <t>COMPRAS/20240305/10:08:38/751428/NOVOTEL PANAMA CITY   NAMA</t>
  </si>
  <si>
    <t>RETIRO/20240304/15:26:58/736662/CAJA DE AHORROS       LLA VI</t>
  </si>
  <si>
    <t>06/03/2024</t>
  </si>
  <si>
    <t>PAGO   /20240306/12:57:14/61294195/Loca de ci</t>
  </si>
  <si>
    <t>COMPRAS/20240304/13:13:02/732705/NOVOTEL PANAMA CITY   NAMA</t>
  </si>
  <si>
    <t>COMPRAS/20240303/16:25:16/718385/BURGER KING SUCURSAL 6NAM</t>
  </si>
  <si>
    <t>05/03/2024</t>
  </si>
  <si>
    <t>COMPRAS/20240302/09:42:29/686399/DLC MC DONALDS        nam</t>
  </si>
  <si>
    <t>04/03/2024</t>
  </si>
  <si>
    <t>COMPRAS/20240301/11:41:04/664625/BURGER KING SUCURSAL VNAM</t>
  </si>
  <si>
    <t>RETIRO/20240301/18:21:05/675072/CAJA DE AHORROS       THANIA</t>
  </si>
  <si>
    <t>COMPRAS/20240301/09:43:08/659991/MINI SUPER SOFIA      LLA V</t>
  </si>
  <si>
    <t>COMPRAS/20240229/19:38:15/652335/SISTEMA DE TRANSPORTE nam</t>
  </si>
  <si>
    <t>COMPRAS/20240229/04:19:00/630743/UBER     PENDING      sterd</t>
  </si>
  <si>
    <t>COMPRAS/20240228/12:01:21/614322/FONDA EL MOTETE 1     NAMA</t>
  </si>
  <si>
    <t>02/03/2024</t>
  </si>
  <si>
    <t>SEGUROS DE ACCIDENTES PERSONALES/20240302</t>
  </si>
  <si>
    <t>01/03/2024</t>
  </si>
  <si>
    <t>PAGO   /20240301/15:57:57/61294195/Plata</t>
  </si>
  <si>
    <t>PLAN B�SICO 2024-03/5143080201828430</t>
  </si>
  <si>
    <t>COMPRAS/20240228/08:55:35/610115/NOVOTEL PANAMA CITY   NAMA</t>
  </si>
  <si>
    <t>COMPRAS/20240227/18:56:43/603064/SISTEMA DE TRANSPORTE nam</t>
  </si>
  <si>
    <t>COMPRAS/20240227/12:23:18/591923/FONDA EL MOTETE 1     NAMA</t>
  </si>
  <si>
    <t>COMPRAS/20240227/12:20:34/591846/FONDA EL MOTETE 1     NAMA</t>
  </si>
  <si>
    <t>29/02/2024</t>
  </si>
  <si>
    <t>COMPRAS/20240227/09:13:56/587684/NOVOTEL PANAMA CITY   NAMA</t>
  </si>
  <si>
    <t>COMPRAS/20240226/18:31:52/581601/MAMBO ANDES MALL 3    NAMA</t>
  </si>
  <si>
    <t>COMPRAS/20240226/12:45:28/569166/FONDA EL MOTETE 1     NAMA</t>
  </si>
  <si>
    <t>27/02/2024</t>
  </si>
  <si>
    <t>PAGO   /20240227/18:03:32/61294195/Comida</t>
  </si>
  <si>
    <t>PAGO   /20240227/13:00:44/61294195/Boleto</t>
  </si>
  <si>
    <t>COMPRA/20240226/12:34:00/557176/APPLE.COM/BILL</t>
  </si>
  <si>
    <t>COMPRAS/20240224/12:59:59/529124/MCDONALDS CENTENNIAL PNAM</t>
  </si>
  <si>
    <t>26/02/2024</t>
  </si>
  <si>
    <t>COMPRAS/20240224/17:11:54/535193/MINI SUPER SORA       AME</t>
  </si>
  <si>
    <t>COMPRAS/20240223/19:14:41/512077/FONDA EL MOTETE 1     NAMA</t>
  </si>
  <si>
    <t>RETIRO/20240224/13:02:57/527110/CAJA DE AHORROS       EBLO N</t>
  </si>
  <si>
    <t>COMPRAS/20240222/12:46:58/474605/FONDA EL MOTETE 1     NAMA</t>
  </si>
  <si>
    <t>23/02/2024</t>
  </si>
  <si>
    <t>COMPRAS/20240221/12:15:31/453680/XING FU TANG          N FRA</t>
  </si>
  <si>
    <t>COMPRAS/20240221/11:08:05/452006/RESTAURANTE HKB CDE   NAMA</t>
  </si>
  <si>
    <t>22/02/2024</t>
  </si>
  <si>
    <t>PAGO   /20240222/20:08:42/61294195/Trio Sora</t>
  </si>
  <si>
    <t>COMPRAS/20240220/02:39:00/422909/UBER     PENDING      sterd</t>
  </si>
  <si>
    <t>RETIRO/20240219/17:54:00/418036/CAJA DE AHORROS       LLA VI</t>
  </si>
  <si>
    <t>21/02/2024</t>
  </si>
  <si>
    <t>COMPRAS/20240219/16:38:30/417581/BB STORE TECHNOLOGY Y NAM</t>
  </si>
  <si>
    <t>COMPRAS/20240219/14:07:28/411306/MINI SUPER SOFIA      LLA V</t>
  </si>
  <si>
    <t>COMPRAS/20240219/13:00:36/411117/SUBWAY OBARRIO BINGO 9LLA V</t>
  </si>
  <si>
    <t>20/02/2024</t>
  </si>
  <si>
    <t>COMPRAS/20240217/21:26:00/375518/UBER     PENDING      sterd</t>
  </si>
  <si>
    <t>COMPRAS/20240217/15:24:45/375475/RIBA SMITH MULTIPLAZA NAM</t>
  </si>
  <si>
    <t>COMPRAS/20240217/13:04:33/371525/RIBA SMITH MULTIPLAZA NAM</t>
  </si>
  <si>
    <t>COMPRAS/20240217/18:37:00/370673/UBER     PENDING      sterd</t>
  </si>
  <si>
    <t>19/02/2024</t>
  </si>
  <si>
    <t>ITBMS/CARGO USO ATM OTRO BANCO/GLOBAL BANK           N FRANC</t>
  </si>
  <si>
    <t>RETIRO/CARGO USO ATM OTRO BANCO/20240217/14:06:16/371581/GLO</t>
  </si>
  <si>
    <t>RETIRO/20240217/14:06:16/371581/GLOBAL BANK           N FRAN</t>
  </si>
  <si>
    <t>COMPRAS/20240216/08:56:33/340041/MINI SUPER SOFIA      LLA V</t>
  </si>
  <si>
    <t>COMPRAS/20240216/08:50:01/339940/NOVOTEL PANAMA CITY   NAMA</t>
  </si>
  <si>
    <t>COMPRAS/20240210/14:08:51/236125/FARMACIA ZHONG        NAM</t>
  </si>
  <si>
    <t>COMPRAS/20240210/14:07:12/236082/FARMACIA ZHONG        NAM</t>
  </si>
  <si>
    <t>COMPRAS/20240215/16:09:00/319063/UBER    TRIP          sterd</t>
  </si>
  <si>
    <t>COMPRAS/20240215/15:56:00/318764/UBER     PENDING      sterd</t>
  </si>
  <si>
    <t>COMPRAS/20240215/09:54:34/318717/FARMA 507             NAM</t>
  </si>
  <si>
    <t>15/02/2024</t>
  </si>
  <si>
    <t>COMPRAS/20240213/03:48:00/277623/Spotify               ockho</t>
  </si>
  <si>
    <t>14/02/2024</t>
  </si>
  <si>
    <t>COMPRAS/20240210/15:11:19/236215/DISTRIBUIDORA MEGABAI NAMA</t>
  </si>
  <si>
    <t>COMPRAS/20240210/14:44:31/237069/MINI SUPER PRITY CARNENAM</t>
  </si>
  <si>
    <t>COMPRAS/20240209/22:48:14/222775/93971574TERPEL TDC VILNAM</t>
  </si>
  <si>
    <t>COMPRAS/20240209/14:23:07/202843/RESTAURANTE           udad</t>
  </si>
  <si>
    <t>COMPRAS/20240209/09:39:23/203528/KICKSTARTER COM       34799</t>
  </si>
  <si>
    <t>COMPRAS/20240208/12:33:47/177444/FONDA EL MOTETE 1     NAMA</t>
  </si>
  <si>
    <t>COMPRAS/20240207/22:31:09/169149/SHERATON LAS HADAS    NAMA</t>
  </si>
  <si>
    <t>COMPRAS/20240207/20:13:39/168532/RESTAURANTE BENIHANA  NAM</t>
  </si>
  <si>
    <t>COMPRAS/20240207/12:17:35/156832/FONDA EL MOTETE 1     NAMA</t>
  </si>
  <si>
    <t>COMPRAS/20240207/12:14:23/156744/FONDA EL MOTETE 1     NAMA</t>
  </si>
  <si>
    <t>PAGO   /20240211/18:58:22/61294195/30</t>
  </si>
  <si>
    <t>09/02/2024</t>
  </si>
  <si>
    <t>PAGO   /20240209/12:54:54/61294195/Maya</t>
  </si>
  <si>
    <t>COMPRAS/20240207/12:23:15/156984/NOVOTEL PANAMA CITY   NAMA</t>
  </si>
  <si>
    <t>COMPRAS/20240207/08:50:45/152633/NOVOTEL PANAMA CITY   NAMA</t>
  </si>
  <si>
    <t>COMPRAS/20240207/08:49:29/152612/NOVOTEL PANAMA CITY   NAMA</t>
  </si>
  <si>
    <t>COMPRAS/20240206/17:40:17/146483/BURGER KING SUCURSAL VNAM</t>
  </si>
  <si>
    <t>COMPRAS/20240206/13:42:04/136030/RESTAURANTE           udad</t>
  </si>
  <si>
    <t>RETIRO/20240206/19:28:00/147530/CAJA DE AHORROS       ELIA D</t>
  </si>
  <si>
    <t>PAGO   /20240209/05:46:32/61294195/Tenkius</t>
  </si>
  <si>
    <t>08/02/2024</t>
  </si>
  <si>
    <t>COMPRAS/20240206/12:22:19/137199/NOVOTEL PANAMA CITY   NAMA</t>
  </si>
  <si>
    <t>COMPRAS/20240206/10:19:22/134315/NOVOTEL PANAMA CITY   NAMA</t>
  </si>
  <si>
    <t>COMPRAS/20240205/18:21:51/127494/REY VIA ESPANA 1033  VNAM</t>
  </si>
  <si>
    <t>COMPRAS/20240205/12:37:17/116887/FONDA EL MOTETE 1     NAMA</t>
  </si>
  <si>
    <t>07/02/2024</t>
  </si>
  <si>
    <t>COMPRAS/20240205/13:54:28/119162/MINI SUPER SOFIA      LLA V</t>
  </si>
  <si>
    <t>05/02/2024</t>
  </si>
  <si>
    <t>PAGO   /20240205/17:15:28/61294195/Gracias</t>
  </si>
  <si>
    <t>COMPRAS/20240202/17:43:58/060586/MAMBO LOS ANDES 2     NAMA</t>
  </si>
  <si>
    <t>RETIRO/20240202/18:46:47/060735/CAJA DE AHORROS       ELIA D</t>
  </si>
  <si>
    <t>COMPRAS/20240202/03:00:00/041540/UBER     PENDING      sterd</t>
  </si>
  <si>
    <t>COMPRAS/20240202/02:28:00/041239/UBER     PENDING      sterd</t>
  </si>
  <si>
    <t>COMPRAS/20240201/17:28:55/037856/MCDONALDS VIA PORRAS  NAM</t>
  </si>
  <si>
    <t>COMPRAS/20240131/12:12:10/007625/FONDA EL MOTETE 1     NAMA</t>
  </si>
  <si>
    <t>RETIRO/20240131/19:27:01/018349/CAJA DE AHORROS       THANIA</t>
  </si>
  <si>
    <t>02/02/2024</t>
  </si>
  <si>
    <t>COMPRAS/20240130/19:07:42/996803/SISTEMA DE TRANSPORTE nam</t>
  </si>
  <si>
    <t>COMPRAS/20240130/18:59:23/996506/REST  EL TRAPICHE     NAMA</t>
  </si>
  <si>
    <t>SEGUROS DE ACCIDENTES PERSONALES/20240202</t>
  </si>
  <si>
    <t>01/02/2024</t>
  </si>
  <si>
    <t>PLAN B�SICO 2024-02/5143080201828430</t>
  </si>
  <si>
    <t>PAGO   /20240201/13:55:41/61294195/Ceviche</t>
  </si>
  <si>
    <t>PAGO   /20240201/13:50:01/61294195/Arbitraje</t>
  </si>
  <si>
    <t>RETIRO/20240129/17:21:30/972090/CAJA DE AHORROS       LIDONI</t>
  </si>
  <si>
    <t>31/01/2024</t>
  </si>
  <si>
    <t>COMPRAS/20240129/17:07:34/971702/NEVADA SALUD Y BELLEZANAMA</t>
  </si>
  <si>
    <t>COMPRAS/20240129/16:56:19/971350/ZAPATERIA ULTRA MODERNNAMA</t>
  </si>
  <si>
    <t>COMPRAS/20240129/12:28:00/964420/A LO PAISA PTY-       NAMA</t>
  </si>
  <si>
    <t>COMPRAS/20240128/17:49:21/953099/MCDONALDS JUSTO AROSEMNAM</t>
  </si>
  <si>
    <t>COMPRAS/20240128/12:18:31/944627/RESTAURANTE HKB CDE   NAMA</t>
  </si>
  <si>
    <t>COMPRAS/20240127/19:56:06/935841/NOVOTEL PANAMA CITY   NAMA</t>
  </si>
  <si>
    <t>COMPRAS/20240126/12:32:48/899776/ATHENS PIZZA S A      NAM</t>
  </si>
  <si>
    <t>30/01/2024</t>
  </si>
  <si>
    <t>COMPRAS/20240128/14:31:00/941199/UBER     PENDING      sterd</t>
  </si>
  <si>
    <t>COMPRAS/20240128/13:46:00/940530/UBER     PENDING      sterd</t>
  </si>
  <si>
    <t>COMPRAS/20240128/04:54:00/938418/UBER     PENDING      sterd</t>
  </si>
  <si>
    <t>COMPRAS/20240128/00:39:00/935485/UBER     PENDING      sterd</t>
  </si>
  <si>
    <t>29/01/2024</t>
  </si>
  <si>
    <t>RETIRO/CARGO USO ATM OTRO BANCO/20240125/20:20:20/885934/BAN</t>
  </si>
  <si>
    <t>RETIRO/20240125/20:20:20/885934/BANISTMO  S A         AR TOR</t>
  </si>
  <si>
    <t>COMPRA/20240126/12:05:00/882155/APPLE.COM/BILL</t>
  </si>
  <si>
    <t>COMPRAS/20240125/15:29:38/877392/MINI SUPER SOFIA      LLA V</t>
  </si>
  <si>
    <t>COMPRAS/20240125/02:41:00/862812/UBER     PENDING      sterd</t>
  </si>
  <si>
    <t>COMPRAS/20240124/12:57:53/852186/FONDA EL MOTETE 1     NAMA</t>
  </si>
  <si>
    <t>PAGO   /20240129/19:41:23/61294195/Alquiler d</t>
  </si>
  <si>
    <t>PAGO   /20240129/13:50:09/61294195/Desayuno c</t>
  </si>
  <si>
    <t>RETIRO/20240126/20:00:57/911358/CAJA DE AHORROS       ELIA D</t>
  </si>
  <si>
    <t>COMPRAS/20240126/10:53:11/894674/MINI SUPER SOFIA      LLA V</t>
  </si>
  <si>
    <t>26/01/2024</t>
  </si>
  <si>
    <t>COMPRAS/20240124/20:00:56/861514/CARL S JR  MULTIPLAZA N FRA</t>
  </si>
  <si>
    <t>COMPRAS/20240124/19:51:27/861329/ZARA MULTIPLAZA       N FRA</t>
  </si>
  <si>
    <t>COMPRAS/20240124/19:03:22/860406/HM                    N FRA</t>
  </si>
  <si>
    <t>COMPRAS/20240124/18:03:54/859034/1757320 MELO PET GARDELLA V</t>
  </si>
  <si>
    <t>COMPRAS/20240124/13:10:59/852483/NOVOTEL PANAMA CITY   NAMA</t>
  </si>
  <si>
    <t>COMPRAS/20240124/08:44:29/847179/NOVOTEL PANAMA CITY   NAMA</t>
  </si>
  <si>
    <t>COMPRAS/20240123/12:20:56/834049/RESTAURANT CHINA HOUSENAM</t>
  </si>
  <si>
    <t>RETIRO/20240123/20:08:08/842993/CAJA DE AHORROS       ELIA D</t>
  </si>
  <si>
    <t>25/01/2024</t>
  </si>
  <si>
    <t>PAGO   /20240125/15:15:08/61294195/Chupamatra</t>
  </si>
  <si>
    <t>COMPRAS/20240122/18:42:29/822336/WENDYS VIA ESPANA     LLA V</t>
  </si>
  <si>
    <t>COMPRAS/20240122/02:59:18/806727/98498729TERPEL SAN FELIRIQU</t>
  </si>
  <si>
    <t>24/01/2024</t>
  </si>
  <si>
    <t>COMPRAS/20240122/13:11:42/814499/MINI SUPER SOFIA      LLA V</t>
  </si>
  <si>
    <t>23/01/2024</t>
  </si>
  <si>
    <t>COMPRAS/20240121/15:24:10/800200/CERRO PUNTA HIGM LANDSRRO P</t>
  </si>
  <si>
    <t>22/01/2024</t>
  </si>
  <si>
    <t>COMPRAS/20240119/17:36:28/758414/FONDA EL MOTETE 1     NAMA</t>
  </si>
  <si>
    <t>RETIRO/20240119/17:47:35/758752/CAJA DE AHORROS       LLA VI</t>
  </si>
  <si>
    <t>COMPRAS/20240118/10:27:50/721449/NOVOTEL PANAMA CITY   NAMA</t>
  </si>
  <si>
    <t>COMPRAS/20240118/03:06:00/716844/UBER     PENDING      sterd</t>
  </si>
  <si>
    <t>COMPRAS/20240118/00:21:00/714432/UBER     PENDING      sterd</t>
  </si>
  <si>
    <t>COMPRAS/20240117/13:59:24/703591/RESTAURANTE           udad</t>
  </si>
  <si>
    <t>COMPRAS/20240117/13:51:15/703383/RESTAURANTE           udad</t>
  </si>
  <si>
    <t>19/01/2024</t>
  </si>
  <si>
    <t>COMPRAS/20240118/04:54:39/717121/eBay O 22 11058 87377 n Jos</t>
  </si>
  <si>
    <t>COMPRAS/20240116/19:01:45/694714/MAMBO LOS ANDES 2     NAMA</t>
  </si>
  <si>
    <t>COMPRAS/20240116/19:23:37/694132/SISTEMA DE TRANSPORTE nam</t>
  </si>
  <si>
    <t>COMPRAS/20240116/12:55:01/684037/FONDA EL MOTETE 1     NAMA</t>
  </si>
  <si>
    <t>RETIRO/CARGO USO ATM OTRO BANCO/20240116/19:49:02/694515/BAC</t>
  </si>
  <si>
    <t>RETIRO/20240116/19:49:02/694515/BAC_INTERNATION       LISARI</t>
  </si>
  <si>
    <t>18/01/2024</t>
  </si>
  <si>
    <t>COMPRAS/20240116/18:43:15/692994/NEVADA SALUD Y BELLEZANAMA</t>
  </si>
  <si>
    <t>COMPRAS/20240116/18:37:40/692854/CHEAPER               NAMA</t>
  </si>
  <si>
    <t>COMPRAS/20240116/13:03:44/684296/NOVOTEL PANAMA CITY   NAMA</t>
  </si>
  <si>
    <t>COMPRAS/20240116/12:48:48/683832/YAJOIS VIA ESPANA     LLA V</t>
  </si>
  <si>
    <t>COMPRAS/20240116/09:08:20/678708/MINI SUPER SOFIA      LLA V</t>
  </si>
  <si>
    <t>COMPRAS/20240116/02:30:00/674802/UBER     PENDING      sterd</t>
  </si>
  <si>
    <t>COMPRAS/20240115/21:04:24/674483/AHUMADOS              NAMA</t>
  </si>
  <si>
    <t>COMPRAS/20240115/12:48:49/661410/FONDA EL MOTETE 1     NAMA</t>
  </si>
  <si>
    <t>17/01/2024</t>
  </si>
  <si>
    <t>PAGO   /20240117/13:16:50/61294195/Una</t>
  </si>
  <si>
    <t>COMPRAS/20240116/02:57:26/674388/eBay O 23 11049 00506 n Jos</t>
  </si>
  <si>
    <t>COMPRAS/20240115/19:00:22/671925/ZARA MULTIPLAZA       N FRA</t>
  </si>
  <si>
    <t>COMPRAS/20240115/16:57:00/659799/UBER     PENDING      sterd</t>
  </si>
  <si>
    <t>COMPRAS/20240115/11:10:47/658492/MINI SUPER SOFIA      LLA V</t>
  </si>
  <si>
    <t>COMPRA/20240115/12:53:00/652498/PAYPAL *RIOTGAMESIN</t>
  </si>
  <si>
    <t>COMPRAS/20240113/12:04:51/624231/PAYPAL  ALIPAY EUR    31436</t>
  </si>
  <si>
    <t>COMPRAS/20240113/11:48:54/623753/PAYPAL  ALIPAY EUR    31436</t>
  </si>
  <si>
    <t>COMPRAS/20240113/10:52:22/622112/PAYPAL  ALIPAY EUR    31436</t>
  </si>
  <si>
    <t>16/01/2024</t>
  </si>
  <si>
    <t>COMPRAS/20240113/03:48:00/610599/Spotify               ockho</t>
  </si>
  <si>
    <t>RETIRO/20240113/18:52:18/630434/CAJA DE AHORROS       ELIA D</t>
  </si>
  <si>
    <t>15/01/2024</t>
  </si>
  <si>
    <t>COMPRAS/20240113/19:05:19/630796/SUPER 99 LOS ANDES MALNAMA</t>
  </si>
  <si>
    <t>RETIRO/20240112/21:05:21/609398/CAJA DE AHORROS       ELIA D</t>
  </si>
  <si>
    <t>COMPRAS/20240112/13:03:48/597843/ATHENS PIZZA S A      NAM</t>
  </si>
  <si>
    <t>COMPRAS/20240111/18:43:20/583622/MAMBO LOS ANDES 2     NAMA</t>
  </si>
  <si>
    <t>COMPRAS/20240111/12:35:39/571052/FONDA EL MOTETE 1     NAMA</t>
  </si>
  <si>
    <t>RETIRO/20240111/19:36:10/583494/CAJA DE AHORROS       ELIA D</t>
  </si>
  <si>
    <t>COMPRAS/20240110/21:11:41/562302/MINIMARKET LA GRAN PARNAMA</t>
  </si>
  <si>
    <t>COMPRAS/20240110/17:48:36/558059/HOTEL PRINCIPE        NAMA</t>
  </si>
  <si>
    <t>COMPRAS/20240110/14:57:44/553810/PedidosYa - NV        nama</t>
  </si>
  <si>
    <t>COMPRAS/20240110/12:46:49/550224/FONDA EL MOTETE 1     NAMA</t>
  </si>
  <si>
    <t>13/01/2024</t>
  </si>
  <si>
    <t>PAGO   /20240113/10:17:24/61294195/Graciasss</t>
  </si>
  <si>
    <t>IGS PLUS TMK 11418113-2</t>
  </si>
  <si>
    <t>12/01/2024</t>
  </si>
  <si>
    <t>COMPRAS/20240110/13:00:31/550721/NOVOTEL PANAMA CITY   NAMA</t>
  </si>
  <si>
    <t>COMPRAS/20240109/15:52:40/535118/RESTAURANTE HAPPY CITY EXPO</t>
  </si>
  <si>
    <t>COMPRAS/20240104/15:10:46/428521/PedidosYa - NV        nama</t>
  </si>
  <si>
    <t>11/01/2024</t>
  </si>
  <si>
    <t>PAGO   /20240111/11:45:48/61294195/Bailame bi</t>
  </si>
  <si>
    <t>COMPRAS/20240109/20:37:00/534830/UBER     PENDING      sterd</t>
  </si>
  <si>
    <t>COMPRAS/20240108/23:17:28/525533/ISTMO BREW RESTAURANT NAMA</t>
  </si>
  <si>
    <t>COMPRAS/20240108/19:19:59/522717/MACHETAZO EXPRESS V ESNAMA</t>
  </si>
  <si>
    <t>COMPRAS/20240108/12:55:44/512935/FONDA EL MOTETE 1     NAMA</t>
  </si>
  <si>
    <t>10/01/2024</t>
  </si>
  <si>
    <t>COMPRAS/20240108/08:38:44/507505/NOVOTEL PANAMA CITY   NAMA</t>
  </si>
  <si>
    <t>COMPRAS/20240107/17:00:00/501013/PRICESMART METRO PARK NAM</t>
  </si>
  <si>
    <t>COMPRAS/20240107/16:56:40/500955/PRICESMART METRO PARK NAM</t>
  </si>
  <si>
    <t>COMPRAS/20240107/13:22:29/495459/SISTEMA DE TRANSPORTE nam</t>
  </si>
  <si>
    <t>08/01/2024</t>
  </si>
  <si>
    <t>RETIRO EN EFECTIVO SIN LIBRETA</t>
  </si>
  <si>
    <t>COMPRAS/20240106/16:03:28/479425/FRIKING ALBROOK MALL  CON</t>
  </si>
  <si>
    <t>COMPRAS/20240105/20:08:24/462339/SISTEMA DE TRANSPORTE nam</t>
  </si>
  <si>
    <t>COMPRAS/20240105/20:02:30/462023/TSUGOI ASIAN CUISINE  nama</t>
  </si>
  <si>
    <t>COMPRAS/20240104/12:47:58/424250/NOVOTEL PANAMA CITY   NAMA</t>
  </si>
  <si>
    <t>COMPRAS/20240104/10:03:25/419424/NOVOTEL PANAMA CITY   NAMA</t>
  </si>
  <si>
    <t>COMPRAS/20240104/00:21:00/412781/UBER     PENDING      sterd</t>
  </si>
  <si>
    <t>COMPRAS/20240103/12:28:12/402602/FONDA EL MOTETE 1     NAMA</t>
  </si>
  <si>
    <t>05/01/2024</t>
  </si>
  <si>
    <t>COMPRAS/20240103/09:01:31/397896/NOVOTEL PANAMA CITY   NAMA</t>
  </si>
  <si>
    <t>04/01/2024</t>
  </si>
  <si>
    <t>COMPRAS/20240102/17:48:26/391659/SUBWAY OBARRIO BINGO 9LLA V</t>
  </si>
  <si>
    <t>COMPRAS/20240101/15:43:19/368782/RESTAURANTE           udad</t>
  </si>
  <si>
    <t>03/01/2024</t>
  </si>
  <si>
    <t>COMPRAS/20231231/20:37:48/363106/EL MACHETAZO CALIDONIALIDON</t>
  </si>
  <si>
    <t>RETIRO/CARGO USO ATM OTRO BANCO/20231231/21:15:42/363516/BAN</t>
  </si>
  <si>
    <t>RETIRO/20231231/21:15:42/363516/BANISTMO  S A         AR TOR</t>
  </si>
  <si>
    <t>PLAN B�SICO 2024-01/5143080201828430</t>
  </si>
  <si>
    <t>02/01/2024</t>
  </si>
  <si>
    <t>COMPRAS/20231230/05:24:00/312368/UBER     PENDING      sterd</t>
  </si>
  <si>
    <t>COMPRAS/20231229/18:52:02/306896/SISTEMA DE TRANSPORTE nam</t>
  </si>
  <si>
    <t>RETIRO/20231229/19:17:04/307533/CAJA DE AHORROS       ELIA D</t>
  </si>
  <si>
    <t>COMPRAS/20231229/02:46:00/281433/UBER     PENDING      sterd</t>
  </si>
  <si>
    <t>SEGUROS DE ACCIDENTES PERSONALES/20240102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</si>
</sst>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[$$-540A]#,##0.00"/>
    <numFmt numFmtId="166" formatCode="[$$-409]#,##0.00;[Red]\-[$$-409]#,##0.00"/>
  </numFmts>
  <fonts count="2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sz val="11"/>
      <name val="Arial"/>
      <family val="2"/>
    </font>
    <font>
      <sz val="11"/>
      <color indexed="18"/>
      <name val="Arial"/>
      <family val="2"/>
    </font>
    <font>
      <b/>
      <sz val="11"/>
      <color indexed="18"/>
      <name val="Arial"/>
      <family val="2"/>
    </font>
    <font>
      <b/>
      <sz val="11"/>
      <color rgb="FF00B050"/>
      <name val="Arial"/>
      <family val="2"/>
    </font>
    <font>
      <b/>
      <sz val="11"/>
      <color theme="0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u/>
      <sz val="11"/>
      <color rgb="FF002060"/>
      <name val="Arial"/>
      <family val="2"/>
    </font>
    <font>
      <b/>
      <sz val="12"/>
      <color theme="0"/>
      <name val="Arial"/>
      <family val="2"/>
    </font>
    <font>
      <sz val="11"/>
      <color theme="1" tint="0.34998626667073579"/>
      <name val="Arial"/>
      <family val="2"/>
    </font>
    <font>
      <sz val="11"/>
      <color theme="1" tint="0.14999847407452621"/>
      <name val="Arial"/>
      <family val="2"/>
    </font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148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5" xfId="0" applyNumberFormat="1" applyFont="1" applyFill="1" applyBorder="1" applyAlignment="1">
      <alignment horizontal="right" vertical="center"/>
    </xf>
    <xf numFmtId="164" fontId="1" fillId="0" borderId="5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165" fontId="1" fillId="0" borderId="4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10" fontId="8" fillId="0" borderId="0" xfId="0" applyNumberFormat="1" applyFont="1" applyFill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65" fontId="8" fillId="0" borderId="4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8" fillId="0" borderId="5" xfId="0" applyNumberFormat="1" applyFont="1" applyFill="1" applyBorder="1" applyAlignment="1">
      <alignment horizontal="right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10" fillId="0" borderId="3" xfId="0" applyNumberFormat="1" applyFont="1" applyFill="1" applyBorder="1" applyAlignment="1">
      <alignment horizontal="center" vertical="center"/>
    </xf>
    <xf numFmtId="166" fontId="10" fillId="0" borderId="4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center" vertical="center"/>
    </xf>
    <xf numFmtId="166" fontId="10" fillId="0" borderId="5" xfId="0" applyNumberFormat="1" applyFont="1" applyFill="1" applyBorder="1" applyAlignment="1">
      <alignment horizontal="right" vertical="center"/>
    </xf>
    <xf numFmtId="166" fontId="10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right" vertical="center"/>
    </xf>
    <xf numFmtId="165" fontId="11" fillId="0" borderId="4" xfId="0" applyNumberFormat="1" applyFont="1" applyFill="1" applyBorder="1" applyAlignment="1">
      <alignment horizontal="center" vertical="center"/>
    </xf>
    <xf numFmtId="165" fontId="11" fillId="0" borderId="3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9" fontId="1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0" borderId="5" xfId="0" applyNumberFormat="1" applyFont="1" applyFill="1" applyBorder="1" applyAlignment="1">
      <alignment horizontal="center" vertical="center"/>
    </xf>
    <xf numFmtId="165" fontId="8" fillId="0" borderId="5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165" fontId="6" fillId="3" borderId="4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5" fontId="6" fillId="3" borderId="5" xfId="0" applyNumberFormat="1" applyFont="1" applyFill="1" applyBorder="1" applyAlignment="1">
      <alignment horizontal="right" vertical="center"/>
    </xf>
    <xf numFmtId="165" fontId="2" fillId="3" borderId="4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2" fillId="3" borderId="5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8" fillId="3" borderId="5" xfId="0" applyNumberFormat="1" applyFont="1" applyFill="1" applyBorder="1" applyAlignment="1">
      <alignment horizontal="right" vertical="center"/>
    </xf>
    <xf numFmtId="164" fontId="8" fillId="0" borderId="6" xfId="0" applyNumberFormat="1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right" vertical="center"/>
    </xf>
    <xf numFmtId="164" fontId="8" fillId="0" borderId="8" xfId="0" applyNumberFormat="1" applyFont="1" applyFill="1" applyBorder="1" applyAlignment="1">
      <alignment horizontal="center" vertical="center"/>
    </xf>
    <xf numFmtId="164" fontId="8" fillId="0" borderId="9" xfId="0" applyNumberFormat="1" applyFont="1" applyFill="1" applyBorder="1" applyAlignment="1">
      <alignment horizontal="center" vertical="center"/>
    </xf>
    <xf numFmtId="164" fontId="8" fillId="0" borderId="10" xfId="0" applyNumberFormat="1" applyFont="1" applyFill="1" applyBorder="1" applyAlignment="1">
      <alignment horizontal="right" vertical="center"/>
    </xf>
    <xf numFmtId="164" fontId="1" fillId="0" borderId="2" xfId="0" applyNumberFormat="1" applyFont="1" applyFill="1" applyBorder="1" applyAlignment="1">
      <alignment horizontal="right" vertical="center"/>
    </xf>
    <xf numFmtId="164" fontId="1" fillId="0" borderId="10" xfId="0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vertical="center"/>
    </xf>
    <xf numFmtId="9" fontId="8" fillId="0" borderId="7" xfId="0" applyNumberFormat="1" applyFont="1" applyFill="1" applyBorder="1" applyAlignment="1">
      <alignment horizontal="center" vertical="center"/>
    </xf>
    <xf numFmtId="164" fontId="8" fillId="0" borderId="11" xfId="0" applyNumberFormat="1" applyFont="1" applyFill="1" applyBorder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9" fontId="8" fillId="0" borderId="9" xfId="0" applyNumberFormat="1" applyFont="1" applyFill="1" applyBorder="1" applyAlignment="1">
      <alignment horizontal="center" vertical="center"/>
    </xf>
    <xf numFmtId="164" fontId="8" fillId="0" borderId="1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9" fontId="1" fillId="0" borderId="7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165" fontId="2" fillId="3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6" fillId="3" borderId="5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10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165" fontId="13" fillId="3" borderId="4" xfId="0" applyNumberFormat="1" applyFont="1" applyFill="1" applyBorder="1" applyAlignment="1">
      <alignment horizontal="center" vertical="center"/>
    </xf>
    <xf numFmtId="165" fontId="13" fillId="3" borderId="3" xfId="0" applyNumberFormat="1" applyFont="1" applyFill="1" applyBorder="1" applyAlignment="1">
      <alignment horizontal="center" vertical="center"/>
    </xf>
    <xf numFmtId="165" fontId="13" fillId="3" borderId="5" xfId="0" applyNumberFormat="1" applyFont="1" applyFill="1" applyBorder="1" applyAlignment="1">
      <alignment horizontal="right" vertical="center"/>
    </xf>
    <xf numFmtId="164" fontId="14" fillId="0" borderId="3" xfId="0" applyNumberFormat="1" applyFont="1" applyFill="1" applyBorder="1" applyAlignment="1">
      <alignment horizontal="center" vertical="center"/>
    </xf>
    <xf numFmtId="165" fontId="13" fillId="3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5" fontId="13" fillId="3" borderId="8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5" fontId="17" fillId="0" borderId="4" xfId="0" applyNumberFormat="1" applyFont="1" applyFill="1" applyBorder="1" applyAlignment="1">
      <alignment horizontal="center" vertical="center"/>
    </xf>
    <xf numFmtId="165" fontId="17" fillId="0" borderId="0" xfId="0" applyNumberFormat="1" applyFont="1" applyFill="1" applyAlignment="1">
      <alignment horizontal="center" vertical="center"/>
    </xf>
    <xf numFmtId="165" fontId="17" fillId="0" borderId="5" xfId="0" applyNumberFormat="1" applyFont="1" applyFill="1" applyBorder="1" applyAlignment="1">
      <alignment horizontal="center" vertical="center"/>
    </xf>
    <xf numFmtId="22" fontId="0" fillId="0" borderId="0" xfId="0" applyNumberFormat="1"/>
    <xf numFmtId="165" fontId="6" fillId="3" borderId="10" xfId="0" applyNumberFormat="1" applyFont="1" applyFill="1" applyBorder="1" applyAlignment="1">
      <alignment horizontal="center" vertical="center"/>
    </xf>
    <xf numFmtId="164" fontId="18" fillId="0" borderId="3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18" fillId="0" borderId="2" xfId="0" applyNumberFormat="1" applyFont="1" applyFill="1" applyBorder="1" applyAlignment="1">
      <alignment horizontal="center" vertical="center"/>
    </xf>
    <xf numFmtId="0" fontId="19" fillId="0" borderId="0" xfId="1" applyAlignment="1">
      <alignment horizontal="center"/>
    </xf>
    <xf numFmtId="0" fontId="19" fillId="0" borderId="0" xfId="1"/>
    <xf numFmtId="0" fontId="19" fillId="0" borderId="0" xfId="1"/>
    <xf numFmtId="0" fontId="20" fillId="0" borderId="0" xfId="1" applyFont="1"/>
    <xf numFmtId="1" fontId="19" fillId="0" borderId="0" xfId="1" applyNumberFormat="1"/>
    <xf numFmtId="2" fontId="19" fillId="0" borderId="0" xfId="1" applyNumberFormat="1"/>
    <xf numFmtId="4" fontId="19" fillId="0" borderId="0" xfId="1" applyNumberFormat="1"/>
  </cellXfs>
  <cellStyles count="2">
    <cellStyle name="Normal" xfId="0" builtinId="0"/>
    <cellStyle name="Normal 2" xfId="1" xr:uid="{794A3D2C-A31C-4C85-AE9B-4CAA5A44E44A}"/>
  </cellStyles>
  <dxfs count="110"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D560-DC32-4647-A3FE-10AC57977765}">
  <dimension ref="A1:E898"/>
  <sheetViews>
    <sheetView tabSelected="1" workbookViewId="0">
      <selection sqref="A1:E1"/>
    </sheetView>
  </sheetViews>
  <sheetFormatPr baseColWidth="10" defaultRowHeight="15"/>
  <cols>
    <col min="1" max="1" width="13.42578125" style="143" customWidth="1"/>
    <col min="2" max="2" width="54" style="143" customWidth="1"/>
    <col min="3" max="3" width="13.42578125" style="143" customWidth="1"/>
    <col min="4" max="5" width="10.85546875" style="143" customWidth="1"/>
    <col min="6" max="16384" width="11.42578125" style="143"/>
  </cols>
  <sheetData>
    <row r="1" spans="1:5">
      <c r="A1" s="141" t="s">
        <v>114</v>
      </c>
      <c r="B1" s="142"/>
      <c r="C1" s="142"/>
      <c r="D1" s="142"/>
      <c r="E1" s="142"/>
    </row>
    <row r="2" spans="1:5">
      <c r="A2" s="144" t="s">
        <v>115</v>
      </c>
      <c r="B2" s="144" t="s">
        <v>116</v>
      </c>
      <c r="C2" s="144" t="s">
        <v>117</v>
      </c>
      <c r="D2" s="144" t="s">
        <v>118</v>
      </c>
      <c r="E2" s="144" t="s">
        <v>119</v>
      </c>
    </row>
    <row r="3" spans="1:5">
      <c r="A3" s="143" t="s">
        <v>120</v>
      </c>
      <c r="B3" s="143" t="s">
        <v>121</v>
      </c>
      <c r="C3" s="145">
        <v>0</v>
      </c>
      <c r="E3" s="146">
        <v>0.28000000000000003</v>
      </c>
    </row>
    <row r="4" spans="1:5">
      <c r="A4" s="143" t="s">
        <v>122</v>
      </c>
      <c r="B4" s="143" t="s">
        <v>123</v>
      </c>
      <c r="C4" s="145">
        <v>0</v>
      </c>
      <c r="D4" s="146">
        <v>10</v>
      </c>
    </row>
    <row r="5" spans="1:5">
      <c r="A5" s="143" t="s">
        <v>122</v>
      </c>
      <c r="B5" s="143" t="s">
        <v>124</v>
      </c>
      <c r="C5" s="145">
        <v>0</v>
      </c>
      <c r="D5" s="146">
        <v>45.96</v>
      </c>
    </row>
    <row r="6" spans="1:5">
      <c r="A6" s="143" t="s">
        <v>125</v>
      </c>
      <c r="B6" s="143" t="s">
        <v>126</v>
      </c>
      <c r="C6" s="145">
        <v>0</v>
      </c>
      <c r="D6" s="146">
        <v>13.64</v>
      </c>
    </row>
    <row r="7" spans="1:5">
      <c r="A7" s="143" t="s">
        <v>125</v>
      </c>
      <c r="B7" s="143" t="s">
        <v>127</v>
      </c>
      <c r="C7" s="145">
        <v>0</v>
      </c>
      <c r="D7" s="146">
        <v>15</v>
      </c>
    </row>
    <row r="8" spans="1:5">
      <c r="A8" s="143" t="s">
        <v>125</v>
      </c>
      <c r="B8" s="143" t="s">
        <v>128</v>
      </c>
      <c r="C8" s="145">
        <v>0</v>
      </c>
      <c r="D8" s="146">
        <v>15</v>
      </c>
    </row>
    <row r="9" spans="1:5">
      <c r="A9" s="143" t="s">
        <v>129</v>
      </c>
      <c r="B9" s="143" t="s">
        <v>130</v>
      </c>
      <c r="C9" s="145">
        <v>142994525</v>
      </c>
      <c r="D9" s="146">
        <v>40</v>
      </c>
    </row>
    <row r="10" spans="1:5">
      <c r="A10" s="143" t="s">
        <v>129</v>
      </c>
      <c r="B10" s="143" t="s">
        <v>131</v>
      </c>
      <c r="C10" s="145">
        <v>0</v>
      </c>
      <c r="D10" s="146">
        <v>7.55</v>
      </c>
    </row>
    <row r="11" spans="1:5">
      <c r="A11" s="143" t="s">
        <v>129</v>
      </c>
      <c r="B11" s="143" t="s">
        <v>132</v>
      </c>
      <c r="C11" s="145">
        <v>0</v>
      </c>
      <c r="D11" s="146">
        <v>2.5</v>
      </c>
    </row>
    <row r="12" spans="1:5">
      <c r="A12" s="143" t="s">
        <v>129</v>
      </c>
      <c r="B12" s="143" t="s">
        <v>133</v>
      </c>
      <c r="C12" s="145">
        <v>0</v>
      </c>
      <c r="D12" s="146">
        <v>0.85</v>
      </c>
    </row>
    <row r="13" spans="1:5">
      <c r="A13" s="143" t="s">
        <v>129</v>
      </c>
      <c r="B13" s="143" t="s">
        <v>134</v>
      </c>
      <c r="C13" s="145">
        <v>0</v>
      </c>
      <c r="D13" s="146">
        <v>15</v>
      </c>
    </row>
    <row r="14" spans="1:5">
      <c r="A14" s="143" t="s">
        <v>129</v>
      </c>
      <c r="B14" s="143" t="s">
        <v>135</v>
      </c>
      <c r="C14" s="145">
        <v>0</v>
      </c>
      <c r="D14" s="146">
        <v>13.99</v>
      </c>
    </row>
    <row r="15" spans="1:5">
      <c r="A15" s="143" t="s">
        <v>129</v>
      </c>
      <c r="B15" s="143" t="s">
        <v>136</v>
      </c>
      <c r="C15" s="145">
        <v>0</v>
      </c>
      <c r="D15" s="146">
        <v>0.11</v>
      </c>
    </row>
    <row r="16" spans="1:5">
      <c r="A16" s="143" t="s">
        <v>129</v>
      </c>
      <c r="B16" s="143" t="s">
        <v>137</v>
      </c>
      <c r="C16" s="145">
        <v>0</v>
      </c>
      <c r="D16" s="146">
        <v>1.5</v>
      </c>
    </row>
    <row r="17" spans="1:5">
      <c r="A17" s="143" t="s">
        <v>129</v>
      </c>
      <c r="B17" s="143" t="s">
        <v>138</v>
      </c>
      <c r="C17" s="145">
        <v>0</v>
      </c>
      <c r="D17" s="146">
        <v>15</v>
      </c>
    </row>
    <row r="18" spans="1:5">
      <c r="A18" s="143" t="s">
        <v>139</v>
      </c>
      <c r="B18" s="143" t="s">
        <v>140</v>
      </c>
      <c r="C18" s="145">
        <v>0</v>
      </c>
      <c r="E18" s="146">
        <v>434</v>
      </c>
    </row>
    <row r="19" spans="1:5">
      <c r="A19" s="143" t="s">
        <v>141</v>
      </c>
      <c r="B19" s="143" t="s">
        <v>142</v>
      </c>
      <c r="C19" s="145">
        <v>0</v>
      </c>
      <c r="D19" s="146">
        <v>15</v>
      </c>
    </row>
    <row r="20" spans="1:5">
      <c r="A20" s="143" t="s">
        <v>143</v>
      </c>
      <c r="B20" s="143" t="s">
        <v>144</v>
      </c>
      <c r="C20" s="145">
        <v>0</v>
      </c>
      <c r="D20" s="146">
        <v>2.7</v>
      </c>
    </row>
    <row r="21" spans="1:5">
      <c r="A21" s="143" t="s">
        <v>145</v>
      </c>
      <c r="B21" s="143" t="s">
        <v>146</v>
      </c>
      <c r="C21" s="145">
        <v>0</v>
      </c>
      <c r="E21" s="146">
        <v>0.7</v>
      </c>
    </row>
    <row r="22" spans="1:5">
      <c r="A22" s="143" t="s">
        <v>145</v>
      </c>
      <c r="B22" s="143" t="s">
        <v>147</v>
      </c>
      <c r="C22" s="145">
        <v>0</v>
      </c>
      <c r="D22" s="146">
        <v>15</v>
      </c>
    </row>
    <row r="23" spans="1:5">
      <c r="A23" s="143" t="s">
        <v>145</v>
      </c>
      <c r="B23" s="143" t="s">
        <v>148</v>
      </c>
      <c r="C23" s="145">
        <v>142404440</v>
      </c>
      <c r="D23" s="146">
        <v>15</v>
      </c>
    </row>
    <row r="24" spans="1:5">
      <c r="A24" s="143" t="s">
        <v>149</v>
      </c>
      <c r="B24" s="143" t="s">
        <v>150</v>
      </c>
      <c r="C24" s="145">
        <v>142389975</v>
      </c>
      <c r="D24" s="146">
        <v>20</v>
      </c>
    </row>
    <row r="25" spans="1:5">
      <c r="A25" s="143" t="s">
        <v>151</v>
      </c>
      <c r="B25" s="143" t="s">
        <v>152</v>
      </c>
      <c r="C25" s="145">
        <v>0</v>
      </c>
      <c r="D25" s="146">
        <v>0.99</v>
      </c>
    </row>
    <row r="26" spans="1:5">
      <c r="A26" s="143" t="s">
        <v>151</v>
      </c>
      <c r="B26" s="143" t="s">
        <v>153</v>
      </c>
      <c r="C26" s="145">
        <v>142301907</v>
      </c>
      <c r="D26" s="146">
        <v>20</v>
      </c>
    </row>
    <row r="27" spans="1:5">
      <c r="A27" s="143" t="s">
        <v>151</v>
      </c>
      <c r="B27" s="143" t="s">
        <v>154</v>
      </c>
      <c r="C27" s="145">
        <v>0</v>
      </c>
      <c r="D27" s="146">
        <v>2.5</v>
      </c>
    </row>
    <row r="28" spans="1:5">
      <c r="A28" s="143" t="s">
        <v>151</v>
      </c>
      <c r="B28" s="143" t="s">
        <v>155</v>
      </c>
      <c r="C28" s="145">
        <v>0</v>
      </c>
      <c r="D28" s="146">
        <v>7.03</v>
      </c>
    </row>
    <row r="29" spans="1:5">
      <c r="A29" s="143" t="s">
        <v>156</v>
      </c>
      <c r="B29" s="143" t="s">
        <v>157</v>
      </c>
      <c r="C29" s="145">
        <v>0</v>
      </c>
      <c r="D29" s="146">
        <v>55</v>
      </c>
    </row>
    <row r="30" spans="1:5">
      <c r="A30" s="143" t="s">
        <v>156</v>
      </c>
      <c r="B30" s="143" t="s">
        <v>158</v>
      </c>
      <c r="C30" s="145">
        <v>0</v>
      </c>
      <c r="D30" s="146">
        <v>56.5</v>
      </c>
    </row>
    <row r="31" spans="1:5">
      <c r="A31" s="143" t="s">
        <v>156</v>
      </c>
      <c r="B31" s="143" t="s">
        <v>159</v>
      </c>
      <c r="C31" s="145">
        <v>0</v>
      </c>
      <c r="D31" s="146">
        <v>5.62</v>
      </c>
    </row>
    <row r="32" spans="1:5">
      <c r="A32" s="143" t="s">
        <v>156</v>
      </c>
      <c r="B32" s="143" t="s">
        <v>160</v>
      </c>
      <c r="C32" s="145">
        <v>0</v>
      </c>
      <c r="D32" s="146">
        <v>0.35</v>
      </c>
    </row>
    <row r="33" spans="1:4">
      <c r="A33" s="143" t="s">
        <v>156</v>
      </c>
      <c r="B33" s="143" t="s">
        <v>161</v>
      </c>
      <c r="C33" s="145">
        <v>0</v>
      </c>
      <c r="D33" s="146">
        <v>4</v>
      </c>
    </row>
    <row r="34" spans="1:4">
      <c r="A34" s="143" t="s">
        <v>162</v>
      </c>
      <c r="B34" s="143" t="s">
        <v>163</v>
      </c>
      <c r="C34" s="145">
        <v>0</v>
      </c>
      <c r="D34" s="146">
        <v>5.35</v>
      </c>
    </row>
    <row r="35" spans="1:4">
      <c r="A35" s="143" t="s">
        <v>164</v>
      </c>
      <c r="B35" s="143" t="s">
        <v>165</v>
      </c>
      <c r="C35" s="145">
        <v>0</v>
      </c>
      <c r="D35" s="146">
        <v>3.15</v>
      </c>
    </row>
    <row r="36" spans="1:4">
      <c r="A36" s="143" t="s">
        <v>164</v>
      </c>
      <c r="B36" s="143" t="s">
        <v>166</v>
      </c>
      <c r="C36" s="145">
        <v>0</v>
      </c>
      <c r="D36" s="146">
        <v>6.99</v>
      </c>
    </row>
    <row r="37" spans="1:4">
      <c r="A37" s="143" t="s">
        <v>164</v>
      </c>
      <c r="B37" s="143" t="s">
        <v>167</v>
      </c>
      <c r="C37" s="145">
        <v>1015024651</v>
      </c>
      <c r="D37" s="146">
        <v>25.77</v>
      </c>
    </row>
    <row r="38" spans="1:4">
      <c r="A38" s="143" t="s">
        <v>164</v>
      </c>
      <c r="B38" s="143" t="s">
        <v>168</v>
      </c>
      <c r="C38" s="145">
        <v>141974362</v>
      </c>
      <c r="D38" s="146">
        <v>148.04</v>
      </c>
    </row>
    <row r="39" spans="1:4">
      <c r="A39" s="143" t="s">
        <v>169</v>
      </c>
      <c r="B39" s="143" t="s">
        <v>170</v>
      </c>
      <c r="C39" s="145">
        <v>141941996</v>
      </c>
      <c r="D39" s="146">
        <v>15</v>
      </c>
    </row>
    <row r="40" spans="1:4">
      <c r="A40" s="143" t="s">
        <v>169</v>
      </c>
      <c r="B40" s="143" t="s">
        <v>171</v>
      </c>
      <c r="C40" s="145">
        <v>0</v>
      </c>
      <c r="D40" s="146">
        <v>6</v>
      </c>
    </row>
    <row r="41" spans="1:4">
      <c r="A41" s="143" t="s">
        <v>169</v>
      </c>
      <c r="B41" s="143" t="s">
        <v>172</v>
      </c>
      <c r="C41" s="145">
        <v>0</v>
      </c>
      <c r="D41" s="146">
        <v>95</v>
      </c>
    </row>
    <row r="42" spans="1:4">
      <c r="A42" s="143" t="s">
        <v>169</v>
      </c>
      <c r="B42" s="143" t="s">
        <v>173</v>
      </c>
      <c r="C42" s="145">
        <v>0</v>
      </c>
      <c r="D42" s="146">
        <v>53.06</v>
      </c>
    </row>
    <row r="43" spans="1:4">
      <c r="A43" s="143" t="s">
        <v>169</v>
      </c>
      <c r="B43" s="143" t="s">
        <v>174</v>
      </c>
      <c r="C43" s="145">
        <v>0</v>
      </c>
      <c r="D43" s="146">
        <v>6.5</v>
      </c>
    </row>
    <row r="44" spans="1:4">
      <c r="A44" s="143" t="s">
        <v>169</v>
      </c>
      <c r="B44" s="143" t="s">
        <v>175</v>
      </c>
      <c r="C44" s="145">
        <v>0</v>
      </c>
      <c r="D44" s="146">
        <v>17.170000000000002</v>
      </c>
    </row>
    <row r="45" spans="1:4">
      <c r="A45" s="143" t="s">
        <v>169</v>
      </c>
      <c r="B45" s="143" t="s">
        <v>176</v>
      </c>
      <c r="C45" s="145">
        <v>0</v>
      </c>
      <c r="D45" s="146">
        <v>27.46</v>
      </c>
    </row>
    <row r="46" spans="1:4">
      <c r="A46" s="143" t="s">
        <v>169</v>
      </c>
      <c r="B46" s="143" t="s">
        <v>177</v>
      </c>
      <c r="C46" s="145">
        <v>0</v>
      </c>
      <c r="D46" s="146">
        <v>15</v>
      </c>
    </row>
    <row r="47" spans="1:4">
      <c r="A47" s="143" t="s">
        <v>169</v>
      </c>
      <c r="B47" s="143" t="s">
        <v>178</v>
      </c>
      <c r="C47" s="145">
        <v>0</v>
      </c>
      <c r="D47" s="146">
        <v>59.98</v>
      </c>
    </row>
    <row r="48" spans="1:4">
      <c r="A48" s="143" t="s">
        <v>169</v>
      </c>
      <c r="B48" s="143" t="s">
        <v>179</v>
      </c>
      <c r="C48" s="145">
        <v>0</v>
      </c>
      <c r="D48" s="146">
        <v>4.99</v>
      </c>
    </row>
    <row r="49" spans="1:5">
      <c r="A49" s="143" t="s">
        <v>180</v>
      </c>
      <c r="B49" s="143" t="s">
        <v>181</v>
      </c>
      <c r="C49" s="145">
        <v>0</v>
      </c>
      <c r="D49" s="146">
        <v>0.35</v>
      </c>
    </row>
    <row r="50" spans="1:5">
      <c r="A50" s="143" t="s">
        <v>180</v>
      </c>
      <c r="B50" s="143" t="s">
        <v>182</v>
      </c>
      <c r="C50" s="145">
        <v>0</v>
      </c>
      <c r="D50" s="146">
        <v>15</v>
      </c>
    </row>
    <row r="51" spans="1:5">
      <c r="A51" s="143" t="s">
        <v>183</v>
      </c>
      <c r="B51" s="143" t="s">
        <v>184</v>
      </c>
      <c r="C51" s="145">
        <v>141578594</v>
      </c>
      <c r="E51" s="146">
        <v>12</v>
      </c>
    </row>
    <row r="52" spans="1:5">
      <c r="A52" s="143" t="s">
        <v>183</v>
      </c>
      <c r="B52" s="143" t="s">
        <v>185</v>
      </c>
      <c r="C52" s="145">
        <v>141557465</v>
      </c>
      <c r="D52" s="146">
        <v>5</v>
      </c>
    </row>
    <row r="53" spans="1:5">
      <c r="A53" s="143" t="s">
        <v>183</v>
      </c>
      <c r="B53" s="143" t="s">
        <v>186</v>
      </c>
      <c r="C53" s="145">
        <v>0</v>
      </c>
      <c r="D53" s="146">
        <v>9.76</v>
      </c>
    </row>
    <row r="54" spans="1:5">
      <c r="A54" s="143" t="s">
        <v>183</v>
      </c>
      <c r="B54" s="143" t="s">
        <v>187</v>
      </c>
      <c r="C54" s="145">
        <v>0</v>
      </c>
      <c r="D54" s="146">
        <v>6</v>
      </c>
    </row>
    <row r="55" spans="1:5">
      <c r="A55" s="143" t="s">
        <v>183</v>
      </c>
      <c r="B55" s="143" t="s">
        <v>140</v>
      </c>
      <c r="C55" s="145">
        <v>0</v>
      </c>
      <c r="E55" s="146">
        <v>433.54</v>
      </c>
    </row>
    <row r="56" spans="1:5">
      <c r="A56" s="143" t="s">
        <v>188</v>
      </c>
      <c r="B56" s="143" t="s">
        <v>189</v>
      </c>
      <c r="C56" s="145">
        <v>0</v>
      </c>
      <c r="D56" s="146">
        <v>4.25</v>
      </c>
    </row>
    <row r="57" spans="1:5">
      <c r="A57" s="143" t="s">
        <v>188</v>
      </c>
      <c r="B57" s="143" t="s">
        <v>190</v>
      </c>
      <c r="C57" s="145">
        <v>0</v>
      </c>
      <c r="D57" s="146">
        <v>23.35</v>
      </c>
    </row>
    <row r="58" spans="1:5">
      <c r="A58" s="143" t="s">
        <v>188</v>
      </c>
      <c r="B58" s="143" t="s">
        <v>191</v>
      </c>
      <c r="C58" s="145">
        <v>0</v>
      </c>
      <c r="D58" s="146">
        <v>21.12</v>
      </c>
    </row>
    <row r="59" spans="1:5">
      <c r="A59" s="143" t="s">
        <v>192</v>
      </c>
      <c r="B59" s="143" t="s">
        <v>193</v>
      </c>
      <c r="C59" s="145">
        <v>141344329</v>
      </c>
      <c r="D59" s="146">
        <v>15</v>
      </c>
    </row>
    <row r="60" spans="1:5">
      <c r="A60" s="143" t="s">
        <v>192</v>
      </c>
      <c r="B60" s="143" t="s">
        <v>194</v>
      </c>
      <c r="C60" s="145">
        <v>0</v>
      </c>
      <c r="E60" s="146">
        <v>0.5</v>
      </c>
    </row>
    <row r="61" spans="1:5">
      <c r="A61" s="143" t="s">
        <v>192</v>
      </c>
      <c r="B61" s="143" t="s">
        <v>195</v>
      </c>
      <c r="C61" s="145">
        <v>0</v>
      </c>
      <c r="D61" s="146">
        <v>25.79</v>
      </c>
    </row>
    <row r="62" spans="1:5">
      <c r="A62" s="143" t="s">
        <v>192</v>
      </c>
      <c r="B62" s="143" t="s">
        <v>196</v>
      </c>
      <c r="C62" s="145">
        <v>0</v>
      </c>
      <c r="D62" s="146">
        <v>2.99</v>
      </c>
    </row>
    <row r="63" spans="1:5">
      <c r="A63" s="143" t="s">
        <v>192</v>
      </c>
      <c r="B63" s="143" t="s">
        <v>197</v>
      </c>
      <c r="C63" s="145">
        <v>0</v>
      </c>
      <c r="D63" s="146">
        <v>2.75</v>
      </c>
    </row>
    <row r="64" spans="1:5">
      <c r="A64" s="143" t="s">
        <v>192</v>
      </c>
      <c r="B64" s="143" t="s">
        <v>198</v>
      </c>
      <c r="C64" s="145">
        <v>0</v>
      </c>
      <c r="D64" s="146">
        <v>12.5</v>
      </c>
    </row>
    <row r="65" spans="1:4">
      <c r="A65" s="143" t="s">
        <v>192</v>
      </c>
      <c r="B65" s="143" t="s">
        <v>199</v>
      </c>
      <c r="C65" s="145">
        <v>0</v>
      </c>
      <c r="D65" s="146">
        <v>1.5</v>
      </c>
    </row>
    <row r="66" spans="1:4">
      <c r="A66" s="143" t="s">
        <v>192</v>
      </c>
      <c r="B66" s="143" t="s">
        <v>200</v>
      </c>
      <c r="C66" s="145">
        <v>0</v>
      </c>
      <c r="D66" s="146">
        <v>2.12</v>
      </c>
    </row>
    <row r="67" spans="1:4">
      <c r="A67" s="143" t="s">
        <v>192</v>
      </c>
      <c r="B67" s="143" t="s">
        <v>201</v>
      </c>
      <c r="C67" s="145">
        <v>0</v>
      </c>
      <c r="D67" s="146">
        <v>23.8</v>
      </c>
    </row>
    <row r="68" spans="1:4">
      <c r="A68" s="143" t="s">
        <v>192</v>
      </c>
      <c r="B68" s="143" t="s">
        <v>202</v>
      </c>
      <c r="C68" s="145">
        <v>0</v>
      </c>
      <c r="D68" s="146">
        <v>28.49</v>
      </c>
    </row>
    <row r="69" spans="1:4">
      <c r="A69" s="143" t="s">
        <v>203</v>
      </c>
      <c r="B69" s="143" t="s">
        <v>204</v>
      </c>
      <c r="C69" s="145">
        <v>141205755</v>
      </c>
      <c r="D69" s="146">
        <v>65</v>
      </c>
    </row>
    <row r="70" spans="1:4">
      <c r="A70" s="143" t="s">
        <v>203</v>
      </c>
      <c r="B70" s="143" t="s">
        <v>205</v>
      </c>
      <c r="C70" s="145">
        <v>0</v>
      </c>
      <c r="D70" s="146">
        <v>43.3</v>
      </c>
    </row>
    <row r="71" spans="1:4">
      <c r="A71" s="143" t="s">
        <v>203</v>
      </c>
      <c r="B71" s="143" t="s">
        <v>206</v>
      </c>
      <c r="C71" s="145">
        <v>0</v>
      </c>
      <c r="D71" s="146">
        <v>6</v>
      </c>
    </row>
    <row r="72" spans="1:4">
      <c r="A72" s="143" t="s">
        <v>203</v>
      </c>
      <c r="B72" s="143" t="s">
        <v>207</v>
      </c>
      <c r="C72" s="145">
        <v>0</v>
      </c>
      <c r="D72" s="146">
        <v>8.5</v>
      </c>
    </row>
    <row r="73" spans="1:4">
      <c r="A73" s="143" t="s">
        <v>203</v>
      </c>
      <c r="B73" s="143" t="s">
        <v>208</v>
      </c>
      <c r="C73" s="145">
        <v>0</v>
      </c>
      <c r="D73" s="146">
        <v>3.25</v>
      </c>
    </row>
    <row r="74" spans="1:4">
      <c r="A74" s="143" t="s">
        <v>203</v>
      </c>
      <c r="B74" s="143" t="s">
        <v>209</v>
      </c>
      <c r="C74" s="145">
        <v>0</v>
      </c>
      <c r="D74" s="146">
        <v>5.5</v>
      </c>
    </row>
    <row r="75" spans="1:4">
      <c r="A75" s="143" t="s">
        <v>203</v>
      </c>
      <c r="B75" s="143" t="s">
        <v>210</v>
      </c>
      <c r="C75" s="145">
        <v>0</v>
      </c>
      <c r="D75" s="146">
        <v>0.85</v>
      </c>
    </row>
    <row r="76" spans="1:4">
      <c r="A76" s="143" t="s">
        <v>211</v>
      </c>
      <c r="B76" s="143" t="s">
        <v>212</v>
      </c>
      <c r="C76" s="145">
        <v>0</v>
      </c>
      <c r="D76" s="146">
        <v>9.9</v>
      </c>
    </row>
    <row r="77" spans="1:4">
      <c r="A77" s="143" t="s">
        <v>211</v>
      </c>
      <c r="B77" s="143" t="s">
        <v>213</v>
      </c>
      <c r="C77" s="145">
        <v>0</v>
      </c>
      <c r="D77" s="146">
        <v>1.65</v>
      </c>
    </row>
    <row r="78" spans="1:4">
      <c r="A78" s="143" t="s">
        <v>211</v>
      </c>
      <c r="B78" s="143" t="s">
        <v>214</v>
      </c>
      <c r="C78" s="145">
        <v>0</v>
      </c>
      <c r="D78" s="146">
        <v>11.19</v>
      </c>
    </row>
    <row r="79" spans="1:4">
      <c r="A79" s="143" t="s">
        <v>211</v>
      </c>
      <c r="B79" s="143" t="s">
        <v>215</v>
      </c>
      <c r="C79" s="145">
        <v>0</v>
      </c>
      <c r="D79" s="146">
        <v>7.07</v>
      </c>
    </row>
    <row r="80" spans="1:4">
      <c r="A80" s="143" t="s">
        <v>211</v>
      </c>
      <c r="B80" s="143" t="s">
        <v>216</v>
      </c>
      <c r="C80" s="145">
        <v>0</v>
      </c>
      <c r="D80" s="146">
        <v>2.39</v>
      </c>
    </row>
    <row r="81" spans="1:5">
      <c r="A81" s="143" t="s">
        <v>211</v>
      </c>
      <c r="B81" s="143" t="s">
        <v>217</v>
      </c>
      <c r="C81" s="145">
        <v>0</v>
      </c>
      <c r="D81" s="146">
        <v>1.65</v>
      </c>
    </row>
    <row r="82" spans="1:5">
      <c r="A82" s="143" t="s">
        <v>218</v>
      </c>
      <c r="B82" s="143" t="s">
        <v>219</v>
      </c>
      <c r="C82" s="145">
        <v>0</v>
      </c>
      <c r="E82" s="146">
        <v>300</v>
      </c>
    </row>
    <row r="83" spans="1:5">
      <c r="A83" s="143" t="s">
        <v>218</v>
      </c>
      <c r="B83" s="143" t="s">
        <v>204</v>
      </c>
      <c r="C83" s="145">
        <v>141029982</v>
      </c>
      <c r="D83" s="146">
        <v>100</v>
      </c>
    </row>
    <row r="84" spans="1:5">
      <c r="A84" s="143" t="s">
        <v>218</v>
      </c>
      <c r="B84" s="143" t="s">
        <v>220</v>
      </c>
      <c r="C84" s="145">
        <v>0</v>
      </c>
      <c r="D84" s="146">
        <v>3.4</v>
      </c>
    </row>
    <row r="85" spans="1:5">
      <c r="A85" s="143" t="s">
        <v>218</v>
      </c>
      <c r="B85" s="143" t="s">
        <v>221</v>
      </c>
      <c r="C85" s="145">
        <v>0</v>
      </c>
      <c r="D85" s="146">
        <v>1.05</v>
      </c>
    </row>
    <row r="86" spans="1:5">
      <c r="A86" s="143" t="s">
        <v>218</v>
      </c>
      <c r="B86" s="143" t="s">
        <v>222</v>
      </c>
      <c r="C86" s="145">
        <v>0</v>
      </c>
      <c r="D86" s="146">
        <v>4.7300000000000004</v>
      </c>
    </row>
    <row r="87" spans="1:5">
      <c r="A87" s="143" t="s">
        <v>223</v>
      </c>
      <c r="B87" s="143" t="s">
        <v>224</v>
      </c>
      <c r="C87" s="145">
        <v>140907810</v>
      </c>
      <c r="E87" s="146">
        <v>140</v>
      </c>
    </row>
    <row r="88" spans="1:5">
      <c r="A88" s="143" t="s">
        <v>223</v>
      </c>
      <c r="B88" s="143" t="s">
        <v>225</v>
      </c>
      <c r="C88" s="145">
        <v>0</v>
      </c>
      <c r="D88" s="146">
        <v>10.45</v>
      </c>
    </row>
    <row r="89" spans="1:5">
      <c r="A89" s="143" t="s">
        <v>223</v>
      </c>
      <c r="B89" s="143" t="s">
        <v>226</v>
      </c>
      <c r="C89" s="145">
        <v>0</v>
      </c>
      <c r="D89" s="146">
        <v>5.49</v>
      </c>
    </row>
    <row r="90" spans="1:5">
      <c r="A90" s="143" t="s">
        <v>223</v>
      </c>
      <c r="B90" s="143" t="s">
        <v>227</v>
      </c>
      <c r="C90" s="145">
        <v>0</v>
      </c>
      <c r="D90" s="146">
        <v>6</v>
      </c>
    </row>
    <row r="91" spans="1:5">
      <c r="A91" s="143" t="s">
        <v>223</v>
      </c>
      <c r="B91" s="143" t="s">
        <v>228</v>
      </c>
      <c r="C91" s="145">
        <v>0</v>
      </c>
      <c r="D91" s="146">
        <v>56.96</v>
      </c>
    </row>
    <row r="92" spans="1:5">
      <c r="A92" s="143" t="s">
        <v>223</v>
      </c>
      <c r="B92" s="143" t="s">
        <v>229</v>
      </c>
      <c r="C92" s="145">
        <v>0</v>
      </c>
      <c r="D92" s="146">
        <v>15</v>
      </c>
    </row>
    <row r="93" spans="1:5">
      <c r="A93" s="143" t="s">
        <v>223</v>
      </c>
      <c r="B93" s="143" t="s">
        <v>230</v>
      </c>
      <c r="C93" s="145">
        <v>0</v>
      </c>
      <c r="D93" s="146">
        <v>0.99</v>
      </c>
    </row>
    <row r="94" spans="1:5">
      <c r="A94" s="143" t="s">
        <v>231</v>
      </c>
      <c r="B94" s="143" t="s">
        <v>121</v>
      </c>
      <c r="C94" s="145">
        <v>0</v>
      </c>
      <c r="E94" s="146">
        <v>0.38</v>
      </c>
    </row>
    <row r="95" spans="1:5">
      <c r="A95" s="143" t="s">
        <v>231</v>
      </c>
      <c r="B95" s="143" t="s">
        <v>232</v>
      </c>
      <c r="C95" s="145">
        <v>0</v>
      </c>
      <c r="E95" s="146">
        <v>0.5</v>
      </c>
    </row>
    <row r="96" spans="1:5">
      <c r="A96" s="143" t="s">
        <v>231</v>
      </c>
      <c r="B96" s="143" t="s">
        <v>233</v>
      </c>
      <c r="C96" s="145">
        <v>0</v>
      </c>
      <c r="D96" s="146">
        <v>76.900000000000006</v>
      </c>
    </row>
    <row r="97" spans="1:5">
      <c r="A97" s="143" t="s">
        <v>231</v>
      </c>
      <c r="B97" s="143" t="s">
        <v>234</v>
      </c>
      <c r="C97" s="145">
        <v>0</v>
      </c>
      <c r="D97" s="146">
        <v>0.83</v>
      </c>
    </row>
    <row r="98" spans="1:5">
      <c r="A98" s="143" t="s">
        <v>231</v>
      </c>
      <c r="B98" s="143" t="s">
        <v>235</v>
      </c>
      <c r="C98" s="145">
        <v>0</v>
      </c>
      <c r="D98" s="146">
        <v>15</v>
      </c>
    </row>
    <row r="99" spans="1:5">
      <c r="A99" s="143" t="s">
        <v>231</v>
      </c>
      <c r="B99" s="143" t="s">
        <v>236</v>
      </c>
      <c r="C99" s="145">
        <v>0</v>
      </c>
      <c r="D99" s="146">
        <v>1.75</v>
      </c>
    </row>
    <row r="100" spans="1:5">
      <c r="A100" s="143" t="s">
        <v>231</v>
      </c>
      <c r="B100" s="143" t="s">
        <v>237</v>
      </c>
      <c r="C100" s="145">
        <v>0</v>
      </c>
      <c r="D100" s="146">
        <v>4.99</v>
      </c>
    </row>
    <row r="101" spans="1:5">
      <c r="A101" s="143" t="s">
        <v>231</v>
      </c>
      <c r="B101" s="143" t="s">
        <v>238</v>
      </c>
      <c r="C101" s="145">
        <v>0</v>
      </c>
      <c r="D101" s="146">
        <v>2.86</v>
      </c>
    </row>
    <row r="102" spans="1:5">
      <c r="A102" s="143" t="s">
        <v>231</v>
      </c>
      <c r="B102" s="143" t="s">
        <v>239</v>
      </c>
      <c r="C102" s="145">
        <v>0</v>
      </c>
      <c r="D102" s="146">
        <v>7</v>
      </c>
    </row>
    <row r="103" spans="1:5">
      <c r="A103" s="143" t="s">
        <v>231</v>
      </c>
      <c r="B103" s="143" t="s">
        <v>240</v>
      </c>
      <c r="C103" s="145">
        <v>0</v>
      </c>
      <c r="D103" s="146">
        <v>3.23</v>
      </c>
    </row>
    <row r="104" spans="1:5">
      <c r="A104" s="143" t="s">
        <v>231</v>
      </c>
      <c r="B104" s="143" t="s">
        <v>241</v>
      </c>
      <c r="C104" s="145">
        <v>0</v>
      </c>
      <c r="D104" s="146">
        <v>30</v>
      </c>
    </row>
    <row r="105" spans="1:5">
      <c r="A105" s="143" t="s">
        <v>231</v>
      </c>
      <c r="B105" s="143" t="s">
        <v>242</v>
      </c>
      <c r="C105" s="145">
        <v>0</v>
      </c>
      <c r="D105" s="146">
        <v>0.99</v>
      </c>
    </row>
    <row r="106" spans="1:5">
      <c r="A106" s="143" t="s">
        <v>231</v>
      </c>
      <c r="B106" s="143" t="s">
        <v>243</v>
      </c>
      <c r="C106" s="145">
        <v>0</v>
      </c>
      <c r="D106" s="146">
        <v>15</v>
      </c>
    </row>
    <row r="107" spans="1:5">
      <c r="A107" s="143" t="s">
        <v>244</v>
      </c>
      <c r="B107" s="143" t="s">
        <v>245</v>
      </c>
      <c r="C107" s="145">
        <v>140562166</v>
      </c>
      <c r="E107" s="146">
        <v>5.36</v>
      </c>
    </row>
    <row r="108" spans="1:5">
      <c r="A108" s="143" t="s">
        <v>244</v>
      </c>
      <c r="B108" s="143" t="s">
        <v>246</v>
      </c>
      <c r="C108" s="145">
        <v>0</v>
      </c>
      <c r="D108" s="146">
        <v>6.5</v>
      </c>
    </row>
    <row r="109" spans="1:5">
      <c r="A109" s="143" t="s">
        <v>244</v>
      </c>
      <c r="B109" s="143" t="s">
        <v>247</v>
      </c>
      <c r="C109" s="145">
        <v>0</v>
      </c>
      <c r="D109" s="146">
        <v>0.95</v>
      </c>
    </row>
    <row r="110" spans="1:5">
      <c r="A110" s="143" t="s">
        <v>244</v>
      </c>
      <c r="B110" s="143" t="s">
        <v>248</v>
      </c>
      <c r="C110" s="145">
        <v>0</v>
      </c>
      <c r="D110" s="146">
        <v>0.35</v>
      </c>
    </row>
    <row r="111" spans="1:5">
      <c r="A111" s="143" t="s">
        <v>249</v>
      </c>
      <c r="B111" s="143" t="s">
        <v>250</v>
      </c>
      <c r="C111" s="145">
        <v>0</v>
      </c>
      <c r="D111" s="146">
        <v>21.39</v>
      </c>
    </row>
    <row r="112" spans="1:5">
      <c r="A112" s="143" t="s">
        <v>249</v>
      </c>
      <c r="B112" s="143" t="s">
        <v>251</v>
      </c>
      <c r="C112" s="145">
        <v>0</v>
      </c>
      <c r="D112" s="146">
        <v>1.05</v>
      </c>
    </row>
    <row r="113" spans="1:5">
      <c r="A113" s="143" t="s">
        <v>249</v>
      </c>
      <c r="B113" s="143" t="s">
        <v>252</v>
      </c>
      <c r="C113" s="145">
        <v>140375564</v>
      </c>
      <c r="D113" s="146">
        <v>250</v>
      </c>
    </row>
    <row r="114" spans="1:5">
      <c r="A114" s="143" t="s">
        <v>253</v>
      </c>
      <c r="B114" s="143" t="s">
        <v>254</v>
      </c>
      <c r="C114" s="145">
        <v>140315978</v>
      </c>
      <c r="D114" s="146">
        <v>10.5</v>
      </c>
    </row>
    <row r="115" spans="1:5">
      <c r="A115" s="143" t="s">
        <v>253</v>
      </c>
      <c r="B115" s="143" t="s">
        <v>140</v>
      </c>
      <c r="C115" s="145">
        <v>0</v>
      </c>
      <c r="E115" s="146">
        <v>458.14</v>
      </c>
    </row>
    <row r="116" spans="1:5">
      <c r="A116" s="143" t="s">
        <v>255</v>
      </c>
      <c r="B116" s="143" t="s">
        <v>256</v>
      </c>
      <c r="C116" s="145">
        <v>0</v>
      </c>
      <c r="E116" s="146">
        <v>140</v>
      </c>
    </row>
    <row r="117" spans="1:5">
      <c r="A117" s="143" t="s">
        <v>255</v>
      </c>
      <c r="B117" s="143" t="s">
        <v>257</v>
      </c>
      <c r="C117" s="145">
        <v>140239855</v>
      </c>
      <c r="D117" s="146">
        <v>3.25</v>
      </c>
    </row>
    <row r="118" spans="1:5">
      <c r="A118" s="143" t="s">
        <v>255</v>
      </c>
      <c r="B118" s="143" t="s">
        <v>258</v>
      </c>
      <c r="C118" s="145">
        <v>0</v>
      </c>
      <c r="D118" s="146">
        <v>7.69</v>
      </c>
    </row>
    <row r="119" spans="1:5">
      <c r="A119" s="143" t="s">
        <v>259</v>
      </c>
      <c r="B119" s="143" t="s">
        <v>260</v>
      </c>
      <c r="C119" s="145">
        <v>140204491</v>
      </c>
      <c r="D119" s="146">
        <v>7.98</v>
      </c>
    </row>
    <row r="120" spans="1:5">
      <c r="A120" s="143" t="s">
        <v>259</v>
      </c>
      <c r="B120" s="143" t="s">
        <v>261</v>
      </c>
      <c r="C120" s="145">
        <v>0</v>
      </c>
      <c r="D120" s="146">
        <v>22.4</v>
      </c>
    </row>
    <row r="121" spans="1:5">
      <c r="A121" s="143" t="s">
        <v>259</v>
      </c>
      <c r="B121" s="143" t="s">
        <v>262</v>
      </c>
      <c r="C121" s="145">
        <v>0</v>
      </c>
      <c r="D121" s="146">
        <v>17.25</v>
      </c>
    </row>
    <row r="122" spans="1:5">
      <c r="A122" s="143" t="s">
        <v>259</v>
      </c>
      <c r="B122" s="143" t="s">
        <v>263</v>
      </c>
      <c r="C122" s="145">
        <v>0</v>
      </c>
      <c r="D122" s="146">
        <v>28.35</v>
      </c>
    </row>
    <row r="123" spans="1:5">
      <c r="A123" s="143" t="s">
        <v>259</v>
      </c>
      <c r="B123" s="143" t="s">
        <v>264</v>
      </c>
      <c r="C123" s="145">
        <v>0</v>
      </c>
      <c r="D123" s="146">
        <v>0.11</v>
      </c>
    </row>
    <row r="124" spans="1:5">
      <c r="A124" s="143" t="s">
        <v>259</v>
      </c>
      <c r="B124" s="143" t="s">
        <v>265</v>
      </c>
      <c r="C124" s="145">
        <v>0</v>
      </c>
      <c r="D124" s="146">
        <v>1.5</v>
      </c>
    </row>
    <row r="125" spans="1:5">
      <c r="A125" s="143" t="s">
        <v>259</v>
      </c>
      <c r="B125" s="143" t="s">
        <v>266</v>
      </c>
      <c r="C125" s="145">
        <v>0</v>
      </c>
      <c r="D125" s="146">
        <v>15</v>
      </c>
    </row>
    <row r="126" spans="1:5">
      <c r="A126" s="143" t="s">
        <v>259</v>
      </c>
      <c r="B126" s="143" t="s">
        <v>267</v>
      </c>
      <c r="C126" s="145">
        <v>0</v>
      </c>
      <c r="D126" s="146">
        <v>2.75</v>
      </c>
    </row>
    <row r="127" spans="1:5">
      <c r="A127" s="143" t="s">
        <v>259</v>
      </c>
      <c r="B127" s="143" t="s">
        <v>268</v>
      </c>
      <c r="C127" s="145">
        <v>0</v>
      </c>
      <c r="D127" s="146">
        <v>14</v>
      </c>
    </row>
    <row r="128" spans="1:5">
      <c r="A128" s="143" t="s">
        <v>259</v>
      </c>
      <c r="B128" s="143" t="s">
        <v>269</v>
      </c>
      <c r="C128" s="145">
        <v>0</v>
      </c>
      <c r="D128" s="146">
        <v>9.15</v>
      </c>
    </row>
    <row r="129" spans="1:5">
      <c r="A129" s="143" t="s">
        <v>259</v>
      </c>
      <c r="B129" s="143" t="s">
        <v>270</v>
      </c>
      <c r="C129" s="145">
        <v>0</v>
      </c>
      <c r="D129" s="146">
        <v>10</v>
      </c>
    </row>
    <row r="130" spans="1:5">
      <c r="A130" s="143" t="s">
        <v>259</v>
      </c>
      <c r="B130" s="143" t="s">
        <v>271</v>
      </c>
      <c r="C130" s="145">
        <v>0</v>
      </c>
      <c r="D130" s="146">
        <v>15</v>
      </c>
    </row>
    <row r="131" spans="1:5">
      <c r="A131" s="143" t="s">
        <v>259</v>
      </c>
      <c r="B131" s="143" t="s">
        <v>272</v>
      </c>
      <c r="C131" s="145">
        <v>140137894</v>
      </c>
      <c r="D131" s="146">
        <v>10</v>
      </c>
    </row>
    <row r="132" spans="1:5">
      <c r="A132" s="143" t="s">
        <v>273</v>
      </c>
      <c r="B132" s="143" t="s">
        <v>274</v>
      </c>
      <c r="C132" s="145">
        <v>0</v>
      </c>
      <c r="D132" s="146">
        <v>0.7</v>
      </c>
    </row>
    <row r="133" spans="1:5">
      <c r="A133" s="143" t="s">
        <v>273</v>
      </c>
      <c r="B133" s="143" t="s">
        <v>275</v>
      </c>
      <c r="C133" s="145">
        <v>0</v>
      </c>
      <c r="D133" s="146">
        <v>1</v>
      </c>
    </row>
    <row r="134" spans="1:5">
      <c r="A134" s="143" t="s">
        <v>273</v>
      </c>
      <c r="B134" s="143" t="s">
        <v>252</v>
      </c>
      <c r="C134" s="145">
        <v>139981483</v>
      </c>
      <c r="D134" s="146">
        <v>50</v>
      </c>
    </row>
    <row r="135" spans="1:5">
      <c r="A135" s="143" t="s">
        <v>276</v>
      </c>
      <c r="B135" s="143" t="s">
        <v>277</v>
      </c>
      <c r="C135" s="145">
        <v>0</v>
      </c>
      <c r="D135" s="146">
        <v>4.5</v>
      </c>
    </row>
    <row r="136" spans="1:5">
      <c r="A136" s="143" t="s">
        <v>278</v>
      </c>
      <c r="B136" s="143" t="s">
        <v>279</v>
      </c>
      <c r="C136" s="145">
        <v>0</v>
      </c>
      <c r="E136" s="146">
        <v>0.7</v>
      </c>
    </row>
    <row r="137" spans="1:5">
      <c r="A137" s="143" t="s">
        <v>278</v>
      </c>
      <c r="B137" s="143" t="s">
        <v>280</v>
      </c>
      <c r="C137" s="145">
        <v>0</v>
      </c>
      <c r="D137" s="146">
        <v>2.88</v>
      </c>
    </row>
    <row r="138" spans="1:5">
      <c r="A138" s="143" t="s">
        <v>278</v>
      </c>
      <c r="B138" s="143" t="s">
        <v>281</v>
      </c>
      <c r="C138" s="145">
        <v>0</v>
      </c>
      <c r="D138" s="146">
        <v>0.35</v>
      </c>
    </row>
    <row r="139" spans="1:5">
      <c r="A139" s="143" t="s">
        <v>282</v>
      </c>
      <c r="B139" s="143" t="s">
        <v>283</v>
      </c>
      <c r="C139" s="145">
        <v>0</v>
      </c>
      <c r="D139" s="146">
        <v>15</v>
      </c>
    </row>
    <row r="140" spans="1:5">
      <c r="A140" s="143" t="s">
        <v>284</v>
      </c>
      <c r="B140" s="143" t="s">
        <v>285</v>
      </c>
      <c r="C140" s="145">
        <v>0</v>
      </c>
      <c r="D140" s="146">
        <v>13.38</v>
      </c>
    </row>
    <row r="141" spans="1:5">
      <c r="A141" s="143" t="s">
        <v>284</v>
      </c>
      <c r="B141" s="143" t="s">
        <v>286</v>
      </c>
      <c r="C141" s="145">
        <v>0</v>
      </c>
      <c r="D141" s="146">
        <v>25</v>
      </c>
    </row>
    <row r="142" spans="1:5">
      <c r="A142" s="143" t="s">
        <v>284</v>
      </c>
      <c r="B142" s="143" t="s">
        <v>287</v>
      </c>
      <c r="C142" s="145">
        <v>0</v>
      </c>
      <c r="D142" s="146">
        <v>15</v>
      </c>
    </row>
    <row r="143" spans="1:5">
      <c r="A143" s="143" t="s">
        <v>284</v>
      </c>
      <c r="B143" s="143" t="s">
        <v>288</v>
      </c>
      <c r="C143" s="145">
        <v>0</v>
      </c>
      <c r="D143" s="146">
        <v>2.95</v>
      </c>
    </row>
    <row r="144" spans="1:5">
      <c r="A144" s="143" t="s">
        <v>284</v>
      </c>
      <c r="B144" s="143" t="s">
        <v>289</v>
      </c>
      <c r="C144" s="145">
        <v>0</v>
      </c>
      <c r="D144" s="146">
        <v>20.99</v>
      </c>
    </row>
    <row r="145" spans="1:5">
      <c r="A145" s="143" t="s">
        <v>284</v>
      </c>
      <c r="B145" s="143" t="s">
        <v>290</v>
      </c>
      <c r="C145" s="145">
        <v>0</v>
      </c>
      <c r="D145" s="146">
        <v>6.99</v>
      </c>
    </row>
    <row r="146" spans="1:5">
      <c r="A146" s="143" t="s">
        <v>284</v>
      </c>
      <c r="B146" s="143" t="s">
        <v>291</v>
      </c>
      <c r="C146" s="145">
        <v>0</v>
      </c>
      <c r="D146" s="146">
        <v>1.65</v>
      </c>
    </row>
    <row r="147" spans="1:5">
      <c r="A147" s="143" t="s">
        <v>284</v>
      </c>
      <c r="B147" s="143" t="s">
        <v>292</v>
      </c>
      <c r="C147" s="145">
        <v>0</v>
      </c>
      <c r="D147" s="146">
        <v>3.4</v>
      </c>
    </row>
    <row r="148" spans="1:5">
      <c r="A148" s="143" t="s">
        <v>284</v>
      </c>
      <c r="B148" s="143" t="s">
        <v>167</v>
      </c>
      <c r="C148" s="145">
        <v>916211638</v>
      </c>
      <c r="D148" s="146">
        <v>25.77</v>
      </c>
    </row>
    <row r="149" spans="1:5">
      <c r="A149" s="143" t="s">
        <v>284</v>
      </c>
      <c r="B149" s="143" t="s">
        <v>168</v>
      </c>
      <c r="C149" s="145">
        <v>139675313</v>
      </c>
      <c r="D149" s="146">
        <v>148.04</v>
      </c>
    </row>
    <row r="150" spans="1:5">
      <c r="A150" s="143" t="s">
        <v>293</v>
      </c>
      <c r="B150" s="143" t="s">
        <v>294</v>
      </c>
      <c r="C150" s="145">
        <v>0</v>
      </c>
      <c r="D150" s="146">
        <v>5.35</v>
      </c>
    </row>
    <row r="151" spans="1:5">
      <c r="A151" s="143" t="s">
        <v>295</v>
      </c>
      <c r="B151" s="143" t="s">
        <v>296</v>
      </c>
      <c r="C151" s="145">
        <v>139398211</v>
      </c>
      <c r="D151" s="146">
        <v>4</v>
      </c>
    </row>
    <row r="152" spans="1:5">
      <c r="A152" s="143" t="s">
        <v>295</v>
      </c>
      <c r="B152" s="143" t="s">
        <v>297</v>
      </c>
      <c r="C152" s="145">
        <v>0</v>
      </c>
      <c r="D152" s="146">
        <v>70.48</v>
      </c>
    </row>
    <row r="153" spans="1:5">
      <c r="A153" s="143" t="s">
        <v>295</v>
      </c>
      <c r="B153" s="143" t="s">
        <v>298</v>
      </c>
      <c r="C153" s="145">
        <v>0</v>
      </c>
      <c r="D153" s="146">
        <v>11</v>
      </c>
    </row>
    <row r="154" spans="1:5">
      <c r="A154" s="143" t="s">
        <v>295</v>
      </c>
      <c r="B154" s="143" t="s">
        <v>299</v>
      </c>
      <c r="C154" s="145">
        <v>0</v>
      </c>
      <c r="D154" s="146">
        <v>5.5</v>
      </c>
    </row>
    <row r="155" spans="1:5">
      <c r="A155" s="143" t="s">
        <v>295</v>
      </c>
      <c r="B155" s="143" t="s">
        <v>300</v>
      </c>
      <c r="C155" s="145">
        <v>0</v>
      </c>
      <c r="D155" s="146">
        <v>15</v>
      </c>
    </row>
    <row r="156" spans="1:5">
      <c r="A156" s="143" t="s">
        <v>295</v>
      </c>
      <c r="B156" s="143" t="s">
        <v>301</v>
      </c>
      <c r="C156" s="145">
        <v>0</v>
      </c>
      <c r="D156" s="146">
        <v>5</v>
      </c>
    </row>
    <row r="157" spans="1:5">
      <c r="A157" s="143" t="s">
        <v>302</v>
      </c>
      <c r="B157" s="143" t="s">
        <v>303</v>
      </c>
      <c r="C157" s="145">
        <v>139215506</v>
      </c>
      <c r="E157" s="146">
        <v>125</v>
      </c>
    </row>
    <row r="158" spans="1:5">
      <c r="A158" s="143" t="s">
        <v>302</v>
      </c>
      <c r="B158" s="143" t="s">
        <v>304</v>
      </c>
      <c r="C158" s="145">
        <v>0</v>
      </c>
      <c r="D158" s="146">
        <v>14.73</v>
      </c>
    </row>
    <row r="159" spans="1:5">
      <c r="A159" s="143" t="s">
        <v>302</v>
      </c>
      <c r="B159" s="143" t="s">
        <v>305</v>
      </c>
      <c r="C159" s="145">
        <v>0</v>
      </c>
      <c r="D159" s="146">
        <v>1.64</v>
      </c>
    </row>
    <row r="160" spans="1:5">
      <c r="A160" s="143" t="s">
        <v>302</v>
      </c>
      <c r="B160" s="143" t="s">
        <v>306</v>
      </c>
      <c r="C160" s="145">
        <v>0</v>
      </c>
      <c r="D160" s="146">
        <v>22.18</v>
      </c>
    </row>
    <row r="161" spans="1:5">
      <c r="A161" s="143" t="s">
        <v>307</v>
      </c>
      <c r="B161" s="143" t="s">
        <v>308</v>
      </c>
      <c r="C161" s="145">
        <v>139162518</v>
      </c>
      <c r="E161" s="146">
        <v>15.67</v>
      </c>
    </row>
    <row r="162" spans="1:5">
      <c r="A162" s="143" t="s">
        <v>307</v>
      </c>
      <c r="B162" s="143" t="s">
        <v>309</v>
      </c>
      <c r="C162" s="145">
        <v>0</v>
      </c>
      <c r="D162" s="146">
        <v>3.2</v>
      </c>
    </row>
    <row r="163" spans="1:5">
      <c r="A163" s="143" t="s">
        <v>307</v>
      </c>
      <c r="B163" s="143" t="s">
        <v>310</v>
      </c>
      <c r="C163" s="145">
        <v>0</v>
      </c>
      <c r="D163" s="146">
        <v>5.5</v>
      </c>
    </row>
    <row r="164" spans="1:5">
      <c r="A164" s="143" t="s">
        <v>307</v>
      </c>
      <c r="B164" s="143" t="s">
        <v>311</v>
      </c>
      <c r="C164" s="145">
        <v>0</v>
      </c>
      <c r="D164" s="146">
        <v>2.84</v>
      </c>
    </row>
    <row r="165" spans="1:5">
      <c r="A165" s="143" t="s">
        <v>307</v>
      </c>
      <c r="B165" s="143" t="s">
        <v>312</v>
      </c>
      <c r="C165" s="145">
        <v>0</v>
      </c>
      <c r="D165" s="146">
        <v>2.06</v>
      </c>
    </row>
    <row r="166" spans="1:5">
      <c r="A166" s="143" t="s">
        <v>307</v>
      </c>
      <c r="B166" s="143" t="s">
        <v>313</v>
      </c>
      <c r="C166" s="145">
        <v>0</v>
      </c>
      <c r="D166" s="146">
        <v>19.2</v>
      </c>
    </row>
    <row r="167" spans="1:5">
      <c r="A167" s="143" t="s">
        <v>307</v>
      </c>
      <c r="B167" s="143" t="s">
        <v>140</v>
      </c>
      <c r="C167" s="145">
        <v>0</v>
      </c>
      <c r="E167" s="146">
        <v>457.79</v>
      </c>
    </row>
    <row r="168" spans="1:5">
      <c r="A168" s="143" t="s">
        <v>314</v>
      </c>
      <c r="B168" s="143" t="s">
        <v>315</v>
      </c>
      <c r="C168" s="145">
        <v>0</v>
      </c>
      <c r="D168" s="146">
        <v>1.89</v>
      </c>
    </row>
    <row r="169" spans="1:5">
      <c r="A169" s="143" t="s">
        <v>314</v>
      </c>
      <c r="B169" s="143" t="s">
        <v>316</v>
      </c>
      <c r="C169" s="145">
        <v>0</v>
      </c>
      <c r="D169" s="146">
        <v>15</v>
      </c>
    </row>
    <row r="170" spans="1:5">
      <c r="A170" s="143" t="s">
        <v>314</v>
      </c>
      <c r="B170" s="143" t="s">
        <v>317</v>
      </c>
      <c r="C170" s="145">
        <v>0</v>
      </c>
      <c r="D170" s="146">
        <v>40.590000000000003</v>
      </c>
    </row>
    <row r="171" spans="1:5">
      <c r="A171" s="143" t="s">
        <v>318</v>
      </c>
      <c r="B171" s="143" t="s">
        <v>319</v>
      </c>
      <c r="C171" s="145">
        <v>0</v>
      </c>
      <c r="D171" s="146">
        <v>9.15</v>
      </c>
    </row>
    <row r="172" spans="1:5">
      <c r="A172" s="143" t="s">
        <v>318</v>
      </c>
      <c r="B172" s="143" t="s">
        <v>320</v>
      </c>
      <c r="C172" s="145">
        <v>0</v>
      </c>
      <c r="D172" s="146">
        <v>12.67</v>
      </c>
    </row>
    <row r="173" spans="1:5">
      <c r="A173" s="143" t="s">
        <v>318</v>
      </c>
      <c r="B173" s="143" t="s">
        <v>321</v>
      </c>
      <c r="C173" s="145">
        <v>0</v>
      </c>
      <c r="D173" s="146">
        <v>15</v>
      </c>
    </row>
    <row r="174" spans="1:5">
      <c r="A174" s="143" t="s">
        <v>322</v>
      </c>
      <c r="B174" s="143" t="s">
        <v>323</v>
      </c>
      <c r="C174" s="145">
        <v>0</v>
      </c>
      <c r="D174" s="146">
        <v>3.06</v>
      </c>
    </row>
    <row r="175" spans="1:5">
      <c r="A175" s="143" t="s">
        <v>322</v>
      </c>
      <c r="B175" s="143" t="s">
        <v>324</v>
      </c>
      <c r="C175" s="145">
        <v>0</v>
      </c>
      <c r="D175" s="146">
        <v>16.260000000000002</v>
      </c>
    </row>
    <row r="176" spans="1:5">
      <c r="A176" s="143" t="s">
        <v>325</v>
      </c>
      <c r="B176" s="143" t="s">
        <v>326</v>
      </c>
      <c r="C176" s="145">
        <v>0</v>
      </c>
      <c r="D176" s="146">
        <v>1</v>
      </c>
    </row>
    <row r="177" spans="1:5">
      <c r="A177" s="143" t="s">
        <v>325</v>
      </c>
      <c r="B177" s="143" t="s">
        <v>327</v>
      </c>
      <c r="C177" s="145">
        <v>0</v>
      </c>
      <c r="D177" s="146">
        <v>2.73</v>
      </c>
    </row>
    <row r="178" spans="1:5">
      <c r="A178" s="143" t="s">
        <v>325</v>
      </c>
      <c r="B178" s="143" t="s">
        <v>252</v>
      </c>
      <c r="C178" s="145">
        <v>138732156</v>
      </c>
      <c r="D178" s="146">
        <v>100</v>
      </c>
    </row>
    <row r="179" spans="1:5">
      <c r="A179" s="143" t="s">
        <v>328</v>
      </c>
      <c r="B179" s="143" t="s">
        <v>329</v>
      </c>
      <c r="C179" s="145">
        <v>0</v>
      </c>
      <c r="D179" s="146">
        <v>15</v>
      </c>
    </row>
    <row r="180" spans="1:5">
      <c r="A180" s="143" t="s">
        <v>328</v>
      </c>
      <c r="B180" s="143" t="s">
        <v>330</v>
      </c>
      <c r="C180" s="145">
        <v>0</v>
      </c>
      <c r="D180" s="146">
        <v>2</v>
      </c>
    </row>
    <row r="181" spans="1:5">
      <c r="A181" s="143" t="s">
        <v>328</v>
      </c>
      <c r="B181" s="143" t="s">
        <v>331</v>
      </c>
      <c r="C181" s="145">
        <v>0</v>
      </c>
      <c r="D181" s="146">
        <v>4.7300000000000004</v>
      </c>
    </row>
    <row r="182" spans="1:5">
      <c r="A182" s="143" t="s">
        <v>328</v>
      </c>
      <c r="B182" s="143" t="s">
        <v>332</v>
      </c>
      <c r="C182" s="145">
        <v>0</v>
      </c>
      <c r="D182" s="146">
        <v>0.99</v>
      </c>
    </row>
    <row r="183" spans="1:5">
      <c r="A183" s="143" t="s">
        <v>333</v>
      </c>
      <c r="B183" s="143" t="s">
        <v>121</v>
      </c>
      <c r="C183" s="145">
        <v>0</v>
      </c>
      <c r="E183" s="146">
        <v>0.47</v>
      </c>
    </row>
    <row r="184" spans="1:5">
      <c r="A184" s="143" t="s">
        <v>333</v>
      </c>
      <c r="B184" s="143" t="s">
        <v>334</v>
      </c>
      <c r="C184" s="145">
        <v>138459932</v>
      </c>
      <c r="D184" s="146">
        <v>125</v>
      </c>
    </row>
    <row r="185" spans="1:5">
      <c r="A185" s="143" t="s">
        <v>335</v>
      </c>
      <c r="B185" s="143" t="s">
        <v>336</v>
      </c>
      <c r="C185" s="145">
        <v>0</v>
      </c>
      <c r="D185" s="146">
        <v>6.5</v>
      </c>
    </row>
    <row r="186" spans="1:5">
      <c r="A186" s="143" t="s">
        <v>335</v>
      </c>
      <c r="B186" s="143" t="s">
        <v>337</v>
      </c>
      <c r="C186" s="145">
        <v>0</v>
      </c>
      <c r="D186" s="146">
        <v>21.5</v>
      </c>
    </row>
    <row r="187" spans="1:5">
      <c r="A187" s="143" t="s">
        <v>335</v>
      </c>
      <c r="B187" s="143" t="s">
        <v>338</v>
      </c>
      <c r="C187" s="145">
        <v>0</v>
      </c>
      <c r="D187" s="146">
        <v>15</v>
      </c>
    </row>
    <row r="188" spans="1:5">
      <c r="A188" s="143" t="s">
        <v>339</v>
      </c>
      <c r="B188" s="143" t="s">
        <v>340</v>
      </c>
      <c r="C188" s="145">
        <v>0</v>
      </c>
      <c r="D188" s="146">
        <v>0.99</v>
      </c>
    </row>
    <row r="189" spans="1:5">
      <c r="A189" s="143" t="s">
        <v>339</v>
      </c>
      <c r="B189" s="143" t="s">
        <v>341</v>
      </c>
      <c r="C189" s="145">
        <v>0</v>
      </c>
      <c r="D189" s="146">
        <v>2.88</v>
      </c>
    </row>
    <row r="190" spans="1:5">
      <c r="A190" s="143" t="s">
        <v>339</v>
      </c>
      <c r="B190" s="143" t="s">
        <v>342</v>
      </c>
      <c r="C190" s="145">
        <v>0</v>
      </c>
      <c r="D190" s="146">
        <v>16.149999999999999</v>
      </c>
    </row>
    <row r="191" spans="1:5">
      <c r="A191" s="143" t="s">
        <v>343</v>
      </c>
      <c r="B191" s="143" t="s">
        <v>344</v>
      </c>
      <c r="C191" s="145">
        <v>0</v>
      </c>
      <c r="E191" s="146">
        <v>109</v>
      </c>
    </row>
    <row r="192" spans="1:5">
      <c r="A192" s="143" t="s">
        <v>343</v>
      </c>
      <c r="B192" s="143" t="s">
        <v>345</v>
      </c>
      <c r="C192" s="145">
        <v>0</v>
      </c>
      <c r="D192" s="146">
        <v>13.2</v>
      </c>
    </row>
    <row r="193" spans="1:5">
      <c r="A193" s="143" t="s">
        <v>343</v>
      </c>
      <c r="B193" s="143" t="s">
        <v>346</v>
      </c>
      <c r="C193" s="145">
        <v>0</v>
      </c>
      <c r="D193" s="146">
        <v>2.5</v>
      </c>
    </row>
    <row r="194" spans="1:5">
      <c r="A194" s="143" t="s">
        <v>343</v>
      </c>
      <c r="B194" s="143" t="s">
        <v>347</v>
      </c>
      <c r="C194" s="145">
        <v>0</v>
      </c>
      <c r="D194" s="146">
        <v>23.05</v>
      </c>
    </row>
    <row r="195" spans="1:5">
      <c r="A195" s="143" t="s">
        <v>343</v>
      </c>
      <c r="B195" s="143" t="s">
        <v>348</v>
      </c>
      <c r="C195" s="145">
        <v>0</v>
      </c>
      <c r="D195" s="146">
        <v>0.35</v>
      </c>
    </row>
    <row r="196" spans="1:5">
      <c r="A196" s="143" t="s">
        <v>343</v>
      </c>
      <c r="B196" s="143" t="s">
        <v>349</v>
      </c>
      <c r="C196" s="145">
        <v>0</v>
      </c>
      <c r="E196" s="146">
        <v>0.5</v>
      </c>
    </row>
    <row r="197" spans="1:5">
      <c r="A197" s="143" t="s">
        <v>343</v>
      </c>
      <c r="B197" s="143" t="s">
        <v>350</v>
      </c>
      <c r="C197" s="145">
        <v>0</v>
      </c>
      <c r="D197" s="146">
        <v>0.46</v>
      </c>
    </row>
    <row r="198" spans="1:5">
      <c r="A198" s="143" t="s">
        <v>351</v>
      </c>
      <c r="B198" s="143" t="s">
        <v>352</v>
      </c>
      <c r="C198" s="145">
        <v>0</v>
      </c>
      <c r="D198" s="146">
        <v>1</v>
      </c>
    </row>
    <row r="199" spans="1:5">
      <c r="A199" s="143" t="s">
        <v>351</v>
      </c>
      <c r="B199" s="143" t="s">
        <v>140</v>
      </c>
      <c r="C199" s="145">
        <v>0</v>
      </c>
      <c r="E199" s="146">
        <v>457.49</v>
      </c>
    </row>
    <row r="200" spans="1:5">
      <c r="A200" s="143" t="s">
        <v>353</v>
      </c>
      <c r="B200" s="143" t="s">
        <v>354</v>
      </c>
      <c r="C200" s="145">
        <v>0</v>
      </c>
      <c r="D200" s="146">
        <v>2.25</v>
      </c>
    </row>
    <row r="201" spans="1:5">
      <c r="A201" s="143" t="s">
        <v>353</v>
      </c>
      <c r="B201" s="143" t="s">
        <v>355</v>
      </c>
      <c r="C201" s="145">
        <v>0</v>
      </c>
      <c r="D201" s="146">
        <v>9.5399999999999991</v>
      </c>
    </row>
    <row r="202" spans="1:5">
      <c r="A202" s="143" t="s">
        <v>353</v>
      </c>
      <c r="B202" s="143" t="s">
        <v>356</v>
      </c>
      <c r="C202" s="145">
        <v>0</v>
      </c>
      <c r="D202" s="146">
        <v>1.75</v>
      </c>
    </row>
    <row r="203" spans="1:5">
      <c r="A203" s="143" t="s">
        <v>357</v>
      </c>
      <c r="B203" s="143" t="s">
        <v>358</v>
      </c>
      <c r="C203" s="145">
        <v>137619717</v>
      </c>
      <c r="E203" s="146">
        <v>15</v>
      </c>
    </row>
    <row r="204" spans="1:5">
      <c r="A204" s="143" t="s">
        <v>357</v>
      </c>
      <c r="B204" s="143" t="s">
        <v>359</v>
      </c>
      <c r="C204" s="145">
        <v>137617782</v>
      </c>
      <c r="D204" s="146">
        <v>2.5</v>
      </c>
    </row>
    <row r="205" spans="1:5">
      <c r="A205" s="143" t="s">
        <v>357</v>
      </c>
      <c r="B205" s="143" t="s">
        <v>360</v>
      </c>
      <c r="C205" s="145">
        <v>0</v>
      </c>
      <c r="D205" s="146">
        <v>7.85</v>
      </c>
    </row>
    <row r="206" spans="1:5">
      <c r="A206" s="143" t="s">
        <v>357</v>
      </c>
      <c r="B206" s="143" t="s">
        <v>361</v>
      </c>
      <c r="C206" s="145">
        <v>0</v>
      </c>
      <c r="D206" s="146">
        <v>2.65</v>
      </c>
    </row>
    <row r="207" spans="1:5">
      <c r="A207" s="143" t="s">
        <v>357</v>
      </c>
      <c r="B207" s="143" t="s">
        <v>362</v>
      </c>
      <c r="C207" s="145">
        <v>0</v>
      </c>
      <c r="D207" s="146">
        <v>1</v>
      </c>
    </row>
    <row r="208" spans="1:5">
      <c r="A208" s="143" t="s">
        <v>357</v>
      </c>
      <c r="B208" s="143" t="s">
        <v>363</v>
      </c>
      <c r="C208" s="145">
        <v>0</v>
      </c>
      <c r="D208" s="146">
        <v>0.7</v>
      </c>
    </row>
    <row r="209" spans="1:5">
      <c r="A209" s="143" t="s">
        <v>364</v>
      </c>
      <c r="B209" s="143" t="s">
        <v>365</v>
      </c>
      <c r="C209" s="145">
        <v>0</v>
      </c>
      <c r="D209" s="146">
        <v>6.5</v>
      </c>
    </row>
    <row r="210" spans="1:5">
      <c r="A210" s="143" t="s">
        <v>364</v>
      </c>
      <c r="B210" s="143" t="s">
        <v>366</v>
      </c>
      <c r="C210" s="145">
        <v>0</v>
      </c>
      <c r="D210" s="146">
        <v>3.39</v>
      </c>
    </row>
    <row r="211" spans="1:5">
      <c r="A211" s="143" t="s">
        <v>364</v>
      </c>
      <c r="B211" s="143" t="s">
        <v>367</v>
      </c>
      <c r="C211" s="145">
        <v>0</v>
      </c>
      <c r="D211" s="146">
        <v>15</v>
      </c>
    </row>
    <row r="212" spans="1:5">
      <c r="A212" s="143" t="s">
        <v>368</v>
      </c>
      <c r="B212" s="143" t="s">
        <v>369</v>
      </c>
      <c r="C212" s="145">
        <v>0</v>
      </c>
      <c r="E212" s="146">
        <v>0.7</v>
      </c>
    </row>
    <row r="213" spans="1:5">
      <c r="A213" s="143" t="s">
        <v>368</v>
      </c>
      <c r="B213" s="143" t="s">
        <v>370</v>
      </c>
      <c r="C213" s="145">
        <v>0</v>
      </c>
      <c r="D213" s="146">
        <v>3.42</v>
      </c>
    </row>
    <row r="214" spans="1:5">
      <c r="A214" s="143" t="s">
        <v>368</v>
      </c>
      <c r="B214" s="143" t="s">
        <v>371</v>
      </c>
      <c r="C214" s="145">
        <v>0</v>
      </c>
      <c r="D214" s="146">
        <v>10.06</v>
      </c>
    </row>
    <row r="215" spans="1:5">
      <c r="A215" s="143" t="s">
        <v>368</v>
      </c>
      <c r="B215" s="143" t="s">
        <v>372</v>
      </c>
      <c r="C215" s="145">
        <v>0</v>
      </c>
      <c r="D215" s="146">
        <v>15</v>
      </c>
    </row>
    <row r="216" spans="1:5">
      <c r="A216" s="143" t="s">
        <v>368</v>
      </c>
      <c r="B216" s="143" t="s">
        <v>373</v>
      </c>
      <c r="C216" s="145">
        <v>0</v>
      </c>
      <c r="D216" s="146">
        <v>5</v>
      </c>
    </row>
    <row r="217" spans="1:5">
      <c r="A217" s="143" t="s">
        <v>368</v>
      </c>
      <c r="B217" s="143" t="s">
        <v>374</v>
      </c>
      <c r="C217" s="145">
        <v>0</v>
      </c>
      <c r="D217" s="146">
        <v>7.5</v>
      </c>
    </row>
    <row r="218" spans="1:5">
      <c r="A218" s="143" t="s">
        <v>368</v>
      </c>
      <c r="B218" s="143" t="s">
        <v>375</v>
      </c>
      <c r="C218" s="145">
        <v>0</v>
      </c>
      <c r="D218" s="146">
        <v>6.5</v>
      </c>
    </row>
    <row r="219" spans="1:5">
      <c r="A219" s="143" t="s">
        <v>368</v>
      </c>
      <c r="B219" s="143" t="s">
        <v>376</v>
      </c>
      <c r="C219" s="145">
        <v>0</v>
      </c>
      <c r="D219" s="146">
        <v>9.99</v>
      </c>
    </row>
    <row r="220" spans="1:5">
      <c r="A220" s="143" t="s">
        <v>377</v>
      </c>
      <c r="B220" s="143" t="s">
        <v>252</v>
      </c>
      <c r="C220" s="145">
        <v>137327480</v>
      </c>
      <c r="D220" s="146">
        <v>32.1</v>
      </c>
    </row>
    <row r="221" spans="1:5">
      <c r="A221" s="143" t="s">
        <v>378</v>
      </c>
      <c r="B221" s="143" t="s">
        <v>252</v>
      </c>
      <c r="C221" s="145">
        <v>137273251</v>
      </c>
      <c r="D221" s="146">
        <v>50</v>
      </c>
    </row>
    <row r="222" spans="1:5">
      <c r="A222" s="143" t="s">
        <v>378</v>
      </c>
      <c r="B222" s="143" t="s">
        <v>379</v>
      </c>
      <c r="C222" s="145">
        <v>0</v>
      </c>
      <c r="E222" s="146">
        <v>0.5</v>
      </c>
    </row>
    <row r="223" spans="1:5">
      <c r="A223" s="143" t="s">
        <v>378</v>
      </c>
      <c r="B223" s="143" t="s">
        <v>380</v>
      </c>
      <c r="C223" s="145">
        <v>0</v>
      </c>
      <c r="D223" s="146">
        <v>7.5</v>
      </c>
    </row>
    <row r="224" spans="1:5">
      <c r="A224" s="143" t="s">
        <v>378</v>
      </c>
      <c r="B224" s="143" t="s">
        <v>381</v>
      </c>
      <c r="C224" s="145">
        <v>0</v>
      </c>
      <c r="D224" s="146">
        <v>15</v>
      </c>
    </row>
    <row r="225" spans="1:5">
      <c r="A225" s="143" t="s">
        <v>378</v>
      </c>
      <c r="B225" s="143" t="s">
        <v>167</v>
      </c>
      <c r="C225" s="145">
        <v>815205617</v>
      </c>
      <c r="D225" s="146">
        <v>25.77</v>
      </c>
    </row>
    <row r="226" spans="1:5">
      <c r="A226" s="143" t="s">
        <v>378</v>
      </c>
      <c r="B226" s="143" t="s">
        <v>382</v>
      </c>
      <c r="C226" s="145">
        <v>137206146</v>
      </c>
      <c r="D226" s="146">
        <v>68</v>
      </c>
    </row>
    <row r="227" spans="1:5">
      <c r="A227" s="143" t="s">
        <v>378</v>
      </c>
      <c r="B227" s="143" t="s">
        <v>168</v>
      </c>
      <c r="C227" s="145">
        <v>137205496</v>
      </c>
      <c r="D227" s="146">
        <v>148.04</v>
      </c>
    </row>
    <row r="228" spans="1:5">
      <c r="A228" s="143" t="s">
        <v>383</v>
      </c>
      <c r="B228" s="143" t="s">
        <v>384</v>
      </c>
      <c r="C228" s="145">
        <v>0</v>
      </c>
      <c r="D228" s="146">
        <v>2.5</v>
      </c>
    </row>
    <row r="229" spans="1:5">
      <c r="A229" s="143" t="s">
        <v>383</v>
      </c>
      <c r="B229" s="143" t="s">
        <v>385</v>
      </c>
      <c r="C229" s="145">
        <v>0</v>
      </c>
      <c r="D229" s="146">
        <v>2.25</v>
      </c>
    </row>
    <row r="230" spans="1:5">
      <c r="A230" s="143" t="s">
        <v>383</v>
      </c>
      <c r="B230" s="143" t="s">
        <v>386</v>
      </c>
      <c r="C230" s="145">
        <v>0</v>
      </c>
      <c r="D230" s="146">
        <v>6.99</v>
      </c>
    </row>
    <row r="231" spans="1:5">
      <c r="A231" s="143" t="s">
        <v>383</v>
      </c>
      <c r="B231" s="143" t="s">
        <v>387</v>
      </c>
      <c r="C231" s="145">
        <v>0</v>
      </c>
      <c r="D231" s="146">
        <v>5.34</v>
      </c>
    </row>
    <row r="232" spans="1:5">
      <c r="A232" s="143" t="s">
        <v>388</v>
      </c>
      <c r="B232" s="143" t="s">
        <v>389</v>
      </c>
      <c r="C232" s="145">
        <v>0</v>
      </c>
      <c r="D232" s="146">
        <v>1.25</v>
      </c>
    </row>
    <row r="233" spans="1:5">
      <c r="A233" s="143" t="s">
        <v>388</v>
      </c>
      <c r="B233" s="143" t="s">
        <v>390</v>
      </c>
      <c r="C233" s="145">
        <v>0</v>
      </c>
      <c r="D233" s="146">
        <v>5.35</v>
      </c>
    </row>
    <row r="234" spans="1:5">
      <c r="A234" s="143" t="s">
        <v>391</v>
      </c>
      <c r="B234" s="143" t="s">
        <v>392</v>
      </c>
      <c r="C234" s="145">
        <v>136855954</v>
      </c>
      <c r="D234" s="146">
        <v>15</v>
      </c>
    </row>
    <row r="235" spans="1:5">
      <c r="A235" s="143" t="s">
        <v>393</v>
      </c>
      <c r="B235" s="143" t="s">
        <v>394</v>
      </c>
      <c r="C235" s="145">
        <v>0</v>
      </c>
      <c r="D235" s="146">
        <v>60.28</v>
      </c>
    </row>
    <row r="236" spans="1:5">
      <c r="A236" s="143" t="s">
        <v>393</v>
      </c>
      <c r="B236" s="143" t="s">
        <v>395</v>
      </c>
      <c r="C236" s="145">
        <v>0</v>
      </c>
      <c r="D236" s="146">
        <v>7.5</v>
      </c>
    </row>
    <row r="237" spans="1:5">
      <c r="A237" s="143" t="s">
        <v>393</v>
      </c>
      <c r="B237" s="143" t="s">
        <v>396</v>
      </c>
      <c r="C237" s="145">
        <v>0</v>
      </c>
      <c r="D237" s="146">
        <v>45</v>
      </c>
    </row>
    <row r="238" spans="1:5">
      <c r="A238" s="143" t="s">
        <v>393</v>
      </c>
      <c r="B238" s="143" t="s">
        <v>397</v>
      </c>
      <c r="C238" s="145">
        <v>0</v>
      </c>
      <c r="D238" s="146">
        <v>1.25</v>
      </c>
    </row>
    <row r="239" spans="1:5">
      <c r="A239" s="143" t="s">
        <v>398</v>
      </c>
      <c r="B239" s="143" t="s">
        <v>399</v>
      </c>
      <c r="C239" s="145">
        <v>136562119</v>
      </c>
      <c r="E239" s="146">
        <v>10</v>
      </c>
    </row>
    <row r="240" spans="1:5">
      <c r="A240" s="143" t="s">
        <v>398</v>
      </c>
      <c r="B240" s="143" t="s">
        <v>400</v>
      </c>
      <c r="C240" s="145">
        <v>136557759</v>
      </c>
      <c r="E240" s="146">
        <v>4.25</v>
      </c>
    </row>
    <row r="241" spans="1:5">
      <c r="A241" s="143" t="s">
        <v>398</v>
      </c>
      <c r="B241" s="143" t="s">
        <v>401</v>
      </c>
      <c r="C241" s="145">
        <v>136533259</v>
      </c>
      <c r="D241" s="146">
        <v>50</v>
      </c>
    </row>
    <row r="242" spans="1:5">
      <c r="A242" s="143" t="s">
        <v>398</v>
      </c>
      <c r="B242" s="143" t="s">
        <v>402</v>
      </c>
      <c r="C242" s="145">
        <v>136504842</v>
      </c>
      <c r="E242" s="146">
        <v>30</v>
      </c>
    </row>
    <row r="243" spans="1:5">
      <c r="A243" s="143" t="s">
        <v>398</v>
      </c>
      <c r="B243" s="143" t="s">
        <v>403</v>
      </c>
      <c r="C243" s="145">
        <v>0</v>
      </c>
      <c r="D243" s="146">
        <v>2.25</v>
      </c>
    </row>
    <row r="244" spans="1:5">
      <c r="A244" s="143" t="s">
        <v>398</v>
      </c>
      <c r="B244" s="143" t="s">
        <v>404</v>
      </c>
      <c r="C244" s="145">
        <v>0</v>
      </c>
      <c r="D244" s="146">
        <v>5.87</v>
      </c>
    </row>
    <row r="245" spans="1:5">
      <c r="A245" s="143" t="s">
        <v>398</v>
      </c>
      <c r="B245" s="143" t="s">
        <v>405</v>
      </c>
      <c r="C245" s="145">
        <v>0</v>
      </c>
      <c r="D245" s="146">
        <v>4.4000000000000004</v>
      </c>
    </row>
    <row r="246" spans="1:5">
      <c r="A246" s="143" t="s">
        <v>398</v>
      </c>
      <c r="B246" s="143" t="s">
        <v>406</v>
      </c>
      <c r="C246" s="145">
        <v>0</v>
      </c>
      <c r="D246" s="146">
        <v>15</v>
      </c>
    </row>
    <row r="247" spans="1:5">
      <c r="A247" s="143" t="s">
        <v>398</v>
      </c>
      <c r="B247" s="143" t="s">
        <v>140</v>
      </c>
      <c r="C247" s="145">
        <v>0</v>
      </c>
      <c r="E247" s="146">
        <v>457.21</v>
      </c>
    </row>
    <row r="248" spans="1:5">
      <c r="A248" s="143" t="s">
        <v>407</v>
      </c>
      <c r="B248" s="143" t="s">
        <v>408</v>
      </c>
      <c r="C248" s="145">
        <v>0</v>
      </c>
      <c r="D248" s="146">
        <v>2.25</v>
      </c>
    </row>
    <row r="249" spans="1:5">
      <c r="A249" s="143" t="s">
        <v>407</v>
      </c>
      <c r="B249" s="143" t="s">
        <v>409</v>
      </c>
      <c r="C249" s="145">
        <v>0</v>
      </c>
      <c r="D249" s="146">
        <v>16</v>
      </c>
    </row>
    <row r="250" spans="1:5">
      <c r="A250" s="143" t="s">
        <v>407</v>
      </c>
      <c r="B250" s="143" t="s">
        <v>410</v>
      </c>
      <c r="C250" s="145">
        <v>0</v>
      </c>
      <c r="D250" s="146">
        <v>4.25</v>
      </c>
    </row>
    <row r="251" spans="1:5">
      <c r="A251" s="143" t="s">
        <v>407</v>
      </c>
      <c r="B251" s="143" t="s">
        <v>411</v>
      </c>
      <c r="C251" s="145">
        <v>0</v>
      </c>
      <c r="D251" s="146">
        <v>1.05</v>
      </c>
    </row>
    <row r="252" spans="1:5">
      <c r="A252" s="143" t="s">
        <v>412</v>
      </c>
      <c r="B252" s="143" t="s">
        <v>413</v>
      </c>
      <c r="C252" s="145">
        <v>0</v>
      </c>
      <c r="D252" s="146">
        <v>9.17</v>
      </c>
    </row>
    <row r="253" spans="1:5">
      <c r="A253" s="143" t="s">
        <v>412</v>
      </c>
      <c r="B253" s="143" t="s">
        <v>414</v>
      </c>
      <c r="C253" s="145">
        <v>0</v>
      </c>
      <c r="D253" s="146">
        <v>1.1499999999999999</v>
      </c>
    </row>
    <row r="254" spans="1:5">
      <c r="A254" s="143" t="s">
        <v>412</v>
      </c>
      <c r="B254" s="143" t="s">
        <v>415</v>
      </c>
      <c r="C254" s="145">
        <v>0</v>
      </c>
      <c r="D254" s="146">
        <v>1.35</v>
      </c>
    </row>
    <row r="255" spans="1:5">
      <c r="A255" s="143" t="s">
        <v>412</v>
      </c>
      <c r="B255" s="143" t="s">
        <v>416</v>
      </c>
      <c r="C255" s="145">
        <v>0</v>
      </c>
      <c r="D255" s="146">
        <v>105.38</v>
      </c>
    </row>
    <row r="256" spans="1:5">
      <c r="A256" s="143" t="s">
        <v>417</v>
      </c>
      <c r="B256" s="143" t="s">
        <v>418</v>
      </c>
      <c r="C256" s="145">
        <v>0</v>
      </c>
      <c r="D256" s="146">
        <v>0.35</v>
      </c>
    </row>
    <row r="257" spans="1:5">
      <c r="A257" s="143" t="s">
        <v>417</v>
      </c>
      <c r="B257" s="143" t="s">
        <v>264</v>
      </c>
      <c r="C257" s="145">
        <v>0</v>
      </c>
      <c r="D257" s="146">
        <v>0.11</v>
      </c>
    </row>
    <row r="258" spans="1:5">
      <c r="A258" s="143" t="s">
        <v>417</v>
      </c>
      <c r="B258" s="143" t="s">
        <v>419</v>
      </c>
      <c r="C258" s="145">
        <v>0</v>
      </c>
      <c r="D258" s="146">
        <v>1.5</v>
      </c>
    </row>
    <row r="259" spans="1:5">
      <c r="A259" s="143" t="s">
        <v>417</v>
      </c>
      <c r="B259" s="143" t="s">
        <v>420</v>
      </c>
      <c r="C259" s="145">
        <v>0</v>
      </c>
      <c r="D259" s="146">
        <v>15</v>
      </c>
    </row>
    <row r="260" spans="1:5">
      <c r="A260" s="143" t="s">
        <v>421</v>
      </c>
      <c r="B260" s="143" t="s">
        <v>422</v>
      </c>
      <c r="C260" s="145">
        <v>0</v>
      </c>
      <c r="E260" s="146">
        <v>0.5</v>
      </c>
    </row>
    <row r="261" spans="1:5">
      <c r="A261" s="143" t="s">
        <v>421</v>
      </c>
      <c r="B261" s="143" t="s">
        <v>423</v>
      </c>
      <c r="C261" s="145">
        <v>0</v>
      </c>
      <c r="D261" s="146">
        <v>4.6500000000000004</v>
      </c>
    </row>
    <row r="262" spans="1:5">
      <c r="A262" s="143" t="s">
        <v>421</v>
      </c>
      <c r="B262" s="143" t="s">
        <v>424</v>
      </c>
      <c r="C262" s="145">
        <v>0</v>
      </c>
      <c r="D262" s="146">
        <v>5.34</v>
      </c>
    </row>
    <row r="263" spans="1:5">
      <c r="A263" s="143" t="s">
        <v>421</v>
      </c>
      <c r="B263" s="143" t="s">
        <v>425</v>
      </c>
      <c r="C263" s="145">
        <v>0</v>
      </c>
      <c r="D263" s="146">
        <v>1.25</v>
      </c>
    </row>
    <row r="264" spans="1:5">
      <c r="A264" s="143" t="s">
        <v>421</v>
      </c>
      <c r="B264" s="143" t="s">
        <v>426</v>
      </c>
      <c r="C264" s="145">
        <v>0</v>
      </c>
      <c r="D264" s="146">
        <v>35</v>
      </c>
    </row>
    <row r="265" spans="1:5">
      <c r="A265" s="143" t="s">
        <v>421</v>
      </c>
      <c r="B265" s="143" t="s">
        <v>427</v>
      </c>
      <c r="C265" s="145">
        <v>0</v>
      </c>
      <c r="D265" s="146">
        <v>0.85</v>
      </c>
    </row>
    <row r="266" spans="1:5">
      <c r="A266" s="143" t="s">
        <v>421</v>
      </c>
      <c r="B266" s="143" t="s">
        <v>428</v>
      </c>
      <c r="C266" s="145">
        <v>0</v>
      </c>
      <c r="D266" s="146">
        <v>8.56</v>
      </c>
    </row>
    <row r="267" spans="1:5">
      <c r="A267" s="143" t="s">
        <v>421</v>
      </c>
      <c r="B267" s="143" t="s">
        <v>429</v>
      </c>
      <c r="C267" s="145">
        <v>0</v>
      </c>
      <c r="D267" s="146">
        <v>3.41</v>
      </c>
    </row>
    <row r="268" spans="1:5">
      <c r="A268" s="143" t="s">
        <v>421</v>
      </c>
      <c r="B268" s="143" t="s">
        <v>430</v>
      </c>
      <c r="C268" s="145">
        <v>0</v>
      </c>
      <c r="D268" s="146">
        <v>8.5399999999999991</v>
      </c>
    </row>
    <row r="269" spans="1:5">
      <c r="A269" s="143" t="s">
        <v>421</v>
      </c>
      <c r="B269" s="143" t="s">
        <v>431</v>
      </c>
      <c r="C269" s="145">
        <v>0</v>
      </c>
      <c r="D269" s="146">
        <v>38.35</v>
      </c>
    </row>
    <row r="270" spans="1:5">
      <c r="A270" s="143" t="s">
        <v>421</v>
      </c>
      <c r="B270" s="143" t="s">
        <v>432</v>
      </c>
      <c r="C270" s="145">
        <v>0</v>
      </c>
      <c r="D270" s="146">
        <v>0.7</v>
      </c>
    </row>
    <row r="271" spans="1:5">
      <c r="A271" s="143" t="s">
        <v>421</v>
      </c>
      <c r="B271" s="143" t="s">
        <v>433</v>
      </c>
      <c r="C271" s="145">
        <v>0</v>
      </c>
      <c r="D271" s="146">
        <v>15</v>
      </c>
    </row>
    <row r="272" spans="1:5">
      <c r="A272" s="143" t="s">
        <v>421</v>
      </c>
      <c r="B272" s="143" t="s">
        <v>434</v>
      </c>
      <c r="C272" s="145">
        <v>0</v>
      </c>
      <c r="D272" s="146">
        <v>1.35</v>
      </c>
    </row>
    <row r="273" spans="1:5">
      <c r="A273" s="143" t="s">
        <v>435</v>
      </c>
      <c r="B273" s="143" t="s">
        <v>401</v>
      </c>
      <c r="C273" s="145">
        <v>136048337</v>
      </c>
      <c r="D273" s="146">
        <v>100</v>
      </c>
    </row>
    <row r="274" spans="1:5">
      <c r="A274" s="143" t="s">
        <v>435</v>
      </c>
      <c r="B274" s="143" t="s">
        <v>436</v>
      </c>
      <c r="C274" s="145">
        <v>136041281</v>
      </c>
      <c r="D274" s="146">
        <v>5</v>
      </c>
    </row>
    <row r="275" spans="1:5">
      <c r="A275" s="143" t="s">
        <v>435</v>
      </c>
      <c r="B275" s="143" t="s">
        <v>437</v>
      </c>
      <c r="C275" s="145">
        <v>136036439</v>
      </c>
      <c r="D275" s="146">
        <v>260</v>
      </c>
    </row>
    <row r="276" spans="1:5">
      <c r="A276" s="143" t="s">
        <v>435</v>
      </c>
      <c r="B276" s="143" t="s">
        <v>438</v>
      </c>
      <c r="C276" s="145">
        <v>190011383</v>
      </c>
      <c r="E276" s="146">
        <v>260</v>
      </c>
    </row>
    <row r="277" spans="1:5">
      <c r="A277" s="143" t="s">
        <v>435</v>
      </c>
      <c r="B277" s="143" t="s">
        <v>439</v>
      </c>
      <c r="C277" s="145">
        <v>0</v>
      </c>
      <c r="D277" s="146">
        <v>2.65</v>
      </c>
    </row>
    <row r="278" spans="1:5">
      <c r="A278" s="143" t="s">
        <v>435</v>
      </c>
      <c r="B278" s="143" t="s">
        <v>440</v>
      </c>
      <c r="C278" s="145">
        <v>0</v>
      </c>
      <c r="D278" s="146">
        <v>4.7300000000000004</v>
      </c>
    </row>
    <row r="279" spans="1:5">
      <c r="A279" s="143" t="s">
        <v>435</v>
      </c>
      <c r="B279" s="143" t="s">
        <v>140</v>
      </c>
      <c r="C279" s="145">
        <v>0</v>
      </c>
      <c r="E279" s="146">
        <v>487.84</v>
      </c>
    </row>
    <row r="280" spans="1:5">
      <c r="A280" s="143" t="s">
        <v>441</v>
      </c>
      <c r="B280" s="143" t="s">
        <v>167</v>
      </c>
      <c r="C280" s="145">
        <v>801131624</v>
      </c>
      <c r="D280" s="146">
        <v>24.66</v>
      </c>
    </row>
    <row r="281" spans="1:5">
      <c r="A281" s="143" t="s">
        <v>441</v>
      </c>
      <c r="B281" s="143" t="s">
        <v>442</v>
      </c>
      <c r="C281" s="145">
        <v>0</v>
      </c>
      <c r="D281" s="146">
        <v>2.2999999999999998</v>
      </c>
    </row>
    <row r="282" spans="1:5">
      <c r="A282" s="143" t="s">
        <v>441</v>
      </c>
      <c r="B282" s="143" t="s">
        <v>443</v>
      </c>
      <c r="C282" s="145">
        <v>0</v>
      </c>
      <c r="D282" s="146">
        <v>18.36</v>
      </c>
    </row>
    <row r="283" spans="1:5">
      <c r="A283" s="143" t="s">
        <v>441</v>
      </c>
      <c r="B283" s="143" t="s">
        <v>444</v>
      </c>
      <c r="C283" s="145">
        <v>0</v>
      </c>
      <c r="D283" s="146">
        <v>28.68</v>
      </c>
    </row>
    <row r="284" spans="1:5">
      <c r="A284" s="143" t="s">
        <v>441</v>
      </c>
      <c r="B284" s="143" t="s">
        <v>445</v>
      </c>
      <c r="C284" s="145">
        <v>0</v>
      </c>
      <c r="D284" s="146">
        <v>12.76</v>
      </c>
    </row>
    <row r="285" spans="1:5">
      <c r="A285" s="143" t="s">
        <v>441</v>
      </c>
      <c r="B285" s="143" t="s">
        <v>446</v>
      </c>
      <c r="C285" s="145">
        <v>0</v>
      </c>
      <c r="D285" s="146">
        <v>15.56</v>
      </c>
    </row>
    <row r="286" spans="1:5">
      <c r="A286" s="143" t="s">
        <v>441</v>
      </c>
      <c r="B286" s="143" t="s">
        <v>447</v>
      </c>
      <c r="C286" s="145">
        <v>0</v>
      </c>
      <c r="D286" s="146">
        <v>0.99</v>
      </c>
    </row>
    <row r="287" spans="1:5">
      <c r="A287" s="143" t="s">
        <v>448</v>
      </c>
      <c r="B287" s="143" t="s">
        <v>121</v>
      </c>
      <c r="C287" s="145">
        <v>0</v>
      </c>
      <c r="E287" s="146">
        <v>0.38</v>
      </c>
    </row>
    <row r="288" spans="1:5">
      <c r="A288" s="143" t="s">
        <v>448</v>
      </c>
      <c r="B288" s="143" t="s">
        <v>252</v>
      </c>
      <c r="C288" s="145">
        <v>135810086</v>
      </c>
      <c r="D288" s="146">
        <v>50</v>
      </c>
    </row>
    <row r="289" spans="1:5">
      <c r="A289" s="143" t="s">
        <v>448</v>
      </c>
      <c r="B289" s="143" t="s">
        <v>449</v>
      </c>
      <c r="C289" s="145">
        <v>0</v>
      </c>
      <c r="D289" s="146">
        <v>1.6</v>
      </c>
    </row>
    <row r="290" spans="1:5">
      <c r="A290" s="143" t="s">
        <v>448</v>
      </c>
      <c r="B290" s="143" t="s">
        <v>450</v>
      </c>
      <c r="C290" s="145">
        <v>0</v>
      </c>
      <c r="D290" s="146">
        <v>1.8</v>
      </c>
    </row>
    <row r="291" spans="1:5">
      <c r="A291" s="143" t="s">
        <v>448</v>
      </c>
      <c r="B291" s="143" t="s">
        <v>451</v>
      </c>
      <c r="C291" s="145">
        <v>0</v>
      </c>
      <c r="D291" s="146">
        <v>12.98</v>
      </c>
    </row>
    <row r="292" spans="1:5">
      <c r="A292" s="143" t="s">
        <v>448</v>
      </c>
      <c r="B292" s="143" t="s">
        <v>452</v>
      </c>
      <c r="C292" s="145">
        <v>0</v>
      </c>
      <c r="D292" s="146">
        <v>3.43</v>
      </c>
    </row>
    <row r="293" spans="1:5">
      <c r="A293" s="143" t="s">
        <v>448</v>
      </c>
      <c r="B293" s="143" t="s">
        <v>453</v>
      </c>
      <c r="C293" s="145">
        <v>0</v>
      </c>
      <c r="D293" s="146">
        <v>2.44</v>
      </c>
    </row>
    <row r="294" spans="1:5">
      <c r="A294" s="143" t="s">
        <v>448</v>
      </c>
      <c r="B294" s="143" t="s">
        <v>454</v>
      </c>
      <c r="C294" s="145">
        <v>0</v>
      </c>
      <c r="D294" s="146">
        <v>0.7</v>
      </c>
    </row>
    <row r="295" spans="1:5">
      <c r="A295" s="143" t="s">
        <v>455</v>
      </c>
      <c r="B295" s="143" t="s">
        <v>456</v>
      </c>
      <c r="C295" s="145">
        <v>0</v>
      </c>
      <c r="D295" s="146">
        <v>6</v>
      </c>
    </row>
    <row r="296" spans="1:5">
      <c r="A296" s="143" t="s">
        <v>455</v>
      </c>
      <c r="B296" s="143" t="s">
        <v>457</v>
      </c>
      <c r="C296" s="145">
        <v>0</v>
      </c>
      <c r="D296" s="146">
        <v>15</v>
      </c>
    </row>
    <row r="297" spans="1:5">
      <c r="A297" s="143" t="s">
        <v>458</v>
      </c>
      <c r="B297" s="143" t="s">
        <v>459</v>
      </c>
      <c r="C297" s="145">
        <v>0</v>
      </c>
      <c r="D297" s="146">
        <v>14</v>
      </c>
    </row>
    <row r="298" spans="1:5">
      <c r="A298" s="143" t="s">
        <v>458</v>
      </c>
      <c r="B298" s="143" t="s">
        <v>460</v>
      </c>
      <c r="C298" s="145">
        <v>0</v>
      </c>
      <c r="D298" s="146">
        <v>0.99</v>
      </c>
    </row>
    <row r="299" spans="1:5">
      <c r="A299" s="143" t="s">
        <v>461</v>
      </c>
      <c r="B299" s="143" t="s">
        <v>462</v>
      </c>
      <c r="C299" s="145">
        <v>0</v>
      </c>
      <c r="D299" s="146">
        <v>13.99</v>
      </c>
    </row>
    <row r="300" spans="1:5">
      <c r="A300" s="143" t="s">
        <v>461</v>
      </c>
      <c r="B300" s="143" t="s">
        <v>140</v>
      </c>
      <c r="C300" s="145">
        <v>0</v>
      </c>
      <c r="E300" s="146">
        <v>456.79</v>
      </c>
    </row>
    <row r="301" spans="1:5">
      <c r="A301" s="143" t="s">
        <v>463</v>
      </c>
      <c r="B301" s="143" t="s">
        <v>464</v>
      </c>
      <c r="C301" s="145">
        <v>0</v>
      </c>
      <c r="D301" s="146">
        <v>4</v>
      </c>
    </row>
    <row r="302" spans="1:5">
      <c r="A302" s="143" t="s">
        <v>463</v>
      </c>
      <c r="B302" s="143" t="s">
        <v>465</v>
      </c>
      <c r="C302" s="145">
        <v>0</v>
      </c>
      <c r="D302" s="146">
        <v>1.2</v>
      </c>
    </row>
    <row r="303" spans="1:5">
      <c r="A303" s="143" t="s">
        <v>463</v>
      </c>
      <c r="B303" s="143" t="s">
        <v>466</v>
      </c>
      <c r="C303" s="145">
        <v>0</v>
      </c>
      <c r="D303" s="146">
        <v>11.24</v>
      </c>
    </row>
    <row r="304" spans="1:5">
      <c r="A304" s="143" t="s">
        <v>467</v>
      </c>
      <c r="B304" s="143" t="s">
        <v>468</v>
      </c>
      <c r="C304" s="145">
        <v>0</v>
      </c>
      <c r="D304" s="146">
        <v>4.99</v>
      </c>
    </row>
    <row r="305" spans="1:5">
      <c r="A305" s="143" t="s">
        <v>467</v>
      </c>
      <c r="B305" s="143" t="s">
        <v>469</v>
      </c>
      <c r="C305" s="145">
        <v>0</v>
      </c>
      <c r="D305" s="146">
        <v>4.5</v>
      </c>
    </row>
    <row r="306" spans="1:5">
      <c r="A306" s="143" t="s">
        <v>467</v>
      </c>
      <c r="B306" s="143" t="s">
        <v>470</v>
      </c>
      <c r="C306" s="145">
        <v>0</v>
      </c>
      <c r="D306" s="146">
        <v>0.35</v>
      </c>
    </row>
    <row r="307" spans="1:5">
      <c r="A307" s="143" t="s">
        <v>467</v>
      </c>
      <c r="B307" s="143" t="s">
        <v>471</v>
      </c>
      <c r="C307" s="145">
        <v>0</v>
      </c>
      <c r="D307" s="146">
        <v>27.95</v>
      </c>
    </row>
    <row r="308" spans="1:5">
      <c r="A308" s="143" t="s">
        <v>467</v>
      </c>
      <c r="B308" s="143" t="s">
        <v>472</v>
      </c>
      <c r="C308" s="145">
        <v>0</v>
      </c>
      <c r="D308" s="146">
        <v>15</v>
      </c>
    </row>
    <row r="309" spans="1:5">
      <c r="A309" s="143" t="s">
        <v>467</v>
      </c>
      <c r="B309" s="143" t="s">
        <v>473</v>
      </c>
      <c r="C309" s="145">
        <v>0</v>
      </c>
      <c r="D309" s="146">
        <v>1.1499999999999999</v>
      </c>
    </row>
    <row r="310" spans="1:5">
      <c r="A310" s="143" t="s">
        <v>467</v>
      </c>
      <c r="B310" s="143" t="s">
        <v>474</v>
      </c>
      <c r="C310" s="145">
        <v>0</v>
      </c>
      <c r="D310" s="146">
        <v>1.9</v>
      </c>
    </row>
    <row r="311" spans="1:5">
      <c r="A311" s="143" t="s">
        <v>467</v>
      </c>
      <c r="B311" s="143" t="s">
        <v>475</v>
      </c>
      <c r="C311" s="145">
        <v>0</v>
      </c>
      <c r="D311" s="146">
        <v>2.5</v>
      </c>
    </row>
    <row r="312" spans="1:5">
      <c r="A312" s="143" t="s">
        <v>476</v>
      </c>
      <c r="B312" s="143" t="s">
        <v>477</v>
      </c>
      <c r="C312" s="145">
        <v>134889986</v>
      </c>
      <c r="D312" s="146">
        <v>1.5</v>
      </c>
    </row>
    <row r="313" spans="1:5">
      <c r="A313" s="143" t="s">
        <v>476</v>
      </c>
      <c r="B313" s="143" t="s">
        <v>478</v>
      </c>
      <c r="C313" s="145">
        <v>0</v>
      </c>
      <c r="E313" s="146">
        <v>0.7</v>
      </c>
    </row>
    <row r="314" spans="1:5">
      <c r="A314" s="143" t="s">
        <v>476</v>
      </c>
      <c r="B314" s="143" t="s">
        <v>479</v>
      </c>
      <c r="C314" s="145">
        <v>0</v>
      </c>
      <c r="D314" s="146">
        <v>1.6</v>
      </c>
    </row>
    <row r="315" spans="1:5">
      <c r="A315" s="143" t="s">
        <v>476</v>
      </c>
      <c r="B315" s="143" t="s">
        <v>480</v>
      </c>
      <c r="C315" s="145">
        <v>0</v>
      </c>
      <c r="D315" s="146">
        <v>2.75</v>
      </c>
    </row>
    <row r="316" spans="1:5">
      <c r="A316" s="143" t="s">
        <v>481</v>
      </c>
      <c r="B316" s="143" t="s">
        <v>482</v>
      </c>
      <c r="C316" s="145">
        <v>0</v>
      </c>
      <c r="D316" s="146">
        <v>484.5</v>
      </c>
    </row>
    <row r="317" spans="1:5">
      <c r="A317" s="143" t="s">
        <v>481</v>
      </c>
      <c r="B317" s="143" t="s">
        <v>483</v>
      </c>
      <c r="C317" s="145">
        <v>134819918</v>
      </c>
      <c r="E317" s="146">
        <v>14</v>
      </c>
    </row>
    <row r="318" spans="1:5">
      <c r="A318" s="143" t="s">
        <v>481</v>
      </c>
      <c r="B318" s="143" t="s">
        <v>484</v>
      </c>
      <c r="C318" s="145">
        <v>0</v>
      </c>
      <c r="D318" s="146">
        <v>2.8</v>
      </c>
    </row>
    <row r="319" spans="1:5">
      <c r="A319" s="143" t="s">
        <v>481</v>
      </c>
      <c r="B319" s="143" t="s">
        <v>485</v>
      </c>
      <c r="C319" s="145">
        <v>0</v>
      </c>
      <c r="D319" s="146">
        <v>1.9</v>
      </c>
    </row>
    <row r="320" spans="1:5">
      <c r="A320" s="143" t="s">
        <v>481</v>
      </c>
      <c r="B320" s="143" t="s">
        <v>486</v>
      </c>
      <c r="C320" s="145">
        <v>0</v>
      </c>
      <c r="D320" s="146">
        <v>5</v>
      </c>
    </row>
    <row r="321" spans="1:5">
      <c r="A321" s="143" t="s">
        <v>487</v>
      </c>
      <c r="B321" s="143" t="s">
        <v>488</v>
      </c>
      <c r="C321" s="145">
        <v>0</v>
      </c>
      <c r="D321" s="146">
        <v>2.25</v>
      </c>
    </row>
    <row r="322" spans="1:5">
      <c r="A322" s="143" t="s">
        <v>487</v>
      </c>
      <c r="B322" s="143" t="s">
        <v>489</v>
      </c>
      <c r="C322" s="145">
        <v>0</v>
      </c>
      <c r="D322" s="146">
        <v>4.95</v>
      </c>
    </row>
    <row r="323" spans="1:5">
      <c r="A323" s="143" t="s">
        <v>487</v>
      </c>
      <c r="B323" s="143" t="s">
        <v>490</v>
      </c>
      <c r="C323" s="145">
        <v>0</v>
      </c>
      <c r="D323" s="146">
        <v>83.02</v>
      </c>
    </row>
    <row r="324" spans="1:5">
      <c r="A324" s="143" t="s">
        <v>487</v>
      </c>
      <c r="B324" s="143" t="s">
        <v>491</v>
      </c>
      <c r="C324" s="145">
        <v>0</v>
      </c>
      <c r="D324" s="146">
        <v>2</v>
      </c>
    </row>
    <row r="325" spans="1:5">
      <c r="A325" s="143" t="s">
        <v>487</v>
      </c>
      <c r="B325" s="143" t="s">
        <v>492</v>
      </c>
      <c r="C325" s="145">
        <v>0</v>
      </c>
      <c r="D325" s="146">
        <v>12.5</v>
      </c>
    </row>
    <row r="326" spans="1:5">
      <c r="A326" s="143" t="s">
        <v>487</v>
      </c>
      <c r="B326" s="143" t="s">
        <v>493</v>
      </c>
      <c r="C326" s="145">
        <v>0</v>
      </c>
      <c r="D326" s="146">
        <v>6.99</v>
      </c>
    </row>
    <row r="327" spans="1:5">
      <c r="A327" s="143" t="s">
        <v>494</v>
      </c>
      <c r="B327" s="143" t="s">
        <v>168</v>
      </c>
      <c r="C327" s="145">
        <v>134607530</v>
      </c>
      <c r="D327" s="146">
        <v>148.04</v>
      </c>
    </row>
    <row r="328" spans="1:5">
      <c r="A328" s="143" t="s">
        <v>494</v>
      </c>
      <c r="B328" s="143" t="s">
        <v>495</v>
      </c>
      <c r="C328" s="145">
        <v>0</v>
      </c>
      <c r="D328" s="146">
        <v>19.89</v>
      </c>
    </row>
    <row r="329" spans="1:5">
      <c r="A329" s="143" t="s">
        <v>494</v>
      </c>
      <c r="B329" s="143" t="s">
        <v>264</v>
      </c>
      <c r="C329" s="145">
        <v>0</v>
      </c>
      <c r="D329" s="146">
        <v>0.11</v>
      </c>
    </row>
    <row r="330" spans="1:5">
      <c r="A330" s="143" t="s">
        <v>494</v>
      </c>
      <c r="B330" s="143" t="s">
        <v>496</v>
      </c>
      <c r="C330" s="145">
        <v>0</v>
      </c>
      <c r="D330" s="146">
        <v>1.5</v>
      </c>
    </row>
    <row r="331" spans="1:5">
      <c r="A331" s="143" t="s">
        <v>494</v>
      </c>
      <c r="B331" s="143" t="s">
        <v>497</v>
      </c>
      <c r="C331" s="145">
        <v>0</v>
      </c>
      <c r="D331" s="146">
        <v>25</v>
      </c>
    </row>
    <row r="332" spans="1:5">
      <c r="A332" s="143" t="s">
        <v>494</v>
      </c>
      <c r="B332" s="143" t="s">
        <v>498</v>
      </c>
      <c r="C332" s="145">
        <v>0</v>
      </c>
      <c r="D332" s="146">
        <v>20</v>
      </c>
    </row>
    <row r="333" spans="1:5">
      <c r="A333" s="143" t="s">
        <v>499</v>
      </c>
      <c r="B333" s="143" t="s">
        <v>500</v>
      </c>
      <c r="C333" s="145">
        <v>0</v>
      </c>
      <c r="D333" s="146">
        <v>5.35</v>
      </c>
    </row>
    <row r="334" spans="1:5">
      <c r="A334" s="143" t="s">
        <v>501</v>
      </c>
      <c r="B334" s="143" t="s">
        <v>502</v>
      </c>
      <c r="C334" s="145">
        <v>0</v>
      </c>
      <c r="E334" s="146">
        <v>0.5</v>
      </c>
    </row>
    <row r="335" spans="1:5">
      <c r="A335" s="143" t="s">
        <v>501</v>
      </c>
      <c r="B335" s="143" t="s">
        <v>503</v>
      </c>
      <c r="C335" s="145">
        <v>0</v>
      </c>
      <c r="D335" s="146">
        <v>1.6</v>
      </c>
    </row>
    <row r="336" spans="1:5">
      <c r="A336" s="143" t="s">
        <v>501</v>
      </c>
      <c r="B336" s="143" t="s">
        <v>504</v>
      </c>
      <c r="C336" s="145">
        <v>0</v>
      </c>
      <c r="D336" s="146">
        <v>39.590000000000003</v>
      </c>
    </row>
    <row r="337" spans="1:5">
      <c r="A337" s="143" t="s">
        <v>501</v>
      </c>
      <c r="B337" s="143" t="s">
        <v>505</v>
      </c>
      <c r="C337" s="145">
        <v>0</v>
      </c>
      <c r="D337" s="146">
        <v>4.5</v>
      </c>
    </row>
    <row r="338" spans="1:5">
      <c r="A338" s="143" t="s">
        <v>506</v>
      </c>
      <c r="B338" s="143" t="s">
        <v>507</v>
      </c>
      <c r="C338" s="145">
        <v>134099394</v>
      </c>
      <c r="D338" s="146">
        <v>14.26</v>
      </c>
    </row>
    <row r="339" spans="1:5">
      <c r="A339" s="143" t="s">
        <v>506</v>
      </c>
      <c r="B339" s="143" t="s">
        <v>140</v>
      </c>
      <c r="C339" s="145">
        <v>0</v>
      </c>
      <c r="E339" s="146">
        <v>456.57</v>
      </c>
    </row>
    <row r="340" spans="1:5">
      <c r="A340" s="143" t="s">
        <v>508</v>
      </c>
      <c r="B340" s="143" t="s">
        <v>509</v>
      </c>
      <c r="C340" s="145">
        <v>134026285</v>
      </c>
      <c r="E340" s="146">
        <v>2</v>
      </c>
    </row>
    <row r="341" spans="1:5">
      <c r="A341" s="143" t="s">
        <v>508</v>
      </c>
      <c r="B341" s="143" t="s">
        <v>510</v>
      </c>
      <c r="C341" s="145">
        <v>134026169</v>
      </c>
      <c r="E341" s="146">
        <v>2</v>
      </c>
    </row>
    <row r="342" spans="1:5">
      <c r="A342" s="143" t="s">
        <v>508</v>
      </c>
      <c r="B342" s="143" t="s">
        <v>511</v>
      </c>
      <c r="C342" s="145">
        <v>0</v>
      </c>
      <c r="D342" s="146">
        <v>1.05</v>
      </c>
    </row>
    <row r="343" spans="1:5">
      <c r="A343" s="143" t="s">
        <v>508</v>
      </c>
      <c r="B343" s="143" t="s">
        <v>512</v>
      </c>
      <c r="C343" s="145">
        <v>0</v>
      </c>
      <c r="D343" s="146">
        <v>15</v>
      </c>
    </row>
    <row r="344" spans="1:5">
      <c r="A344" s="143" t="s">
        <v>513</v>
      </c>
      <c r="B344" s="143" t="s">
        <v>514</v>
      </c>
      <c r="C344" s="145">
        <v>0</v>
      </c>
      <c r="D344" s="146">
        <v>0.7</v>
      </c>
    </row>
    <row r="345" spans="1:5">
      <c r="A345" s="143" t="s">
        <v>513</v>
      </c>
      <c r="B345" s="143" t="s">
        <v>515</v>
      </c>
      <c r="C345" s="145">
        <v>0</v>
      </c>
      <c r="D345" s="146">
        <v>0.35</v>
      </c>
    </row>
    <row r="346" spans="1:5">
      <c r="A346" s="143" t="s">
        <v>513</v>
      </c>
      <c r="B346" s="143" t="s">
        <v>516</v>
      </c>
      <c r="C346" s="145">
        <v>0</v>
      </c>
      <c r="D346" s="146">
        <v>6.5</v>
      </c>
    </row>
    <row r="347" spans="1:5">
      <c r="A347" s="143" t="s">
        <v>513</v>
      </c>
      <c r="B347" s="143" t="s">
        <v>517</v>
      </c>
      <c r="C347" s="145">
        <v>0</v>
      </c>
      <c r="D347" s="146">
        <v>2.89</v>
      </c>
    </row>
    <row r="348" spans="1:5">
      <c r="A348" s="143" t="s">
        <v>513</v>
      </c>
      <c r="B348" s="143" t="s">
        <v>518</v>
      </c>
      <c r="C348" s="145">
        <v>0</v>
      </c>
      <c r="E348" s="146">
        <v>189.98</v>
      </c>
    </row>
    <row r="349" spans="1:5">
      <c r="A349" s="143" t="s">
        <v>513</v>
      </c>
      <c r="B349" s="143" t="s">
        <v>519</v>
      </c>
      <c r="C349" s="145">
        <v>0</v>
      </c>
      <c r="D349" s="146">
        <v>1.55</v>
      </c>
    </row>
    <row r="350" spans="1:5">
      <c r="A350" s="143" t="s">
        <v>520</v>
      </c>
      <c r="B350" s="143" t="s">
        <v>521</v>
      </c>
      <c r="C350" s="145">
        <v>0</v>
      </c>
      <c r="D350" s="146">
        <v>1.25</v>
      </c>
    </row>
    <row r="351" spans="1:5">
      <c r="A351" s="143" t="s">
        <v>520</v>
      </c>
      <c r="B351" s="143" t="s">
        <v>522</v>
      </c>
      <c r="C351" s="145">
        <v>0</v>
      </c>
      <c r="D351" s="146">
        <v>0.35</v>
      </c>
    </row>
    <row r="352" spans="1:5">
      <c r="A352" s="143" t="s">
        <v>523</v>
      </c>
      <c r="B352" s="143" t="s">
        <v>524</v>
      </c>
      <c r="C352" s="145">
        <v>133723176</v>
      </c>
      <c r="D352" s="146">
        <v>40</v>
      </c>
    </row>
    <row r="353" spans="1:5">
      <c r="A353" s="143" t="s">
        <v>523</v>
      </c>
      <c r="B353" s="143" t="s">
        <v>525</v>
      </c>
      <c r="C353" s="145">
        <v>0</v>
      </c>
      <c r="D353" s="146">
        <v>52.75</v>
      </c>
    </row>
    <row r="354" spans="1:5">
      <c r="A354" s="143" t="s">
        <v>523</v>
      </c>
      <c r="B354" s="143" t="s">
        <v>526</v>
      </c>
      <c r="C354" s="145">
        <v>0</v>
      </c>
      <c r="D354" s="146">
        <v>0.11</v>
      </c>
    </row>
    <row r="355" spans="1:5">
      <c r="A355" s="143" t="s">
        <v>523</v>
      </c>
      <c r="B355" s="143" t="s">
        <v>527</v>
      </c>
      <c r="C355" s="145">
        <v>0</v>
      </c>
      <c r="D355" s="146">
        <v>1.5</v>
      </c>
    </row>
    <row r="356" spans="1:5">
      <c r="A356" s="143" t="s">
        <v>523</v>
      </c>
      <c r="B356" s="143" t="s">
        <v>528</v>
      </c>
      <c r="C356" s="145">
        <v>0</v>
      </c>
      <c r="D356" s="146">
        <v>25</v>
      </c>
    </row>
    <row r="357" spans="1:5">
      <c r="A357" s="143" t="s">
        <v>529</v>
      </c>
      <c r="B357" s="143" t="s">
        <v>530</v>
      </c>
      <c r="C357" s="145">
        <v>133559503</v>
      </c>
      <c r="E357" s="146">
        <v>2</v>
      </c>
    </row>
    <row r="358" spans="1:5">
      <c r="A358" s="143" t="s">
        <v>529</v>
      </c>
      <c r="B358" s="143" t="s">
        <v>531</v>
      </c>
      <c r="C358" s="145">
        <v>0</v>
      </c>
      <c r="D358" s="146">
        <v>9.9</v>
      </c>
    </row>
    <row r="359" spans="1:5">
      <c r="A359" s="143" t="s">
        <v>529</v>
      </c>
      <c r="B359" s="143" t="s">
        <v>532</v>
      </c>
      <c r="C359" s="145">
        <v>0</v>
      </c>
      <c r="D359" s="146">
        <v>3.68</v>
      </c>
    </row>
    <row r="360" spans="1:5">
      <c r="A360" s="143" t="s">
        <v>529</v>
      </c>
      <c r="B360" s="143" t="s">
        <v>533</v>
      </c>
      <c r="C360" s="145">
        <v>0</v>
      </c>
      <c r="D360" s="146">
        <v>10</v>
      </c>
    </row>
    <row r="361" spans="1:5">
      <c r="A361" s="143" t="s">
        <v>529</v>
      </c>
      <c r="B361" s="143" t="s">
        <v>534</v>
      </c>
      <c r="C361" s="145">
        <v>0</v>
      </c>
      <c r="D361" s="146">
        <v>10.69</v>
      </c>
    </row>
    <row r="362" spans="1:5">
      <c r="A362" s="143" t="s">
        <v>529</v>
      </c>
      <c r="B362" s="143" t="s">
        <v>535</v>
      </c>
      <c r="C362" s="145">
        <v>0</v>
      </c>
      <c r="D362" s="146">
        <v>35</v>
      </c>
    </row>
    <row r="363" spans="1:5">
      <c r="A363" s="143" t="s">
        <v>529</v>
      </c>
      <c r="B363" s="143" t="s">
        <v>536</v>
      </c>
      <c r="C363" s="145">
        <v>0</v>
      </c>
      <c r="D363" s="146">
        <v>15</v>
      </c>
    </row>
    <row r="364" spans="1:5">
      <c r="A364" s="143" t="s">
        <v>529</v>
      </c>
      <c r="B364" s="143" t="s">
        <v>537</v>
      </c>
      <c r="C364" s="145">
        <v>0</v>
      </c>
      <c r="D364" s="146">
        <v>4.7300000000000004</v>
      </c>
    </row>
    <row r="365" spans="1:5">
      <c r="A365" s="143" t="s">
        <v>529</v>
      </c>
      <c r="B365" s="143" t="s">
        <v>538</v>
      </c>
      <c r="C365" s="145">
        <v>0</v>
      </c>
      <c r="D365" s="146">
        <v>0.99</v>
      </c>
    </row>
    <row r="366" spans="1:5">
      <c r="A366" s="143" t="s">
        <v>539</v>
      </c>
      <c r="B366" s="143" t="s">
        <v>121</v>
      </c>
      <c r="C366" s="145">
        <v>0</v>
      </c>
      <c r="E366" s="146">
        <v>0.49</v>
      </c>
    </row>
    <row r="367" spans="1:5">
      <c r="A367" s="143" t="s">
        <v>539</v>
      </c>
      <c r="B367" s="143" t="s">
        <v>540</v>
      </c>
      <c r="C367" s="145">
        <v>0</v>
      </c>
      <c r="D367" s="146">
        <v>6.92</v>
      </c>
    </row>
    <row r="368" spans="1:5">
      <c r="A368" s="143" t="s">
        <v>539</v>
      </c>
      <c r="B368" s="143" t="s">
        <v>541</v>
      </c>
      <c r="C368" s="145">
        <v>0</v>
      </c>
      <c r="D368" s="146">
        <v>11</v>
      </c>
    </row>
    <row r="369" spans="1:5">
      <c r="A369" s="143" t="s">
        <v>539</v>
      </c>
      <c r="B369" s="143" t="s">
        <v>542</v>
      </c>
      <c r="C369" s="145">
        <v>0</v>
      </c>
      <c r="D369" s="146">
        <v>15</v>
      </c>
    </row>
    <row r="370" spans="1:5">
      <c r="A370" s="143" t="s">
        <v>543</v>
      </c>
      <c r="B370" s="143" t="s">
        <v>544</v>
      </c>
      <c r="C370" s="145">
        <v>133246076</v>
      </c>
      <c r="D370" s="146">
        <v>12.25</v>
      </c>
    </row>
    <row r="371" spans="1:5">
      <c r="A371" s="143" t="s">
        <v>543</v>
      </c>
      <c r="B371" s="143" t="s">
        <v>545</v>
      </c>
      <c r="C371" s="145">
        <v>0</v>
      </c>
      <c r="D371" s="146">
        <v>10.25</v>
      </c>
    </row>
    <row r="372" spans="1:5">
      <c r="A372" s="143" t="s">
        <v>543</v>
      </c>
      <c r="B372" s="143" t="s">
        <v>546</v>
      </c>
      <c r="C372" s="145">
        <v>0</v>
      </c>
      <c r="D372" s="146">
        <v>0.99</v>
      </c>
    </row>
    <row r="373" spans="1:5">
      <c r="A373" s="143" t="s">
        <v>543</v>
      </c>
      <c r="B373" s="143" t="s">
        <v>547</v>
      </c>
      <c r="C373" s="145">
        <v>133195852</v>
      </c>
      <c r="D373" s="146">
        <v>25</v>
      </c>
    </row>
    <row r="374" spans="1:5">
      <c r="A374" s="143" t="s">
        <v>548</v>
      </c>
      <c r="B374" s="143" t="s">
        <v>549</v>
      </c>
      <c r="C374" s="145">
        <v>133162897</v>
      </c>
      <c r="E374" s="146">
        <v>3</v>
      </c>
    </row>
    <row r="375" spans="1:5">
      <c r="A375" s="143" t="s">
        <v>550</v>
      </c>
      <c r="B375" s="143" t="s">
        <v>551</v>
      </c>
      <c r="C375" s="145">
        <v>133053942</v>
      </c>
      <c r="E375" s="146">
        <v>2</v>
      </c>
    </row>
    <row r="376" spans="1:5">
      <c r="A376" s="143" t="s">
        <v>550</v>
      </c>
      <c r="B376" s="143" t="s">
        <v>552</v>
      </c>
      <c r="C376" s="145">
        <v>0</v>
      </c>
      <c r="D376" s="146">
        <v>3.67</v>
      </c>
    </row>
    <row r="377" spans="1:5">
      <c r="A377" s="143" t="s">
        <v>550</v>
      </c>
      <c r="B377" s="143" t="s">
        <v>382</v>
      </c>
      <c r="C377" s="145">
        <v>132959057</v>
      </c>
      <c r="D377" s="146">
        <v>68</v>
      </c>
    </row>
    <row r="378" spans="1:5">
      <c r="A378" s="143" t="s">
        <v>553</v>
      </c>
      <c r="B378" s="143" t="s">
        <v>547</v>
      </c>
      <c r="C378" s="145">
        <v>132957718</v>
      </c>
      <c r="D378" s="146">
        <v>90</v>
      </c>
    </row>
    <row r="379" spans="1:5">
      <c r="A379" s="143" t="s">
        <v>553</v>
      </c>
      <c r="B379" s="143" t="s">
        <v>554</v>
      </c>
      <c r="C379" s="145">
        <v>132930505</v>
      </c>
      <c r="E379" s="146">
        <v>7</v>
      </c>
    </row>
    <row r="380" spans="1:5">
      <c r="A380" s="143" t="s">
        <v>553</v>
      </c>
      <c r="B380" s="143" t="s">
        <v>140</v>
      </c>
      <c r="C380" s="145">
        <v>0</v>
      </c>
      <c r="E380" s="146">
        <v>456.38</v>
      </c>
    </row>
    <row r="381" spans="1:5">
      <c r="A381" s="143" t="s">
        <v>555</v>
      </c>
      <c r="B381" s="143" t="s">
        <v>556</v>
      </c>
      <c r="C381" s="145">
        <v>0</v>
      </c>
      <c r="D381" s="146">
        <v>4.5199999999999996</v>
      </c>
    </row>
    <row r="382" spans="1:5">
      <c r="A382" s="143" t="s">
        <v>555</v>
      </c>
      <c r="B382" s="143" t="s">
        <v>557</v>
      </c>
      <c r="C382" s="145">
        <v>0</v>
      </c>
      <c r="D382" s="146">
        <v>4.5</v>
      </c>
    </row>
    <row r="383" spans="1:5">
      <c r="A383" s="143" t="s">
        <v>555</v>
      </c>
      <c r="B383" s="143" t="s">
        <v>558</v>
      </c>
      <c r="C383" s="145">
        <v>0</v>
      </c>
      <c r="D383" s="146">
        <v>15</v>
      </c>
    </row>
    <row r="384" spans="1:5">
      <c r="A384" s="143" t="s">
        <v>555</v>
      </c>
      <c r="B384" s="143" t="s">
        <v>559</v>
      </c>
      <c r="C384" s="145">
        <v>0</v>
      </c>
      <c r="D384" s="146">
        <v>7.48</v>
      </c>
    </row>
    <row r="385" spans="1:4">
      <c r="A385" s="143" t="s">
        <v>555</v>
      </c>
      <c r="B385" s="143" t="s">
        <v>560</v>
      </c>
      <c r="C385" s="145">
        <v>0</v>
      </c>
      <c r="D385" s="146">
        <v>1.25</v>
      </c>
    </row>
    <row r="386" spans="1:4">
      <c r="A386" s="143" t="s">
        <v>555</v>
      </c>
      <c r="B386" s="143" t="s">
        <v>561</v>
      </c>
      <c r="C386" s="145">
        <v>0</v>
      </c>
      <c r="D386" s="146">
        <v>1.35</v>
      </c>
    </row>
    <row r="387" spans="1:4">
      <c r="A387" s="143" t="s">
        <v>562</v>
      </c>
      <c r="B387" s="143" t="s">
        <v>563</v>
      </c>
      <c r="C387" s="145">
        <v>0</v>
      </c>
      <c r="D387" s="146">
        <v>1.5</v>
      </c>
    </row>
    <row r="388" spans="1:4">
      <c r="A388" s="143" t="s">
        <v>564</v>
      </c>
      <c r="B388" s="143" t="s">
        <v>565</v>
      </c>
      <c r="C388" s="145">
        <v>0</v>
      </c>
      <c r="D388" s="146">
        <v>1.9</v>
      </c>
    </row>
    <row r="389" spans="1:4">
      <c r="A389" s="143" t="s">
        <v>564</v>
      </c>
      <c r="B389" s="143" t="s">
        <v>566</v>
      </c>
      <c r="C389" s="145">
        <v>0</v>
      </c>
      <c r="D389" s="146">
        <v>5.75</v>
      </c>
    </row>
    <row r="390" spans="1:4">
      <c r="A390" s="143" t="s">
        <v>564</v>
      </c>
      <c r="B390" s="143" t="s">
        <v>567</v>
      </c>
      <c r="C390" s="145">
        <v>0</v>
      </c>
      <c r="D390" s="146">
        <v>5.25</v>
      </c>
    </row>
    <row r="391" spans="1:4">
      <c r="A391" s="143" t="s">
        <v>568</v>
      </c>
      <c r="B391" s="143" t="s">
        <v>569</v>
      </c>
      <c r="C391" s="145">
        <v>0</v>
      </c>
      <c r="D391" s="146">
        <v>1.75</v>
      </c>
    </row>
    <row r="392" spans="1:4">
      <c r="A392" s="143" t="s">
        <v>568</v>
      </c>
      <c r="B392" s="143" t="s">
        <v>570</v>
      </c>
      <c r="C392" s="145">
        <v>0</v>
      </c>
      <c r="D392" s="146">
        <v>4.1100000000000003</v>
      </c>
    </row>
    <row r="393" spans="1:4">
      <c r="A393" s="143" t="s">
        <v>568</v>
      </c>
      <c r="B393" s="143" t="s">
        <v>571</v>
      </c>
      <c r="C393" s="145">
        <v>0</v>
      </c>
      <c r="D393" s="146">
        <v>1.5</v>
      </c>
    </row>
    <row r="394" spans="1:4">
      <c r="A394" s="143" t="s">
        <v>568</v>
      </c>
      <c r="B394" s="143" t="s">
        <v>572</v>
      </c>
      <c r="C394" s="145">
        <v>0</v>
      </c>
      <c r="D394" s="146">
        <v>6.73</v>
      </c>
    </row>
    <row r="395" spans="1:4">
      <c r="A395" s="143" t="s">
        <v>573</v>
      </c>
      <c r="B395" s="143" t="s">
        <v>574</v>
      </c>
      <c r="C395" s="145">
        <v>0</v>
      </c>
      <c r="D395" s="146">
        <v>15</v>
      </c>
    </row>
    <row r="396" spans="1:4">
      <c r="A396" s="143" t="s">
        <v>573</v>
      </c>
      <c r="B396" s="143" t="s">
        <v>575</v>
      </c>
      <c r="C396" s="145">
        <v>0</v>
      </c>
      <c r="D396" s="146">
        <v>13</v>
      </c>
    </row>
    <row r="397" spans="1:4">
      <c r="A397" s="143" t="s">
        <v>576</v>
      </c>
      <c r="B397" s="143" t="s">
        <v>577</v>
      </c>
      <c r="C397" s="145">
        <v>617133758</v>
      </c>
      <c r="D397" s="146">
        <v>1.43</v>
      </c>
    </row>
    <row r="398" spans="1:4">
      <c r="A398" s="143" t="s">
        <v>576</v>
      </c>
      <c r="B398" s="143" t="s">
        <v>578</v>
      </c>
      <c r="C398" s="145">
        <v>0</v>
      </c>
      <c r="D398" s="146">
        <v>9.0500000000000007</v>
      </c>
    </row>
    <row r="399" spans="1:4">
      <c r="A399" s="143" t="s">
        <v>576</v>
      </c>
      <c r="B399" s="143" t="s">
        <v>579</v>
      </c>
      <c r="C399" s="145">
        <v>0</v>
      </c>
      <c r="D399" s="146">
        <v>28.88</v>
      </c>
    </row>
    <row r="400" spans="1:4">
      <c r="A400" s="143" t="s">
        <v>576</v>
      </c>
      <c r="B400" s="143" t="s">
        <v>580</v>
      </c>
      <c r="C400" s="145">
        <v>0</v>
      </c>
      <c r="D400" s="146">
        <v>6.99</v>
      </c>
    </row>
    <row r="401" spans="1:5">
      <c r="A401" s="143" t="s">
        <v>581</v>
      </c>
      <c r="B401" s="143" t="s">
        <v>582</v>
      </c>
      <c r="C401" s="145">
        <v>132173850</v>
      </c>
      <c r="D401" s="146">
        <v>50</v>
      </c>
    </row>
    <row r="402" spans="1:5">
      <c r="A402" s="143" t="s">
        <v>581</v>
      </c>
      <c r="B402" s="143" t="s">
        <v>583</v>
      </c>
      <c r="C402" s="145">
        <v>0</v>
      </c>
      <c r="D402" s="146">
        <v>2.2000000000000002</v>
      </c>
    </row>
    <row r="403" spans="1:5">
      <c r="A403" s="143" t="s">
        <v>581</v>
      </c>
      <c r="B403" s="143" t="s">
        <v>584</v>
      </c>
      <c r="C403" s="145">
        <v>0</v>
      </c>
      <c r="D403" s="146">
        <v>5.35</v>
      </c>
    </row>
    <row r="404" spans="1:5">
      <c r="A404" s="143" t="s">
        <v>585</v>
      </c>
      <c r="B404" s="143" t="s">
        <v>586</v>
      </c>
      <c r="C404" s="145">
        <v>0</v>
      </c>
      <c r="D404" s="146">
        <v>9.44</v>
      </c>
    </row>
    <row r="405" spans="1:5">
      <c r="A405" s="143" t="s">
        <v>587</v>
      </c>
      <c r="B405" s="143" t="s">
        <v>588</v>
      </c>
      <c r="C405" s="145">
        <v>0</v>
      </c>
      <c r="D405" s="146">
        <v>38.71</v>
      </c>
    </row>
    <row r="406" spans="1:5">
      <c r="A406" s="143" t="s">
        <v>587</v>
      </c>
      <c r="B406" s="143" t="s">
        <v>589</v>
      </c>
      <c r="C406" s="145">
        <v>0</v>
      </c>
      <c r="D406" s="146">
        <v>80.510000000000005</v>
      </c>
    </row>
    <row r="407" spans="1:5">
      <c r="A407" s="143" t="s">
        <v>587</v>
      </c>
      <c r="B407" s="143" t="s">
        <v>252</v>
      </c>
      <c r="C407" s="145">
        <v>131870769</v>
      </c>
      <c r="D407" s="146">
        <v>150</v>
      </c>
    </row>
    <row r="408" spans="1:5">
      <c r="A408" s="143" t="s">
        <v>587</v>
      </c>
      <c r="B408" s="143" t="s">
        <v>382</v>
      </c>
      <c r="C408" s="145">
        <v>131870714</v>
      </c>
      <c r="D408" s="146">
        <v>68</v>
      </c>
    </row>
    <row r="409" spans="1:5">
      <c r="A409" s="143" t="s">
        <v>587</v>
      </c>
      <c r="B409" s="143" t="s">
        <v>168</v>
      </c>
      <c r="C409" s="145">
        <v>131870698</v>
      </c>
      <c r="D409" s="146">
        <v>148.04</v>
      </c>
    </row>
    <row r="410" spans="1:5">
      <c r="A410" s="143" t="s">
        <v>587</v>
      </c>
      <c r="B410" s="143" t="s">
        <v>167</v>
      </c>
      <c r="C410" s="145">
        <v>612232246</v>
      </c>
      <c r="D410" s="146">
        <v>24.66</v>
      </c>
    </row>
    <row r="411" spans="1:5">
      <c r="A411" s="143" t="s">
        <v>590</v>
      </c>
      <c r="B411" s="143" t="s">
        <v>591</v>
      </c>
      <c r="C411" s="145">
        <v>0</v>
      </c>
      <c r="D411" s="146">
        <v>15</v>
      </c>
    </row>
    <row r="412" spans="1:5">
      <c r="A412" s="143" t="s">
        <v>592</v>
      </c>
      <c r="B412" s="143" t="s">
        <v>593</v>
      </c>
      <c r="C412" s="145">
        <v>131771983</v>
      </c>
      <c r="D412" s="146">
        <v>5</v>
      </c>
    </row>
    <row r="413" spans="1:5">
      <c r="A413" s="143" t="s">
        <v>592</v>
      </c>
      <c r="B413" s="143" t="s">
        <v>437</v>
      </c>
      <c r="C413" s="145">
        <v>131769291</v>
      </c>
      <c r="D413" s="146">
        <v>370</v>
      </c>
    </row>
    <row r="414" spans="1:5">
      <c r="A414" s="143" t="s">
        <v>592</v>
      </c>
      <c r="B414" s="143" t="s">
        <v>438</v>
      </c>
      <c r="C414" s="145">
        <v>60013580</v>
      </c>
      <c r="E414" s="146">
        <v>370</v>
      </c>
    </row>
    <row r="415" spans="1:5">
      <c r="A415" s="143" t="s">
        <v>592</v>
      </c>
      <c r="B415" s="143" t="s">
        <v>594</v>
      </c>
      <c r="C415" s="145">
        <v>0</v>
      </c>
      <c r="D415" s="146">
        <v>5.5</v>
      </c>
    </row>
    <row r="416" spans="1:5">
      <c r="A416" s="143" t="s">
        <v>592</v>
      </c>
      <c r="B416" s="143" t="s">
        <v>595</v>
      </c>
      <c r="C416" s="145">
        <v>0</v>
      </c>
      <c r="D416" s="146">
        <v>15</v>
      </c>
    </row>
    <row r="417" spans="1:5">
      <c r="A417" s="143" t="s">
        <v>592</v>
      </c>
      <c r="B417" s="143" t="s">
        <v>596</v>
      </c>
      <c r="C417" s="145">
        <v>0</v>
      </c>
      <c r="D417" s="146">
        <v>4.3499999999999996</v>
      </c>
    </row>
    <row r="418" spans="1:5">
      <c r="A418" s="143" t="s">
        <v>592</v>
      </c>
      <c r="B418" s="143" t="s">
        <v>597</v>
      </c>
      <c r="C418" s="145">
        <v>0</v>
      </c>
      <c r="D418" s="146">
        <v>50</v>
      </c>
    </row>
    <row r="419" spans="1:5">
      <c r="A419" s="143" t="s">
        <v>592</v>
      </c>
      <c r="B419" s="143" t="s">
        <v>598</v>
      </c>
      <c r="C419" s="145">
        <v>0</v>
      </c>
      <c r="D419" s="146">
        <v>1.25</v>
      </c>
    </row>
    <row r="420" spans="1:5">
      <c r="A420" s="143" t="s">
        <v>592</v>
      </c>
      <c r="B420" s="143" t="s">
        <v>599</v>
      </c>
      <c r="C420" s="145">
        <v>0</v>
      </c>
      <c r="D420" s="146">
        <v>4.25</v>
      </c>
    </row>
    <row r="421" spans="1:5">
      <c r="A421" s="143" t="s">
        <v>592</v>
      </c>
      <c r="B421" s="143" t="s">
        <v>140</v>
      </c>
      <c r="C421" s="145">
        <v>0</v>
      </c>
      <c r="E421" s="146">
        <v>456.19</v>
      </c>
    </row>
    <row r="422" spans="1:5">
      <c r="A422" s="143" t="s">
        <v>600</v>
      </c>
      <c r="B422" s="143" t="s">
        <v>601</v>
      </c>
      <c r="C422" s="145">
        <v>0</v>
      </c>
      <c r="D422" s="146">
        <v>15</v>
      </c>
    </row>
    <row r="423" spans="1:5">
      <c r="A423" s="143" t="s">
        <v>602</v>
      </c>
      <c r="B423" s="143" t="s">
        <v>603</v>
      </c>
      <c r="C423" s="145">
        <v>131524527</v>
      </c>
      <c r="E423" s="146">
        <v>1</v>
      </c>
    </row>
    <row r="424" spans="1:5">
      <c r="A424" s="143" t="s">
        <v>602</v>
      </c>
      <c r="B424" s="143" t="s">
        <v>604</v>
      </c>
      <c r="C424" s="145">
        <v>0</v>
      </c>
      <c r="D424" s="146">
        <v>4.8499999999999996</v>
      </c>
    </row>
    <row r="425" spans="1:5">
      <c r="A425" s="143" t="s">
        <v>602</v>
      </c>
      <c r="B425" s="143" t="s">
        <v>605</v>
      </c>
      <c r="C425" s="145">
        <v>0</v>
      </c>
      <c r="D425" s="146">
        <v>1.1499999999999999</v>
      </c>
    </row>
    <row r="426" spans="1:5">
      <c r="A426" s="143" t="s">
        <v>602</v>
      </c>
      <c r="B426" s="143" t="s">
        <v>606</v>
      </c>
      <c r="C426" s="145">
        <v>0</v>
      </c>
      <c r="D426" s="146">
        <v>1.65</v>
      </c>
    </row>
    <row r="427" spans="1:5">
      <c r="A427" s="143" t="s">
        <v>602</v>
      </c>
      <c r="B427" s="143" t="s">
        <v>607</v>
      </c>
      <c r="C427" s="145">
        <v>0</v>
      </c>
      <c r="D427" s="146">
        <v>0.5</v>
      </c>
    </row>
    <row r="428" spans="1:5">
      <c r="A428" s="143" t="s">
        <v>602</v>
      </c>
      <c r="B428" s="143" t="s">
        <v>608</v>
      </c>
      <c r="C428" s="145">
        <v>0</v>
      </c>
      <c r="D428" s="146">
        <v>5.5</v>
      </c>
    </row>
    <row r="429" spans="1:5">
      <c r="A429" s="143" t="s">
        <v>609</v>
      </c>
      <c r="B429" s="143" t="s">
        <v>610</v>
      </c>
      <c r="C429" s="145">
        <v>0</v>
      </c>
      <c r="D429" s="146">
        <v>4.8499999999999996</v>
      </c>
    </row>
    <row r="430" spans="1:5">
      <c r="A430" s="143" t="s">
        <v>609</v>
      </c>
      <c r="B430" s="143" t="s">
        <v>611</v>
      </c>
      <c r="C430" s="145">
        <v>0</v>
      </c>
      <c r="D430" s="146">
        <v>1.35</v>
      </c>
    </row>
    <row r="431" spans="1:5">
      <c r="A431" s="143" t="s">
        <v>612</v>
      </c>
      <c r="B431" s="143" t="s">
        <v>613</v>
      </c>
      <c r="C431" s="145">
        <v>0</v>
      </c>
      <c r="D431" s="146">
        <v>8.6</v>
      </c>
    </row>
    <row r="432" spans="1:5">
      <c r="A432" s="143" t="s">
        <v>612</v>
      </c>
      <c r="B432" s="143" t="s">
        <v>614</v>
      </c>
      <c r="C432" s="145">
        <v>0</v>
      </c>
      <c r="D432" s="146">
        <v>15</v>
      </c>
    </row>
    <row r="433" spans="1:5">
      <c r="A433" s="143" t="s">
        <v>615</v>
      </c>
      <c r="B433" s="143" t="s">
        <v>616</v>
      </c>
      <c r="C433" s="145">
        <v>0</v>
      </c>
      <c r="D433" s="146">
        <v>4.5</v>
      </c>
    </row>
    <row r="434" spans="1:5">
      <c r="A434" s="143" t="s">
        <v>615</v>
      </c>
      <c r="B434" s="143" t="s">
        <v>617</v>
      </c>
      <c r="C434" s="145">
        <v>0</v>
      </c>
      <c r="D434" s="146">
        <v>5.5</v>
      </c>
    </row>
    <row r="435" spans="1:5">
      <c r="A435" s="143" t="s">
        <v>615</v>
      </c>
      <c r="B435" s="143" t="s">
        <v>618</v>
      </c>
      <c r="C435" s="145">
        <v>0</v>
      </c>
      <c r="D435" s="146">
        <v>15</v>
      </c>
    </row>
    <row r="436" spans="1:5">
      <c r="A436" s="143" t="s">
        <v>615</v>
      </c>
      <c r="B436" s="143" t="s">
        <v>619</v>
      </c>
      <c r="C436" s="145">
        <v>0</v>
      </c>
      <c r="D436" s="146">
        <v>6</v>
      </c>
    </row>
    <row r="437" spans="1:5">
      <c r="A437" s="143" t="s">
        <v>615</v>
      </c>
      <c r="B437" s="143" t="s">
        <v>620</v>
      </c>
      <c r="C437" s="145">
        <v>0</v>
      </c>
      <c r="D437" s="146">
        <v>5.7</v>
      </c>
    </row>
    <row r="438" spans="1:5">
      <c r="A438" s="143" t="s">
        <v>615</v>
      </c>
      <c r="B438" s="143" t="s">
        <v>621</v>
      </c>
      <c r="C438" s="145">
        <v>0</v>
      </c>
      <c r="D438" s="146">
        <v>3.15</v>
      </c>
    </row>
    <row r="439" spans="1:5">
      <c r="A439" s="143" t="s">
        <v>615</v>
      </c>
      <c r="B439" s="143" t="s">
        <v>622</v>
      </c>
      <c r="C439" s="145">
        <v>0</v>
      </c>
      <c r="D439" s="146">
        <v>6</v>
      </c>
    </row>
    <row r="440" spans="1:5">
      <c r="A440" s="143" t="s">
        <v>615</v>
      </c>
      <c r="B440" s="143" t="s">
        <v>623</v>
      </c>
      <c r="C440" s="145">
        <v>0</v>
      </c>
      <c r="D440" s="146">
        <v>4.7300000000000004</v>
      </c>
    </row>
    <row r="441" spans="1:5">
      <c r="A441" s="143" t="s">
        <v>624</v>
      </c>
      <c r="B441" s="143" t="s">
        <v>625</v>
      </c>
      <c r="C441" s="145">
        <v>0</v>
      </c>
      <c r="D441" s="146">
        <v>0.99</v>
      </c>
    </row>
    <row r="442" spans="1:5">
      <c r="A442" s="143" t="s">
        <v>626</v>
      </c>
      <c r="B442" s="143" t="s">
        <v>121</v>
      </c>
      <c r="C442" s="145">
        <v>0</v>
      </c>
      <c r="E442" s="146">
        <v>0.56999999999999995</v>
      </c>
    </row>
    <row r="443" spans="1:5">
      <c r="A443" s="143" t="s">
        <v>626</v>
      </c>
      <c r="B443" s="143" t="s">
        <v>627</v>
      </c>
      <c r="C443" s="145">
        <v>0</v>
      </c>
      <c r="D443" s="146">
        <v>1.35</v>
      </c>
    </row>
    <row r="444" spans="1:5">
      <c r="A444" s="143" t="s">
        <v>628</v>
      </c>
      <c r="B444" s="143" t="s">
        <v>629</v>
      </c>
      <c r="C444" s="145">
        <v>0</v>
      </c>
      <c r="D444" s="146">
        <v>68.39</v>
      </c>
    </row>
    <row r="445" spans="1:5">
      <c r="A445" s="143" t="s">
        <v>628</v>
      </c>
      <c r="B445" s="143" t="s">
        <v>630</v>
      </c>
      <c r="C445" s="145">
        <v>0</v>
      </c>
      <c r="D445" s="146">
        <v>0.35</v>
      </c>
    </row>
    <row r="446" spans="1:5">
      <c r="A446" s="143" t="s">
        <v>628</v>
      </c>
      <c r="B446" s="143" t="s">
        <v>631</v>
      </c>
      <c r="C446" s="145">
        <v>0</v>
      </c>
      <c r="D446" s="146">
        <v>0.99</v>
      </c>
    </row>
    <row r="447" spans="1:5">
      <c r="A447" s="143" t="s">
        <v>632</v>
      </c>
      <c r="B447" s="143" t="s">
        <v>633</v>
      </c>
      <c r="C447" s="145">
        <v>0</v>
      </c>
      <c r="D447" s="146">
        <v>22.75</v>
      </c>
    </row>
    <row r="448" spans="1:5">
      <c r="A448" s="143" t="s">
        <v>632</v>
      </c>
      <c r="B448" s="143" t="s">
        <v>634</v>
      </c>
      <c r="C448" s="145">
        <v>0</v>
      </c>
      <c r="D448" s="146">
        <v>115</v>
      </c>
    </row>
    <row r="449" spans="1:5">
      <c r="A449" s="143" t="s">
        <v>632</v>
      </c>
      <c r="B449" s="143" t="s">
        <v>635</v>
      </c>
      <c r="C449" s="145">
        <v>0</v>
      </c>
      <c r="D449" s="146">
        <v>6.25</v>
      </c>
    </row>
    <row r="450" spans="1:5">
      <c r="A450" s="143" t="s">
        <v>632</v>
      </c>
      <c r="B450" s="143" t="s">
        <v>636</v>
      </c>
      <c r="C450" s="145">
        <v>0</v>
      </c>
      <c r="D450" s="146">
        <v>15</v>
      </c>
    </row>
    <row r="451" spans="1:5">
      <c r="A451" s="143" t="s">
        <v>632</v>
      </c>
      <c r="B451" s="143" t="s">
        <v>637</v>
      </c>
      <c r="C451" s="145">
        <v>0</v>
      </c>
      <c r="D451" s="146">
        <v>2.2999999999999998</v>
      </c>
    </row>
    <row r="452" spans="1:5">
      <c r="A452" s="143" t="s">
        <v>638</v>
      </c>
      <c r="B452" s="143" t="s">
        <v>639</v>
      </c>
      <c r="C452" s="145">
        <v>130466262</v>
      </c>
      <c r="D452" s="146">
        <v>10</v>
      </c>
    </row>
    <row r="453" spans="1:5">
      <c r="A453" s="143" t="s">
        <v>638</v>
      </c>
      <c r="B453" s="143" t="s">
        <v>640</v>
      </c>
      <c r="C453" s="145">
        <v>0</v>
      </c>
      <c r="D453" s="146">
        <v>1.75</v>
      </c>
    </row>
    <row r="454" spans="1:5">
      <c r="A454" s="143" t="s">
        <v>638</v>
      </c>
      <c r="B454" s="143" t="s">
        <v>641</v>
      </c>
      <c r="C454" s="145">
        <v>0</v>
      </c>
      <c r="D454" s="146">
        <v>4</v>
      </c>
    </row>
    <row r="455" spans="1:5">
      <c r="A455" s="143" t="s">
        <v>638</v>
      </c>
      <c r="B455" s="143" t="s">
        <v>642</v>
      </c>
      <c r="C455" s="145">
        <v>0</v>
      </c>
      <c r="D455" s="146">
        <v>6.5</v>
      </c>
    </row>
    <row r="456" spans="1:5">
      <c r="A456" s="143" t="s">
        <v>638</v>
      </c>
      <c r="B456" s="143" t="s">
        <v>643</v>
      </c>
      <c r="C456" s="145">
        <v>0</v>
      </c>
      <c r="D456" s="146">
        <v>15</v>
      </c>
    </row>
    <row r="457" spans="1:5">
      <c r="A457" s="143" t="s">
        <v>638</v>
      </c>
      <c r="B457" s="143" t="s">
        <v>140</v>
      </c>
      <c r="C457" s="145">
        <v>0</v>
      </c>
      <c r="E457" s="146">
        <v>456.02</v>
      </c>
    </row>
    <row r="458" spans="1:5">
      <c r="A458" s="143" t="s">
        <v>644</v>
      </c>
      <c r="B458" s="143" t="s">
        <v>645</v>
      </c>
      <c r="C458" s="145">
        <v>0</v>
      </c>
      <c r="E458" s="146">
        <v>200</v>
      </c>
    </row>
    <row r="459" spans="1:5">
      <c r="A459" s="143" t="s">
        <v>644</v>
      </c>
      <c r="B459" s="143" t="s">
        <v>646</v>
      </c>
      <c r="C459" s="145">
        <v>130364924</v>
      </c>
      <c r="D459" s="146">
        <v>6</v>
      </c>
    </row>
    <row r="460" spans="1:5">
      <c r="A460" s="143" t="s">
        <v>644</v>
      </c>
      <c r="B460" s="143" t="s">
        <v>647</v>
      </c>
      <c r="C460" s="145">
        <v>0</v>
      </c>
      <c r="D460" s="146">
        <v>1.99</v>
      </c>
    </row>
    <row r="461" spans="1:5">
      <c r="A461" s="143" t="s">
        <v>648</v>
      </c>
      <c r="B461" s="143" t="s">
        <v>649</v>
      </c>
      <c r="C461" s="145">
        <v>130234691</v>
      </c>
      <c r="E461" s="146">
        <v>6.5</v>
      </c>
    </row>
    <row r="462" spans="1:5">
      <c r="A462" s="143" t="s">
        <v>648</v>
      </c>
      <c r="B462" s="143" t="s">
        <v>650</v>
      </c>
      <c r="C462" s="145">
        <v>0</v>
      </c>
      <c r="D462" s="146">
        <v>3.4</v>
      </c>
    </row>
    <row r="463" spans="1:5">
      <c r="A463" s="143" t="s">
        <v>648</v>
      </c>
      <c r="B463" s="143" t="s">
        <v>651</v>
      </c>
      <c r="C463" s="145">
        <v>0</v>
      </c>
      <c r="D463" s="146">
        <v>5.71</v>
      </c>
    </row>
    <row r="464" spans="1:5">
      <c r="A464" s="143" t="s">
        <v>648</v>
      </c>
      <c r="B464" s="143" t="s">
        <v>652</v>
      </c>
      <c r="C464" s="145">
        <v>0</v>
      </c>
      <c r="D464" s="146">
        <v>3.55</v>
      </c>
    </row>
    <row r="465" spans="1:4">
      <c r="A465" s="143" t="s">
        <v>653</v>
      </c>
      <c r="B465" s="143" t="s">
        <v>654</v>
      </c>
      <c r="C465" s="145">
        <v>0</v>
      </c>
      <c r="D465" s="146">
        <v>15</v>
      </c>
    </row>
    <row r="466" spans="1:4">
      <c r="A466" s="143" t="s">
        <v>653</v>
      </c>
      <c r="B466" s="143" t="s">
        <v>655</v>
      </c>
      <c r="C466" s="145">
        <v>0</v>
      </c>
      <c r="D466" s="146">
        <v>6.5</v>
      </c>
    </row>
    <row r="467" spans="1:4">
      <c r="A467" s="143" t="s">
        <v>653</v>
      </c>
      <c r="B467" s="143" t="s">
        <v>656</v>
      </c>
      <c r="C467" s="145">
        <v>0</v>
      </c>
      <c r="D467" s="146">
        <v>15</v>
      </c>
    </row>
    <row r="468" spans="1:4">
      <c r="A468" s="143" t="s">
        <v>657</v>
      </c>
      <c r="B468" s="143" t="s">
        <v>168</v>
      </c>
      <c r="C468" s="145">
        <v>130050326</v>
      </c>
      <c r="D468" s="146">
        <v>25</v>
      </c>
    </row>
    <row r="469" spans="1:4">
      <c r="A469" s="143" t="s">
        <v>658</v>
      </c>
      <c r="B469" s="143" t="s">
        <v>659</v>
      </c>
      <c r="C469" s="145">
        <v>0</v>
      </c>
      <c r="D469" s="146">
        <v>4.25</v>
      </c>
    </row>
    <row r="470" spans="1:4">
      <c r="A470" s="143" t="s">
        <v>660</v>
      </c>
      <c r="B470" s="143" t="s">
        <v>661</v>
      </c>
      <c r="C470" s="145">
        <v>129902024</v>
      </c>
      <c r="D470" s="146">
        <v>3.5</v>
      </c>
    </row>
    <row r="471" spans="1:4">
      <c r="A471" s="143" t="s">
        <v>660</v>
      </c>
      <c r="B471" s="143" t="s">
        <v>662</v>
      </c>
      <c r="C471" s="145">
        <v>129899323</v>
      </c>
      <c r="D471" s="146">
        <v>6.25</v>
      </c>
    </row>
    <row r="472" spans="1:4">
      <c r="A472" s="143" t="s">
        <v>660</v>
      </c>
      <c r="B472" s="143" t="s">
        <v>663</v>
      </c>
      <c r="C472" s="145">
        <v>129899109</v>
      </c>
      <c r="D472" s="146">
        <v>12</v>
      </c>
    </row>
    <row r="473" spans="1:4">
      <c r="A473" s="143" t="s">
        <v>660</v>
      </c>
      <c r="B473" s="143" t="s">
        <v>664</v>
      </c>
      <c r="C473" s="145">
        <v>0</v>
      </c>
      <c r="D473" s="146">
        <v>10.83</v>
      </c>
    </row>
    <row r="474" spans="1:4">
      <c r="A474" s="143" t="s">
        <v>660</v>
      </c>
      <c r="B474" s="143" t="s">
        <v>665</v>
      </c>
      <c r="C474" s="145">
        <v>0</v>
      </c>
      <c r="D474" s="146">
        <v>15</v>
      </c>
    </row>
    <row r="475" spans="1:4">
      <c r="A475" s="143" t="s">
        <v>666</v>
      </c>
      <c r="B475" s="143" t="s">
        <v>167</v>
      </c>
      <c r="C475" s="145">
        <v>515192019</v>
      </c>
      <c r="D475" s="146">
        <v>24.66</v>
      </c>
    </row>
    <row r="476" spans="1:4">
      <c r="A476" s="143" t="s">
        <v>666</v>
      </c>
      <c r="B476" s="143" t="s">
        <v>382</v>
      </c>
      <c r="C476" s="145">
        <v>129836757</v>
      </c>
      <c r="D476" s="146">
        <v>68</v>
      </c>
    </row>
    <row r="477" spans="1:4">
      <c r="A477" s="143" t="s">
        <v>666</v>
      </c>
      <c r="B477" s="143" t="s">
        <v>168</v>
      </c>
      <c r="C477" s="145">
        <v>129836560</v>
      </c>
      <c r="D477" s="146">
        <v>148.04</v>
      </c>
    </row>
    <row r="478" spans="1:4">
      <c r="A478" s="143" t="s">
        <v>666</v>
      </c>
      <c r="B478" s="143" t="s">
        <v>667</v>
      </c>
      <c r="C478" s="145">
        <v>0</v>
      </c>
      <c r="D478" s="146">
        <v>6.99</v>
      </c>
    </row>
    <row r="479" spans="1:4">
      <c r="A479" s="143" t="s">
        <v>666</v>
      </c>
      <c r="B479" s="143" t="s">
        <v>668</v>
      </c>
      <c r="C479" s="145">
        <v>0</v>
      </c>
      <c r="D479" s="146">
        <v>5.35</v>
      </c>
    </row>
    <row r="480" spans="1:4">
      <c r="A480" s="143" t="s">
        <v>669</v>
      </c>
      <c r="B480" s="143" t="s">
        <v>670</v>
      </c>
      <c r="C480" s="145">
        <v>0</v>
      </c>
      <c r="D480" s="146">
        <v>0.7</v>
      </c>
    </row>
    <row r="481" spans="1:5">
      <c r="A481" s="143" t="s">
        <v>669</v>
      </c>
      <c r="B481" s="143" t="s">
        <v>671</v>
      </c>
      <c r="C481" s="145">
        <v>0</v>
      </c>
      <c r="D481" s="146">
        <v>15</v>
      </c>
    </row>
    <row r="482" spans="1:5">
      <c r="A482" s="143" t="s">
        <v>672</v>
      </c>
      <c r="B482" s="143" t="s">
        <v>673</v>
      </c>
      <c r="C482" s="145">
        <v>0</v>
      </c>
      <c r="D482" s="146">
        <v>10.99</v>
      </c>
    </row>
    <row r="483" spans="1:5">
      <c r="A483" s="143" t="s">
        <v>672</v>
      </c>
      <c r="B483" s="143" t="s">
        <v>674</v>
      </c>
      <c r="C483" s="145">
        <v>0</v>
      </c>
      <c r="D483" s="146">
        <v>10.99</v>
      </c>
    </row>
    <row r="484" spans="1:5">
      <c r="A484" s="143" t="s">
        <v>672</v>
      </c>
      <c r="B484" s="143" t="s">
        <v>675</v>
      </c>
      <c r="C484" s="145">
        <v>0</v>
      </c>
      <c r="D484" s="146">
        <v>5.05</v>
      </c>
    </row>
    <row r="485" spans="1:5">
      <c r="A485" s="143" t="s">
        <v>672</v>
      </c>
      <c r="B485" s="143" t="s">
        <v>676</v>
      </c>
      <c r="C485" s="145">
        <v>0</v>
      </c>
      <c r="D485" s="146">
        <v>135</v>
      </c>
    </row>
    <row r="486" spans="1:5">
      <c r="A486" s="143" t="s">
        <v>672</v>
      </c>
      <c r="B486" s="143" t="s">
        <v>677</v>
      </c>
      <c r="C486" s="145">
        <v>0</v>
      </c>
      <c r="D486" s="146">
        <v>10.75</v>
      </c>
    </row>
    <row r="487" spans="1:5">
      <c r="A487" s="143" t="s">
        <v>672</v>
      </c>
      <c r="B487" s="143" t="s">
        <v>678</v>
      </c>
      <c r="C487" s="145">
        <v>0</v>
      </c>
      <c r="D487" s="146">
        <v>35.79</v>
      </c>
    </row>
    <row r="488" spans="1:5">
      <c r="A488" s="143" t="s">
        <v>672</v>
      </c>
      <c r="B488" s="143" t="s">
        <v>679</v>
      </c>
      <c r="C488" s="145">
        <v>0</v>
      </c>
      <c r="D488" s="146">
        <v>7.86</v>
      </c>
    </row>
    <row r="489" spans="1:5">
      <c r="A489" s="143" t="s">
        <v>672</v>
      </c>
      <c r="B489" s="143" t="s">
        <v>680</v>
      </c>
      <c r="C489" s="145">
        <v>0</v>
      </c>
      <c r="D489" s="146">
        <v>5</v>
      </c>
    </row>
    <row r="490" spans="1:5">
      <c r="A490" s="143" t="s">
        <v>681</v>
      </c>
      <c r="B490" s="143" t="s">
        <v>682</v>
      </c>
      <c r="C490" s="145">
        <v>129417996</v>
      </c>
      <c r="D490" s="146">
        <v>10</v>
      </c>
    </row>
    <row r="491" spans="1:5">
      <c r="A491" s="143" t="s">
        <v>683</v>
      </c>
      <c r="B491" s="143" t="s">
        <v>684</v>
      </c>
      <c r="C491" s="145">
        <v>0</v>
      </c>
      <c r="D491" s="146">
        <v>1.4</v>
      </c>
    </row>
    <row r="492" spans="1:5">
      <c r="A492" s="143" t="s">
        <v>683</v>
      </c>
      <c r="B492" s="143" t="s">
        <v>685</v>
      </c>
      <c r="C492" s="145">
        <v>0</v>
      </c>
      <c r="D492" s="146">
        <v>4</v>
      </c>
    </row>
    <row r="493" spans="1:5">
      <c r="A493" s="143" t="s">
        <v>683</v>
      </c>
      <c r="B493" s="143" t="s">
        <v>140</v>
      </c>
      <c r="C493" s="145">
        <v>0</v>
      </c>
      <c r="E493" s="146">
        <v>455.85</v>
      </c>
    </row>
    <row r="494" spans="1:5">
      <c r="A494" s="143" t="s">
        <v>686</v>
      </c>
      <c r="B494" s="143" t="s">
        <v>687</v>
      </c>
      <c r="C494" s="145">
        <v>0</v>
      </c>
      <c r="D494" s="146">
        <v>1.45</v>
      </c>
    </row>
    <row r="495" spans="1:5">
      <c r="A495" s="143" t="s">
        <v>686</v>
      </c>
      <c r="B495" s="143" t="s">
        <v>688</v>
      </c>
      <c r="C495" s="145">
        <v>0</v>
      </c>
      <c r="D495" s="146">
        <v>2.95</v>
      </c>
    </row>
    <row r="496" spans="1:5">
      <c r="A496" s="143" t="s">
        <v>689</v>
      </c>
      <c r="B496" s="143" t="s">
        <v>690</v>
      </c>
      <c r="C496" s="145">
        <v>0</v>
      </c>
      <c r="D496" s="146">
        <v>2</v>
      </c>
    </row>
    <row r="497" spans="1:4">
      <c r="A497" s="143" t="s">
        <v>689</v>
      </c>
      <c r="B497" s="143" t="s">
        <v>691</v>
      </c>
      <c r="C497" s="145">
        <v>0</v>
      </c>
      <c r="D497" s="146">
        <v>15</v>
      </c>
    </row>
    <row r="498" spans="1:4">
      <c r="A498" s="143" t="s">
        <v>692</v>
      </c>
      <c r="B498" s="143" t="s">
        <v>693</v>
      </c>
      <c r="C498" s="145">
        <v>0</v>
      </c>
      <c r="D498" s="146">
        <v>2.35</v>
      </c>
    </row>
    <row r="499" spans="1:4">
      <c r="A499" s="143" t="s">
        <v>692</v>
      </c>
      <c r="B499" s="143" t="s">
        <v>694</v>
      </c>
      <c r="C499" s="145">
        <v>0</v>
      </c>
      <c r="D499" s="146">
        <v>15</v>
      </c>
    </row>
    <row r="500" spans="1:4">
      <c r="A500" s="143" t="s">
        <v>695</v>
      </c>
      <c r="B500" s="143" t="s">
        <v>696</v>
      </c>
      <c r="C500" s="145">
        <v>0</v>
      </c>
      <c r="D500" s="146">
        <v>1.4</v>
      </c>
    </row>
    <row r="501" spans="1:4">
      <c r="A501" s="143" t="s">
        <v>695</v>
      </c>
      <c r="B501" s="143" t="s">
        <v>697</v>
      </c>
      <c r="C501" s="145">
        <v>0</v>
      </c>
      <c r="D501" s="146">
        <v>15</v>
      </c>
    </row>
    <row r="502" spans="1:4">
      <c r="A502" s="143" t="s">
        <v>695</v>
      </c>
      <c r="B502" s="143" t="s">
        <v>698</v>
      </c>
      <c r="C502" s="145">
        <v>0</v>
      </c>
      <c r="D502" s="146">
        <v>6.5</v>
      </c>
    </row>
    <row r="503" spans="1:4">
      <c r="A503" s="143" t="s">
        <v>695</v>
      </c>
      <c r="B503" s="143" t="s">
        <v>699</v>
      </c>
      <c r="C503" s="145">
        <v>0</v>
      </c>
      <c r="D503" s="146">
        <v>1.25</v>
      </c>
    </row>
    <row r="504" spans="1:4">
      <c r="A504" s="143" t="s">
        <v>700</v>
      </c>
      <c r="B504" s="143" t="s">
        <v>701</v>
      </c>
      <c r="C504" s="145">
        <v>0</v>
      </c>
      <c r="D504" s="146">
        <v>2.86</v>
      </c>
    </row>
    <row r="505" spans="1:4">
      <c r="A505" s="143" t="s">
        <v>702</v>
      </c>
      <c r="B505" s="143" t="s">
        <v>703</v>
      </c>
      <c r="C505" s="145">
        <v>0</v>
      </c>
      <c r="D505" s="146">
        <v>2</v>
      </c>
    </row>
    <row r="506" spans="1:4">
      <c r="A506" s="143" t="s">
        <v>702</v>
      </c>
      <c r="B506" s="143" t="s">
        <v>704</v>
      </c>
      <c r="C506" s="145">
        <v>0</v>
      </c>
      <c r="D506" s="146">
        <v>1.45</v>
      </c>
    </row>
    <row r="507" spans="1:4">
      <c r="A507" s="143" t="s">
        <v>702</v>
      </c>
      <c r="B507" s="143" t="s">
        <v>705</v>
      </c>
      <c r="C507" s="145">
        <v>0</v>
      </c>
      <c r="D507" s="146">
        <v>6.5</v>
      </c>
    </row>
    <row r="508" spans="1:4">
      <c r="A508" s="143" t="s">
        <v>702</v>
      </c>
      <c r="B508" s="143" t="s">
        <v>706</v>
      </c>
      <c r="C508" s="145">
        <v>0</v>
      </c>
      <c r="D508" s="146">
        <v>3.09</v>
      </c>
    </row>
    <row r="509" spans="1:4">
      <c r="A509" s="143" t="s">
        <v>702</v>
      </c>
      <c r="B509" s="143" t="s">
        <v>707</v>
      </c>
      <c r="C509" s="145">
        <v>0</v>
      </c>
      <c r="D509" s="146">
        <v>3.12</v>
      </c>
    </row>
    <row r="510" spans="1:4">
      <c r="A510" s="143" t="s">
        <v>702</v>
      </c>
      <c r="B510" s="143" t="s">
        <v>708</v>
      </c>
      <c r="C510" s="145">
        <v>0</v>
      </c>
      <c r="D510" s="146">
        <v>59.92</v>
      </c>
    </row>
    <row r="511" spans="1:4">
      <c r="A511" s="143" t="s">
        <v>702</v>
      </c>
      <c r="B511" s="143" t="s">
        <v>709</v>
      </c>
      <c r="C511" s="145">
        <v>0</v>
      </c>
      <c r="D511" s="146">
        <v>6.5</v>
      </c>
    </row>
    <row r="512" spans="1:4">
      <c r="A512" s="143" t="s">
        <v>702</v>
      </c>
      <c r="B512" s="143" t="s">
        <v>710</v>
      </c>
      <c r="C512" s="145">
        <v>0</v>
      </c>
      <c r="D512" s="146">
        <v>15</v>
      </c>
    </row>
    <row r="513" spans="1:5">
      <c r="A513" s="143" t="s">
        <v>702</v>
      </c>
      <c r="B513" s="143" t="s">
        <v>711</v>
      </c>
      <c r="C513" s="145">
        <v>0</v>
      </c>
      <c r="D513" s="146">
        <v>4.7300000000000004</v>
      </c>
    </row>
    <row r="514" spans="1:5">
      <c r="A514" s="143" t="s">
        <v>702</v>
      </c>
      <c r="B514" s="143" t="s">
        <v>712</v>
      </c>
      <c r="C514" s="145">
        <v>0</v>
      </c>
      <c r="D514" s="146">
        <v>0.99</v>
      </c>
    </row>
    <row r="515" spans="1:5">
      <c r="A515" s="143" t="s">
        <v>713</v>
      </c>
      <c r="B515" s="143" t="s">
        <v>121</v>
      </c>
      <c r="C515" s="145">
        <v>0</v>
      </c>
      <c r="E515" s="146">
        <v>0.73</v>
      </c>
    </row>
    <row r="516" spans="1:5">
      <c r="A516" s="143" t="s">
        <v>714</v>
      </c>
      <c r="B516" s="143" t="s">
        <v>715</v>
      </c>
      <c r="C516" s="145">
        <v>0</v>
      </c>
      <c r="D516" s="146">
        <v>15</v>
      </c>
    </row>
    <row r="517" spans="1:5">
      <c r="A517" s="143" t="s">
        <v>714</v>
      </c>
      <c r="B517" s="143" t="s">
        <v>716</v>
      </c>
      <c r="C517" s="145">
        <v>0</v>
      </c>
      <c r="D517" s="146">
        <v>35</v>
      </c>
    </row>
    <row r="518" spans="1:5">
      <c r="A518" s="143" t="s">
        <v>714</v>
      </c>
      <c r="B518" s="143" t="s">
        <v>717</v>
      </c>
      <c r="C518" s="145">
        <v>0</v>
      </c>
      <c r="D518" s="146">
        <v>2.1</v>
      </c>
    </row>
    <row r="519" spans="1:5">
      <c r="A519" s="143" t="s">
        <v>714</v>
      </c>
      <c r="B519" s="143" t="s">
        <v>718</v>
      </c>
      <c r="C519" s="145">
        <v>0</v>
      </c>
      <c r="D519" s="146">
        <v>67.680000000000007</v>
      </c>
    </row>
    <row r="520" spans="1:5">
      <c r="A520" s="143" t="s">
        <v>714</v>
      </c>
      <c r="B520" s="143" t="s">
        <v>719</v>
      </c>
      <c r="C520" s="145">
        <v>0</v>
      </c>
      <c r="D520" s="146">
        <v>10.17</v>
      </c>
    </row>
    <row r="521" spans="1:5">
      <c r="A521" s="143" t="s">
        <v>714</v>
      </c>
      <c r="B521" s="143" t="s">
        <v>720</v>
      </c>
      <c r="C521" s="145">
        <v>0</v>
      </c>
      <c r="D521" s="146">
        <v>27.68</v>
      </c>
    </row>
    <row r="522" spans="1:5">
      <c r="A522" s="143" t="s">
        <v>714</v>
      </c>
      <c r="B522" s="143" t="s">
        <v>721</v>
      </c>
      <c r="C522" s="145">
        <v>0</v>
      </c>
      <c r="D522" s="146">
        <v>0.99</v>
      </c>
    </row>
    <row r="523" spans="1:5">
      <c r="A523" s="143" t="s">
        <v>714</v>
      </c>
      <c r="B523" s="143" t="s">
        <v>722</v>
      </c>
      <c r="C523" s="145">
        <v>0</v>
      </c>
      <c r="D523" s="146">
        <v>7.5</v>
      </c>
    </row>
    <row r="524" spans="1:5">
      <c r="A524" s="143" t="s">
        <v>714</v>
      </c>
      <c r="B524" s="143" t="s">
        <v>723</v>
      </c>
      <c r="C524" s="145">
        <v>0</v>
      </c>
      <c r="D524" s="146">
        <v>35</v>
      </c>
    </row>
    <row r="525" spans="1:5">
      <c r="A525" s="143" t="s">
        <v>724</v>
      </c>
      <c r="B525" s="143" t="s">
        <v>725</v>
      </c>
      <c r="C525" s="145">
        <v>0</v>
      </c>
      <c r="D525" s="146">
        <v>4</v>
      </c>
    </row>
    <row r="526" spans="1:5">
      <c r="A526" s="143" t="s">
        <v>724</v>
      </c>
      <c r="B526" s="143" t="s">
        <v>726</v>
      </c>
      <c r="C526" s="145">
        <v>0</v>
      </c>
      <c r="D526" s="146">
        <v>0.35</v>
      </c>
    </row>
    <row r="527" spans="1:5">
      <c r="A527" s="143" t="s">
        <v>724</v>
      </c>
      <c r="B527" s="143" t="s">
        <v>727</v>
      </c>
      <c r="C527" s="145">
        <v>0</v>
      </c>
      <c r="D527" s="146">
        <v>35</v>
      </c>
    </row>
    <row r="528" spans="1:5">
      <c r="A528" s="143" t="s">
        <v>728</v>
      </c>
      <c r="B528" s="143" t="s">
        <v>729</v>
      </c>
      <c r="C528" s="145">
        <v>128211424</v>
      </c>
      <c r="E528" s="146">
        <v>25</v>
      </c>
    </row>
    <row r="529" spans="1:5">
      <c r="A529" s="143" t="s">
        <v>728</v>
      </c>
      <c r="B529" s="143" t="s">
        <v>437</v>
      </c>
      <c r="C529" s="145">
        <v>128203308</v>
      </c>
      <c r="D529" s="146">
        <v>315</v>
      </c>
    </row>
    <row r="530" spans="1:5">
      <c r="A530" s="143" t="s">
        <v>728</v>
      </c>
      <c r="B530" s="143" t="s">
        <v>438</v>
      </c>
      <c r="C530" s="145">
        <v>40012262</v>
      </c>
      <c r="E530" s="146">
        <v>315</v>
      </c>
    </row>
    <row r="531" spans="1:5">
      <c r="A531" s="143" t="s">
        <v>728</v>
      </c>
      <c r="B531" s="143" t="s">
        <v>730</v>
      </c>
      <c r="C531" s="145">
        <v>0</v>
      </c>
      <c r="D531" s="146">
        <v>2.25</v>
      </c>
    </row>
    <row r="532" spans="1:5">
      <c r="A532" s="143" t="s">
        <v>728</v>
      </c>
      <c r="B532" s="143" t="s">
        <v>731</v>
      </c>
      <c r="C532" s="145">
        <v>0</v>
      </c>
      <c r="D532" s="146">
        <v>1</v>
      </c>
    </row>
    <row r="533" spans="1:5">
      <c r="A533" s="143" t="s">
        <v>728</v>
      </c>
      <c r="B533" s="143" t="s">
        <v>140</v>
      </c>
      <c r="C533" s="145">
        <v>0</v>
      </c>
      <c r="E533" s="146">
        <v>455.7</v>
      </c>
    </row>
    <row r="534" spans="1:5">
      <c r="A534" s="143" t="s">
        <v>732</v>
      </c>
      <c r="B534" s="143" t="s">
        <v>733</v>
      </c>
      <c r="C534" s="145">
        <v>0</v>
      </c>
      <c r="D534" s="146">
        <v>7.48</v>
      </c>
    </row>
    <row r="535" spans="1:5">
      <c r="A535" s="143" t="s">
        <v>732</v>
      </c>
      <c r="B535" s="143" t="s">
        <v>734</v>
      </c>
      <c r="C535" s="145">
        <v>0</v>
      </c>
      <c r="D535" s="146">
        <v>2.7</v>
      </c>
    </row>
    <row r="536" spans="1:5">
      <c r="A536" s="143" t="s">
        <v>732</v>
      </c>
      <c r="B536" s="143" t="s">
        <v>735</v>
      </c>
      <c r="C536" s="145">
        <v>0</v>
      </c>
      <c r="D536" s="146">
        <v>0.35</v>
      </c>
    </row>
    <row r="537" spans="1:5">
      <c r="A537" s="143" t="s">
        <v>732</v>
      </c>
      <c r="B537" s="143" t="s">
        <v>736</v>
      </c>
      <c r="C537" s="145">
        <v>0</v>
      </c>
      <c r="D537" s="146">
        <v>11.25</v>
      </c>
    </row>
    <row r="538" spans="1:5">
      <c r="A538" s="143" t="s">
        <v>732</v>
      </c>
      <c r="B538" s="143" t="s">
        <v>737</v>
      </c>
      <c r="C538" s="145">
        <v>0</v>
      </c>
      <c r="D538" s="146">
        <v>0.7</v>
      </c>
    </row>
    <row r="539" spans="1:5">
      <c r="A539" s="143" t="s">
        <v>732</v>
      </c>
      <c r="B539" s="143" t="s">
        <v>738</v>
      </c>
      <c r="C539" s="145">
        <v>0</v>
      </c>
      <c r="D539" s="146">
        <v>30</v>
      </c>
    </row>
    <row r="540" spans="1:5">
      <c r="A540" s="143" t="s">
        <v>739</v>
      </c>
      <c r="B540" s="143" t="s">
        <v>740</v>
      </c>
      <c r="C540" s="145">
        <v>0</v>
      </c>
      <c r="D540" s="146">
        <v>44.38</v>
      </c>
    </row>
    <row r="541" spans="1:5">
      <c r="A541" s="143" t="s">
        <v>739</v>
      </c>
      <c r="B541" s="143" t="s">
        <v>741</v>
      </c>
      <c r="C541" s="145">
        <v>0</v>
      </c>
      <c r="D541" s="146">
        <v>3.71</v>
      </c>
    </row>
    <row r="542" spans="1:5">
      <c r="A542" s="143" t="s">
        <v>739</v>
      </c>
      <c r="B542" s="143" t="s">
        <v>742</v>
      </c>
      <c r="C542" s="145">
        <v>0</v>
      </c>
      <c r="D542" s="146">
        <v>15</v>
      </c>
    </row>
    <row r="543" spans="1:5">
      <c r="A543" s="143" t="s">
        <v>743</v>
      </c>
      <c r="B543" s="143" t="s">
        <v>744</v>
      </c>
      <c r="C543" s="145">
        <v>0</v>
      </c>
      <c r="D543" s="146">
        <v>2.38</v>
      </c>
    </row>
    <row r="544" spans="1:5">
      <c r="A544" s="143" t="s">
        <v>743</v>
      </c>
      <c r="B544" s="143" t="s">
        <v>745</v>
      </c>
      <c r="C544" s="145">
        <v>0</v>
      </c>
      <c r="D544" s="146">
        <v>32.5</v>
      </c>
    </row>
    <row r="545" spans="1:4">
      <c r="A545" s="143" t="s">
        <v>743</v>
      </c>
      <c r="B545" s="143" t="s">
        <v>746</v>
      </c>
      <c r="C545" s="145">
        <v>0</v>
      </c>
      <c r="D545" s="146">
        <v>18.079999999999998</v>
      </c>
    </row>
    <row r="546" spans="1:4">
      <c r="A546" s="143" t="s">
        <v>743</v>
      </c>
      <c r="B546" s="143" t="s">
        <v>747</v>
      </c>
      <c r="C546" s="145">
        <v>0</v>
      </c>
      <c r="D546" s="146">
        <v>1</v>
      </c>
    </row>
    <row r="547" spans="1:4">
      <c r="A547" s="143" t="s">
        <v>743</v>
      </c>
      <c r="B547" s="143" t="s">
        <v>748</v>
      </c>
      <c r="C547" s="145">
        <v>0</v>
      </c>
      <c r="D547" s="146">
        <v>2.7</v>
      </c>
    </row>
    <row r="548" spans="1:4">
      <c r="A548" s="143" t="s">
        <v>743</v>
      </c>
      <c r="B548" s="143" t="s">
        <v>749</v>
      </c>
      <c r="C548" s="145">
        <v>0</v>
      </c>
      <c r="D548" s="146">
        <v>15</v>
      </c>
    </row>
    <row r="549" spans="1:4">
      <c r="A549" s="143" t="s">
        <v>750</v>
      </c>
      <c r="B549" s="143" t="s">
        <v>751</v>
      </c>
      <c r="C549" s="145">
        <v>127703467</v>
      </c>
      <c r="D549" s="146">
        <v>5</v>
      </c>
    </row>
    <row r="550" spans="1:4">
      <c r="A550" s="143" t="s">
        <v>750</v>
      </c>
      <c r="B550" s="143" t="s">
        <v>752</v>
      </c>
      <c r="C550" s="145">
        <v>127670830</v>
      </c>
      <c r="D550" s="146">
        <v>70.12</v>
      </c>
    </row>
    <row r="551" spans="1:4">
      <c r="A551" s="143" t="s">
        <v>750</v>
      </c>
      <c r="B551" s="143" t="s">
        <v>753</v>
      </c>
      <c r="C551" s="145">
        <v>0</v>
      </c>
      <c r="D551" s="146">
        <v>2</v>
      </c>
    </row>
    <row r="552" spans="1:4">
      <c r="A552" s="143" t="s">
        <v>750</v>
      </c>
      <c r="B552" s="143" t="s">
        <v>754</v>
      </c>
      <c r="C552" s="145">
        <v>0</v>
      </c>
      <c r="D552" s="146">
        <v>2</v>
      </c>
    </row>
    <row r="553" spans="1:4">
      <c r="A553" s="143" t="s">
        <v>755</v>
      </c>
      <c r="B553" s="143" t="s">
        <v>756</v>
      </c>
      <c r="C553" s="145">
        <v>0</v>
      </c>
      <c r="D553" s="146">
        <v>1</v>
      </c>
    </row>
    <row r="554" spans="1:4">
      <c r="A554" s="143" t="s">
        <v>755</v>
      </c>
      <c r="B554" s="143" t="s">
        <v>757</v>
      </c>
      <c r="C554" s="145">
        <v>0</v>
      </c>
      <c r="D554" s="146">
        <v>1</v>
      </c>
    </row>
    <row r="555" spans="1:4">
      <c r="A555" s="143" t="s">
        <v>758</v>
      </c>
      <c r="B555" s="143" t="s">
        <v>759</v>
      </c>
      <c r="C555" s="145">
        <v>0</v>
      </c>
      <c r="D555" s="146">
        <v>7.3</v>
      </c>
    </row>
    <row r="556" spans="1:4">
      <c r="A556" s="143" t="s">
        <v>758</v>
      </c>
      <c r="B556" s="143" t="s">
        <v>760</v>
      </c>
      <c r="C556" s="145">
        <v>0</v>
      </c>
      <c r="D556" s="146">
        <v>70.88</v>
      </c>
    </row>
    <row r="557" spans="1:4">
      <c r="A557" s="143" t="s">
        <v>758</v>
      </c>
      <c r="B557" s="143" t="s">
        <v>761</v>
      </c>
      <c r="C557" s="145">
        <v>0</v>
      </c>
      <c r="D557" s="146">
        <v>10.45</v>
      </c>
    </row>
    <row r="558" spans="1:4">
      <c r="A558" s="143" t="s">
        <v>758</v>
      </c>
      <c r="B558" s="143" t="s">
        <v>762</v>
      </c>
      <c r="C558" s="145">
        <v>0</v>
      </c>
      <c r="D558" s="146">
        <v>6.99</v>
      </c>
    </row>
    <row r="559" spans="1:4">
      <c r="A559" s="143" t="s">
        <v>758</v>
      </c>
      <c r="B559" s="143" t="s">
        <v>763</v>
      </c>
      <c r="C559" s="145">
        <v>0</v>
      </c>
      <c r="D559" s="146">
        <v>15</v>
      </c>
    </row>
    <row r="560" spans="1:4">
      <c r="A560" s="143" t="s">
        <v>764</v>
      </c>
      <c r="B560" s="143" t="s">
        <v>168</v>
      </c>
      <c r="C560" s="145">
        <v>127454388</v>
      </c>
      <c r="D560" s="146">
        <v>148.04</v>
      </c>
    </row>
    <row r="561" spans="1:5">
      <c r="A561" s="143" t="s">
        <v>764</v>
      </c>
      <c r="B561" s="143" t="s">
        <v>168</v>
      </c>
      <c r="C561" s="145">
        <v>127453771</v>
      </c>
      <c r="D561" s="146">
        <v>83.89</v>
      </c>
    </row>
    <row r="562" spans="1:5">
      <c r="A562" s="143" t="s">
        <v>764</v>
      </c>
      <c r="B562" s="143" t="s">
        <v>765</v>
      </c>
      <c r="C562" s="145">
        <v>0</v>
      </c>
      <c r="D562" s="146">
        <v>12.45</v>
      </c>
    </row>
    <row r="563" spans="1:5">
      <c r="A563" s="143" t="s">
        <v>764</v>
      </c>
      <c r="B563" s="143" t="s">
        <v>766</v>
      </c>
      <c r="C563" s="145">
        <v>0</v>
      </c>
      <c r="D563" s="146">
        <v>8.65</v>
      </c>
    </row>
    <row r="564" spans="1:5">
      <c r="A564" s="143" t="s">
        <v>764</v>
      </c>
      <c r="B564" s="143" t="s">
        <v>767</v>
      </c>
      <c r="C564" s="145">
        <v>0</v>
      </c>
      <c r="D564" s="146">
        <v>8.99</v>
      </c>
    </row>
    <row r="565" spans="1:5">
      <c r="A565" s="143" t="s">
        <v>764</v>
      </c>
      <c r="B565" s="143" t="s">
        <v>768</v>
      </c>
      <c r="C565" s="145">
        <v>0</v>
      </c>
      <c r="D565" s="146">
        <v>1.8</v>
      </c>
    </row>
    <row r="566" spans="1:5">
      <c r="A566" s="143" t="s">
        <v>764</v>
      </c>
      <c r="B566" s="143" t="s">
        <v>769</v>
      </c>
      <c r="C566" s="145">
        <v>0</v>
      </c>
      <c r="D566" s="146">
        <v>6.25</v>
      </c>
    </row>
    <row r="567" spans="1:5">
      <c r="A567" s="143" t="s">
        <v>764</v>
      </c>
      <c r="B567" s="143" t="s">
        <v>770</v>
      </c>
      <c r="C567" s="145">
        <v>0</v>
      </c>
      <c r="D567" s="146">
        <v>4.5</v>
      </c>
    </row>
    <row r="568" spans="1:5">
      <c r="A568" s="143" t="s">
        <v>771</v>
      </c>
      <c r="B568" s="143" t="s">
        <v>668</v>
      </c>
      <c r="C568" s="145">
        <v>0</v>
      </c>
      <c r="D568" s="146">
        <v>5.35</v>
      </c>
    </row>
    <row r="569" spans="1:5">
      <c r="A569" s="143" t="s">
        <v>771</v>
      </c>
      <c r="B569" s="143" t="s">
        <v>252</v>
      </c>
      <c r="C569" s="145">
        <v>127226312</v>
      </c>
      <c r="D569" s="146">
        <v>500</v>
      </c>
    </row>
    <row r="570" spans="1:5">
      <c r="A570" s="143" t="s">
        <v>771</v>
      </c>
      <c r="B570" s="143" t="s">
        <v>547</v>
      </c>
      <c r="C570" s="145">
        <v>127224467</v>
      </c>
      <c r="D570" s="146">
        <v>90</v>
      </c>
    </row>
    <row r="571" spans="1:5">
      <c r="A571" s="143" t="s">
        <v>772</v>
      </c>
      <c r="B571" s="143" t="s">
        <v>438</v>
      </c>
      <c r="C571" s="145">
        <v>30010719</v>
      </c>
      <c r="E571" s="146">
        <v>760</v>
      </c>
    </row>
    <row r="572" spans="1:5">
      <c r="A572" s="143" t="s">
        <v>772</v>
      </c>
      <c r="B572" s="143" t="s">
        <v>773</v>
      </c>
      <c r="C572" s="145">
        <v>0</v>
      </c>
      <c r="D572" s="146">
        <v>2.39</v>
      </c>
    </row>
    <row r="573" spans="1:5">
      <c r="A573" s="143" t="s">
        <v>772</v>
      </c>
      <c r="B573" s="143" t="s">
        <v>774</v>
      </c>
      <c r="C573" s="145">
        <v>0</v>
      </c>
      <c r="D573" s="146">
        <v>2.4500000000000002</v>
      </c>
    </row>
    <row r="574" spans="1:5">
      <c r="A574" s="143" t="s">
        <v>772</v>
      </c>
      <c r="B574" s="143" t="s">
        <v>775</v>
      </c>
      <c r="C574" s="145">
        <v>0</v>
      </c>
      <c r="D574" s="146">
        <v>8.19</v>
      </c>
    </row>
    <row r="575" spans="1:5">
      <c r="A575" s="143" t="s">
        <v>772</v>
      </c>
      <c r="B575" s="143" t="s">
        <v>776</v>
      </c>
      <c r="C575" s="145">
        <v>0</v>
      </c>
      <c r="D575" s="146">
        <v>8.61</v>
      </c>
    </row>
    <row r="576" spans="1:5">
      <c r="A576" s="143" t="s">
        <v>777</v>
      </c>
      <c r="B576" s="143" t="s">
        <v>437</v>
      </c>
      <c r="C576" s="145">
        <v>127070836</v>
      </c>
      <c r="D576" s="146">
        <v>500</v>
      </c>
    </row>
    <row r="577" spans="1:5">
      <c r="A577" s="143" t="s">
        <v>778</v>
      </c>
      <c r="B577" s="143" t="s">
        <v>167</v>
      </c>
      <c r="C577" s="145">
        <v>410111917</v>
      </c>
      <c r="D577" s="146">
        <v>24.66</v>
      </c>
    </row>
    <row r="578" spans="1:5">
      <c r="A578" s="143" t="s">
        <v>778</v>
      </c>
      <c r="B578" s="143" t="s">
        <v>779</v>
      </c>
      <c r="C578" s="145">
        <v>0</v>
      </c>
      <c r="D578" s="146">
        <v>2.1</v>
      </c>
    </row>
    <row r="579" spans="1:5">
      <c r="A579" s="143" t="s">
        <v>778</v>
      </c>
      <c r="B579" s="143" t="s">
        <v>780</v>
      </c>
      <c r="C579" s="145">
        <v>0</v>
      </c>
      <c r="D579" s="146">
        <v>1</v>
      </c>
    </row>
    <row r="580" spans="1:5">
      <c r="A580" s="143" t="s">
        <v>778</v>
      </c>
      <c r="B580" s="143" t="s">
        <v>140</v>
      </c>
      <c r="C580" s="145">
        <v>0</v>
      </c>
      <c r="E580" s="146">
        <v>455.56</v>
      </c>
    </row>
    <row r="581" spans="1:5">
      <c r="A581" s="143" t="s">
        <v>781</v>
      </c>
      <c r="B581" s="143" t="s">
        <v>782</v>
      </c>
      <c r="C581" s="145">
        <v>126843503</v>
      </c>
      <c r="D581" s="146">
        <v>200</v>
      </c>
    </row>
    <row r="582" spans="1:5">
      <c r="A582" s="143" t="s">
        <v>781</v>
      </c>
      <c r="B582" s="143" t="s">
        <v>783</v>
      </c>
      <c r="C582" s="145">
        <v>126841747</v>
      </c>
      <c r="D582" s="146">
        <v>300</v>
      </c>
    </row>
    <row r="583" spans="1:5">
      <c r="A583" s="143" t="s">
        <v>781</v>
      </c>
      <c r="B583" s="143" t="s">
        <v>784</v>
      </c>
      <c r="C583" s="145">
        <v>0</v>
      </c>
      <c r="E583" s="146">
        <v>590</v>
      </c>
    </row>
    <row r="584" spans="1:5">
      <c r="A584" s="143" t="s">
        <v>781</v>
      </c>
      <c r="B584" s="143" t="s">
        <v>785</v>
      </c>
      <c r="C584" s="145">
        <v>0</v>
      </c>
      <c r="D584" s="146">
        <v>4.18</v>
      </c>
    </row>
    <row r="585" spans="1:5">
      <c r="A585" s="143" t="s">
        <v>781</v>
      </c>
      <c r="B585" s="143" t="s">
        <v>786</v>
      </c>
      <c r="C585" s="145">
        <v>0</v>
      </c>
      <c r="D585" s="146">
        <v>2.5</v>
      </c>
    </row>
    <row r="586" spans="1:5">
      <c r="A586" s="143" t="s">
        <v>781</v>
      </c>
      <c r="B586" s="143" t="s">
        <v>787</v>
      </c>
      <c r="C586" s="145">
        <v>0</v>
      </c>
      <c r="D586" s="146">
        <v>36.36</v>
      </c>
    </row>
    <row r="587" spans="1:5">
      <c r="A587" s="143" t="s">
        <v>781</v>
      </c>
      <c r="B587" s="143" t="s">
        <v>252</v>
      </c>
      <c r="C587" s="145">
        <v>126830937</v>
      </c>
      <c r="D587" s="146">
        <v>490</v>
      </c>
    </row>
    <row r="588" spans="1:5">
      <c r="A588" s="143" t="s">
        <v>781</v>
      </c>
      <c r="B588" s="143" t="s">
        <v>438</v>
      </c>
      <c r="C588" s="145">
        <v>30010427</v>
      </c>
      <c r="E588" s="147">
        <v>1100</v>
      </c>
    </row>
    <row r="589" spans="1:5">
      <c r="A589" s="143" t="s">
        <v>781</v>
      </c>
      <c r="B589" s="143" t="s">
        <v>788</v>
      </c>
      <c r="C589" s="145">
        <v>0</v>
      </c>
      <c r="D589" s="146">
        <v>35</v>
      </c>
    </row>
    <row r="590" spans="1:5">
      <c r="A590" s="143" t="s">
        <v>789</v>
      </c>
      <c r="B590" s="143" t="s">
        <v>790</v>
      </c>
      <c r="C590" s="145">
        <v>126804895</v>
      </c>
      <c r="D590" s="146">
        <v>590</v>
      </c>
    </row>
    <row r="591" spans="1:5">
      <c r="A591" s="143" t="s">
        <v>789</v>
      </c>
      <c r="B591" s="143" t="s">
        <v>791</v>
      </c>
      <c r="C591" s="145">
        <v>0</v>
      </c>
      <c r="D591" s="146">
        <v>6.75</v>
      </c>
    </row>
    <row r="592" spans="1:5">
      <c r="A592" s="143" t="s">
        <v>789</v>
      </c>
      <c r="B592" s="143" t="s">
        <v>792</v>
      </c>
      <c r="C592" s="145">
        <v>0</v>
      </c>
      <c r="D592" s="146">
        <v>17.5</v>
      </c>
    </row>
    <row r="593" spans="1:5">
      <c r="A593" s="143" t="s">
        <v>789</v>
      </c>
      <c r="B593" s="143" t="s">
        <v>793</v>
      </c>
      <c r="C593" s="145">
        <v>0</v>
      </c>
      <c r="D593" s="146">
        <v>35</v>
      </c>
    </row>
    <row r="594" spans="1:5">
      <c r="A594" s="143" t="s">
        <v>789</v>
      </c>
      <c r="B594" s="143" t="s">
        <v>794</v>
      </c>
      <c r="C594" s="145">
        <v>0</v>
      </c>
      <c r="D594" s="146">
        <v>40</v>
      </c>
    </row>
    <row r="595" spans="1:5">
      <c r="A595" s="143" t="s">
        <v>789</v>
      </c>
      <c r="B595" s="143" t="s">
        <v>795</v>
      </c>
      <c r="C595" s="145">
        <v>0</v>
      </c>
      <c r="D595" s="146">
        <v>1</v>
      </c>
    </row>
    <row r="596" spans="1:5">
      <c r="A596" s="143" t="s">
        <v>789</v>
      </c>
      <c r="B596" s="143" t="s">
        <v>796</v>
      </c>
      <c r="C596" s="145">
        <v>0</v>
      </c>
      <c r="D596" s="146">
        <v>1</v>
      </c>
    </row>
    <row r="597" spans="1:5">
      <c r="A597" s="143" t="s">
        <v>789</v>
      </c>
      <c r="B597" s="143" t="s">
        <v>797</v>
      </c>
      <c r="C597" s="145">
        <v>0</v>
      </c>
      <c r="D597" s="146">
        <v>1</v>
      </c>
    </row>
    <row r="598" spans="1:5">
      <c r="A598" s="143" t="s">
        <v>798</v>
      </c>
      <c r="B598" s="143" t="s">
        <v>547</v>
      </c>
      <c r="C598" s="145">
        <v>126664849</v>
      </c>
      <c r="D598" s="146">
        <v>90</v>
      </c>
    </row>
    <row r="599" spans="1:5">
      <c r="A599" s="143" t="s">
        <v>799</v>
      </c>
      <c r="B599" s="143" t="s">
        <v>800</v>
      </c>
      <c r="C599" s="145">
        <v>0</v>
      </c>
      <c r="D599" s="146">
        <v>3.9</v>
      </c>
    </row>
    <row r="600" spans="1:5">
      <c r="A600" s="143" t="s">
        <v>799</v>
      </c>
      <c r="B600" s="143" t="s">
        <v>801</v>
      </c>
      <c r="C600" s="145">
        <v>0</v>
      </c>
      <c r="D600" s="146">
        <v>15</v>
      </c>
    </row>
    <row r="601" spans="1:5">
      <c r="A601" s="143" t="s">
        <v>802</v>
      </c>
      <c r="B601" s="143" t="s">
        <v>167</v>
      </c>
      <c r="C601" s="145">
        <v>403152849</v>
      </c>
      <c r="D601" s="146">
        <v>24.66</v>
      </c>
    </row>
    <row r="602" spans="1:5">
      <c r="A602" s="143" t="s">
        <v>803</v>
      </c>
      <c r="B602" s="143" t="s">
        <v>804</v>
      </c>
      <c r="C602" s="145">
        <v>126409153</v>
      </c>
      <c r="D602" s="146">
        <v>400</v>
      </c>
    </row>
    <row r="603" spans="1:5">
      <c r="A603" s="143" t="s">
        <v>803</v>
      </c>
      <c r="B603" s="143" t="s">
        <v>805</v>
      </c>
      <c r="C603" s="145">
        <v>0</v>
      </c>
      <c r="E603" s="146">
        <v>74.989999999999995</v>
      </c>
    </row>
    <row r="604" spans="1:5">
      <c r="A604" s="143" t="s">
        <v>803</v>
      </c>
      <c r="B604" s="143" t="s">
        <v>806</v>
      </c>
      <c r="C604" s="145">
        <v>0</v>
      </c>
      <c r="D604" s="146">
        <v>35</v>
      </c>
    </row>
    <row r="605" spans="1:5">
      <c r="A605" s="143" t="s">
        <v>803</v>
      </c>
      <c r="B605" s="143" t="s">
        <v>807</v>
      </c>
      <c r="C605" s="145">
        <v>0</v>
      </c>
      <c r="D605" s="146">
        <v>4.7300000000000004</v>
      </c>
    </row>
    <row r="606" spans="1:5">
      <c r="A606" s="143" t="s">
        <v>808</v>
      </c>
      <c r="B606" s="143" t="s">
        <v>809</v>
      </c>
      <c r="C606" s="145">
        <v>0</v>
      </c>
      <c r="D606" s="146">
        <v>34</v>
      </c>
    </row>
    <row r="607" spans="1:5">
      <c r="A607" s="143" t="s">
        <v>808</v>
      </c>
      <c r="B607" s="143" t="s">
        <v>810</v>
      </c>
      <c r="C607" s="145">
        <v>0</v>
      </c>
      <c r="D607" s="146">
        <v>74.989999999999995</v>
      </c>
    </row>
    <row r="608" spans="1:5">
      <c r="A608" s="143" t="s">
        <v>808</v>
      </c>
      <c r="B608" s="143" t="s">
        <v>811</v>
      </c>
      <c r="C608" s="145">
        <v>0</v>
      </c>
      <c r="D608" s="146">
        <v>4.0999999999999996</v>
      </c>
    </row>
    <row r="609" spans="1:5">
      <c r="A609" s="143" t="s">
        <v>808</v>
      </c>
      <c r="B609" s="143" t="s">
        <v>812</v>
      </c>
      <c r="C609" s="145">
        <v>0</v>
      </c>
      <c r="D609" s="146">
        <v>0.99</v>
      </c>
    </row>
    <row r="610" spans="1:5">
      <c r="A610" s="143" t="s">
        <v>813</v>
      </c>
      <c r="B610" s="143" t="s">
        <v>121</v>
      </c>
      <c r="C610" s="145">
        <v>0</v>
      </c>
      <c r="E610" s="146">
        <v>1.33</v>
      </c>
    </row>
    <row r="611" spans="1:5">
      <c r="A611" s="143" t="s">
        <v>813</v>
      </c>
      <c r="B611" s="143" t="s">
        <v>814</v>
      </c>
      <c r="C611" s="145">
        <v>126137884</v>
      </c>
      <c r="D611" s="146">
        <v>45</v>
      </c>
    </row>
    <row r="612" spans="1:5">
      <c r="A612" s="143" t="s">
        <v>813</v>
      </c>
      <c r="B612" s="143" t="s">
        <v>438</v>
      </c>
      <c r="C612" s="145">
        <v>10015174</v>
      </c>
      <c r="E612" s="146">
        <v>600</v>
      </c>
    </row>
    <row r="613" spans="1:5">
      <c r="A613" s="143" t="s">
        <v>813</v>
      </c>
      <c r="B613" s="143" t="s">
        <v>815</v>
      </c>
      <c r="C613" s="145">
        <v>126097944</v>
      </c>
      <c r="D613" s="146">
        <v>10</v>
      </c>
    </row>
    <row r="614" spans="1:5">
      <c r="A614" s="143" t="s">
        <v>813</v>
      </c>
      <c r="B614" s="143" t="s">
        <v>816</v>
      </c>
      <c r="C614" s="145">
        <v>0</v>
      </c>
      <c r="D614" s="146">
        <v>0.99</v>
      </c>
    </row>
    <row r="615" spans="1:5">
      <c r="A615" s="143" t="s">
        <v>817</v>
      </c>
      <c r="B615" s="143" t="s">
        <v>818</v>
      </c>
      <c r="C615" s="145">
        <v>0</v>
      </c>
      <c r="D615" s="146">
        <v>2.35</v>
      </c>
    </row>
    <row r="616" spans="1:5">
      <c r="A616" s="143" t="s">
        <v>819</v>
      </c>
      <c r="B616" s="143" t="s">
        <v>820</v>
      </c>
      <c r="C616" s="145">
        <v>0</v>
      </c>
      <c r="D616" s="146">
        <v>6.95</v>
      </c>
    </row>
    <row r="617" spans="1:5">
      <c r="A617" s="143" t="s">
        <v>821</v>
      </c>
      <c r="B617" s="143" t="s">
        <v>437</v>
      </c>
      <c r="C617" s="145">
        <v>125783909</v>
      </c>
      <c r="D617" s="146">
        <v>300</v>
      </c>
    </row>
    <row r="618" spans="1:5">
      <c r="A618" s="143" t="s">
        <v>821</v>
      </c>
      <c r="B618" s="143" t="s">
        <v>822</v>
      </c>
      <c r="C618" s="145">
        <v>0</v>
      </c>
      <c r="D618" s="146">
        <v>82.49</v>
      </c>
    </row>
    <row r="619" spans="1:5">
      <c r="A619" s="143" t="s">
        <v>821</v>
      </c>
      <c r="B619" s="143" t="s">
        <v>823</v>
      </c>
      <c r="C619" s="145">
        <v>0</v>
      </c>
      <c r="D619" s="146">
        <v>80.06</v>
      </c>
    </row>
    <row r="620" spans="1:5">
      <c r="A620" s="143" t="s">
        <v>821</v>
      </c>
      <c r="B620" s="143" t="s">
        <v>824</v>
      </c>
      <c r="C620" s="145">
        <v>0</v>
      </c>
      <c r="D620" s="146">
        <v>21</v>
      </c>
    </row>
    <row r="621" spans="1:5">
      <c r="A621" s="143" t="s">
        <v>821</v>
      </c>
      <c r="B621" s="143" t="s">
        <v>825</v>
      </c>
      <c r="C621" s="145">
        <v>0</v>
      </c>
      <c r="D621" s="146">
        <v>4.25</v>
      </c>
    </row>
    <row r="622" spans="1:5">
      <c r="A622" s="143" t="s">
        <v>821</v>
      </c>
      <c r="B622" s="143" t="s">
        <v>826</v>
      </c>
      <c r="C622" s="145">
        <v>0</v>
      </c>
      <c r="D622" s="146">
        <v>55.25</v>
      </c>
    </row>
    <row r="623" spans="1:5">
      <c r="A623" s="143" t="s">
        <v>821</v>
      </c>
      <c r="B623" s="143" t="s">
        <v>827</v>
      </c>
      <c r="C623" s="145">
        <v>0</v>
      </c>
      <c r="D623" s="146">
        <v>0.11</v>
      </c>
    </row>
    <row r="624" spans="1:5">
      <c r="A624" s="143" t="s">
        <v>821</v>
      </c>
      <c r="B624" s="143" t="s">
        <v>828</v>
      </c>
      <c r="C624" s="145">
        <v>0</v>
      </c>
      <c r="D624" s="146">
        <v>1.5</v>
      </c>
    </row>
    <row r="625" spans="1:5">
      <c r="A625" s="143" t="s">
        <v>821</v>
      </c>
      <c r="B625" s="143" t="s">
        <v>829</v>
      </c>
      <c r="C625" s="145">
        <v>0</v>
      </c>
      <c r="D625" s="146">
        <v>15</v>
      </c>
    </row>
    <row r="626" spans="1:5">
      <c r="A626" s="143" t="s">
        <v>821</v>
      </c>
      <c r="B626" s="143" t="s">
        <v>830</v>
      </c>
      <c r="C626" s="145">
        <v>0</v>
      </c>
      <c r="D626" s="146">
        <v>1</v>
      </c>
    </row>
    <row r="627" spans="1:5">
      <c r="A627" s="143" t="s">
        <v>821</v>
      </c>
      <c r="B627" s="143" t="s">
        <v>831</v>
      </c>
      <c r="C627" s="145">
        <v>0</v>
      </c>
      <c r="D627" s="146">
        <v>10.33</v>
      </c>
    </row>
    <row r="628" spans="1:5">
      <c r="A628" s="143" t="s">
        <v>821</v>
      </c>
      <c r="B628" s="143" t="s">
        <v>832</v>
      </c>
      <c r="C628" s="145">
        <v>0</v>
      </c>
      <c r="D628" s="146">
        <v>15</v>
      </c>
    </row>
    <row r="629" spans="1:5">
      <c r="A629" s="143" t="s">
        <v>821</v>
      </c>
      <c r="B629" s="143" t="s">
        <v>140</v>
      </c>
      <c r="C629" s="145">
        <v>0</v>
      </c>
      <c r="E629" s="146">
        <v>455.42</v>
      </c>
    </row>
    <row r="630" spans="1:5">
      <c r="A630" s="143" t="s">
        <v>833</v>
      </c>
      <c r="B630" s="143" t="s">
        <v>834</v>
      </c>
      <c r="C630" s="145">
        <v>0</v>
      </c>
      <c r="D630" s="146">
        <v>1</v>
      </c>
    </row>
    <row r="631" spans="1:5">
      <c r="A631" s="143" t="s">
        <v>833</v>
      </c>
      <c r="B631" s="143" t="s">
        <v>835</v>
      </c>
      <c r="C631" s="145">
        <v>0</v>
      </c>
      <c r="D631" s="146">
        <v>1</v>
      </c>
    </row>
    <row r="632" spans="1:5">
      <c r="A632" s="143" t="s">
        <v>833</v>
      </c>
      <c r="B632" s="143" t="s">
        <v>836</v>
      </c>
      <c r="C632" s="145">
        <v>0</v>
      </c>
      <c r="D632" s="146">
        <v>3.05</v>
      </c>
    </row>
    <row r="633" spans="1:5">
      <c r="A633" s="143" t="s">
        <v>833</v>
      </c>
      <c r="B633" s="143" t="s">
        <v>837</v>
      </c>
      <c r="C633" s="145">
        <v>0</v>
      </c>
      <c r="D633" s="146">
        <v>12.08</v>
      </c>
    </row>
    <row r="634" spans="1:5">
      <c r="A634" s="143" t="s">
        <v>838</v>
      </c>
      <c r="B634" s="143" t="s">
        <v>839</v>
      </c>
      <c r="C634" s="145">
        <v>0</v>
      </c>
      <c r="D634" s="146">
        <v>31.5</v>
      </c>
    </row>
    <row r="635" spans="1:5">
      <c r="A635" s="143" t="s">
        <v>838</v>
      </c>
      <c r="B635" s="143" t="s">
        <v>840</v>
      </c>
      <c r="C635" s="145">
        <v>0</v>
      </c>
      <c r="D635" s="146">
        <v>33.99</v>
      </c>
    </row>
    <row r="636" spans="1:5">
      <c r="A636" s="143" t="s">
        <v>838</v>
      </c>
      <c r="B636" s="143" t="s">
        <v>841</v>
      </c>
      <c r="C636" s="145">
        <v>0</v>
      </c>
      <c r="D636" s="146">
        <v>2.4500000000000002</v>
      </c>
    </row>
    <row r="637" spans="1:5">
      <c r="A637" s="143" t="s">
        <v>838</v>
      </c>
      <c r="B637" s="143" t="s">
        <v>842</v>
      </c>
      <c r="C637" s="145">
        <v>0</v>
      </c>
      <c r="D637" s="146">
        <v>19.7</v>
      </c>
    </row>
    <row r="638" spans="1:5">
      <c r="A638" s="143" t="s">
        <v>838</v>
      </c>
      <c r="B638" s="143" t="s">
        <v>843</v>
      </c>
      <c r="C638" s="145">
        <v>0</v>
      </c>
      <c r="D638" s="146">
        <v>25.3</v>
      </c>
    </row>
    <row r="639" spans="1:5">
      <c r="A639" s="143" t="s">
        <v>844</v>
      </c>
      <c r="B639" s="143" t="s">
        <v>845</v>
      </c>
      <c r="C639" s="145">
        <v>0</v>
      </c>
      <c r="D639" s="146">
        <v>2.83</v>
      </c>
    </row>
    <row r="640" spans="1:5">
      <c r="A640" s="143" t="s">
        <v>844</v>
      </c>
      <c r="B640" s="143" t="s">
        <v>846</v>
      </c>
      <c r="C640" s="145">
        <v>0</v>
      </c>
      <c r="D640" s="146">
        <v>1.05</v>
      </c>
    </row>
    <row r="641" spans="1:5">
      <c r="A641" s="143" t="s">
        <v>844</v>
      </c>
      <c r="B641" s="143" t="s">
        <v>847</v>
      </c>
      <c r="C641" s="145">
        <v>0</v>
      </c>
      <c r="D641" s="146">
        <v>15</v>
      </c>
    </row>
    <row r="642" spans="1:5">
      <c r="A642" s="143" t="s">
        <v>848</v>
      </c>
      <c r="B642" s="143" t="s">
        <v>849</v>
      </c>
      <c r="C642" s="145">
        <v>0</v>
      </c>
      <c r="D642" s="146">
        <v>4.4000000000000004</v>
      </c>
    </row>
    <row r="643" spans="1:5">
      <c r="A643" s="143" t="s">
        <v>848</v>
      </c>
      <c r="B643" s="143" t="s">
        <v>850</v>
      </c>
      <c r="C643" s="145">
        <v>0</v>
      </c>
      <c r="D643" s="146">
        <v>40</v>
      </c>
    </row>
    <row r="644" spans="1:5">
      <c r="A644" s="143" t="s">
        <v>848</v>
      </c>
      <c r="B644" s="143" t="s">
        <v>851</v>
      </c>
      <c r="C644" s="145">
        <v>0</v>
      </c>
      <c r="D644" s="146">
        <v>1.75</v>
      </c>
    </row>
    <row r="645" spans="1:5">
      <c r="A645" s="143" t="s">
        <v>848</v>
      </c>
      <c r="B645" s="143" t="s">
        <v>852</v>
      </c>
      <c r="C645" s="145">
        <v>0</v>
      </c>
      <c r="D645" s="146">
        <v>7.48</v>
      </c>
    </row>
    <row r="646" spans="1:5">
      <c r="A646" s="143" t="s">
        <v>848</v>
      </c>
      <c r="B646" s="143" t="s">
        <v>853</v>
      </c>
      <c r="C646" s="145">
        <v>0</v>
      </c>
      <c r="D646" s="146">
        <v>189.98</v>
      </c>
    </row>
    <row r="647" spans="1:5">
      <c r="A647" s="143" t="s">
        <v>854</v>
      </c>
      <c r="B647" s="143" t="s">
        <v>855</v>
      </c>
      <c r="C647" s="145">
        <v>125093744</v>
      </c>
      <c r="E647" s="146">
        <v>1</v>
      </c>
    </row>
    <row r="648" spans="1:5">
      <c r="A648" s="143" t="s">
        <v>854</v>
      </c>
      <c r="B648" s="143" t="s">
        <v>856</v>
      </c>
      <c r="C648" s="145">
        <v>0</v>
      </c>
      <c r="D648" s="146">
        <v>38.22</v>
      </c>
    </row>
    <row r="649" spans="1:5">
      <c r="A649" s="143" t="s">
        <v>854</v>
      </c>
      <c r="B649" s="143" t="s">
        <v>857</v>
      </c>
      <c r="C649" s="145">
        <v>0</v>
      </c>
      <c r="D649" s="146">
        <v>44.89</v>
      </c>
    </row>
    <row r="650" spans="1:5">
      <c r="A650" s="143" t="s">
        <v>854</v>
      </c>
      <c r="B650" s="143" t="s">
        <v>858</v>
      </c>
      <c r="C650" s="145">
        <v>0</v>
      </c>
      <c r="D650" s="146">
        <v>6.99</v>
      </c>
    </row>
    <row r="651" spans="1:5">
      <c r="A651" s="143" t="s">
        <v>854</v>
      </c>
      <c r="B651" s="143" t="s">
        <v>859</v>
      </c>
      <c r="C651" s="145">
        <v>0</v>
      </c>
      <c r="D651" s="146">
        <v>132.9</v>
      </c>
    </row>
    <row r="652" spans="1:5">
      <c r="A652" s="143" t="s">
        <v>854</v>
      </c>
      <c r="B652" s="143" t="s">
        <v>860</v>
      </c>
      <c r="C652" s="145">
        <v>125026648</v>
      </c>
      <c r="D652" s="146">
        <v>150</v>
      </c>
    </row>
    <row r="653" spans="1:5">
      <c r="A653" s="143" t="s">
        <v>861</v>
      </c>
      <c r="B653" s="143" t="s">
        <v>862</v>
      </c>
      <c r="C653" s="145">
        <v>0</v>
      </c>
      <c r="D653" s="146">
        <v>65.86</v>
      </c>
    </row>
    <row r="654" spans="1:5">
      <c r="A654" s="143" t="s">
        <v>861</v>
      </c>
      <c r="B654" s="143" t="s">
        <v>863</v>
      </c>
      <c r="C654" s="145">
        <v>0</v>
      </c>
      <c r="D654" s="146">
        <v>42.45</v>
      </c>
    </row>
    <row r="655" spans="1:5">
      <c r="A655" s="143" t="s">
        <v>861</v>
      </c>
      <c r="B655" s="143" t="s">
        <v>864</v>
      </c>
      <c r="C655" s="145">
        <v>0</v>
      </c>
      <c r="D655" s="146">
        <v>4.57</v>
      </c>
    </row>
    <row r="656" spans="1:5">
      <c r="A656" s="143" t="s">
        <v>861</v>
      </c>
      <c r="B656" s="143" t="s">
        <v>865</v>
      </c>
      <c r="C656" s="145">
        <v>0</v>
      </c>
      <c r="D656" s="146">
        <v>5.35</v>
      </c>
    </row>
    <row r="657" spans="1:5">
      <c r="A657" s="143" t="s">
        <v>866</v>
      </c>
      <c r="B657" s="143" t="s">
        <v>577</v>
      </c>
      <c r="C657" s="145">
        <v>313123525</v>
      </c>
      <c r="D657" s="146">
        <v>48.18</v>
      </c>
    </row>
    <row r="658" spans="1:5">
      <c r="A658" s="143" t="s">
        <v>866</v>
      </c>
      <c r="B658" s="143" t="s">
        <v>867</v>
      </c>
      <c r="C658" s="145">
        <v>0</v>
      </c>
      <c r="D658" s="146">
        <v>40.26</v>
      </c>
    </row>
    <row r="659" spans="1:5">
      <c r="A659" s="143" t="s">
        <v>866</v>
      </c>
      <c r="B659" s="143" t="s">
        <v>868</v>
      </c>
      <c r="C659" s="145">
        <v>0</v>
      </c>
      <c r="D659" s="146">
        <v>1</v>
      </c>
    </row>
    <row r="660" spans="1:5">
      <c r="A660" s="143" t="s">
        <v>866</v>
      </c>
      <c r="B660" s="143" t="s">
        <v>869</v>
      </c>
      <c r="C660" s="145">
        <v>0</v>
      </c>
      <c r="D660" s="146">
        <v>35</v>
      </c>
    </row>
    <row r="661" spans="1:5">
      <c r="A661" s="143" t="s">
        <v>870</v>
      </c>
      <c r="B661" s="143" t="s">
        <v>871</v>
      </c>
      <c r="C661" s="145">
        <v>0</v>
      </c>
      <c r="E661" s="146">
        <v>242.25</v>
      </c>
    </row>
    <row r="662" spans="1:5">
      <c r="A662" s="143" t="s">
        <v>870</v>
      </c>
      <c r="B662" s="143" t="s">
        <v>872</v>
      </c>
      <c r="C662" s="145">
        <v>0</v>
      </c>
      <c r="D662" s="146">
        <v>3.2</v>
      </c>
    </row>
    <row r="663" spans="1:5">
      <c r="A663" s="143" t="s">
        <v>870</v>
      </c>
      <c r="B663" s="143" t="s">
        <v>873</v>
      </c>
      <c r="C663" s="145">
        <v>0</v>
      </c>
      <c r="D663" s="146">
        <v>35</v>
      </c>
    </row>
    <row r="664" spans="1:5">
      <c r="A664" s="143" t="s">
        <v>874</v>
      </c>
      <c r="B664" s="143" t="s">
        <v>437</v>
      </c>
      <c r="C664" s="145">
        <v>124687491</v>
      </c>
      <c r="D664" s="146">
        <v>300</v>
      </c>
    </row>
    <row r="665" spans="1:5">
      <c r="A665" s="143" t="s">
        <v>874</v>
      </c>
      <c r="B665" s="143" t="s">
        <v>875</v>
      </c>
      <c r="C665" s="145">
        <v>0</v>
      </c>
      <c r="D665" s="146">
        <v>55</v>
      </c>
    </row>
    <row r="666" spans="1:5">
      <c r="A666" s="143" t="s">
        <v>874</v>
      </c>
      <c r="B666" s="143" t="s">
        <v>876</v>
      </c>
      <c r="C666" s="145">
        <v>0</v>
      </c>
      <c r="D666" s="146">
        <v>7.48</v>
      </c>
    </row>
    <row r="667" spans="1:5">
      <c r="A667" s="143" t="s">
        <v>874</v>
      </c>
      <c r="B667" s="143" t="s">
        <v>877</v>
      </c>
      <c r="C667" s="145">
        <v>0</v>
      </c>
      <c r="D667" s="146">
        <v>35</v>
      </c>
    </row>
    <row r="668" spans="1:5">
      <c r="A668" s="143" t="s">
        <v>874</v>
      </c>
      <c r="B668" s="143" t="s">
        <v>878</v>
      </c>
      <c r="C668" s="145">
        <v>0</v>
      </c>
      <c r="D668" s="146">
        <v>8.4499999999999993</v>
      </c>
    </row>
    <row r="669" spans="1:5">
      <c r="A669" s="143" t="s">
        <v>874</v>
      </c>
      <c r="B669" s="143" t="s">
        <v>879</v>
      </c>
      <c r="C669" s="145">
        <v>0</v>
      </c>
      <c r="D669" s="146">
        <v>1</v>
      </c>
    </row>
    <row r="670" spans="1:5">
      <c r="A670" s="143" t="s">
        <v>874</v>
      </c>
      <c r="B670" s="143" t="s">
        <v>880</v>
      </c>
      <c r="C670" s="145">
        <v>0</v>
      </c>
      <c r="D670" s="146">
        <v>1</v>
      </c>
    </row>
    <row r="671" spans="1:5">
      <c r="A671" s="143" t="s">
        <v>874</v>
      </c>
      <c r="B671" s="143" t="s">
        <v>881</v>
      </c>
      <c r="C671" s="145">
        <v>0</v>
      </c>
      <c r="D671" s="146">
        <v>12.4</v>
      </c>
    </row>
    <row r="672" spans="1:5">
      <c r="A672" s="143" t="s">
        <v>874</v>
      </c>
      <c r="B672" s="143" t="s">
        <v>882</v>
      </c>
      <c r="C672" s="145">
        <v>0</v>
      </c>
      <c r="D672" s="146">
        <v>14.29</v>
      </c>
    </row>
    <row r="673" spans="1:5">
      <c r="A673" s="143" t="s">
        <v>874</v>
      </c>
      <c r="B673" s="143" t="s">
        <v>883</v>
      </c>
      <c r="C673" s="145">
        <v>0</v>
      </c>
      <c r="D673" s="146">
        <v>27.54</v>
      </c>
    </row>
    <row r="674" spans="1:5">
      <c r="A674" s="143" t="s">
        <v>874</v>
      </c>
      <c r="B674" s="143" t="s">
        <v>883</v>
      </c>
      <c r="C674" s="145">
        <v>0</v>
      </c>
      <c r="D674" s="146">
        <v>12.34</v>
      </c>
    </row>
    <row r="675" spans="1:5">
      <c r="A675" s="143" t="s">
        <v>874</v>
      </c>
      <c r="B675" s="143" t="s">
        <v>884</v>
      </c>
      <c r="C675" s="145">
        <v>0</v>
      </c>
      <c r="D675" s="146">
        <v>17.05</v>
      </c>
    </row>
    <row r="676" spans="1:5">
      <c r="A676" s="143" t="s">
        <v>874</v>
      </c>
      <c r="B676" s="143" t="s">
        <v>885</v>
      </c>
      <c r="C676" s="145">
        <v>0</v>
      </c>
      <c r="D676" s="146">
        <v>46.15</v>
      </c>
    </row>
    <row r="677" spans="1:5">
      <c r="A677" s="143" t="s">
        <v>886</v>
      </c>
      <c r="B677" s="143" t="s">
        <v>887</v>
      </c>
      <c r="C677" s="145">
        <v>124517709</v>
      </c>
      <c r="D677" s="146">
        <v>3</v>
      </c>
    </row>
    <row r="678" spans="1:5">
      <c r="A678" s="143" t="s">
        <v>886</v>
      </c>
      <c r="B678" s="143" t="s">
        <v>888</v>
      </c>
      <c r="C678" s="145">
        <v>124517521</v>
      </c>
      <c r="D678" s="146">
        <v>2.5</v>
      </c>
    </row>
    <row r="679" spans="1:5">
      <c r="A679" s="143" t="s">
        <v>886</v>
      </c>
      <c r="B679" s="143" t="s">
        <v>889</v>
      </c>
      <c r="C679" s="145">
        <v>0</v>
      </c>
      <c r="D679" s="146">
        <v>11.1</v>
      </c>
    </row>
    <row r="680" spans="1:5">
      <c r="A680" s="143" t="s">
        <v>886</v>
      </c>
      <c r="B680" s="143" t="s">
        <v>890</v>
      </c>
      <c r="C680" s="145">
        <v>0</v>
      </c>
      <c r="D680" s="146">
        <v>34.1</v>
      </c>
    </row>
    <row r="681" spans="1:5">
      <c r="A681" s="143" t="s">
        <v>886</v>
      </c>
      <c r="B681" s="143" t="s">
        <v>891</v>
      </c>
      <c r="C681" s="145">
        <v>0</v>
      </c>
      <c r="D681" s="146">
        <v>3.4</v>
      </c>
    </row>
    <row r="682" spans="1:5">
      <c r="A682" s="143" t="s">
        <v>886</v>
      </c>
      <c r="B682" s="143" t="s">
        <v>892</v>
      </c>
      <c r="C682" s="145">
        <v>0</v>
      </c>
      <c r="D682" s="146">
        <v>1.5</v>
      </c>
    </row>
    <row r="683" spans="1:5">
      <c r="A683" s="143" t="s">
        <v>886</v>
      </c>
      <c r="B683" s="143" t="s">
        <v>893</v>
      </c>
      <c r="C683" s="145">
        <v>0</v>
      </c>
      <c r="D683" s="146">
        <v>4.5</v>
      </c>
    </row>
    <row r="684" spans="1:5">
      <c r="A684" s="143" t="s">
        <v>886</v>
      </c>
      <c r="B684" s="143" t="s">
        <v>140</v>
      </c>
      <c r="C684" s="145">
        <v>0</v>
      </c>
      <c r="E684" s="146">
        <v>455.3</v>
      </c>
    </row>
    <row r="685" spans="1:5">
      <c r="A685" s="143" t="s">
        <v>894</v>
      </c>
      <c r="B685" s="143" t="s">
        <v>895</v>
      </c>
      <c r="C685" s="145">
        <v>0</v>
      </c>
      <c r="D685" s="146">
        <v>1</v>
      </c>
    </row>
    <row r="686" spans="1:5">
      <c r="A686" s="143" t="s">
        <v>894</v>
      </c>
      <c r="B686" s="143" t="s">
        <v>896</v>
      </c>
      <c r="C686" s="145">
        <v>0</v>
      </c>
      <c r="D686" s="146">
        <v>35</v>
      </c>
    </row>
    <row r="687" spans="1:5">
      <c r="A687" s="143" t="s">
        <v>897</v>
      </c>
      <c r="B687" s="143" t="s">
        <v>898</v>
      </c>
      <c r="C687" s="145">
        <v>124369334</v>
      </c>
      <c r="D687" s="146">
        <v>50</v>
      </c>
    </row>
    <row r="688" spans="1:5">
      <c r="A688" s="143" t="s">
        <v>897</v>
      </c>
      <c r="B688" s="143" t="s">
        <v>899</v>
      </c>
      <c r="C688" s="145">
        <v>0</v>
      </c>
      <c r="D688" s="146">
        <v>1</v>
      </c>
    </row>
    <row r="689" spans="1:5">
      <c r="A689" s="143" t="s">
        <v>897</v>
      </c>
      <c r="B689" s="143" t="s">
        <v>900</v>
      </c>
      <c r="C689" s="145">
        <v>0</v>
      </c>
      <c r="D689" s="146">
        <v>35.979999999999997</v>
      </c>
    </row>
    <row r="690" spans="1:5">
      <c r="A690" s="143" t="s">
        <v>901</v>
      </c>
      <c r="B690" s="143" t="s">
        <v>902</v>
      </c>
      <c r="C690" s="145">
        <v>0</v>
      </c>
      <c r="D690" s="146">
        <v>16.989999999999998</v>
      </c>
    </row>
    <row r="691" spans="1:5">
      <c r="A691" s="143" t="s">
        <v>903</v>
      </c>
      <c r="B691" s="143" t="s">
        <v>904</v>
      </c>
      <c r="C691" s="145">
        <v>0</v>
      </c>
      <c r="D691" s="146">
        <v>23.88</v>
      </c>
    </row>
    <row r="692" spans="1:5">
      <c r="A692" s="143" t="s">
        <v>903</v>
      </c>
      <c r="B692" s="143" t="s">
        <v>905</v>
      </c>
      <c r="C692" s="145">
        <v>0</v>
      </c>
      <c r="D692" s="146">
        <v>75</v>
      </c>
    </row>
    <row r="693" spans="1:5">
      <c r="A693" s="143" t="s">
        <v>903</v>
      </c>
      <c r="B693" s="143" t="s">
        <v>906</v>
      </c>
      <c r="C693" s="145">
        <v>0</v>
      </c>
      <c r="D693" s="146">
        <v>10.55</v>
      </c>
    </row>
    <row r="694" spans="1:5">
      <c r="A694" s="143" t="s">
        <v>903</v>
      </c>
      <c r="B694" s="143" t="s">
        <v>907</v>
      </c>
      <c r="C694" s="145">
        <v>0</v>
      </c>
      <c r="D694" s="146">
        <v>0.35</v>
      </c>
    </row>
    <row r="695" spans="1:5">
      <c r="A695" s="143" t="s">
        <v>903</v>
      </c>
      <c r="B695" s="143" t="s">
        <v>908</v>
      </c>
      <c r="C695" s="145">
        <v>0</v>
      </c>
      <c r="D695" s="146">
        <v>3.02</v>
      </c>
    </row>
    <row r="696" spans="1:5">
      <c r="A696" s="143" t="s">
        <v>903</v>
      </c>
      <c r="B696" s="143" t="s">
        <v>909</v>
      </c>
      <c r="C696" s="145">
        <v>0</v>
      </c>
      <c r="D696" s="146">
        <v>4.5</v>
      </c>
    </row>
    <row r="697" spans="1:5">
      <c r="A697" s="143" t="s">
        <v>910</v>
      </c>
      <c r="B697" s="143" t="s">
        <v>911</v>
      </c>
      <c r="C697" s="145">
        <v>0</v>
      </c>
      <c r="D697" s="146">
        <v>4.7300000000000004</v>
      </c>
    </row>
    <row r="698" spans="1:5">
      <c r="A698" s="143" t="s">
        <v>912</v>
      </c>
      <c r="B698" s="143" t="s">
        <v>913</v>
      </c>
      <c r="C698" s="145">
        <v>124038978</v>
      </c>
      <c r="D698" s="146">
        <v>20</v>
      </c>
    </row>
    <row r="699" spans="1:5">
      <c r="A699" s="143" t="s">
        <v>912</v>
      </c>
      <c r="B699" s="143" t="s">
        <v>914</v>
      </c>
      <c r="C699" s="145">
        <v>0</v>
      </c>
      <c r="D699" s="146">
        <v>0.99</v>
      </c>
    </row>
    <row r="700" spans="1:5">
      <c r="A700" s="143" t="s">
        <v>912</v>
      </c>
      <c r="B700" s="143" t="s">
        <v>915</v>
      </c>
      <c r="C700" s="145">
        <v>0</v>
      </c>
      <c r="D700" s="146">
        <v>4.25</v>
      </c>
    </row>
    <row r="701" spans="1:5">
      <c r="A701" s="143" t="s">
        <v>912</v>
      </c>
      <c r="B701" s="143" t="s">
        <v>916</v>
      </c>
      <c r="C701" s="145">
        <v>0</v>
      </c>
      <c r="D701" s="146">
        <v>0.35</v>
      </c>
    </row>
    <row r="702" spans="1:5">
      <c r="A702" s="143" t="s">
        <v>912</v>
      </c>
      <c r="B702" s="143" t="s">
        <v>917</v>
      </c>
      <c r="C702" s="145">
        <v>0</v>
      </c>
      <c r="D702" s="146">
        <v>5.25</v>
      </c>
    </row>
    <row r="703" spans="1:5">
      <c r="A703" s="143" t="s">
        <v>912</v>
      </c>
      <c r="B703" s="143" t="s">
        <v>918</v>
      </c>
      <c r="C703" s="145">
        <v>0</v>
      </c>
      <c r="D703" s="146">
        <v>5</v>
      </c>
    </row>
    <row r="704" spans="1:5">
      <c r="A704" s="143" t="s">
        <v>919</v>
      </c>
      <c r="B704" s="143" t="s">
        <v>121</v>
      </c>
      <c r="C704" s="145">
        <v>0</v>
      </c>
      <c r="E704" s="146">
        <v>1.68</v>
      </c>
    </row>
    <row r="705" spans="1:5">
      <c r="A705" s="143" t="s">
        <v>919</v>
      </c>
      <c r="B705" s="143" t="s">
        <v>920</v>
      </c>
      <c r="C705" s="145">
        <v>0</v>
      </c>
      <c r="D705" s="146">
        <v>4.05</v>
      </c>
    </row>
    <row r="706" spans="1:5">
      <c r="A706" s="143" t="s">
        <v>919</v>
      </c>
      <c r="B706" s="143" t="s">
        <v>921</v>
      </c>
      <c r="C706" s="145">
        <v>0</v>
      </c>
      <c r="D706" s="146">
        <v>2.88</v>
      </c>
    </row>
    <row r="707" spans="1:5">
      <c r="A707" s="143" t="s">
        <v>919</v>
      </c>
      <c r="B707" s="143" t="s">
        <v>922</v>
      </c>
      <c r="C707" s="145">
        <v>0</v>
      </c>
      <c r="D707" s="146">
        <v>9</v>
      </c>
    </row>
    <row r="708" spans="1:5">
      <c r="A708" s="143" t="s">
        <v>923</v>
      </c>
      <c r="B708" s="143" t="s">
        <v>924</v>
      </c>
      <c r="C708" s="145">
        <v>123713598</v>
      </c>
      <c r="E708" s="146">
        <v>5.25</v>
      </c>
    </row>
    <row r="709" spans="1:5">
      <c r="A709" s="143" t="s">
        <v>923</v>
      </c>
      <c r="B709" s="143" t="s">
        <v>437</v>
      </c>
      <c r="C709" s="145">
        <v>123688401</v>
      </c>
      <c r="D709" s="146">
        <v>400</v>
      </c>
    </row>
    <row r="710" spans="1:5">
      <c r="A710" s="143" t="s">
        <v>923</v>
      </c>
      <c r="B710" s="143" t="s">
        <v>925</v>
      </c>
      <c r="C710" s="145">
        <v>123683317</v>
      </c>
      <c r="D710" s="146">
        <v>10</v>
      </c>
    </row>
    <row r="711" spans="1:5">
      <c r="A711" s="143" t="s">
        <v>923</v>
      </c>
      <c r="B711" s="143" t="s">
        <v>926</v>
      </c>
      <c r="C711" s="145">
        <v>0</v>
      </c>
      <c r="D711" s="146">
        <v>0.99</v>
      </c>
    </row>
    <row r="712" spans="1:5">
      <c r="A712" s="143" t="s">
        <v>923</v>
      </c>
      <c r="B712" s="143" t="s">
        <v>927</v>
      </c>
      <c r="C712" s="145">
        <v>0</v>
      </c>
      <c r="D712" s="146">
        <v>24.96</v>
      </c>
    </row>
    <row r="713" spans="1:5">
      <c r="A713" s="143" t="s">
        <v>928</v>
      </c>
      <c r="B713" s="143" t="s">
        <v>929</v>
      </c>
      <c r="C713" s="145">
        <v>0</v>
      </c>
      <c r="D713" s="146">
        <v>14</v>
      </c>
    </row>
    <row r="714" spans="1:5">
      <c r="A714" s="143" t="s">
        <v>928</v>
      </c>
      <c r="B714" s="143" t="s">
        <v>930</v>
      </c>
      <c r="C714" s="145">
        <v>0</v>
      </c>
      <c r="D714" s="146">
        <v>12.5</v>
      </c>
    </row>
    <row r="715" spans="1:5">
      <c r="A715" s="143" t="s">
        <v>928</v>
      </c>
      <c r="B715" s="143" t="s">
        <v>931</v>
      </c>
      <c r="C715" s="145">
        <v>0</v>
      </c>
      <c r="D715" s="146">
        <v>75</v>
      </c>
    </row>
    <row r="716" spans="1:5">
      <c r="A716" s="143" t="s">
        <v>928</v>
      </c>
      <c r="B716" s="143" t="s">
        <v>932</v>
      </c>
      <c r="C716" s="145">
        <v>0</v>
      </c>
      <c r="D716" s="146">
        <v>4.5</v>
      </c>
    </row>
    <row r="717" spans="1:5">
      <c r="A717" s="143" t="s">
        <v>933</v>
      </c>
      <c r="B717" s="143" t="s">
        <v>934</v>
      </c>
      <c r="C717" s="145">
        <v>0</v>
      </c>
      <c r="D717" s="146">
        <v>11</v>
      </c>
    </row>
    <row r="718" spans="1:5">
      <c r="A718" s="143" t="s">
        <v>933</v>
      </c>
      <c r="B718" s="143" t="s">
        <v>935</v>
      </c>
      <c r="C718" s="145">
        <v>0</v>
      </c>
      <c r="D718" s="146">
        <v>45.59</v>
      </c>
    </row>
    <row r="719" spans="1:5">
      <c r="A719" s="143" t="s">
        <v>933</v>
      </c>
      <c r="B719" s="143" t="s">
        <v>140</v>
      </c>
      <c r="C719" s="145">
        <v>0</v>
      </c>
      <c r="E719" s="146">
        <v>697.42</v>
      </c>
    </row>
    <row r="720" spans="1:5">
      <c r="A720" s="143" t="s">
        <v>936</v>
      </c>
      <c r="B720" s="143" t="s">
        <v>937</v>
      </c>
      <c r="C720" s="145">
        <v>123274385</v>
      </c>
      <c r="D720" s="146">
        <v>10</v>
      </c>
    </row>
    <row r="721" spans="1:4">
      <c r="A721" s="143" t="s">
        <v>936</v>
      </c>
      <c r="B721" s="143" t="s">
        <v>938</v>
      </c>
      <c r="C721" s="145">
        <v>0</v>
      </c>
      <c r="D721" s="146">
        <v>15.29</v>
      </c>
    </row>
    <row r="722" spans="1:4">
      <c r="A722" s="143" t="s">
        <v>936</v>
      </c>
      <c r="B722" s="143" t="s">
        <v>939</v>
      </c>
      <c r="C722" s="145">
        <v>0</v>
      </c>
      <c r="D722" s="146">
        <v>35</v>
      </c>
    </row>
    <row r="723" spans="1:4">
      <c r="A723" s="143" t="s">
        <v>940</v>
      </c>
      <c r="B723" s="143" t="s">
        <v>941</v>
      </c>
      <c r="C723" s="145">
        <v>0</v>
      </c>
      <c r="D723" s="146">
        <v>26.75</v>
      </c>
    </row>
    <row r="724" spans="1:4">
      <c r="A724" s="143" t="s">
        <v>940</v>
      </c>
      <c r="B724" s="143" t="s">
        <v>942</v>
      </c>
      <c r="C724" s="145">
        <v>0</v>
      </c>
      <c r="D724" s="146">
        <v>3.35</v>
      </c>
    </row>
    <row r="725" spans="1:4">
      <c r="A725" s="143" t="s">
        <v>940</v>
      </c>
      <c r="B725" s="143" t="s">
        <v>943</v>
      </c>
      <c r="C725" s="145">
        <v>0</v>
      </c>
      <c r="D725" s="146">
        <v>9</v>
      </c>
    </row>
    <row r="726" spans="1:4">
      <c r="A726" s="143" t="s">
        <v>944</v>
      </c>
      <c r="B726" s="143" t="s">
        <v>945</v>
      </c>
      <c r="C726" s="145">
        <v>0</v>
      </c>
      <c r="D726" s="146">
        <v>3</v>
      </c>
    </row>
    <row r="727" spans="1:4">
      <c r="A727" s="143" t="s">
        <v>944</v>
      </c>
      <c r="B727" s="143" t="s">
        <v>946</v>
      </c>
      <c r="C727" s="145">
        <v>0</v>
      </c>
      <c r="D727" s="146">
        <v>25.5</v>
      </c>
    </row>
    <row r="728" spans="1:4">
      <c r="A728" s="143" t="s">
        <v>944</v>
      </c>
      <c r="B728" s="143" t="s">
        <v>947</v>
      </c>
      <c r="C728" s="145">
        <v>0</v>
      </c>
      <c r="D728" s="146">
        <v>3.86</v>
      </c>
    </row>
    <row r="729" spans="1:4">
      <c r="A729" s="143" t="s">
        <v>944</v>
      </c>
      <c r="B729" s="143" t="s">
        <v>948</v>
      </c>
      <c r="C729" s="145">
        <v>0</v>
      </c>
      <c r="D729" s="146">
        <v>3.38</v>
      </c>
    </row>
    <row r="730" spans="1:4">
      <c r="A730" s="143" t="s">
        <v>949</v>
      </c>
      <c r="B730" s="143" t="s">
        <v>950</v>
      </c>
      <c r="C730" s="145">
        <v>0</v>
      </c>
      <c r="D730" s="146">
        <v>0.11</v>
      </c>
    </row>
    <row r="731" spans="1:4">
      <c r="A731" s="143" t="s">
        <v>949</v>
      </c>
      <c r="B731" s="143" t="s">
        <v>951</v>
      </c>
      <c r="C731" s="145">
        <v>0</v>
      </c>
      <c r="D731" s="146">
        <v>1.5</v>
      </c>
    </row>
    <row r="732" spans="1:4">
      <c r="A732" s="143" t="s">
        <v>949</v>
      </c>
      <c r="B732" s="143" t="s">
        <v>952</v>
      </c>
      <c r="C732" s="145">
        <v>0</v>
      </c>
      <c r="D732" s="146">
        <v>35</v>
      </c>
    </row>
    <row r="733" spans="1:4">
      <c r="A733" s="143" t="s">
        <v>949</v>
      </c>
      <c r="B733" s="143" t="s">
        <v>953</v>
      </c>
      <c r="C733" s="145">
        <v>0</v>
      </c>
      <c r="D733" s="146">
        <v>2.9</v>
      </c>
    </row>
    <row r="734" spans="1:4">
      <c r="A734" s="143" t="s">
        <v>949</v>
      </c>
      <c r="B734" s="143" t="s">
        <v>954</v>
      </c>
      <c r="C734" s="145">
        <v>0</v>
      </c>
      <c r="D734" s="146">
        <v>1</v>
      </c>
    </row>
    <row r="735" spans="1:4">
      <c r="A735" s="143" t="s">
        <v>949</v>
      </c>
      <c r="B735" s="143" t="s">
        <v>955</v>
      </c>
      <c r="C735" s="145">
        <v>0</v>
      </c>
      <c r="D735" s="146">
        <v>1.5</v>
      </c>
    </row>
    <row r="736" spans="1:4">
      <c r="A736" s="143" t="s">
        <v>949</v>
      </c>
      <c r="B736" s="143" t="s">
        <v>956</v>
      </c>
      <c r="C736" s="145">
        <v>0</v>
      </c>
      <c r="D736" s="146">
        <v>8.35</v>
      </c>
    </row>
    <row r="737" spans="1:5">
      <c r="A737" s="143" t="s">
        <v>949</v>
      </c>
      <c r="B737" s="143" t="s">
        <v>957</v>
      </c>
      <c r="C737" s="145">
        <v>0</v>
      </c>
      <c r="D737" s="146">
        <v>3</v>
      </c>
    </row>
    <row r="738" spans="1:5">
      <c r="A738" s="143" t="s">
        <v>949</v>
      </c>
      <c r="B738" s="143" t="s">
        <v>958</v>
      </c>
      <c r="C738" s="145">
        <v>0</v>
      </c>
      <c r="D738" s="146">
        <v>2.71</v>
      </c>
    </row>
    <row r="739" spans="1:5">
      <c r="A739" s="143" t="s">
        <v>949</v>
      </c>
      <c r="B739" s="143" t="s">
        <v>959</v>
      </c>
      <c r="C739" s="145">
        <v>0</v>
      </c>
      <c r="D739" s="146">
        <v>25.36</v>
      </c>
    </row>
    <row r="740" spans="1:5">
      <c r="A740" s="143" t="s">
        <v>960</v>
      </c>
      <c r="B740" s="143" t="s">
        <v>961</v>
      </c>
      <c r="C740" s="145">
        <v>0</v>
      </c>
      <c r="D740" s="146">
        <v>5.99</v>
      </c>
    </row>
    <row r="741" spans="1:5">
      <c r="A741" s="143" t="s">
        <v>960</v>
      </c>
      <c r="B741" s="143" t="s">
        <v>140</v>
      </c>
      <c r="C741" s="145">
        <v>0</v>
      </c>
      <c r="E741" s="146">
        <v>498.04</v>
      </c>
    </row>
    <row r="742" spans="1:5">
      <c r="A742" s="143" t="s">
        <v>962</v>
      </c>
      <c r="B742" s="143" t="s">
        <v>963</v>
      </c>
      <c r="C742" s="145">
        <v>0</v>
      </c>
      <c r="D742" s="146">
        <v>3.29</v>
      </c>
    </row>
    <row r="743" spans="1:5">
      <c r="A743" s="143" t="s">
        <v>962</v>
      </c>
      <c r="B743" s="143" t="s">
        <v>964</v>
      </c>
      <c r="C743" s="145">
        <v>0</v>
      </c>
      <c r="D743" s="146">
        <v>1.7</v>
      </c>
    </row>
    <row r="744" spans="1:5">
      <c r="A744" s="143" t="s">
        <v>962</v>
      </c>
      <c r="B744" s="143" t="s">
        <v>965</v>
      </c>
      <c r="C744" s="145">
        <v>0</v>
      </c>
      <c r="D744" s="146">
        <v>11</v>
      </c>
    </row>
    <row r="745" spans="1:5">
      <c r="A745" s="143" t="s">
        <v>962</v>
      </c>
      <c r="B745" s="143" t="s">
        <v>966</v>
      </c>
      <c r="C745" s="145">
        <v>0</v>
      </c>
      <c r="D745" s="146">
        <v>40.75</v>
      </c>
    </row>
    <row r="746" spans="1:5">
      <c r="A746" s="143" t="s">
        <v>962</v>
      </c>
      <c r="B746" s="143" t="s">
        <v>967</v>
      </c>
      <c r="C746" s="145">
        <v>0</v>
      </c>
      <c r="D746" s="146">
        <v>142</v>
      </c>
    </row>
    <row r="747" spans="1:5">
      <c r="A747" s="143" t="s">
        <v>962</v>
      </c>
      <c r="B747" s="143" t="s">
        <v>968</v>
      </c>
      <c r="C747" s="145">
        <v>0</v>
      </c>
      <c r="D747" s="146">
        <v>4.5</v>
      </c>
    </row>
    <row r="748" spans="1:5">
      <c r="A748" s="143" t="s">
        <v>962</v>
      </c>
      <c r="B748" s="143" t="s">
        <v>969</v>
      </c>
      <c r="C748" s="145">
        <v>0</v>
      </c>
      <c r="D748" s="146">
        <v>40.659999999999997</v>
      </c>
    </row>
    <row r="749" spans="1:5">
      <c r="A749" s="143" t="s">
        <v>962</v>
      </c>
      <c r="B749" s="143" t="s">
        <v>970</v>
      </c>
      <c r="C749" s="145">
        <v>0</v>
      </c>
      <c r="D749" s="146">
        <v>122.79</v>
      </c>
    </row>
    <row r="750" spans="1:5">
      <c r="A750" s="143" t="s">
        <v>962</v>
      </c>
      <c r="B750" s="143" t="s">
        <v>971</v>
      </c>
      <c r="C750" s="145">
        <v>0</v>
      </c>
      <c r="D750" s="146">
        <v>3</v>
      </c>
    </row>
    <row r="751" spans="1:5">
      <c r="A751" s="143" t="s">
        <v>962</v>
      </c>
      <c r="B751" s="143" t="s">
        <v>972</v>
      </c>
      <c r="C751" s="145">
        <v>0</v>
      </c>
      <c r="D751" s="146">
        <v>4.5</v>
      </c>
    </row>
    <row r="752" spans="1:5">
      <c r="A752" s="143" t="s">
        <v>962</v>
      </c>
      <c r="B752" s="143" t="s">
        <v>865</v>
      </c>
      <c r="C752" s="145">
        <v>0</v>
      </c>
      <c r="D752" s="146">
        <v>5.35</v>
      </c>
    </row>
    <row r="753" spans="1:5">
      <c r="A753" s="143" t="s">
        <v>962</v>
      </c>
      <c r="B753" s="143" t="s">
        <v>973</v>
      </c>
      <c r="C753" s="145">
        <v>122558320</v>
      </c>
      <c r="D753" s="146">
        <v>30</v>
      </c>
    </row>
    <row r="754" spans="1:5">
      <c r="A754" s="143" t="s">
        <v>974</v>
      </c>
      <c r="B754" s="143" t="s">
        <v>975</v>
      </c>
      <c r="C754" s="145">
        <v>122422271</v>
      </c>
      <c r="E754" s="146">
        <v>8.68</v>
      </c>
    </row>
    <row r="755" spans="1:5">
      <c r="A755" s="143" t="s">
        <v>974</v>
      </c>
      <c r="B755" s="143" t="s">
        <v>976</v>
      </c>
      <c r="C755" s="145">
        <v>0</v>
      </c>
      <c r="D755" s="146">
        <v>3</v>
      </c>
    </row>
    <row r="756" spans="1:5">
      <c r="A756" s="143" t="s">
        <v>974</v>
      </c>
      <c r="B756" s="143" t="s">
        <v>977</v>
      </c>
      <c r="C756" s="145">
        <v>0</v>
      </c>
      <c r="D756" s="146">
        <v>1.55</v>
      </c>
    </row>
    <row r="757" spans="1:5">
      <c r="A757" s="143" t="s">
        <v>974</v>
      </c>
      <c r="B757" s="143" t="s">
        <v>978</v>
      </c>
      <c r="C757" s="145">
        <v>0</v>
      </c>
      <c r="D757" s="146">
        <v>1.55</v>
      </c>
    </row>
    <row r="758" spans="1:5">
      <c r="A758" s="143" t="s">
        <v>974</v>
      </c>
      <c r="B758" s="143" t="s">
        <v>979</v>
      </c>
      <c r="C758" s="145">
        <v>0</v>
      </c>
      <c r="D758" s="146">
        <v>10.5</v>
      </c>
    </row>
    <row r="759" spans="1:5">
      <c r="A759" s="143" t="s">
        <v>974</v>
      </c>
      <c r="B759" s="143" t="s">
        <v>980</v>
      </c>
      <c r="C759" s="145">
        <v>0</v>
      </c>
      <c r="D759" s="146">
        <v>12.42</v>
      </c>
    </row>
    <row r="760" spans="1:5">
      <c r="A760" s="143" t="s">
        <v>974</v>
      </c>
      <c r="B760" s="143" t="s">
        <v>981</v>
      </c>
      <c r="C760" s="145">
        <v>0</v>
      </c>
      <c r="D760" s="146">
        <v>15</v>
      </c>
    </row>
    <row r="761" spans="1:5">
      <c r="A761" s="143" t="s">
        <v>974</v>
      </c>
      <c r="B761" s="143" t="s">
        <v>982</v>
      </c>
      <c r="C761" s="145">
        <v>122340948</v>
      </c>
      <c r="E761" s="146">
        <v>40</v>
      </c>
    </row>
    <row r="762" spans="1:5">
      <c r="A762" s="143" t="s">
        <v>974</v>
      </c>
      <c r="B762" s="143" t="s">
        <v>140</v>
      </c>
      <c r="C762" s="145">
        <v>0</v>
      </c>
      <c r="E762" s="146">
        <v>697.27</v>
      </c>
    </row>
    <row r="763" spans="1:5">
      <c r="A763" s="143" t="s">
        <v>983</v>
      </c>
      <c r="B763" s="143" t="s">
        <v>984</v>
      </c>
      <c r="C763" s="145">
        <v>0</v>
      </c>
      <c r="D763" s="146">
        <v>2</v>
      </c>
    </row>
    <row r="764" spans="1:5">
      <c r="A764" s="143" t="s">
        <v>983</v>
      </c>
      <c r="B764" s="143" t="s">
        <v>985</v>
      </c>
      <c r="C764" s="145">
        <v>0</v>
      </c>
      <c r="D764" s="146">
        <v>1</v>
      </c>
    </row>
    <row r="765" spans="1:5">
      <c r="A765" s="143" t="s">
        <v>983</v>
      </c>
      <c r="B765" s="143" t="s">
        <v>986</v>
      </c>
      <c r="C765" s="145">
        <v>0</v>
      </c>
      <c r="D765" s="146">
        <v>8.49</v>
      </c>
    </row>
    <row r="766" spans="1:5">
      <c r="A766" s="143" t="s">
        <v>983</v>
      </c>
      <c r="B766" s="143" t="s">
        <v>987</v>
      </c>
      <c r="C766" s="145">
        <v>0</v>
      </c>
      <c r="D766" s="146">
        <v>6</v>
      </c>
    </row>
    <row r="767" spans="1:5">
      <c r="A767" s="143" t="s">
        <v>988</v>
      </c>
      <c r="B767" s="143" t="s">
        <v>989</v>
      </c>
      <c r="C767" s="145">
        <v>0</v>
      </c>
      <c r="D767" s="146">
        <v>3.25</v>
      </c>
    </row>
    <row r="768" spans="1:5">
      <c r="A768" s="143" t="s">
        <v>990</v>
      </c>
      <c r="B768" s="143" t="s">
        <v>991</v>
      </c>
      <c r="C768" s="145">
        <v>122012124</v>
      </c>
      <c r="E768" s="146">
        <v>1</v>
      </c>
    </row>
    <row r="769" spans="1:5">
      <c r="A769" s="143" t="s">
        <v>990</v>
      </c>
      <c r="B769" s="143" t="s">
        <v>992</v>
      </c>
      <c r="C769" s="145">
        <v>0</v>
      </c>
      <c r="D769" s="146">
        <v>2.88</v>
      </c>
    </row>
    <row r="770" spans="1:5">
      <c r="A770" s="143" t="s">
        <v>990</v>
      </c>
      <c r="B770" s="143" t="s">
        <v>993</v>
      </c>
      <c r="C770" s="145">
        <v>0</v>
      </c>
      <c r="D770" s="146">
        <v>35</v>
      </c>
    </row>
    <row r="771" spans="1:5">
      <c r="A771" s="143" t="s">
        <v>990</v>
      </c>
      <c r="B771" s="143" t="s">
        <v>994</v>
      </c>
      <c r="C771" s="145">
        <v>0</v>
      </c>
      <c r="D771" s="146">
        <v>2.39</v>
      </c>
    </row>
    <row r="772" spans="1:5">
      <c r="A772" s="143" t="s">
        <v>990</v>
      </c>
      <c r="B772" s="143" t="s">
        <v>995</v>
      </c>
      <c r="C772" s="145">
        <v>0</v>
      </c>
      <c r="D772" s="146">
        <v>5.5</v>
      </c>
    </row>
    <row r="773" spans="1:5">
      <c r="A773" s="143" t="s">
        <v>990</v>
      </c>
      <c r="B773" s="143" t="s">
        <v>996</v>
      </c>
      <c r="C773" s="145">
        <v>0</v>
      </c>
      <c r="D773" s="146">
        <v>20.99</v>
      </c>
    </row>
    <row r="774" spans="1:5">
      <c r="A774" s="143" t="s">
        <v>990</v>
      </c>
      <c r="B774" s="143" t="s">
        <v>997</v>
      </c>
      <c r="C774" s="145">
        <v>0</v>
      </c>
      <c r="D774" s="146">
        <v>6</v>
      </c>
    </row>
    <row r="775" spans="1:5">
      <c r="A775" s="143" t="s">
        <v>990</v>
      </c>
      <c r="B775" s="143" t="s">
        <v>998</v>
      </c>
      <c r="C775" s="145">
        <v>0</v>
      </c>
      <c r="D775" s="146">
        <v>15</v>
      </c>
    </row>
    <row r="776" spans="1:5">
      <c r="A776" s="143" t="s">
        <v>999</v>
      </c>
      <c r="B776" s="143" t="s">
        <v>1000</v>
      </c>
      <c r="C776" s="145">
        <v>0</v>
      </c>
      <c r="D776" s="146">
        <v>0.35</v>
      </c>
    </row>
    <row r="777" spans="1:5">
      <c r="A777" s="143" t="s">
        <v>999</v>
      </c>
      <c r="B777" s="143" t="s">
        <v>1001</v>
      </c>
      <c r="C777" s="145">
        <v>0</v>
      </c>
      <c r="D777" s="146">
        <v>21.29</v>
      </c>
    </row>
    <row r="778" spans="1:5">
      <c r="A778" s="143" t="s">
        <v>999</v>
      </c>
      <c r="B778" s="143" t="s">
        <v>1002</v>
      </c>
      <c r="C778" s="145">
        <v>0</v>
      </c>
      <c r="D778" s="146">
        <v>4.7300000000000004</v>
      </c>
    </row>
    <row r="779" spans="1:5">
      <c r="A779" s="143" t="s">
        <v>1003</v>
      </c>
      <c r="B779" s="143" t="s">
        <v>1004</v>
      </c>
      <c r="C779" s="145">
        <v>0</v>
      </c>
      <c r="D779" s="146">
        <v>0.99</v>
      </c>
    </row>
    <row r="780" spans="1:5">
      <c r="A780" s="143" t="s">
        <v>1003</v>
      </c>
      <c r="B780" s="143" t="s">
        <v>1005</v>
      </c>
      <c r="C780" s="145">
        <v>121734668</v>
      </c>
      <c r="D780" s="146">
        <v>4</v>
      </c>
    </row>
    <row r="781" spans="1:5">
      <c r="A781" s="143" t="s">
        <v>1003</v>
      </c>
      <c r="B781" s="143" t="s">
        <v>1006</v>
      </c>
      <c r="C781" s="145">
        <v>121734178</v>
      </c>
      <c r="D781" s="146">
        <v>0.6</v>
      </c>
    </row>
    <row r="782" spans="1:5">
      <c r="A782" s="143" t="s">
        <v>1003</v>
      </c>
      <c r="B782" s="143" t="s">
        <v>1007</v>
      </c>
      <c r="C782" s="145">
        <v>0</v>
      </c>
      <c r="D782" s="146">
        <v>245</v>
      </c>
    </row>
    <row r="783" spans="1:5">
      <c r="A783" s="143" t="s">
        <v>1008</v>
      </c>
      <c r="B783" s="143" t="s">
        <v>121</v>
      </c>
      <c r="C783" s="145">
        <v>0</v>
      </c>
      <c r="E783" s="146">
        <v>2.33</v>
      </c>
    </row>
    <row r="784" spans="1:5">
      <c r="A784" s="143" t="s">
        <v>1008</v>
      </c>
      <c r="B784" s="143" t="s">
        <v>1009</v>
      </c>
      <c r="C784" s="145">
        <v>0</v>
      </c>
      <c r="D784" s="146">
        <v>7.48</v>
      </c>
    </row>
    <row r="785" spans="1:4">
      <c r="A785" s="143" t="s">
        <v>1008</v>
      </c>
      <c r="B785" s="143" t="s">
        <v>1010</v>
      </c>
      <c r="C785" s="145">
        <v>0</v>
      </c>
      <c r="D785" s="146">
        <v>35.31</v>
      </c>
    </row>
    <row r="786" spans="1:4">
      <c r="A786" s="143" t="s">
        <v>1008</v>
      </c>
      <c r="B786" s="143" t="s">
        <v>1011</v>
      </c>
      <c r="C786" s="145">
        <v>0</v>
      </c>
      <c r="D786" s="146">
        <v>14</v>
      </c>
    </row>
    <row r="787" spans="1:4">
      <c r="A787" s="143" t="s">
        <v>1008</v>
      </c>
      <c r="B787" s="143" t="s">
        <v>1012</v>
      </c>
      <c r="C787" s="145">
        <v>0</v>
      </c>
      <c r="D787" s="146">
        <v>3.1</v>
      </c>
    </row>
    <row r="788" spans="1:4">
      <c r="A788" s="143" t="s">
        <v>1008</v>
      </c>
      <c r="B788" s="143" t="s">
        <v>1013</v>
      </c>
      <c r="C788" s="145">
        <v>0</v>
      </c>
      <c r="D788" s="146">
        <v>47.85</v>
      </c>
    </row>
    <row r="789" spans="1:4">
      <c r="A789" s="143" t="s">
        <v>1008</v>
      </c>
      <c r="B789" s="143" t="s">
        <v>1014</v>
      </c>
      <c r="C789" s="145">
        <v>0</v>
      </c>
      <c r="D789" s="146">
        <v>93.5</v>
      </c>
    </row>
    <row r="790" spans="1:4">
      <c r="A790" s="143" t="s">
        <v>1008</v>
      </c>
      <c r="B790" s="143" t="s">
        <v>1015</v>
      </c>
      <c r="C790" s="145">
        <v>0</v>
      </c>
      <c r="D790" s="146">
        <v>18.420000000000002</v>
      </c>
    </row>
    <row r="791" spans="1:4">
      <c r="A791" s="143" t="s">
        <v>1016</v>
      </c>
      <c r="B791" s="143" t="s">
        <v>1017</v>
      </c>
      <c r="C791" s="145">
        <v>0</v>
      </c>
      <c r="D791" s="146">
        <v>5.26</v>
      </c>
    </row>
    <row r="792" spans="1:4">
      <c r="A792" s="143" t="s">
        <v>1016</v>
      </c>
      <c r="B792" s="143" t="s">
        <v>1018</v>
      </c>
      <c r="C792" s="145">
        <v>0</v>
      </c>
      <c r="D792" s="146">
        <v>3.7</v>
      </c>
    </row>
    <row r="793" spans="1:4">
      <c r="A793" s="143" t="s">
        <v>1016</v>
      </c>
      <c r="B793" s="143" t="s">
        <v>1019</v>
      </c>
      <c r="C793" s="145">
        <v>0</v>
      </c>
      <c r="D793" s="146">
        <v>3.35</v>
      </c>
    </row>
    <row r="794" spans="1:4">
      <c r="A794" s="143" t="s">
        <v>1016</v>
      </c>
      <c r="B794" s="143" t="s">
        <v>1020</v>
      </c>
      <c r="C794" s="145">
        <v>0</v>
      </c>
      <c r="D794" s="146">
        <v>5.92</v>
      </c>
    </row>
    <row r="795" spans="1:4">
      <c r="A795" s="143" t="s">
        <v>1021</v>
      </c>
      <c r="B795" s="143" t="s">
        <v>1022</v>
      </c>
      <c r="C795" s="145">
        <v>0</v>
      </c>
      <c r="D795" s="146">
        <v>1.5</v>
      </c>
    </row>
    <row r="796" spans="1:4">
      <c r="A796" s="143" t="s">
        <v>1021</v>
      </c>
      <c r="B796" s="143" t="s">
        <v>1023</v>
      </c>
      <c r="C796" s="145">
        <v>0</v>
      </c>
      <c r="D796" s="146">
        <v>15</v>
      </c>
    </row>
    <row r="797" spans="1:4">
      <c r="A797" s="143" t="s">
        <v>1021</v>
      </c>
      <c r="B797" s="143" t="s">
        <v>1024</v>
      </c>
      <c r="C797" s="145">
        <v>0</v>
      </c>
      <c r="D797" s="146">
        <v>0.99</v>
      </c>
    </row>
    <row r="798" spans="1:4">
      <c r="A798" s="143" t="s">
        <v>1021</v>
      </c>
      <c r="B798" s="143" t="s">
        <v>1025</v>
      </c>
      <c r="C798" s="145">
        <v>0</v>
      </c>
      <c r="D798" s="146">
        <v>3.05</v>
      </c>
    </row>
    <row r="799" spans="1:4">
      <c r="A799" s="143" t="s">
        <v>1021</v>
      </c>
      <c r="B799" s="143" t="s">
        <v>1026</v>
      </c>
      <c r="C799" s="145">
        <v>0</v>
      </c>
      <c r="D799" s="146">
        <v>18.82</v>
      </c>
    </row>
    <row r="800" spans="1:4">
      <c r="A800" s="143" t="s">
        <v>1021</v>
      </c>
      <c r="B800" s="143" t="s">
        <v>1027</v>
      </c>
      <c r="C800" s="145">
        <v>0</v>
      </c>
      <c r="D800" s="146">
        <v>4.5</v>
      </c>
    </row>
    <row r="801" spans="1:5">
      <c r="A801" s="143" t="s">
        <v>1021</v>
      </c>
      <c r="B801" s="143" t="s">
        <v>1028</v>
      </c>
      <c r="C801" s="145">
        <v>121481235</v>
      </c>
      <c r="D801" s="146">
        <v>10</v>
      </c>
    </row>
    <row r="802" spans="1:5">
      <c r="A802" s="143" t="s">
        <v>1021</v>
      </c>
      <c r="B802" s="143" t="s">
        <v>1029</v>
      </c>
      <c r="C802" s="145">
        <v>121449218</v>
      </c>
      <c r="E802" s="146">
        <v>15.3</v>
      </c>
    </row>
    <row r="803" spans="1:5">
      <c r="A803" s="143" t="s">
        <v>1021</v>
      </c>
      <c r="B803" s="143" t="s">
        <v>1030</v>
      </c>
      <c r="C803" s="145">
        <v>0</v>
      </c>
      <c r="D803" s="146">
        <v>35</v>
      </c>
    </row>
    <row r="804" spans="1:5">
      <c r="A804" s="143" t="s">
        <v>1021</v>
      </c>
      <c r="B804" s="143" t="s">
        <v>1031</v>
      </c>
      <c r="C804" s="145">
        <v>0</v>
      </c>
      <c r="D804" s="146">
        <v>2.1</v>
      </c>
    </row>
    <row r="805" spans="1:5">
      <c r="A805" s="143" t="s">
        <v>1021</v>
      </c>
      <c r="B805" s="143" t="s">
        <v>827</v>
      </c>
      <c r="C805" s="145">
        <v>0</v>
      </c>
      <c r="D805" s="146">
        <v>0.11</v>
      </c>
    </row>
    <row r="806" spans="1:5">
      <c r="A806" s="143" t="s">
        <v>1032</v>
      </c>
      <c r="B806" s="143" t="s">
        <v>1033</v>
      </c>
      <c r="C806" s="145">
        <v>0</v>
      </c>
      <c r="D806" s="146">
        <v>10</v>
      </c>
    </row>
    <row r="807" spans="1:5">
      <c r="A807" s="143" t="s">
        <v>1032</v>
      </c>
      <c r="B807" s="143" t="s">
        <v>1034</v>
      </c>
      <c r="C807" s="145">
        <v>0</v>
      </c>
      <c r="D807" s="146">
        <v>83.3</v>
      </c>
    </row>
    <row r="808" spans="1:5">
      <c r="A808" s="143" t="s">
        <v>1032</v>
      </c>
      <c r="B808" s="143" t="s">
        <v>1035</v>
      </c>
      <c r="C808" s="145">
        <v>0</v>
      </c>
      <c r="D808" s="146">
        <v>38.5</v>
      </c>
    </row>
    <row r="809" spans="1:5">
      <c r="A809" s="143" t="s">
        <v>1032</v>
      </c>
      <c r="B809" s="143" t="s">
        <v>1036</v>
      </c>
      <c r="C809" s="145">
        <v>0</v>
      </c>
      <c r="D809" s="146">
        <v>3.25</v>
      </c>
    </row>
    <row r="810" spans="1:5">
      <c r="A810" s="143" t="s">
        <v>1032</v>
      </c>
      <c r="B810" s="143" t="s">
        <v>1037</v>
      </c>
      <c r="C810" s="145">
        <v>0</v>
      </c>
      <c r="D810" s="146">
        <v>2</v>
      </c>
    </row>
    <row r="811" spans="1:5">
      <c r="A811" s="143" t="s">
        <v>1032</v>
      </c>
      <c r="B811" s="143" t="s">
        <v>1038</v>
      </c>
      <c r="C811" s="145">
        <v>0</v>
      </c>
      <c r="D811" s="146">
        <v>4.5</v>
      </c>
    </row>
    <row r="812" spans="1:5">
      <c r="A812" s="143" t="s">
        <v>1032</v>
      </c>
      <c r="B812" s="143" t="s">
        <v>1039</v>
      </c>
      <c r="C812" s="145">
        <v>0</v>
      </c>
      <c r="D812" s="146">
        <v>12</v>
      </c>
    </row>
    <row r="813" spans="1:5">
      <c r="A813" s="143" t="s">
        <v>1032</v>
      </c>
      <c r="B813" s="143" t="s">
        <v>1040</v>
      </c>
      <c r="C813" s="145">
        <v>0</v>
      </c>
      <c r="D813" s="146">
        <v>15</v>
      </c>
    </row>
    <row r="814" spans="1:5">
      <c r="A814" s="143" t="s">
        <v>1041</v>
      </c>
      <c r="B814" s="143" t="s">
        <v>1042</v>
      </c>
      <c r="C814" s="145">
        <v>121137545</v>
      </c>
      <c r="E814" s="146">
        <v>20</v>
      </c>
    </row>
    <row r="815" spans="1:5">
      <c r="A815" s="143" t="s">
        <v>1041</v>
      </c>
      <c r="B815" s="143" t="s">
        <v>1043</v>
      </c>
      <c r="C815" s="145">
        <v>0</v>
      </c>
      <c r="D815" s="146">
        <v>7.44</v>
      </c>
    </row>
    <row r="816" spans="1:5">
      <c r="A816" s="143" t="s">
        <v>1041</v>
      </c>
      <c r="B816" s="143" t="s">
        <v>1044</v>
      </c>
      <c r="C816" s="145">
        <v>0</v>
      </c>
      <c r="D816" s="146">
        <v>9.85</v>
      </c>
    </row>
    <row r="817" spans="1:5">
      <c r="A817" s="143" t="s">
        <v>1041</v>
      </c>
      <c r="B817" s="143" t="s">
        <v>140</v>
      </c>
      <c r="C817" s="145">
        <v>0</v>
      </c>
      <c r="E817" s="146">
        <v>697.16</v>
      </c>
    </row>
    <row r="818" spans="1:5">
      <c r="A818" s="143" t="s">
        <v>1045</v>
      </c>
      <c r="B818" s="143" t="s">
        <v>1046</v>
      </c>
      <c r="C818" s="145">
        <v>0</v>
      </c>
      <c r="D818" s="146">
        <v>3.6</v>
      </c>
    </row>
    <row r="819" spans="1:5">
      <c r="A819" s="143" t="s">
        <v>1047</v>
      </c>
      <c r="B819" s="143" t="s">
        <v>1048</v>
      </c>
      <c r="C819" s="145">
        <v>0</v>
      </c>
      <c r="D819" s="146">
        <v>7.25</v>
      </c>
    </row>
    <row r="820" spans="1:5">
      <c r="A820" s="143" t="s">
        <v>1049</v>
      </c>
      <c r="B820" s="143" t="s">
        <v>1050</v>
      </c>
      <c r="C820" s="145">
        <v>0</v>
      </c>
      <c r="D820" s="146">
        <v>3.5</v>
      </c>
    </row>
    <row r="821" spans="1:5">
      <c r="A821" s="143" t="s">
        <v>1049</v>
      </c>
      <c r="B821" s="143" t="s">
        <v>1051</v>
      </c>
      <c r="C821" s="145">
        <v>0</v>
      </c>
      <c r="D821" s="146">
        <v>95</v>
      </c>
    </row>
    <row r="822" spans="1:5">
      <c r="A822" s="143" t="s">
        <v>1049</v>
      </c>
      <c r="B822" s="143" t="s">
        <v>1052</v>
      </c>
      <c r="C822" s="145">
        <v>0</v>
      </c>
      <c r="D822" s="146">
        <v>1</v>
      </c>
    </row>
    <row r="823" spans="1:5">
      <c r="A823" s="143" t="s">
        <v>1049</v>
      </c>
      <c r="B823" s="143" t="s">
        <v>1053</v>
      </c>
      <c r="C823" s="145">
        <v>0</v>
      </c>
      <c r="D823" s="146">
        <v>4.49</v>
      </c>
    </row>
    <row r="824" spans="1:5">
      <c r="A824" s="143" t="s">
        <v>1049</v>
      </c>
      <c r="B824" s="143" t="s">
        <v>1054</v>
      </c>
      <c r="C824" s="145">
        <v>0</v>
      </c>
      <c r="D824" s="146">
        <v>4.74</v>
      </c>
    </row>
    <row r="825" spans="1:5">
      <c r="A825" s="143" t="s">
        <v>1049</v>
      </c>
      <c r="B825" s="143" t="s">
        <v>1055</v>
      </c>
      <c r="C825" s="145">
        <v>0</v>
      </c>
      <c r="D825" s="146">
        <v>10.37</v>
      </c>
    </row>
    <row r="826" spans="1:5">
      <c r="A826" s="143" t="s">
        <v>1049</v>
      </c>
      <c r="B826" s="143" t="s">
        <v>1056</v>
      </c>
      <c r="C826" s="145">
        <v>0</v>
      </c>
      <c r="D826" s="146">
        <v>18.87</v>
      </c>
    </row>
    <row r="827" spans="1:5">
      <c r="A827" s="143" t="s">
        <v>1057</v>
      </c>
      <c r="B827" s="143" t="s">
        <v>1058</v>
      </c>
      <c r="C827" s="145">
        <v>0</v>
      </c>
      <c r="D827" s="146">
        <v>35.06</v>
      </c>
    </row>
    <row r="828" spans="1:5">
      <c r="A828" s="143" t="s">
        <v>1057</v>
      </c>
      <c r="B828" s="143" t="s">
        <v>1059</v>
      </c>
      <c r="C828" s="145">
        <v>0</v>
      </c>
      <c r="D828" s="146">
        <v>2.88</v>
      </c>
    </row>
    <row r="829" spans="1:5">
      <c r="A829" s="143" t="s">
        <v>1057</v>
      </c>
      <c r="B829" s="143" t="s">
        <v>1060</v>
      </c>
      <c r="C829" s="145">
        <v>0</v>
      </c>
      <c r="D829" s="146">
        <v>0.35</v>
      </c>
    </row>
    <row r="830" spans="1:5">
      <c r="A830" s="143" t="s">
        <v>1057</v>
      </c>
      <c r="B830" s="143" t="s">
        <v>1061</v>
      </c>
      <c r="C830" s="145">
        <v>0</v>
      </c>
      <c r="D830" s="146">
        <v>6.5</v>
      </c>
    </row>
    <row r="831" spans="1:5">
      <c r="A831" s="143" t="s">
        <v>1057</v>
      </c>
      <c r="B831" s="143" t="s">
        <v>264</v>
      </c>
      <c r="C831" s="145">
        <v>0</v>
      </c>
      <c r="D831" s="146">
        <v>0.11</v>
      </c>
    </row>
    <row r="832" spans="1:5">
      <c r="A832" s="143" t="s">
        <v>1057</v>
      </c>
      <c r="B832" s="143" t="s">
        <v>1062</v>
      </c>
      <c r="C832" s="145">
        <v>0</v>
      </c>
      <c r="D832" s="146">
        <v>1.5</v>
      </c>
    </row>
    <row r="833" spans="1:5">
      <c r="A833" s="143" t="s">
        <v>1057</v>
      </c>
      <c r="B833" s="143" t="s">
        <v>1063</v>
      </c>
      <c r="C833" s="145">
        <v>0</v>
      </c>
      <c r="D833" s="146">
        <v>245</v>
      </c>
    </row>
    <row r="834" spans="1:5">
      <c r="A834" s="143" t="s">
        <v>1064</v>
      </c>
      <c r="B834" s="143" t="s">
        <v>1065</v>
      </c>
      <c r="C834" s="145">
        <v>0</v>
      </c>
      <c r="D834" s="146">
        <v>5.34</v>
      </c>
    </row>
    <row r="835" spans="1:5">
      <c r="A835" s="143" t="s">
        <v>1064</v>
      </c>
      <c r="B835" s="143" t="s">
        <v>1066</v>
      </c>
      <c r="C835" s="145">
        <v>0</v>
      </c>
      <c r="D835" s="146">
        <v>6.37</v>
      </c>
    </row>
    <row r="836" spans="1:5">
      <c r="A836" s="143" t="s">
        <v>1064</v>
      </c>
      <c r="B836" s="143" t="s">
        <v>1067</v>
      </c>
      <c r="C836" s="145">
        <v>0</v>
      </c>
      <c r="D836" s="146">
        <v>1</v>
      </c>
    </row>
    <row r="837" spans="1:5">
      <c r="A837" s="143" t="s">
        <v>1064</v>
      </c>
      <c r="B837" s="143" t="s">
        <v>1068</v>
      </c>
      <c r="C837" s="145">
        <v>0</v>
      </c>
      <c r="D837" s="146">
        <v>20.329999999999998</v>
      </c>
    </row>
    <row r="838" spans="1:5">
      <c r="A838" s="143" t="s">
        <v>1064</v>
      </c>
      <c r="B838" s="143" t="s">
        <v>1069</v>
      </c>
      <c r="C838" s="145">
        <v>0</v>
      </c>
      <c r="D838" s="146">
        <v>1.25</v>
      </c>
    </row>
    <row r="839" spans="1:5">
      <c r="A839" s="143" t="s">
        <v>1064</v>
      </c>
      <c r="B839" s="143" t="s">
        <v>1070</v>
      </c>
      <c r="C839" s="145">
        <v>0</v>
      </c>
      <c r="D839" s="146">
        <v>4.8</v>
      </c>
    </row>
    <row r="840" spans="1:5">
      <c r="A840" s="143" t="s">
        <v>1064</v>
      </c>
      <c r="B840" s="143" t="s">
        <v>1071</v>
      </c>
      <c r="C840" s="145">
        <v>0</v>
      </c>
      <c r="D840" s="146">
        <v>33.979999999999997</v>
      </c>
    </row>
    <row r="841" spans="1:5">
      <c r="A841" s="143" t="s">
        <v>1064</v>
      </c>
      <c r="B841" s="143" t="s">
        <v>1072</v>
      </c>
      <c r="C841" s="145">
        <v>0</v>
      </c>
      <c r="D841" s="146">
        <v>9</v>
      </c>
    </row>
    <row r="842" spans="1:5">
      <c r="A842" s="143" t="s">
        <v>1073</v>
      </c>
      <c r="B842" s="143" t="s">
        <v>1074</v>
      </c>
      <c r="C842" s="145">
        <v>120574431</v>
      </c>
      <c r="E842" s="146">
        <v>10.37</v>
      </c>
    </row>
    <row r="843" spans="1:5">
      <c r="A843" s="143" t="s">
        <v>1073</v>
      </c>
      <c r="B843" s="143" t="s">
        <v>1075</v>
      </c>
      <c r="C843" s="145">
        <v>0</v>
      </c>
      <c r="D843" s="146">
        <v>44.95</v>
      </c>
    </row>
    <row r="844" spans="1:5">
      <c r="A844" s="143" t="s">
        <v>1073</v>
      </c>
      <c r="B844" s="143" t="s">
        <v>1076</v>
      </c>
      <c r="C844" s="145">
        <v>0</v>
      </c>
      <c r="D844" s="146">
        <v>81.430000000000007</v>
      </c>
    </row>
    <row r="845" spans="1:5">
      <c r="A845" s="143" t="s">
        <v>1073</v>
      </c>
      <c r="B845" s="143" t="s">
        <v>1077</v>
      </c>
      <c r="C845" s="145">
        <v>0</v>
      </c>
      <c r="D845" s="146">
        <v>3.13</v>
      </c>
    </row>
    <row r="846" spans="1:5">
      <c r="A846" s="143" t="s">
        <v>1073</v>
      </c>
      <c r="B846" s="143" t="s">
        <v>1078</v>
      </c>
      <c r="C846" s="145">
        <v>0</v>
      </c>
      <c r="D846" s="146">
        <v>2.6</v>
      </c>
    </row>
    <row r="847" spans="1:5">
      <c r="A847" s="143" t="s">
        <v>1073</v>
      </c>
      <c r="B847" s="143" t="s">
        <v>1079</v>
      </c>
      <c r="C847" s="145">
        <v>0</v>
      </c>
      <c r="D847" s="146">
        <v>15.99</v>
      </c>
    </row>
    <row r="848" spans="1:5">
      <c r="A848" s="143" t="s">
        <v>1073</v>
      </c>
      <c r="B848" s="143" t="s">
        <v>1080</v>
      </c>
      <c r="C848" s="145">
        <v>0</v>
      </c>
      <c r="D848" s="146">
        <v>8.8800000000000008</v>
      </c>
    </row>
    <row r="849" spans="1:5">
      <c r="A849" s="143" t="s">
        <v>1073</v>
      </c>
      <c r="B849" s="143" t="s">
        <v>1081</v>
      </c>
      <c r="C849" s="145">
        <v>0</v>
      </c>
      <c r="D849" s="146">
        <v>10.64</v>
      </c>
    </row>
    <row r="850" spans="1:5">
      <c r="A850" s="143" t="s">
        <v>1073</v>
      </c>
      <c r="B850" s="143" t="s">
        <v>1082</v>
      </c>
      <c r="C850" s="145">
        <v>0</v>
      </c>
      <c r="D850" s="146">
        <v>17.809999999999999</v>
      </c>
    </row>
    <row r="851" spans="1:5">
      <c r="A851" s="143" t="s">
        <v>1083</v>
      </c>
      <c r="B851" s="143" t="s">
        <v>1084</v>
      </c>
      <c r="C851" s="145">
        <v>0</v>
      </c>
      <c r="D851" s="146">
        <v>5.99</v>
      </c>
    </row>
    <row r="852" spans="1:5">
      <c r="A852" s="143" t="s">
        <v>1083</v>
      </c>
      <c r="B852" s="143" t="s">
        <v>1085</v>
      </c>
      <c r="C852" s="145">
        <v>0</v>
      </c>
      <c r="D852" s="146">
        <v>15</v>
      </c>
    </row>
    <row r="853" spans="1:5">
      <c r="A853" s="143" t="s">
        <v>1086</v>
      </c>
      <c r="B853" s="143" t="s">
        <v>1087</v>
      </c>
      <c r="C853" s="145">
        <v>0</v>
      </c>
      <c r="D853" s="146">
        <v>7.32</v>
      </c>
    </row>
    <row r="854" spans="1:5">
      <c r="A854" s="143" t="s">
        <v>1086</v>
      </c>
      <c r="B854" s="143" t="s">
        <v>1088</v>
      </c>
      <c r="C854" s="145">
        <v>0</v>
      </c>
      <c r="D854" s="146">
        <v>15</v>
      </c>
    </row>
    <row r="855" spans="1:5">
      <c r="A855" s="143" t="s">
        <v>1086</v>
      </c>
      <c r="B855" s="143" t="s">
        <v>1089</v>
      </c>
      <c r="C855" s="145">
        <v>0</v>
      </c>
      <c r="D855" s="146">
        <v>61.99</v>
      </c>
    </row>
    <row r="856" spans="1:5">
      <c r="A856" s="143" t="s">
        <v>1086</v>
      </c>
      <c r="B856" s="143" t="s">
        <v>1090</v>
      </c>
      <c r="C856" s="145">
        <v>0</v>
      </c>
      <c r="D856" s="146">
        <v>2.88</v>
      </c>
    </row>
    <row r="857" spans="1:5">
      <c r="A857" s="143" t="s">
        <v>1086</v>
      </c>
      <c r="B857" s="143" t="s">
        <v>1091</v>
      </c>
      <c r="C857" s="145">
        <v>0</v>
      </c>
      <c r="D857" s="146">
        <v>6</v>
      </c>
    </row>
    <row r="858" spans="1:5">
      <c r="A858" s="143" t="s">
        <v>1086</v>
      </c>
      <c r="B858" s="143" t="s">
        <v>1092</v>
      </c>
      <c r="C858" s="145">
        <v>0</v>
      </c>
      <c r="D858" s="146">
        <v>15</v>
      </c>
    </row>
    <row r="859" spans="1:5">
      <c r="A859" s="143" t="s">
        <v>1086</v>
      </c>
      <c r="B859" s="143" t="s">
        <v>1093</v>
      </c>
      <c r="C859" s="145">
        <v>0</v>
      </c>
      <c r="D859" s="146">
        <v>14.45</v>
      </c>
    </row>
    <row r="860" spans="1:5">
      <c r="A860" s="143" t="s">
        <v>1086</v>
      </c>
      <c r="B860" s="143" t="s">
        <v>1094</v>
      </c>
      <c r="C860" s="145">
        <v>0</v>
      </c>
      <c r="D860" s="146">
        <v>60.01</v>
      </c>
    </row>
    <row r="861" spans="1:5">
      <c r="A861" s="143" t="s">
        <v>1086</v>
      </c>
      <c r="B861" s="143" t="s">
        <v>1095</v>
      </c>
      <c r="C861" s="145">
        <v>0</v>
      </c>
      <c r="D861" s="146">
        <v>10.08</v>
      </c>
    </row>
    <row r="862" spans="1:5">
      <c r="A862" s="143" t="s">
        <v>1086</v>
      </c>
      <c r="B862" s="143" t="s">
        <v>1096</v>
      </c>
      <c r="C862" s="145">
        <v>0</v>
      </c>
      <c r="D862" s="146">
        <v>6</v>
      </c>
    </row>
    <row r="863" spans="1:5">
      <c r="A863" s="143" t="s">
        <v>1097</v>
      </c>
      <c r="B863" s="143" t="s">
        <v>1098</v>
      </c>
      <c r="C863" s="145">
        <v>120238974</v>
      </c>
      <c r="E863" s="146">
        <v>60</v>
      </c>
    </row>
    <row r="864" spans="1:5">
      <c r="A864" s="143" t="s">
        <v>1097</v>
      </c>
      <c r="B864" s="143" t="s">
        <v>1099</v>
      </c>
      <c r="C864" s="145">
        <v>0</v>
      </c>
      <c r="D864" s="146">
        <v>5.35</v>
      </c>
    </row>
    <row r="865" spans="1:5">
      <c r="A865" s="143" t="s">
        <v>1100</v>
      </c>
      <c r="B865" s="143" t="s">
        <v>1101</v>
      </c>
      <c r="C865" s="145">
        <v>0</v>
      </c>
      <c r="D865" s="146">
        <v>2</v>
      </c>
    </row>
    <row r="866" spans="1:5">
      <c r="A866" s="143" t="s">
        <v>1100</v>
      </c>
      <c r="B866" s="143" t="s">
        <v>1102</v>
      </c>
      <c r="C866" s="145">
        <v>0</v>
      </c>
      <c r="D866" s="146">
        <v>4.75</v>
      </c>
    </row>
    <row r="867" spans="1:5">
      <c r="A867" s="143" t="s">
        <v>1100</v>
      </c>
      <c r="B867" s="143" t="s">
        <v>1103</v>
      </c>
      <c r="C867" s="145">
        <v>0</v>
      </c>
      <c r="D867" s="146">
        <v>11.97</v>
      </c>
    </row>
    <row r="868" spans="1:5">
      <c r="A868" s="143" t="s">
        <v>1104</v>
      </c>
      <c r="B868" s="143" t="s">
        <v>1105</v>
      </c>
      <c r="C868" s="145">
        <v>120046226</v>
      </c>
      <c r="E868" s="146">
        <v>50</v>
      </c>
    </row>
    <row r="869" spans="1:5">
      <c r="A869" s="143" t="s">
        <v>1104</v>
      </c>
      <c r="B869" s="143" t="s">
        <v>1106</v>
      </c>
      <c r="C869" s="145">
        <v>0</v>
      </c>
      <c r="D869" s="146">
        <v>3.27</v>
      </c>
    </row>
    <row r="870" spans="1:5">
      <c r="A870" s="143" t="s">
        <v>1104</v>
      </c>
      <c r="B870" s="143" t="s">
        <v>1107</v>
      </c>
      <c r="C870" s="145">
        <v>0</v>
      </c>
      <c r="D870" s="146">
        <v>60.84</v>
      </c>
    </row>
    <row r="871" spans="1:5">
      <c r="A871" s="143" t="s">
        <v>1104</v>
      </c>
      <c r="B871" s="143" t="s">
        <v>1108</v>
      </c>
      <c r="C871" s="145">
        <v>0</v>
      </c>
      <c r="D871" s="146">
        <v>5.33</v>
      </c>
    </row>
    <row r="872" spans="1:5">
      <c r="A872" s="143" t="s">
        <v>1104</v>
      </c>
      <c r="B872" s="143" t="s">
        <v>1109</v>
      </c>
      <c r="C872" s="145">
        <v>0</v>
      </c>
      <c r="D872" s="146">
        <v>11</v>
      </c>
    </row>
    <row r="873" spans="1:5">
      <c r="A873" s="143" t="s">
        <v>1110</v>
      </c>
      <c r="B873" s="143" t="s">
        <v>1111</v>
      </c>
      <c r="C873" s="145">
        <v>0</v>
      </c>
      <c r="D873" s="146">
        <v>2.9</v>
      </c>
    </row>
    <row r="874" spans="1:5">
      <c r="A874" s="143" t="s">
        <v>1110</v>
      </c>
      <c r="B874" s="143" t="s">
        <v>1112</v>
      </c>
      <c r="C874" s="145">
        <v>0</v>
      </c>
      <c r="D874" s="146">
        <v>7.97</v>
      </c>
    </row>
    <row r="875" spans="1:5">
      <c r="A875" s="143" t="s">
        <v>1110</v>
      </c>
      <c r="B875" s="143" t="s">
        <v>1113</v>
      </c>
      <c r="C875" s="145">
        <v>0</v>
      </c>
      <c r="D875" s="146">
        <v>59.93</v>
      </c>
    </row>
    <row r="876" spans="1:5">
      <c r="A876" s="143" t="s">
        <v>1110</v>
      </c>
      <c r="B876" s="143" t="s">
        <v>1114</v>
      </c>
      <c r="C876" s="145">
        <v>0</v>
      </c>
      <c r="D876" s="146">
        <v>0.35</v>
      </c>
    </row>
    <row r="877" spans="1:5">
      <c r="A877" s="143" t="s">
        <v>1110</v>
      </c>
      <c r="B877" s="143" t="s">
        <v>140</v>
      </c>
      <c r="C877" s="145">
        <v>0</v>
      </c>
      <c r="E877" s="146">
        <v>697.06</v>
      </c>
    </row>
    <row r="878" spans="1:5">
      <c r="A878" s="143" t="s">
        <v>1115</v>
      </c>
      <c r="B878" s="143" t="s">
        <v>1116</v>
      </c>
      <c r="C878" s="145">
        <v>40016827</v>
      </c>
      <c r="D878" s="147">
        <v>1300</v>
      </c>
    </row>
    <row r="879" spans="1:5">
      <c r="A879" s="143" t="s">
        <v>1115</v>
      </c>
      <c r="B879" s="143" t="s">
        <v>1117</v>
      </c>
      <c r="C879" s="145">
        <v>0</v>
      </c>
      <c r="D879" s="146">
        <v>14.45</v>
      </c>
    </row>
    <row r="880" spans="1:5">
      <c r="A880" s="143" t="s">
        <v>1115</v>
      </c>
      <c r="B880" s="143" t="s">
        <v>1118</v>
      </c>
      <c r="C880" s="145">
        <v>0</v>
      </c>
      <c r="D880" s="146">
        <v>0.35</v>
      </c>
    </row>
    <row r="881" spans="1:4">
      <c r="A881" s="143" t="s">
        <v>1115</v>
      </c>
      <c r="B881" s="143" t="s">
        <v>1119</v>
      </c>
      <c r="C881" s="145">
        <v>0</v>
      </c>
      <c r="D881" s="146">
        <v>46.81</v>
      </c>
    </row>
    <row r="882" spans="1:4">
      <c r="A882" s="143" t="s">
        <v>1115</v>
      </c>
      <c r="B882" s="143" t="s">
        <v>1120</v>
      </c>
      <c r="C882" s="145">
        <v>0</v>
      </c>
      <c r="D882" s="146">
        <v>1</v>
      </c>
    </row>
    <row r="883" spans="1:4">
      <c r="A883" s="143" t="s">
        <v>1115</v>
      </c>
      <c r="B883" s="143" t="s">
        <v>1121</v>
      </c>
      <c r="C883" s="145">
        <v>0</v>
      </c>
      <c r="D883" s="146">
        <v>2.15</v>
      </c>
    </row>
    <row r="884" spans="1:4">
      <c r="A884" s="143" t="s">
        <v>1115</v>
      </c>
      <c r="B884" s="143" t="s">
        <v>1122</v>
      </c>
      <c r="C884" s="145">
        <v>0</v>
      </c>
      <c r="D884" s="146">
        <v>3.11</v>
      </c>
    </row>
    <row r="885" spans="1:4">
      <c r="A885" s="143" t="s">
        <v>1115</v>
      </c>
      <c r="B885" s="143" t="s">
        <v>1123</v>
      </c>
      <c r="C885" s="145">
        <v>0</v>
      </c>
      <c r="D885" s="146">
        <v>7.5</v>
      </c>
    </row>
    <row r="886" spans="1:4">
      <c r="A886" s="143" t="s">
        <v>1124</v>
      </c>
      <c r="B886" s="143" t="s">
        <v>1125</v>
      </c>
      <c r="C886" s="145">
        <v>0</v>
      </c>
      <c r="D886" s="146">
        <v>4.3499999999999996</v>
      </c>
    </row>
    <row r="887" spans="1:4">
      <c r="A887" s="143" t="s">
        <v>1126</v>
      </c>
      <c r="B887" s="143" t="s">
        <v>1127</v>
      </c>
      <c r="C887" s="145">
        <v>0</v>
      </c>
      <c r="D887" s="146">
        <v>15.2</v>
      </c>
    </row>
    <row r="888" spans="1:4">
      <c r="A888" s="143" t="s">
        <v>1126</v>
      </c>
      <c r="B888" s="143" t="s">
        <v>1128</v>
      </c>
      <c r="C888" s="145">
        <v>0</v>
      </c>
      <c r="D888" s="146">
        <v>46.18</v>
      </c>
    </row>
    <row r="889" spans="1:4">
      <c r="A889" s="143" t="s">
        <v>1129</v>
      </c>
      <c r="B889" s="143" t="s">
        <v>1130</v>
      </c>
      <c r="C889" s="145">
        <v>0</v>
      </c>
      <c r="D889" s="146">
        <v>14.8</v>
      </c>
    </row>
    <row r="890" spans="1:4">
      <c r="A890" s="143" t="s">
        <v>1129</v>
      </c>
      <c r="B890" s="143" t="s">
        <v>827</v>
      </c>
      <c r="C890" s="145">
        <v>0</v>
      </c>
      <c r="D890" s="146">
        <v>0.11</v>
      </c>
    </row>
    <row r="891" spans="1:4">
      <c r="A891" s="143" t="s">
        <v>1129</v>
      </c>
      <c r="B891" s="143" t="s">
        <v>1131</v>
      </c>
      <c r="C891" s="145">
        <v>0</v>
      </c>
      <c r="D891" s="146">
        <v>1.5</v>
      </c>
    </row>
    <row r="892" spans="1:4">
      <c r="A892" s="143" t="s">
        <v>1129</v>
      </c>
      <c r="B892" s="143" t="s">
        <v>1132</v>
      </c>
      <c r="C892" s="145">
        <v>0</v>
      </c>
      <c r="D892" s="146">
        <v>255</v>
      </c>
    </row>
    <row r="893" spans="1:4">
      <c r="A893" s="143" t="s">
        <v>1129</v>
      </c>
      <c r="B893" s="143" t="s">
        <v>1133</v>
      </c>
      <c r="C893" s="145">
        <v>0</v>
      </c>
      <c r="D893" s="146">
        <v>0.99</v>
      </c>
    </row>
    <row r="894" spans="1:4">
      <c r="A894" s="143" t="s">
        <v>1134</v>
      </c>
      <c r="B894" s="143" t="s">
        <v>1135</v>
      </c>
      <c r="C894" s="145">
        <v>0</v>
      </c>
      <c r="D894" s="146">
        <v>4.51</v>
      </c>
    </row>
    <row r="895" spans="1:4">
      <c r="A895" s="143" t="s">
        <v>1134</v>
      </c>
      <c r="B895" s="143" t="s">
        <v>1136</v>
      </c>
      <c r="C895" s="145">
        <v>0</v>
      </c>
      <c r="D895" s="146">
        <v>0.35</v>
      </c>
    </row>
    <row r="896" spans="1:4">
      <c r="A896" s="143" t="s">
        <v>1134</v>
      </c>
      <c r="B896" s="143" t="s">
        <v>1137</v>
      </c>
      <c r="C896" s="145">
        <v>0</v>
      </c>
      <c r="D896" s="146">
        <v>35</v>
      </c>
    </row>
    <row r="897" spans="1:4">
      <c r="A897" s="143" t="s">
        <v>1134</v>
      </c>
      <c r="B897" s="143" t="s">
        <v>1138</v>
      </c>
      <c r="C897" s="145">
        <v>0</v>
      </c>
      <c r="D897" s="146">
        <v>2.65</v>
      </c>
    </row>
    <row r="898" spans="1:4">
      <c r="A898" s="143" t="s">
        <v>1134</v>
      </c>
      <c r="B898" s="143" t="s">
        <v>1139</v>
      </c>
      <c r="C898" s="145">
        <v>0</v>
      </c>
      <c r="D898" s="146">
        <v>4.7300000000000004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50B3-4732-4E3A-BF13-CA9A503F4DAB}">
  <dimension ref="A1:E24"/>
  <sheetViews>
    <sheetView workbookViewId="0">
      <selection activeCell="A2" sqref="A2:E4"/>
    </sheetView>
  </sheetViews>
  <sheetFormatPr baseColWidth="10" defaultRowHeight="15"/>
  <cols>
    <col min="1" max="1" width="15.7109375" bestFit="1" customWidth="1"/>
    <col min="3" max="3" width="14.85546875" bestFit="1" customWidth="1"/>
  </cols>
  <sheetData>
    <row r="1" spans="1:5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>
      <c r="A2" s="135">
        <v>45590.482638888891</v>
      </c>
      <c r="B2">
        <v>-3.5</v>
      </c>
      <c r="C2" t="s">
        <v>107</v>
      </c>
      <c r="D2" t="s">
        <v>105</v>
      </c>
      <c r="E2" t="s">
        <v>108</v>
      </c>
    </row>
    <row r="3" spans="1:5">
      <c r="A3" s="135">
        <v>45590.484722222223</v>
      </c>
      <c r="B3">
        <v>-12.33</v>
      </c>
      <c r="C3" t="s">
        <v>109</v>
      </c>
      <c r="D3" t="s">
        <v>105</v>
      </c>
      <c r="E3" t="s">
        <v>108</v>
      </c>
    </row>
    <row r="4" spans="1:5">
      <c r="A4" s="135">
        <v>45590.499305555553</v>
      </c>
      <c r="B4">
        <v>-74</v>
      </c>
      <c r="C4" t="s">
        <v>40</v>
      </c>
      <c r="D4" t="s">
        <v>105</v>
      </c>
      <c r="E4" t="s">
        <v>106</v>
      </c>
    </row>
    <row r="5" spans="1:5">
      <c r="A5" s="135">
        <v>45590.581250000003</v>
      </c>
      <c r="B5">
        <v>-68</v>
      </c>
      <c r="C5" t="s">
        <v>110</v>
      </c>
      <c r="D5" t="s">
        <v>105</v>
      </c>
      <c r="E5" t="s">
        <v>110</v>
      </c>
    </row>
    <row r="6" spans="1:5">
      <c r="A6" s="135">
        <v>45590.636805555558</v>
      </c>
      <c r="B6">
        <v>-1</v>
      </c>
      <c r="C6" t="s">
        <v>111</v>
      </c>
      <c r="D6" t="s">
        <v>105</v>
      </c>
      <c r="E6" t="s">
        <v>108</v>
      </c>
    </row>
    <row r="7" spans="1:5">
      <c r="A7" s="135">
        <v>45590.803472222222</v>
      </c>
      <c r="B7">
        <v>-90</v>
      </c>
      <c r="C7" t="s">
        <v>112</v>
      </c>
      <c r="D7" t="s">
        <v>105</v>
      </c>
      <c r="E7" t="s">
        <v>113</v>
      </c>
    </row>
    <row r="8" spans="1:5">
      <c r="A8" s="135">
        <v>45606.48333333333</v>
      </c>
      <c r="B8">
        <v>-3.5</v>
      </c>
      <c r="C8" t="s">
        <v>107</v>
      </c>
      <c r="D8" t="s">
        <v>105</v>
      </c>
      <c r="E8" t="s">
        <v>108</v>
      </c>
    </row>
    <row r="9" spans="1:5">
      <c r="A9" s="135">
        <v>45606.484027777777</v>
      </c>
      <c r="B9">
        <v>-12.33</v>
      </c>
      <c r="C9" t="s">
        <v>109</v>
      </c>
      <c r="D9" t="s">
        <v>105</v>
      </c>
      <c r="E9" t="s">
        <v>108</v>
      </c>
    </row>
    <row r="10" spans="1:5">
      <c r="A10" s="135">
        <v>45606.5</v>
      </c>
      <c r="B10">
        <v>-74</v>
      </c>
      <c r="C10" t="s">
        <v>40</v>
      </c>
      <c r="D10" t="s">
        <v>105</v>
      </c>
      <c r="E10" t="s">
        <v>106</v>
      </c>
    </row>
    <row r="11" spans="1:5">
      <c r="A11" s="135">
        <v>45606.581944444442</v>
      </c>
      <c r="B11">
        <v>-68</v>
      </c>
      <c r="C11" t="s">
        <v>110</v>
      </c>
      <c r="D11" t="s">
        <v>105</v>
      </c>
      <c r="E11" t="s">
        <v>110</v>
      </c>
    </row>
    <row r="12" spans="1:5">
      <c r="A12" s="135">
        <v>45606.805555555555</v>
      </c>
      <c r="B12">
        <v>-90</v>
      </c>
      <c r="C12" t="s">
        <v>112</v>
      </c>
      <c r="D12" t="s">
        <v>105</v>
      </c>
      <c r="E12" t="s">
        <v>113</v>
      </c>
    </row>
    <row r="14" spans="1:5">
      <c r="A14" s="135">
        <v>45621.482638888891</v>
      </c>
      <c r="B14">
        <v>-3.5</v>
      </c>
      <c r="C14" t="s">
        <v>107</v>
      </c>
      <c r="D14" t="s">
        <v>105</v>
      </c>
      <c r="E14" t="s">
        <v>108</v>
      </c>
    </row>
    <row r="15" spans="1:5">
      <c r="A15" s="135">
        <v>45621.484722222223</v>
      </c>
      <c r="B15">
        <v>-12.33</v>
      </c>
      <c r="C15" t="s">
        <v>109</v>
      </c>
      <c r="D15" t="s">
        <v>105</v>
      </c>
      <c r="E15" t="s">
        <v>108</v>
      </c>
    </row>
    <row r="16" spans="1:5">
      <c r="A16" s="135">
        <v>45621.499305555553</v>
      </c>
      <c r="B16">
        <v>-74</v>
      </c>
      <c r="C16" t="s">
        <v>40</v>
      </c>
      <c r="D16" t="s">
        <v>105</v>
      </c>
      <c r="E16" t="s">
        <v>106</v>
      </c>
    </row>
    <row r="17" spans="1:5">
      <c r="A17" s="135">
        <v>45621.581250000003</v>
      </c>
      <c r="B17">
        <v>-68</v>
      </c>
      <c r="C17" t="s">
        <v>110</v>
      </c>
      <c r="D17" t="s">
        <v>105</v>
      </c>
      <c r="E17" t="s">
        <v>110</v>
      </c>
    </row>
    <row r="18" spans="1:5">
      <c r="A18" s="135">
        <v>45621.636805555558</v>
      </c>
      <c r="B18">
        <v>-1</v>
      </c>
      <c r="C18" t="s">
        <v>111</v>
      </c>
      <c r="D18" t="s">
        <v>105</v>
      </c>
      <c r="E18" t="s">
        <v>108</v>
      </c>
    </row>
    <row r="19" spans="1:5">
      <c r="A19" s="135">
        <v>45621.803472222222</v>
      </c>
      <c r="B19">
        <v>-90</v>
      </c>
      <c r="C19" t="s">
        <v>112</v>
      </c>
      <c r="D19" t="s">
        <v>105</v>
      </c>
      <c r="E19" t="s">
        <v>113</v>
      </c>
    </row>
    <row r="20" spans="1:5">
      <c r="A20" s="135">
        <v>45636.48333333333</v>
      </c>
      <c r="B20">
        <v>-3.5</v>
      </c>
      <c r="C20" t="s">
        <v>107</v>
      </c>
      <c r="D20" t="s">
        <v>105</v>
      </c>
      <c r="E20" t="s">
        <v>108</v>
      </c>
    </row>
    <row r="21" spans="1:5">
      <c r="A21" s="135">
        <v>45636.484027777777</v>
      </c>
      <c r="B21">
        <v>-12.33</v>
      </c>
      <c r="C21" t="s">
        <v>109</v>
      </c>
      <c r="D21" t="s">
        <v>105</v>
      </c>
      <c r="E21" t="s">
        <v>108</v>
      </c>
    </row>
    <row r="22" spans="1:5">
      <c r="A22" s="135">
        <v>45636.5</v>
      </c>
      <c r="B22">
        <v>-74</v>
      </c>
      <c r="C22" t="s">
        <v>40</v>
      </c>
      <c r="D22" t="s">
        <v>105</v>
      </c>
      <c r="E22" t="s">
        <v>106</v>
      </c>
    </row>
    <row r="23" spans="1:5">
      <c r="A23" s="135">
        <v>45636.581944444442</v>
      </c>
      <c r="B23">
        <v>-68</v>
      </c>
      <c r="C23" t="s">
        <v>110</v>
      </c>
      <c r="D23" t="s">
        <v>105</v>
      </c>
      <c r="E23" t="s">
        <v>110</v>
      </c>
    </row>
    <row r="24" spans="1:5">
      <c r="A24" s="135">
        <v>45636.805555555555</v>
      </c>
      <c r="B24">
        <v>-90</v>
      </c>
      <c r="C24" t="s">
        <v>112</v>
      </c>
      <c r="D24" t="s">
        <v>105</v>
      </c>
      <c r="E24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D79E-ED73-4C4A-8EC9-E73B63B2F920}">
  <dimension ref="A1:L66"/>
  <sheetViews>
    <sheetView showGridLines="0" zoomScale="130" zoomScaleNormal="130" workbookViewId="0">
      <selection activeCell="J32" sqref="J32"/>
    </sheetView>
  </sheetViews>
  <sheetFormatPr baseColWidth="10" defaultColWidth="9.140625" defaultRowHeight="14.25"/>
  <cols>
    <col min="1" max="1" width="12.85546875" style="1" customWidth="1"/>
    <col min="2" max="2" width="36.85546875" style="1" customWidth="1"/>
    <col min="3" max="3" width="8.140625" style="1" bestFit="1" customWidth="1"/>
    <col min="4" max="4" width="2" style="1" customWidth="1"/>
    <col min="5" max="5" width="1.7109375" style="1" customWidth="1"/>
    <col min="6" max="7" width="15.5703125" style="1" customWidth="1"/>
    <col min="8" max="8" width="11.5703125" style="9" customWidth="1"/>
    <col min="9" max="9" width="1.7109375" style="1" customWidth="1"/>
    <col min="10" max="10" width="14.85546875" style="1" customWidth="1"/>
    <col min="11" max="11" width="1.7109375" style="1" customWidth="1"/>
    <col min="12" max="12" width="11.5703125" style="9" customWidth="1"/>
    <col min="13" max="193" width="9.140625" style="1"/>
    <col min="194" max="194" width="27" style="1" bestFit="1" customWidth="1"/>
    <col min="195" max="195" width="6.28515625" style="1" bestFit="1" customWidth="1"/>
    <col min="196" max="196" width="9.85546875" style="1" bestFit="1" customWidth="1"/>
    <col min="197" max="197" width="9.85546875" style="1" customWidth="1"/>
    <col min="198" max="198" width="9.140625" style="1"/>
    <col min="199" max="199" width="12.85546875" style="1" bestFit="1" customWidth="1"/>
    <col min="200" max="200" width="13.7109375" style="1" bestFit="1" customWidth="1"/>
    <col min="201" max="201" width="4.42578125" style="1" customWidth="1"/>
    <col min="202" max="202" width="9.5703125" style="1" bestFit="1" customWidth="1"/>
    <col min="203" max="204" width="9.140625" style="1"/>
    <col min="205" max="205" width="10.140625" style="1" bestFit="1" customWidth="1"/>
    <col min="206" max="208" width="9.140625" style="1"/>
    <col min="209" max="209" width="11.7109375" style="1" bestFit="1" customWidth="1"/>
    <col min="210" max="211" width="9.140625" style="1"/>
    <col min="212" max="212" width="11.7109375" style="1" bestFit="1" customWidth="1"/>
    <col min="213" max="214" width="9.140625" style="1"/>
    <col min="215" max="215" width="11.7109375" style="1" bestFit="1" customWidth="1"/>
    <col min="216" max="449" width="9.140625" style="1"/>
    <col min="450" max="450" width="27" style="1" bestFit="1" customWidth="1"/>
    <col min="451" max="451" width="6.28515625" style="1" bestFit="1" customWidth="1"/>
    <col min="452" max="452" width="9.85546875" style="1" bestFit="1" customWidth="1"/>
    <col min="453" max="453" width="9.85546875" style="1" customWidth="1"/>
    <col min="454" max="454" width="9.140625" style="1"/>
    <col min="455" max="455" width="12.85546875" style="1" bestFit="1" customWidth="1"/>
    <col min="456" max="456" width="13.7109375" style="1" bestFit="1" customWidth="1"/>
    <col min="457" max="457" width="4.42578125" style="1" customWidth="1"/>
    <col min="458" max="458" width="9.5703125" style="1" bestFit="1" customWidth="1"/>
    <col min="459" max="460" width="9.140625" style="1"/>
    <col min="461" max="461" width="10.140625" style="1" bestFit="1" customWidth="1"/>
    <col min="462" max="464" width="9.140625" style="1"/>
    <col min="465" max="465" width="11.7109375" style="1" bestFit="1" customWidth="1"/>
    <col min="466" max="467" width="9.140625" style="1"/>
    <col min="468" max="468" width="11.7109375" style="1" bestFit="1" customWidth="1"/>
    <col min="469" max="470" width="9.140625" style="1"/>
    <col min="471" max="471" width="11.7109375" style="1" bestFit="1" customWidth="1"/>
    <col min="472" max="705" width="9.140625" style="1"/>
    <col min="706" max="706" width="27" style="1" bestFit="1" customWidth="1"/>
    <col min="707" max="707" width="6.28515625" style="1" bestFit="1" customWidth="1"/>
    <col min="708" max="708" width="9.85546875" style="1" bestFit="1" customWidth="1"/>
    <col min="709" max="709" width="9.85546875" style="1" customWidth="1"/>
    <col min="710" max="710" width="9.140625" style="1"/>
    <col min="711" max="711" width="12.85546875" style="1" bestFit="1" customWidth="1"/>
    <col min="712" max="712" width="13.7109375" style="1" bestFit="1" customWidth="1"/>
    <col min="713" max="713" width="4.42578125" style="1" customWidth="1"/>
    <col min="714" max="714" width="9.5703125" style="1" bestFit="1" customWidth="1"/>
    <col min="715" max="716" width="9.140625" style="1"/>
    <col min="717" max="717" width="10.140625" style="1" bestFit="1" customWidth="1"/>
    <col min="718" max="720" width="9.140625" style="1"/>
    <col min="721" max="721" width="11.7109375" style="1" bestFit="1" customWidth="1"/>
    <col min="722" max="723" width="9.140625" style="1"/>
    <col min="724" max="724" width="11.7109375" style="1" bestFit="1" customWidth="1"/>
    <col min="725" max="726" width="9.140625" style="1"/>
    <col min="727" max="727" width="11.7109375" style="1" bestFit="1" customWidth="1"/>
    <col min="728" max="961" width="9.140625" style="1"/>
    <col min="962" max="962" width="27" style="1" bestFit="1" customWidth="1"/>
    <col min="963" max="963" width="6.28515625" style="1" bestFit="1" customWidth="1"/>
    <col min="964" max="964" width="9.85546875" style="1" bestFit="1" customWidth="1"/>
    <col min="965" max="965" width="9.85546875" style="1" customWidth="1"/>
    <col min="966" max="966" width="9.140625" style="1"/>
    <col min="967" max="967" width="12.85546875" style="1" bestFit="1" customWidth="1"/>
    <col min="968" max="968" width="13.7109375" style="1" bestFit="1" customWidth="1"/>
    <col min="969" max="969" width="4.42578125" style="1" customWidth="1"/>
    <col min="970" max="970" width="9.5703125" style="1" bestFit="1" customWidth="1"/>
    <col min="971" max="972" width="9.140625" style="1"/>
    <col min="973" max="973" width="10.140625" style="1" bestFit="1" customWidth="1"/>
    <col min="974" max="976" width="9.140625" style="1"/>
    <col min="977" max="977" width="11.7109375" style="1" bestFit="1" customWidth="1"/>
    <col min="978" max="979" width="9.140625" style="1"/>
    <col min="980" max="980" width="11.7109375" style="1" bestFit="1" customWidth="1"/>
    <col min="981" max="982" width="9.140625" style="1"/>
    <col min="983" max="983" width="11.7109375" style="1" bestFit="1" customWidth="1"/>
    <col min="984" max="1217" width="9.140625" style="1"/>
    <col min="1218" max="1218" width="27" style="1" bestFit="1" customWidth="1"/>
    <col min="1219" max="1219" width="6.28515625" style="1" bestFit="1" customWidth="1"/>
    <col min="1220" max="1220" width="9.85546875" style="1" bestFit="1" customWidth="1"/>
    <col min="1221" max="1221" width="9.85546875" style="1" customWidth="1"/>
    <col min="1222" max="1222" width="9.140625" style="1"/>
    <col min="1223" max="1223" width="12.85546875" style="1" bestFit="1" customWidth="1"/>
    <col min="1224" max="1224" width="13.7109375" style="1" bestFit="1" customWidth="1"/>
    <col min="1225" max="1225" width="4.42578125" style="1" customWidth="1"/>
    <col min="1226" max="1226" width="9.5703125" style="1" bestFit="1" customWidth="1"/>
    <col min="1227" max="1228" width="9.140625" style="1"/>
    <col min="1229" max="1229" width="10.140625" style="1" bestFit="1" customWidth="1"/>
    <col min="1230" max="1232" width="9.140625" style="1"/>
    <col min="1233" max="1233" width="11.7109375" style="1" bestFit="1" customWidth="1"/>
    <col min="1234" max="1235" width="9.140625" style="1"/>
    <col min="1236" max="1236" width="11.7109375" style="1" bestFit="1" customWidth="1"/>
    <col min="1237" max="1238" width="9.140625" style="1"/>
    <col min="1239" max="1239" width="11.7109375" style="1" bestFit="1" customWidth="1"/>
    <col min="1240" max="1473" width="9.140625" style="1"/>
    <col min="1474" max="1474" width="27" style="1" bestFit="1" customWidth="1"/>
    <col min="1475" max="1475" width="6.28515625" style="1" bestFit="1" customWidth="1"/>
    <col min="1476" max="1476" width="9.85546875" style="1" bestFit="1" customWidth="1"/>
    <col min="1477" max="1477" width="9.85546875" style="1" customWidth="1"/>
    <col min="1478" max="1478" width="9.140625" style="1"/>
    <col min="1479" max="1479" width="12.85546875" style="1" bestFit="1" customWidth="1"/>
    <col min="1480" max="1480" width="13.7109375" style="1" bestFit="1" customWidth="1"/>
    <col min="1481" max="1481" width="4.42578125" style="1" customWidth="1"/>
    <col min="1482" max="1482" width="9.5703125" style="1" bestFit="1" customWidth="1"/>
    <col min="1483" max="1484" width="9.140625" style="1"/>
    <col min="1485" max="1485" width="10.140625" style="1" bestFit="1" customWidth="1"/>
    <col min="1486" max="1488" width="9.140625" style="1"/>
    <col min="1489" max="1489" width="11.7109375" style="1" bestFit="1" customWidth="1"/>
    <col min="1490" max="1491" width="9.140625" style="1"/>
    <col min="1492" max="1492" width="11.7109375" style="1" bestFit="1" customWidth="1"/>
    <col min="1493" max="1494" width="9.140625" style="1"/>
    <col min="1495" max="1495" width="11.7109375" style="1" bestFit="1" customWidth="1"/>
    <col min="1496" max="1729" width="9.140625" style="1"/>
    <col min="1730" max="1730" width="27" style="1" bestFit="1" customWidth="1"/>
    <col min="1731" max="1731" width="6.28515625" style="1" bestFit="1" customWidth="1"/>
    <col min="1732" max="1732" width="9.85546875" style="1" bestFit="1" customWidth="1"/>
    <col min="1733" max="1733" width="9.85546875" style="1" customWidth="1"/>
    <col min="1734" max="1734" width="9.140625" style="1"/>
    <col min="1735" max="1735" width="12.85546875" style="1" bestFit="1" customWidth="1"/>
    <col min="1736" max="1736" width="13.7109375" style="1" bestFit="1" customWidth="1"/>
    <col min="1737" max="1737" width="4.42578125" style="1" customWidth="1"/>
    <col min="1738" max="1738" width="9.5703125" style="1" bestFit="1" customWidth="1"/>
    <col min="1739" max="1740" width="9.140625" style="1"/>
    <col min="1741" max="1741" width="10.140625" style="1" bestFit="1" customWidth="1"/>
    <col min="1742" max="1744" width="9.140625" style="1"/>
    <col min="1745" max="1745" width="11.7109375" style="1" bestFit="1" customWidth="1"/>
    <col min="1746" max="1747" width="9.140625" style="1"/>
    <col min="1748" max="1748" width="11.7109375" style="1" bestFit="1" customWidth="1"/>
    <col min="1749" max="1750" width="9.140625" style="1"/>
    <col min="1751" max="1751" width="11.7109375" style="1" bestFit="1" customWidth="1"/>
    <col min="1752" max="1985" width="9.140625" style="1"/>
    <col min="1986" max="1986" width="27" style="1" bestFit="1" customWidth="1"/>
    <col min="1987" max="1987" width="6.28515625" style="1" bestFit="1" customWidth="1"/>
    <col min="1988" max="1988" width="9.85546875" style="1" bestFit="1" customWidth="1"/>
    <col min="1989" max="1989" width="9.85546875" style="1" customWidth="1"/>
    <col min="1990" max="1990" width="9.140625" style="1"/>
    <col min="1991" max="1991" width="12.85546875" style="1" bestFit="1" customWidth="1"/>
    <col min="1992" max="1992" width="13.7109375" style="1" bestFit="1" customWidth="1"/>
    <col min="1993" max="1993" width="4.42578125" style="1" customWidth="1"/>
    <col min="1994" max="1994" width="9.5703125" style="1" bestFit="1" customWidth="1"/>
    <col min="1995" max="1996" width="9.140625" style="1"/>
    <col min="1997" max="1997" width="10.140625" style="1" bestFit="1" customWidth="1"/>
    <col min="1998" max="2000" width="9.140625" style="1"/>
    <col min="2001" max="2001" width="11.7109375" style="1" bestFit="1" customWidth="1"/>
    <col min="2002" max="2003" width="9.140625" style="1"/>
    <col min="2004" max="2004" width="11.7109375" style="1" bestFit="1" customWidth="1"/>
    <col min="2005" max="2006" width="9.140625" style="1"/>
    <col min="2007" max="2007" width="11.7109375" style="1" bestFit="1" customWidth="1"/>
    <col min="2008" max="2241" width="9.140625" style="1"/>
    <col min="2242" max="2242" width="27" style="1" bestFit="1" customWidth="1"/>
    <col min="2243" max="2243" width="6.28515625" style="1" bestFit="1" customWidth="1"/>
    <col min="2244" max="2244" width="9.85546875" style="1" bestFit="1" customWidth="1"/>
    <col min="2245" max="2245" width="9.85546875" style="1" customWidth="1"/>
    <col min="2246" max="2246" width="9.140625" style="1"/>
    <col min="2247" max="2247" width="12.85546875" style="1" bestFit="1" customWidth="1"/>
    <col min="2248" max="2248" width="13.7109375" style="1" bestFit="1" customWidth="1"/>
    <col min="2249" max="2249" width="4.42578125" style="1" customWidth="1"/>
    <col min="2250" max="2250" width="9.5703125" style="1" bestFit="1" customWidth="1"/>
    <col min="2251" max="2252" width="9.140625" style="1"/>
    <col min="2253" max="2253" width="10.140625" style="1" bestFit="1" customWidth="1"/>
    <col min="2254" max="2256" width="9.140625" style="1"/>
    <col min="2257" max="2257" width="11.7109375" style="1" bestFit="1" customWidth="1"/>
    <col min="2258" max="2259" width="9.140625" style="1"/>
    <col min="2260" max="2260" width="11.7109375" style="1" bestFit="1" customWidth="1"/>
    <col min="2261" max="2262" width="9.140625" style="1"/>
    <col min="2263" max="2263" width="11.7109375" style="1" bestFit="1" customWidth="1"/>
    <col min="2264" max="2497" width="9.140625" style="1"/>
    <col min="2498" max="2498" width="27" style="1" bestFit="1" customWidth="1"/>
    <col min="2499" max="2499" width="6.28515625" style="1" bestFit="1" customWidth="1"/>
    <col min="2500" max="2500" width="9.85546875" style="1" bestFit="1" customWidth="1"/>
    <col min="2501" max="2501" width="9.85546875" style="1" customWidth="1"/>
    <col min="2502" max="2502" width="9.140625" style="1"/>
    <col min="2503" max="2503" width="12.85546875" style="1" bestFit="1" customWidth="1"/>
    <col min="2504" max="2504" width="13.7109375" style="1" bestFit="1" customWidth="1"/>
    <col min="2505" max="2505" width="4.42578125" style="1" customWidth="1"/>
    <col min="2506" max="2506" width="9.5703125" style="1" bestFit="1" customWidth="1"/>
    <col min="2507" max="2508" width="9.140625" style="1"/>
    <col min="2509" max="2509" width="10.140625" style="1" bestFit="1" customWidth="1"/>
    <col min="2510" max="2512" width="9.140625" style="1"/>
    <col min="2513" max="2513" width="11.7109375" style="1" bestFit="1" customWidth="1"/>
    <col min="2514" max="2515" width="9.140625" style="1"/>
    <col min="2516" max="2516" width="11.7109375" style="1" bestFit="1" customWidth="1"/>
    <col min="2517" max="2518" width="9.140625" style="1"/>
    <col min="2519" max="2519" width="11.7109375" style="1" bestFit="1" customWidth="1"/>
    <col min="2520" max="2753" width="9.140625" style="1"/>
    <col min="2754" max="2754" width="27" style="1" bestFit="1" customWidth="1"/>
    <col min="2755" max="2755" width="6.28515625" style="1" bestFit="1" customWidth="1"/>
    <col min="2756" max="2756" width="9.85546875" style="1" bestFit="1" customWidth="1"/>
    <col min="2757" max="2757" width="9.85546875" style="1" customWidth="1"/>
    <col min="2758" max="2758" width="9.140625" style="1"/>
    <col min="2759" max="2759" width="12.85546875" style="1" bestFit="1" customWidth="1"/>
    <col min="2760" max="2760" width="13.7109375" style="1" bestFit="1" customWidth="1"/>
    <col min="2761" max="2761" width="4.42578125" style="1" customWidth="1"/>
    <col min="2762" max="2762" width="9.5703125" style="1" bestFit="1" customWidth="1"/>
    <col min="2763" max="2764" width="9.140625" style="1"/>
    <col min="2765" max="2765" width="10.140625" style="1" bestFit="1" customWidth="1"/>
    <col min="2766" max="2768" width="9.140625" style="1"/>
    <col min="2769" max="2769" width="11.7109375" style="1" bestFit="1" customWidth="1"/>
    <col min="2770" max="2771" width="9.140625" style="1"/>
    <col min="2772" max="2772" width="11.7109375" style="1" bestFit="1" customWidth="1"/>
    <col min="2773" max="2774" width="9.140625" style="1"/>
    <col min="2775" max="2775" width="11.7109375" style="1" bestFit="1" customWidth="1"/>
    <col min="2776" max="3009" width="9.140625" style="1"/>
    <col min="3010" max="3010" width="27" style="1" bestFit="1" customWidth="1"/>
    <col min="3011" max="3011" width="6.28515625" style="1" bestFit="1" customWidth="1"/>
    <col min="3012" max="3012" width="9.85546875" style="1" bestFit="1" customWidth="1"/>
    <col min="3013" max="3013" width="9.85546875" style="1" customWidth="1"/>
    <col min="3014" max="3014" width="9.140625" style="1"/>
    <col min="3015" max="3015" width="12.85546875" style="1" bestFit="1" customWidth="1"/>
    <col min="3016" max="3016" width="13.7109375" style="1" bestFit="1" customWidth="1"/>
    <col min="3017" max="3017" width="4.42578125" style="1" customWidth="1"/>
    <col min="3018" max="3018" width="9.5703125" style="1" bestFit="1" customWidth="1"/>
    <col min="3019" max="3020" width="9.140625" style="1"/>
    <col min="3021" max="3021" width="10.140625" style="1" bestFit="1" customWidth="1"/>
    <col min="3022" max="3024" width="9.140625" style="1"/>
    <col min="3025" max="3025" width="11.7109375" style="1" bestFit="1" customWidth="1"/>
    <col min="3026" max="3027" width="9.140625" style="1"/>
    <col min="3028" max="3028" width="11.7109375" style="1" bestFit="1" customWidth="1"/>
    <col min="3029" max="3030" width="9.140625" style="1"/>
    <col min="3031" max="3031" width="11.7109375" style="1" bestFit="1" customWidth="1"/>
    <col min="3032" max="3265" width="9.140625" style="1"/>
    <col min="3266" max="3266" width="27" style="1" bestFit="1" customWidth="1"/>
    <col min="3267" max="3267" width="6.28515625" style="1" bestFit="1" customWidth="1"/>
    <col min="3268" max="3268" width="9.85546875" style="1" bestFit="1" customWidth="1"/>
    <col min="3269" max="3269" width="9.85546875" style="1" customWidth="1"/>
    <col min="3270" max="3270" width="9.140625" style="1"/>
    <col min="3271" max="3271" width="12.85546875" style="1" bestFit="1" customWidth="1"/>
    <col min="3272" max="3272" width="13.7109375" style="1" bestFit="1" customWidth="1"/>
    <col min="3273" max="3273" width="4.42578125" style="1" customWidth="1"/>
    <col min="3274" max="3274" width="9.5703125" style="1" bestFit="1" customWidth="1"/>
    <col min="3275" max="3276" width="9.140625" style="1"/>
    <col min="3277" max="3277" width="10.140625" style="1" bestFit="1" customWidth="1"/>
    <col min="3278" max="3280" width="9.140625" style="1"/>
    <col min="3281" max="3281" width="11.7109375" style="1" bestFit="1" customWidth="1"/>
    <col min="3282" max="3283" width="9.140625" style="1"/>
    <col min="3284" max="3284" width="11.7109375" style="1" bestFit="1" customWidth="1"/>
    <col min="3285" max="3286" width="9.140625" style="1"/>
    <col min="3287" max="3287" width="11.7109375" style="1" bestFit="1" customWidth="1"/>
    <col min="3288" max="3521" width="9.140625" style="1"/>
    <col min="3522" max="3522" width="27" style="1" bestFit="1" customWidth="1"/>
    <col min="3523" max="3523" width="6.28515625" style="1" bestFit="1" customWidth="1"/>
    <col min="3524" max="3524" width="9.85546875" style="1" bestFit="1" customWidth="1"/>
    <col min="3525" max="3525" width="9.85546875" style="1" customWidth="1"/>
    <col min="3526" max="3526" width="9.140625" style="1"/>
    <col min="3527" max="3527" width="12.85546875" style="1" bestFit="1" customWidth="1"/>
    <col min="3528" max="3528" width="13.7109375" style="1" bestFit="1" customWidth="1"/>
    <col min="3529" max="3529" width="4.42578125" style="1" customWidth="1"/>
    <col min="3530" max="3530" width="9.5703125" style="1" bestFit="1" customWidth="1"/>
    <col min="3531" max="3532" width="9.140625" style="1"/>
    <col min="3533" max="3533" width="10.140625" style="1" bestFit="1" customWidth="1"/>
    <col min="3534" max="3536" width="9.140625" style="1"/>
    <col min="3537" max="3537" width="11.7109375" style="1" bestFit="1" customWidth="1"/>
    <col min="3538" max="3539" width="9.140625" style="1"/>
    <col min="3540" max="3540" width="11.7109375" style="1" bestFit="1" customWidth="1"/>
    <col min="3541" max="3542" width="9.140625" style="1"/>
    <col min="3543" max="3543" width="11.7109375" style="1" bestFit="1" customWidth="1"/>
    <col min="3544" max="3777" width="9.140625" style="1"/>
    <col min="3778" max="3778" width="27" style="1" bestFit="1" customWidth="1"/>
    <col min="3779" max="3779" width="6.28515625" style="1" bestFit="1" customWidth="1"/>
    <col min="3780" max="3780" width="9.85546875" style="1" bestFit="1" customWidth="1"/>
    <col min="3781" max="3781" width="9.85546875" style="1" customWidth="1"/>
    <col min="3782" max="3782" width="9.140625" style="1"/>
    <col min="3783" max="3783" width="12.85546875" style="1" bestFit="1" customWidth="1"/>
    <col min="3784" max="3784" width="13.7109375" style="1" bestFit="1" customWidth="1"/>
    <col min="3785" max="3785" width="4.42578125" style="1" customWidth="1"/>
    <col min="3786" max="3786" width="9.5703125" style="1" bestFit="1" customWidth="1"/>
    <col min="3787" max="3788" width="9.140625" style="1"/>
    <col min="3789" max="3789" width="10.140625" style="1" bestFit="1" customWidth="1"/>
    <col min="3790" max="3792" width="9.140625" style="1"/>
    <col min="3793" max="3793" width="11.7109375" style="1" bestFit="1" customWidth="1"/>
    <col min="3794" max="3795" width="9.140625" style="1"/>
    <col min="3796" max="3796" width="11.7109375" style="1" bestFit="1" customWidth="1"/>
    <col min="3797" max="3798" width="9.140625" style="1"/>
    <col min="3799" max="3799" width="11.7109375" style="1" bestFit="1" customWidth="1"/>
    <col min="3800" max="4033" width="9.140625" style="1"/>
    <col min="4034" max="4034" width="27" style="1" bestFit="1" customWidth="1"/>
    <col min="4035" max="4035" width="6.28515625" style="1" bestFit="1" customWidth="1"/>
    <col min="4036" max="4036" width="9.85546875" style="1" bestFit="1" customWidth="1"/>
    <col min="4037" max="4037" width="9.85546875" style="1" customWidth="1"/>
    <col min="4038" max="4038" width="9.140625" style="1"/>
    <col min="4039" max="4039" width="12.85546875" style="1" bestFit="1" customWidth="1"/>
    <col min="4040" max="4040" width="13.7109375" style="1" bestFit="1" customWidth="1"/>
    <col min="4041" max="4041" width="4.42578125" style="1" customWidth="1"/>
    <col min="4042" max="4042" width="9.5703125" style="1" bestFit="1" customWidth="1"/>
    <col min="4043" max="4044" width="9.140625" style="1"/>
    <col min="4045" max="4045" width="10.140625" style="1" bestFit="1" customWidth="1"/>
    <col min="4046" max="4048" width="9.140625" style="1"/>
    <col min="4049" max="4049" width="11.7109375" style="1" bestFit="1" customWidth="1"/>
    <col min="4050" max="4051" width="9.140625" style="1"/>
    <col min="4052" max="4052" width="11.7109375" style="1" bestFit="1" customWidth="1"/>
    <col min="4053" max="4054" width="9.140625" style="1"/>
    <col min="4055" max="4055" width="11.7109375" style="1" bestFit="1" customWidth="1"/>
    <col min="4056" max="4289" width="9.140625" style="1"/>
    <col min="4290" max="4290" width="27" style="1" bestFit="1" customWidth="1"/>
    <col min="4291" max="4291" width="6.28515625" style="1" bestFit="1" customWidth="1"/>
    <col min="4292" max="4292" width="9.85546875" style="1" bestFit="1" customWidth="1"/>
    <col min="4293" max="4293" width="9.85546875" style="1" customWidth="1"/>
    <col min="4294" max="4294" width="9.140625" style="1"/>
    <col min="4295" max="4295" width="12.85546875" style="1" bestFit="1" customWidth="1"/>
    <col min="4296" max="4296" width="13.7109375" style="1" bestFit="1" customWidth="1"/>
    <col min="4297" max="4297" width="4.42578125" style="1" customWidth="1"/>
    <col min="4298" max="4298" width="9.5703125" style="1" bestFit="1" customWidth="1"/>
    <col min="4299" max="4300" width="9.140625" style="1"/>
    <col min="4301" max="4301" width="10.140625" style="1" bestFit="1" customWidth="1"/>
    <col min="4302" max="4304" width="9.140625" style="1"/>
    <col min="4305" max="4305" width="11.7109375" style="1" bestFit="1" customWidth="1"/>
    <col min="4306" max="4307" width="9.140625" style="1"/>
    <col min="4308" max="4308" width="11.7109375" style="1" bestFit="1" customWidth="1"/>
    <col min="4309" max="4310" width="9.140625" style="1"/>
    <col min="4311" max="4311" width="11.7109375" style="1" bestFit="1" customWidth="1"/>
    <col min="4312" max="4545" width="9.140625" style="1"/>
    <col min="4546" max="4546" width="27" style="1" bestFit="1" customWidth="1"/>
    <col min="4547" max="4547" width="6.28515625" style="1" bestFit="1" customWidth="1"/>
    <col min="4548" max="4548" width="9.85546875" style="1" bestFit="1" customWidth="1"/>
    <col min="4549" max="4549" width="9.85546875" style="1" customWidth="1"/>
    <col min="4550" max="4550" width="9.140625" style="1"/>
    <col min="4551" max="4551" width="12.85546875" style="1" bestFit="1" customWidth="1"/>
    <col min="4552" max="4552" width="13.7109375" style="1" bestFit="1" customWidth="1"/>
    <col min="4553" max="4553" width="4.42578125" style="1" customWidth="1"/>
    <col min="4554" max="4554" width="9.5703125" style="1" bestFit="1" customWidth="1"/>
    <col min="4555" max="4556" width="9.140625" style="1"/>
    <col min="4557" max="4557" width="10.140625" style="1" bestFit="1" customWidth="1"/>
    <col min="4558" max="4560" width="9.140625" style="1"/>
    <col min="4561" max="4561" width="11.7109375" style="1" bestFit="1" customWidth="1"/>
    <col min="4562" max="4563" width="9.140625" style="1"/>
    <col min="4564" max="4564" width="11.7109375" style="1" bestFit="1" customWidth="1"/>
    <col min="4565" max="4566" width="9.140625" style="1"/>
    <col min="4567" max="4567" width="11.7109375" style="1" bestFit="1" customWidth="1"/>
    <col min="4568" max="4801" width="9.140625" style="1"/>
    <col min="4802" max="4802" width="27" style="1" bestFit="1" customWidth="1"/>
    <col min="4803" max="4803" width="6.28515625" style="1" bestFit="1" customWidth="1"/>
    <col min="4804" max="4804" width="9.85546875" style="1" bestFit="1" customWidth="1"/>
    <col min="4805" max="4805" width="9.85546875" style="1" customWidth="1"/>
    <col min="4806" max="4806" width="9.140625" style="1"/>
    <col min="4807" max="4807" width="12.85546875" style="1" bestFit="1" customWidth="1"/>
    <col min="4808" max="4808" width="13.7109375" style="1" bestFit="1" customWidth="1"/>
    <col min="4809" max="4809" width="4.42578125" style="1" customWidth="1"/>
    <col min="4810" max="4810" width="9.5703125" style="1" bestFit="1" customWidth="1"/>
    <col min="4811" max="4812" width="9.140625" style="1"/>
    <col min="4813" max="4813" width="10.140625" style="1" bestFit="1" customWidth="1"/>
    <col min="4814" max="4816" width="9.140625" style="1"/>
    <col min="4817" max="4817" width="11.7109375" style="1" bestFit="1" customWidth="1"/>
    <col min="4818" max="4819" width="9.140625" style="1"/>
    <col min="4820" max="4820" width="11.7109375" style="1" bestFit="1" customWidth="1"/>
    <col min="4821" max="4822" width="9.140625" style="1"/>
    <col min="4823" max="4823" width="11.7109375" style="1" bestFit="1" customWidth="1"/>
    <col min="4824" max="5057" width="9.140625" style="1"/>
    <col min="5058" max="5058" width="27" style="1" bestFit="1" customWidth="1"/>
    <col min="5059" max="5059" width="6.28515625" style="1" bestFit="1" customWidth="1"/>
    <col min="5060" max="5060" width="9.85546875" style="1" bestFit="1" customWidth="1"/>
    <col min="5061" max="5061" width="9.85546875" style="1" customWidth="1"/>
    <col min="5062" max="5062" width="9.140625" style="1"/>
    <col min="5063" max="5063" width="12.85546875" style="1" bestFit="1" customWidth="1"/>
    <col min="5064" max="5064" width="13.7109375" style="1" bestFit="1" customWidth="1"/>
    <col min="5065" max="5065" width="4.42578125" style="1" customWidth="1"/>
    <col min="5066" max="5066" width="9.5703125" style="1" bestFit="1" customWidth="1"/>
    <col min="5067" max="5068" width="9.140625" style="1"/>
    <col min="5069" max="5069" width="10.140625" style="1" bestFit="1" customWidth="1"/>
    <col min="5070" max="5072" width="9.140625" style="1"/>
    <col min="5073" max="5073" width="11.7109375" style="1" bestFit="1" customWidth="1"/>
    <col min="5074" max="5075" width="9.140625" style="1"/>
    <col min="5076" max="5076" width="11.7109375" style="1" bestFit="1" customWidth="1"/>
    <col min="5077" max="5078" width="9.140625" style="1"/>
    <col min="5079" max="5079" width="11.7109375" style="1" bestFit="1" customWidth="1"/>
    <col min="5080" max="5313" width="9.140625" style="1"/>
    <col min="5314" max="5314" width="27" style="1" bestFit="1" customWidth="1"/>
    <col min="5315" max="5315" width="6.28515625" style="1" bestFit="1" customWidth="1"/>
    <col min="5316" max="5316" width="9.85546875" style="1" bestFit="1" customWidth="1"/>
    <col min="5317" max="5317" width="9.85546875" style="1" customWidth="1"/>
    <col min="5318" max="5318" width="9.140625" style="1"/>
    <col min="5319" max="5319" width="12.85546875" style="1" bestFit="1" customWidth="1"/>
    <col min="5320" max="5320" width="13.7109375" style="1" bestFit="1" customWidth="1"/>
    <col min="5321" max="5321" width="4.42578125" style="1" customWidth="1"/>
    <col min="5322" max="5322" width="9.5703125" style="1" bestFit="1" customWidth="1"/>
    <col min="5323" max="5324" width="9.140625" style="1"/>
    <col min="5325" max="5325" width="10.140625" style="1" bestFit="1" customWidth="1"/>
    <col min="5326" max="5328" width="9.140625" style="1"/>
    <col min="5329" max="5329" width="11.7109375" style="1" bestFit="1" customWidth="1"/>
    <col min="5330" max="5331" width="9.140625" style="1"/>
    <col min="5332" max="5332" width="11.7109375" style="1" bestFit="1" customWidth="1"/>
    <col min="5333" max="5334" width="9.140625" style="1"/>
    <col min="5335" max="5335" width="11.7109375" style="1" bestFit="1" customWidth="1"/>
    <col min="5336" max="5569" width="9.140625" style="1"/>
    <col min="5570" max="5570" width="27" style="1" bestFit="1" customWidth="1"/>
    <col min="5571" max="5571" width="6.28515625" style="1" bestFit="1" customWidth="1"/>
    <col min="5572" max="5572" width="9.85546875" style="1" bestFit="1" customWidth="1"/>
    <col min="5573" max="5573" width="9.85546875" style="1" customWidth="1"/>
    <col min="5574" max="5574" width="9.140625" style="1"/>
    <col min="5575" max="5575" width="12.85546875" style="1" bestFit="1" customWidth="1"/>
    <col min="5576" max="5576" width="13.7109375" style="1" bestFit="1" customWidth="1"/>
    <col min="5577" max="5577" width="4.42578125" style="1" customWidth="1"/>
    <col min="5578" max="5578" width="9.5703125" style="1" bestFit="1" customWidth="1"/>
    <col min="5579" max="5580" width="9.140625" style="1"/>
    <col min="5581" max="5581" width="10.140625" style="1" bestFit="1" customWidth="1"/>
    <col min="5582" max="5584" width="9.140625" style="1"/>
    <col min="5585" max="5585" width="11.7109375" style="1" bestFit="1" customWidth="1"/>
    <col min="5586" max="5587" width="9.140625" style="1"/>
    <col min="5588" max="5588" width="11.7109375" style="1" bestFit="1" customWidth="1"/>
    <col min="5589" max="5590" width="9.140625" style="1"/>
    <col min="5591" max="5591" width="11.7109375" style="1" bestFit="1" customWidth="1"/>
    <col min="5592" max="5825" width="9.140625" style="1"/>
    <col min="5826" max="5826" width="27" style="1" bestFit="1" customWidth="1"/>
    <col min="5827" max="5827" width="6.28515625" style="1" bestFit="1" customWidth="1"/>
    <col min="5828" max="5828" width="9.85546875" style="1" bestFit="1" customWidth="1"/>
    <col min="5829" max="5829" width="9.85546875" style="1" customWidth="1"/>
    <col min="5830" max="5830" width="9.140625" style="1"/>
    <col min="5831" max="5831" width="12.85546875" style="1" bestFit="1" customWidth="1"/>
    <col min="5832" max="5832" width="13.7109375" style="1" bestFit="1" customWidth="1"/>
    <col min="5833" max="5833" width="4.42578125" style="1" customWidth="1"/>
    <col min="5834" max="5834" width="9.5703125" style="1" bestFit="1" customWidth="1"/>
    <col min="5835" max="5836" width="9.140625" style="1"/>
    <col min="5837" max="5837" width="10.140625" style="1" bestFit="1" customWidth="1"/>
    <col min="5838" max="5840" width="9.140625" style="1"/>
    <col min="5841" max="5841" width="11.7109375" style="1" bestFit="1" customWidth="1"/>
    <col min="5842" max="5843" width="9.140625" style="1"/>
    <col min="5844" max="5844" width="11.7109375" style="1" bestFit="1" customWidth="1"/>
    <col min="5845" max="5846" width="9.140625" style="1"/>
    <col min="5847" max="5847" width="11.7109375" style="1" bestFit="1" customWidth="1"/>
    <col min="5848" max="6081" width="9.140625" style="1"/>
    <col min="6082" max="6082" width="27" style="1" bestFit="1" customWidth="1"/>
    <col min="6083" max="6083" width="6.28515625" style="1" bestFit="1" customWidth="1"/>
    <col min="6084" max="6084" width="9.85546875" style="1" bestFit="1" customWidth="1"/>
    <col min="6085" max="6085" width="9.85546875" style="1" customWidth="1"/>
    <col min="6086" max="6086" width="9.140625" style="1"/>
    <col min="6087" max="6087" width="12.85546875" style="1" bestFit="1" customWidth="1"/>
    <col min="6088" max="6088" width="13.7109375" style="1" bestFit="1" customWidth="1"/>
    <col min="6089" max="6089" width="4.42578125" style="1" customWidth="1"/>
    <col min="6090" max="6090" width="9.5703125" style="1" bestFit="1" customWidth="1"/>
    <col min="6091" max="6092" width="9.140625" style="1"/>
    <col min="6093" max="6093" width="10.140625" style="1" bestFit="1" customWidth="1"/>
    <col min="6094" max="6096" width="9.140625" style="1"/>
    <col min="6097" max="6097" width="11.7109375" style="1" bestFit="1" customWidth="1"/>
    <col min="6098" max="6099" width="9.140625" style="1"/>
    <col min="6100" max="6100" width="11.7109375" style="1" bestFit="1" customWidth="1"/>
    <col min="6101" max="6102" width="9.140625" style="1"/>
    <col min="6103" max="6103" width="11.7109375" style="1" bestFit="1" customWidth="1"/>
    <col min="6104" max="6337" width="9.140625" style="1"/>
    <col min="6338" max="6338" width="27" style="1" bestFit="1" customWidth="1"/>
    <col min="6339" max="6339" width="6.28515625" style="1" bestFit="1" customWidth="1"/>
    <col min="6340" max="6340" width="9.85546875" style="1" bestFit="1" customWidth="1"/>
    <col min="6341" max="6341" width="9.85546875" style="1" customWidth="1"/>
    <col min="6342" max="6342" width="9.140625" style="1"/>
    <col min="6343" max="6343" width="12.85546875" style="1" bestFit="1" customWidth="1"/>
    <col min="6344" max="6344" width="13.7109375" style="1" bestFit="1" customWidth="1"/>
    <col min="6345" max="6345" width="4.42578125" style="1" customWidth="1"/>
    <col min="6346" max="6346" width="9.5703125" style="1" bestFit="1" customWidth="1"/>
    <col min="6347" max="6348" width="9.140625" style="1"/>
    <col min="6349" max="6349" width="10.140625" style="1" bestFit="1" customWidth="1"/>
    <col min="6350" max="6352" width="9.140625" style="1"/>
    <col min="6353" max="6353" width="11.7109375" style="1" bestFit="1" customWidth="1"/>
    <col min="6354" max="6355" width="9.140625" style="1"/>
    <col min="6356" max="6356" width="11.7109375" style="1" bestFit="1" customWidth="1"/>
    <col min="6357" max="6358" width="9.140625" style="1"/>
    <col min="6359" max="6359" width="11.7109375" style="1" bestFit="1" customWidth="1"/>
    <col min="6360" max="6593" width="9.140625" style="1"/>
    <col min="6594" max="6594" width="27" style="1" bestFit="1" customWidth="1"/>
    <col min="6595" max="6595" width="6.28515625" style="1" bestFit="1" customWidth="1"/>
    <col min="6596" max="6596" width="9.85546875" style="1" bestFit="1" customWidth="1"/>
    <col min="6597" max="6597" width="9.85546875" style="1" customWidth="1"/>
    <col min="6598" max="6598" width="9.140625" style="1"/>
    <col min="6599" max="6599" width="12.85546875" style="1" bestFit="1" customWidth="1"/>
    <col min="6600" max="6600" width="13.7109375" style="1" bestFit="1" customWidth="1"/>
    <col min="6601" max="6601" width="4.42578125" style="1" customWidth="1"/>
    <col min="6602" max="6602" width="9.5703125" style="1" bestFit="1" customWidth="1"/>
    <col min="6603" max="6604" width="9.140625" style="1"/>
    <col min="6605" max="6605" width="10.140625" style="1" bestFit="1" customWidth="1"/>
    <col min="6606" max="6608" width="9.140625" style="1"/>
    <col min="6609" max="6609" width="11.7109375" style="1" bestFit="1" customWidth="1"/>
    <col min="6610" max="6611" width="9.140625" style="1"/>
    <col min="6612" max="6612" width="11.7109375" style="1" bestFit="1" customWidth="1"/>
    <col min="6613" max="6614" width="9.140625" style="1"/>
    <col min="6615" max="6615" width="11.7109375" style="1" bestFit="1" customWidth="1"/>
    <col min="6616" max="6849" width="9.140625" style="1"/>
    <col min="6850" max="6850" width="27" style="1" bestFit="1" customWidth="1"/>
    <col min="6851" max="6851" width="6.28515625" style="1" bestFit="1" customWidth="1"/>
    <col min="6852" max="6852" width="9.85546875" style="1" bestFit="1" customWidth="1"/>
    <col min="6853" max="6853" width="9.85546875" style="1" customWidth="1"/>
    <col min="6854" max="6854" width="9.140625" style="1"/>
    <col min="6855" max="6855" width="12.85546875" style="1" bestFit="1" customWidth="1"/>
    <col min="6856" max="6856" width="13.7109375" style="1" bestFit="1" customWidth="1"/>
    <col min="6857" max="6857" width="4.42578125" style="1" customWidth="1"/>
    <col min="6858" max="6858" width="9.5703125" style="1" bestFit="1" customWidth="1"/>
    <col min="6859" max="6860" width="9.140625" style="1"/>
    <col min="6861" max="6861" width="10.140625" style="1" bestFit="1" customWidth="1"/>
    <col min="6862" max="6864" width="9.140625" style="1"/>
    <col min="6865" max="6865" width="11.7109375" style="1" bestFit="1" customWidth="1"/>
    <col min="6866" max="6867" width="9.140625" style="1"/>
    <col min="6868" max="6868" width="11.7109375" style="1" bestFit="1" customWidth="1"/>
    <col min="6869" max="6870" width="9.140625" style="1"/>
    <col min="6871" max="6871" width="11.7109375" style="1" bestFit="1" customWidth="1"/>
    <col min="6872" max="7105" width="9.140625" style="1"/>
    <col min="7106" max="7106" width="27" style="1" bestFit="1" customWidth="1"/>
    <col min="7107" max="7107" width="6.28515625" style="1" bestFit="1" customWidth="1"/>
    <col min="7108" max="7108" width="9.85546875" style="1" bestFit="1" customWidth="1"/>
    <col min="7109" max="7109" width="9.85546875" style="1" customWidth="1"/>
    <col min="7110" max="7110" width="9.140625" style="1"/>
    <col min="7111" max="7111" width="12.85546875" style="1" bestFit="1" customWidth="1"/>
    <col min="7112" max="7112" width="13.7109375" style="1" bestFit="1" customWidth="1"/>
    <col min="7113" max="7113" width="4.42578125" style="1" customWidth="1"/>
    <col min="7114" max="7114" width="9.5703125" style="1" bestFit="1" customWidth="1"/>
    <col min="7115" max="7116" width="9.140625" style="1"/>
    <col min="7117" max="7117" width="10.140625" style="1" bestFit="1" customWidth="1"/>
    <col min="7118" max="7120" width="9.140625" style="1"/>
    <col min="7121" max="7121" width="11.7109375" style="1" bestFit="1" customWidth="1"/>
    <col min="7122" max="7123" width="9.140625" style="1"/>
    <col min="7124" max="7124" width="11.7109375" style="1" bestFit="1" customWidth="1"/>
    <col min="7125" max="7126" width="9.140625" style="1"/>
    <col min="7127" max="7127" width="11.7109375" style="1" bestFit="1" customWidth="1"/>
    <col min="7128" max="7361" width="9.140625" style="1"/>
    <col min="7362" max="7362" width="27" style="1" bestFit="1" customWidth="1"/>
    <col min="7363" max="7363" width="6.28515625" style="1" bestFit="1" customWidth="1"/>
    <col min="7364" max="7364" width="9.85546875" style="1" bestFit="1" customWidth="1"/>
    <col min="7365" max="7365" width="9.85546875" style="1" customWidth="1"/>
    <col min="7366" max="7366" width="9.140625" style="1"/>
    <col min="7367" max="7367" width="12.85546875" style="1" bestFit="1" customWidth="1"/>
    <col min="7368" max="7368" width="13.7109375" style="1" bestFit="1" customWidth="1"/>
    <col min="7369" max="7369" width="4.42578125" style="1" customWidth="1"/>
    <col min="7370" max="7370" width="9.5703125" style="1" bestFit="1" customWidth="1"/>
    <col min="7371" max="7372" width="9.140625" style="1"/>
    <col min="7373" max="7373" width="10.140625" style="1" bestFit="1" customWidth="1"/>
    <col min="7374" max="7376" width="9.140625" style="1"/>
    <col min="7377" max="7377" width="11.7109375" style="1" bestFit="1" customWidth="1"/>
    <col min="7378" max="7379" width="9.140625" style="1"/>
    <col min="7380" max="7380" width="11.7109375" style="1" bestFit="1" customWidth="1"/>
    <col min="7381" max="7382" width="9.140625" style="1"/>
    <col min="7383" max="7383" width="11.7109375" style="1" bestFit="1" customWidth="1"/>
    <col min="7384" max="7617" width="9.140625" style="1"/>
    <col min="7618" max="7618" width="27" style="1" bestFit="1" customWidth="1"/>
    <col min="7619" max="7619" width="6.28515625" style="1" bestFit="1" customWidth="1"/>
    <col min="7620" max="7620" width="9.85546875" style="1" bestFit="1" customWidth="1"/>
    <col min="7621" max="7621" width="9.85546875" style="1" customWidth="1"/>
    <col min="7622" max="7622" width="9.140625" style="1"/>
    <col min="7623" max="7623" width="12.85546875" style="1" bestFit="1" customWidth="1"/>
    <col min="7624" max="7624" width="13.7109375" style="1" bestFit="1" customWidth="1"/>
    <col min="7625" max="7625" width="4.42578125" style="1" customWidth="1"/>
    <col min="7626" max="7626" width="9.5703125" style="1" bestFit="1" customWidth="1"/>
    <col min="7627" max="7628" width="9.140625" style="1"/>
    <col min="7629" max="7629" width="10.140625" style="1" bestFit="1" customWidth="1"/>
    <col min="7630" max="7632" width="9.140625" style="1"/>
    <col min="7633" max="7633" width="11.7109375" style="1" bestFit="1" customWidth="1"/>
    <col min="7634" max="7635" width="9.140625" style="1"/>
    <col min="7636" max="7636" width="11.7109375" style="1" bestFit="1" customWidth="1"/>
    <col min="7637" max="7638" width="9.140625" style="1"/>
    <col min="7639" max="7639" width="11.7109375" style="1" bestFit="1" customWidth="1"/>
    <col min="7640" max="7873" width="9.140625" style="1"/>
    <col min="7874" max="7874" width="27" style="1" bestFit="1" customWidth="1"/>
    <col min="7875" max="7875" width="6.28515625" style="1" bestFit="1" customWidth="1"/>
    <col min="7876" max="7876" width="9.85546875" style="1" bestFit="1" customWidth="1"/>
    <col min="7877" max="7877" width="9.85546875" style="1" customWidth="1"/>
    <col min="7878" max="7878" width="9.140625" style="1"/>
    <col min="7879" max="7879" width="12.85546875" style="1" bestFit="1" customWidth="1"/>
    <col min="7880" max="7880" width="13.7109375" style="1" bestFit="1" customWidth="1"/>
    <col min="7881" max="7881" width="4.42578125" style="1" customWidth="1"/>
    <col min="7882" max="7882" width="9.5703125" style="1" bestFit="1" customWidth="1"/>
    <col min="7883" max="7884" width="9.140625" style="1"/>
    <col min="7885" max="7885" width="10.140625" style="1" bestFit="1" customWidth="1"/>
    <col min="7886" max="7888" width="9.140625" style="1"/>
    <col min="7889" max="7889" width="11.7109375" style="1" bestFit="1" customWidth="1"/>
    <col min="7890" max="7891" width="9.140625" style="1"/>
    <col min="7892" max="7892" width="11.7109375" style="1" bestFit="1" customWidth="1"/>
    <col min="7893" max="7894" width="9.140625" style="1"/>
    <col min="7895" max="7895" width="11.7109375" style="1" bestFit="1" customWidth="1"/>
    <col min="7896" max="8129" width="9.140625" style="1"/>
    <col min="8130" max="8130" width="27" style="1" bestFit="1" customWidth="1"/>
    <col min="8131" max="8131" width="6.28515625" style="1" bestFit="1" customWidth="1"/>
    <col min="8132" max="8132" width="9.85546875" style="1" bestFit="1" customWidth="1"/>
    <col min="8133" max="8133" width="9.85546875" style="1" customWidth="1"/>
    <col min="8134" max="8134" width="9.140625" style="1"/>
    <col min="8135" max="8135" width="12.85546875" style="1" bestFit="1" customWidth="1"/>
    <col min="8136" max="8136" width="13.7109375" style="1" bestFit="1" customWidth="1"/>
    <col min="8137" max="8137" width="4.42578125" style="1" customWidth="1"/>
    <col min="8138" max="8138" width="9.5703125" style="1" bestFit="1" customWidth="1"/>
    <col min="8139" max="8140" width="9.140625" style="1"/>
    <col min="8141" max="8141" width="10.140625" style="1" bestFit="1" customWidth="1"/>
    <col min="8142" max="8144" width="9.140625" style="1"/>
    <col min="8145" max="8145" width="11.7109375" style="1" bestFit="1" customWidth="1"/>
    <col min="8146" max="8147" width="9.140625" style="1"/>
    <col min="8148" max="8148" width="11.7109375" style="1" bestFit="1" customWidth="1"/>
    <col min="8149" max="8150" width="9.140625" style="1"/>
    <col min="8151" max="8151" width="11.7109375" style="1" bestFit="1" customWidth="1"/>
    <col min="8152" max="8385" width="9.140625" style="1"/>
    <col min="8386" max="8386" width="27" style="1" bestFit="1" customWidth="1"/>
    <col min="8387" max="8387" width="6.28515625" style="1" bestFit="1" customWidth="1"/>
    <col min="8388" max="8388" width="9.85546875" style="1" bestFit="1" customWidth="1"/>
    <col min="8389" max="8389" width="9.85546875" style="1" customWidth="1"/>
    <col min="8390" max="8390" width="9.140625" style="1"/>
    <col min="8391" max="8391" width="12.85546875" style="1" bestFit="1" customWidth="1"/>
    <col min="8392" max="8392" width="13.7109375" style="1" bestFit="1" customWidth="1"/>
    <col min="8393" max="8393" width="4.42578125" style="1" customWidth="1"/>
    <col min="8394" max="8394" width="9.5703125" style="1" bestFit="1" customWidth="1"/>
    <col min="8395" max="8396" width="9.140625" style="1"/>
    <col min="8397" max="8397" width="10.140625" style="1" bestFit="1" customWidth="1"/>
    <col min="8398" max="8400" width="9.140625" style="1"/>
    <col min="8401" max="8401" width="11.7109375" style="1" bestFit="1" customWidth="1"/>
    <col min="8402" max="8403" width="9.140625" style="1"/>
    <col min="8404" max="8404" width="11.7109375" style="1" bestFit="1" customWidth="1"/>
    <col min="8405" max="8406" width="9.140625" style="1"/>
    <col min="8407" max="8407" width="11.7109375" style="1" bestFit="1" customWidth="1"/>
    <col min="8408" max="8641" width="9.140625" style="1"/>
    <col min="8642" max="8642" width="27" style="1" bestFit="1" customWidth="1"/>
    <col min="8643" max="8643" width="6.28515625" style="1" bestFit="1" customWidth="1"/>
    <col min="8644" max="8644" width="9.85546875" style="1" bestFit="1" customWidth="1"/>
    <col min="8645" max="8645" width="9.85546875" style="1" customWidth="1"/>
    <col min="8646" max="8646" width="9.140625" style="1"/>
    <col min="8647" max="8647" width="12.85546875" style="1" bestFit="1" customWidth="1"/>
    <col min="8648" max="8648" width="13.7109375" style="1" bestFit="1" customWidth="1"/>
    <col min="8649" max="8649" width="4.42578125" style="1" customWidth="1"/>
    <col min="8650" max="8650" width="9.5703125" style="1" bestFit="1" customWidth="1"/>
    <col min="8651" max="8652" width="9.140625" style="1"/>
    <col min="8653" max="8653" width="10.140625" style="1" bestFit="1" customWidth="1"/>
    <col min="8654" max="8656" width="9.140625" style="1"/>
    <col min="8657" max="8657" width="11.7109375" style="1" bestFit="1" customWidth="1"/>
    <col min="8658" max="8659" width="9.140625" style="1"/>
    <col min="8660" max="8660" width="11.7109375" style="1" bestFit="1" customWidth="1"/>
    <col min="8661" max="8662" width="9.140625" style="1"/>
    <col min="8663" max="8663" width="11.7109375" style="1" bestFit="1" customWidth="1"/>
    <col min="8664" max="8897" width="9.140625" style="1"/>
    <col min="8898" max="8898" width="27" style="1" bestFit="1" customWidth="1"/>
    <col min="8899" max="8899" width="6.28515625" style="1" bestFit="1" customWidth="1"/>
    <col min="8900" max="8900" width="9.85546875" style="1" bestFit="1" customWidth="1"/>
    <col min="8901" max="8901" width="9.85546875" style="1" customWidth="1"/>
    <col min="8902" max="8902" width="9.140625" style="1"/>
    <col min="8903" max="8903" width="12.85546875" style="1" bestFit="1" customWidth="1"/>
    <col min="8904" max="8904" width="13.7109375" style="1" bestFit="1" customWidth="1"/>
    <col min="8905" max="8905" width="4.42578125" style="1" customWidth="1"/>
    <col min="8906" max="8906" width="9.5703125" style="1" bestFit="1" customWidth="1"/>
    <col min="8907" max="8908" width="9.140625" style="1"/>
    <col min="8909" max="8909" width="10.140625" style="1" bestFit="1" customWidth="1"/>
    <col min="8910" max="8912" width="9.140625" style="1"/>
    <col min="8913" max="8913" width="11.7109375" style="1" bestFit="1" customWidth="1"/>
    <col min="8914" max="8915" width="9.140625" style="1"/>
    <col min="8916" max="8916" width="11.7109375" style="1" bestFit="1" customWidth="1"/>
    <col min="8917" max="8918" width="9.140625" style="1"/>
    <col min="8919" max="8919" width="11.7109375" style="1" bestFit="1" customWidth="1"/>
    <col min="8920" max="9153" width="9.140625" style="1"/>
    <col min="9154" max="9154" width="27" style="1" bestFit="1" customWidth="1"/>
    <col min="9155" max="9155" width="6.28515625" style="1" bestFit="1" customWidth="1"/>
    <col min="9156" max="9156" width="9.85546875" style="1" bestFit="1" customWidth="1"/>
    <col min="9157" max="9157" width="9.85546875" style="1" customWidth="1"/>
    <col min="9158" max="9158" width="9.140625" style="1"/>
    <col min="9159" max="9159" width="12.85546875" style="1" bestFit="1" customWidth="1"/>
    <col min="9160" max="9160" width="13.7109375" style="1" bestFit="1" customWidth="1"/>
    <col min="9161" max="9161" width="4.42578125" style="1" customWidth="1"/>
    <col min="9162" max="9162" width="9.5703125" style="1" bestFit="1" customWidth="1"/>
    <col min="9163" max="9164" width="9.140625" style="1"/>
    <col min="9165" max="9165" width="10.140625" style="1" bestFit="1" customWidth="1"/>
    <col min="9166" max="9168" width="9.140625" style="1"/>
    <col min="9169" max="9169" width="11.7109375" style="1" bestFit="1" customWidth="1"/>
    <col min="9170" max="9171" width="9.140625" style="1"/>
    <col min="9172" max="9172" width="11.7109375" style="1" bestFit="1" customWidth="1"/>
    <col min="9173" max="9174" width="9.140625" style="1"/>
    <col min="9175" max="9175" width="11.7109375" style="1" bestFit="1" customWidth="1"/>
    <col min="9176" max="9409" width="9.140625" style="1"/>
    <col min="9410" max="9410" width="27" style="1" bestFit="1" customWidth="1"/>
    <col min="9411" max="9411" width="6.28515625" style="1" bestFit="1" customWidth="1"/>
    <col min="9412" max="9412" width="9.85546875" style="1" bestFit="1" customWidth="1"/>
    <col min="9413" max="9413" width="9.85546875" style="1" customWidth="1"/>
    <col min="9414" max="9414" width="9.140625" style="1"/>
    <col min="9415" max="9415" width="12.85546875" style="1" bestFit="1" customWidth="1"/>
    <col min="9416" max="9416" width="13.7109375" style="1" bestFit="1" customWidth="1"/>
    <col min="9417" max="9417" width="4.42578125" style="1" customWidth="1"/>
    <col min="9418" max="9418" width="9.5703125" style="1" bestFit="1" customWidth="1"/>
    <col min="9419" max="9420" width="9.140625" style="1"/>
    <col min="9421" max="9421" width="10.140625" style="1" bestFit="1" customWidth="1"/>
    <col min="9422" max="9424" width="9.140625" style="1"/>
    <col min="9425" max="9425" width="11.7109375" style="1" bestFit="1" customWidth="1"/>
    <col min="9426" max="9427" width="9.140625" style="1"/>
    <col min="9428" max="9428" width="11.7109375" style="1" bestFit="1" customWidth="1"/>
    <col min="9429" max="9430" width="9.140625" style="1"/>
    <col min="9431" max="9431" width="11.7109375" style="1" bestFit="1" customWidth="1"/>
    <col min="9432" max="9665" width="9.140625" style="1"/>
    <col min="9666" max="9666" width="27" style="1" bestFit="1" customWidth="1"/>
    <col min="9667" max="9667" width="6.28515625" style="1" bestFit="1" customWidth="1"/>
    <col min="9668" max="9668" width="9.85546875" style="1" bestFit="1" customWidth="1"/>
    <col min="9669" max="9669" width="9.85546875" style="1" customWidth="1"/>
    <col min="9670" max="9670" width="9.140625" style="1"/>
    <col min="9671" max="9671" width="12.85546875" style="1" bestFit="1" customWidth="1"/>
    <col min="9672" max="9672" width="13.7109375" style="1" bestFit="1" customWidth="1"/>
    <col min="9673" max="9673" width="4.42578125" style="1" customWidth="1"/>
    <col min="9674" max="9674" width="9.5703125" style="1" bestFit="1" customWidth="1"/>
    <col min="9675" max="9676" width="9.140625" style="1"/>
    <col min="9677" max="9677" width="10.140625" style="1" bestFit="1" customWidth="1"/>
    <col min="9678" max="9680" width="9.140625" style="1"/>
    <col min="9681" max="9681" width="11.7109375" style="1" bestFit="1" customWidth="1"/>
    <col min="9682" max="9683" width="9.140625" style="1"/>
    <col min="9684" max="9684" width="11.7109375" style="1" bestFit="1" customWidth="1"/>
    <col min="9685" max="9686" width="9.140625" style="1"/>
    <col min="9687" max="9687" width="11.7109375" style="1" bestFit="1" customWidth="1"/>
    <col min="9688" max="9921" width="9.140625" style="1"/>
    <col min="9922" max="9922" width="27" style="1" bestFit="1" customWidth="1"/>
    <col min="9923" max="9923" width="6.28515625" style="1" bestFit="1" customWidth="1"/>
    <col min="9924" max="9924" width="9.85546875" style="1" bestFit="1" customWidth="1"/>
    <col min="9925" max="9925" width="9.85546875" style="1" customWidth="1"/>
    <col min="9926" max="9926" width="9.140625" style="1"/>
    <col min="9927" max="9927" width="12.85546875" style="1" bestFit="1" customWidth="1"/>
    <col min="9928" max="9928" width="13.7109375" style="1" bestFit="1" customWidth="1"/>
    <col min="9929" max="9929" width="4.42578125" style="1" customWidth="1"/>
    <col min="9930" max="9930" width="9.5703125" style="1" bestFit="1" customWidth="1"/>
    <col min="9931" max="9932" width="9.140625" style="1"/>
    <col min="9933" max="9933" width="10.140625" style="1" bestFit="1" customWidth="1"/>
    <col min="9934" max="9936" width="9.140625" style="1"/>
    <col min="9937" max="9937" width="11.7109375" style="1" bestFit="1" customWidth="1"/>
    <col min="9938" max="9939" width="9.140625" style="1"/>
    <col min="9940" max="9940" width="11.7109375" style="1" bestFit="1" customWidth="1"/>
    <col min="9941" max="9942" width="9.140625" style="1"/>
    <col min="9943" max="9943" width="11.7109375" style="1" bestFit="1" customWidth="1"/>
    <col min="9944" max="10177" width="9.140625" style="1"/>
    <col min="10178" max="10178" width="27" style="1" bestFit="1" customWidth="1"/>
    <col min="10179" max="10179" width="6.28515625" style="1" bestFit="1" customWidth="1"/>
    <col min="10180" max="10180" width="9.85546875" style="1" bestFit="1" customWidth="1"/>
    <col min="10181" max="10181" width="9.85546875" style="1" customWidth="1"/>
    <col min="10182" max="10182" width="9.140625" style="1"/>
    <col min="10183" max="10183" width="12.85546875" style="1" bestFit="1" customWidth="1"/>
    <col min="10184" max="10184" width="13.7109375" style="1" bestFit="1" customWidth="1"/>
    <col min="10185" max="10185" width="4.42578125" style="1" customWidth="1"/>
    <col min="10186" max="10186" width="9.5703125" style="1" bestFit="1" customWidth="1"/>
    <col min="10187" max="10188" width="9.140625" style="1"/>
    <col min="10189" max="10189" width="10.140625" style="1" bestFit="1" customWidth="1"/>
    <col min="10190" max="10192" width="9.140625" style="1"/>
    <col min="10193" max="10193" width="11.7109375" style="1" bestFit="1" customWidth="1"/>
    <col min="10194" max="10195" width="9.140625" style="1"/>
    <col min="10196" max="10196" width="11.7109375" style="1" bestFit="1" customWidth="1"/>
    <col min="10197" max="10198" width="9.140625" style="1"/>
    <col min="10199" max="10199" width="11.7109375" style="1" bestFit="1" customWidth="1"/>
    <col min="10200" max="10433" width="9.140625" style="1"/>
    <col min="10434" max="10434" width="27" style="1" bestFit="1" customWidth="1"/>
    <col min="10435" max="10435" width="6.28515625" style="1" bestFit="1" customWidth="1"/>
    <col min="10436" max="10436" width="9.85546875" style="1" bestFit="1" customWidth="1"/>
    <col min="10437" max="10437" width="9.85546875" style="1" customWidth="1"/>
    <col min="10438" max="10438" width="9.140625" style="1"/>
    <col min="10439" max="10439" width="12.85546875" style="1" bestFit="1" customWidth="1"/>
    <col min="10440" max="10440" width="13.7109375" style="1" bestFit="1" customWidth="1"/>
    <col min="10441" max="10441" width="4.42578125" style="1" customWidth="1"/>
    <col min="10442" max="10442" width="9.5703125" style="1" bestFit="1" customWidth="1"/>
    <col min="10443" max="10444" width="9.140625" style="1"/>
    <col min="10445" max="10445" width="10.140625" style="1" bestFit="1" customWidth="1"/>
    <col min="10446" max="10448" width="9.140625" style="1"/>
    <col min="10449" max="10449" width="11.7109375" style="1" bestFit="1" customWidth="1"/>
    <col min="10450" max="10451" width="9.140625" style="1"/>
    <col min="10452" max="10452" width="11.7109375" style="1" bestFit="1" customWidth="1"/>
    <col min="10453" max="10454" width="9.140625" style="1"/>
    <col min="10455" max="10455" width="11.7109375" style="1" bestFit="1" customWidth="1"/>
    <col min="10456" max="10689" width="9.140625" style="1"/>
    <col min="10690" max="10690" width="27" style="1" bestFit="1" customWidth="1"/>
    <col min="10691" max="10691" width="6.28515625" style="1" bestFit="1" customWidth="1"/>
    <col min="10692" max="10692" width="9.85546875" style="1" bestFit="1" customWidth="1"/>
    <col min="10693" max="10693" width="9.85546875" style="1" customWidth="1"/>
    <col min="10694" max="10694" width="9.140625" style="1"/>
    <col min="10695" max="10695" width="12.85546875" style="1" bestFit="1" customWidth="1"/>
    <col min="10696" max="10696" width="13.7109375" style="1" bestFit="1" customWidth="1"/>
    <col min="10697" max="10697" width="4.42578125" style="1" customWidth="1"/>
    <col min="10698" max="10698" width="9.5703125" style="1" bestFit="1" customWidth="1"/>
    <col min="10699" max="10700" width="9.140625" style="1"/>
    <col min="10701" max="10701" width="10.140625" style="1" bestFit="1" customWidth="1"/>
    <col min="10702" max="10704" width="9.140625" style="1"/>
    <col min="10705" max="10705" width="11.7109375" style="1" bestFit="1" customWidth="1"/>
    <col min="10706" max="10707" width="9.140625" style="1"/>
    <col min="10708" max="10708" width="11.7109375" style="1" bestFit="1" customWidth="1"/>
    <col min="10709" max="10710" width="9.140625" style="1"/>
    <col min="10711" max="10711" width="11.7109375" style="1" bestFit="1" customWidth="1"/>
    <col min="10712" max="10945" width="9.140625" style="1"/>
    <col min="10946" max="10946" width="27" style="1" bestFit="1" customWidth="1"/>
    <col min="10947" max="10947" width="6.28515625" style="1" bestFit="1" customWidth="1"/>
    <col min="10948" max="10948" width="9.85546875" style="1" bestFit="1" customWidth="1"/>
    <col min="10949" max="10949" width="9.85546875" style="1" customWidth="1"/>
    <col min="10950" max="10950" width="9.140625" style="1"/>
    <col min="10951" max="10951" width="12.85546875" style="1" bestFit="1" customWidth="1"/>
    <col min="10952" max="10952" width="13.7109375" style="1" bestFit="1" customWidth="1"/>
    <col min="10953" max="10953" width="4.42578125" style="1" customWidth="1"/>
    <col min="10954" max="10954" width="9.5703125" style="1" bestFit="1" customWidth="1"/>
    <col min="10955" max="10956" width="9.140625" style="1"/>
    <col min="10957" max="10957" width="10.140625" style="1" bestFit="1" customWidth="1"/>
    <col min="10958" max="10960" width="9.140625" style="1"/>
    <col min="10961" max="10961" width="11.7109375" style="1" bestFit="1" customWidth="1"/>
    <col min="10962" max="10963" width="9.140625" style="1"/>
    <col min="10964" max="10964" width="11.7109375" style="1" bestFit="1" customWidth="1"/>
    <col min="10965" max="10966" width="9.140625" style="1"/>
    <col min="10967" max="10967" width="11.7109375" style="1" bestFit="1" customWidth="1"/>
    <col min="10968" max="11201" width="9.140625" style="1"/>
    <col min="11202" max="11202" width="27" style="1" bestFit="1" customWidth="1"/>
    <col min="11203" max="11203" width="6.28515625" style="1" bestFit="1" customWidth="1"/>
    <col min="11204" max="11204" width="9.85546875" style="1" bestFit="1" customWidth="1"/>
    <col min="11205" max="11205" width="9.85546875" style="1" customWidth="1"/>
    <col min="11206" max="11206" width="9.140625" style="1"/>
    <col min="11207" max="11207" width="12.85546875" style="1" bestFit="1" customWidth="1"/>
    <col min="11208" max="11208" width="13.7109375" style="1" bestFit="1" customWidth="1"/>
    <col min="11209" max="11209" width="4.42578125" style="1" customWidth="1"/>
    <col min="11210" max="11210" width="9.5703125" style="1" bestFit="1" customWidth="1"/>
    <col min="11211" max="11212" width="9.140625" style="1"/>
    <col min="11213" max="11213" width="10.140625" style="1" bestFit="1" customWidth="1"/>
    <col min="11214" max="11216" width="9.140625" style="1"/>
    <col min="11217" max="11217" width="11.7109375" style="1" bestFit="1" customWidth="1"/>
    <col min="11218" max="11219" width="9.140625" style="1"/>
    <col min="11220" max="11220" width="11.7109375" style="1" bestFit="1" customWidth="1"/>
    <col min="11221" max="11222" width="9.140625" style="1"/>
    <col min="11223" max="11223" width="11.7109375" style="1" bestFit="1" customWidth="1"/>
    <col min="11224" max="11457" width="9.140625" style="1"/>
    <col min="11458" max="11458" width="27" style="1" bestFit="1" customWidth="1"/>
    <col min="11459" max="11459" width="6.28515625" style="1" bestFit="1" customWidth="1"/>
    <col min="11460" max="11460" width="9.85546875" style="1" bestFit="1" customWidth="1"/>
    <col min="11461" max="11461" width="9.85546875" style="1" customWidth="1"/>
    <col min="11462" max="11462" width="9.140625" style="1"/>
    <col min="11463" max="11463" width="12.85546875" style="1" bestFit="1" customWidth="1"/>
    <col min="11464" max="11464" width="13.7109375" style="1" bestFit="1" customWidth="1"/>
    <col min="11465" max="11465" width="4.42578125" style="1" customWidth="1"/>
    <col min="11466" max="11466" width="9.5703125" style="1" bestFit="1" customWidth="1"/>
    <col min="11467" max="11468" width="9.140625" style="1"/>
    <col min="11469" max="11469" width="10.140625" style="1" bestFit="1" customWidth="1"/>
    <col min="11470" max="11472" width="9.140625" style="1"/>
    <col min="11473" max="11473" width="11.7109375" style="1" bestFit="1" customWidth="1"/>
    <col min="11474" max="11475" width="9.140625" style="1"/>
    <col min="11476" max="11476" width="11.7109375" style="1" bestFit="1" customWidth="1"/>
    <col min="11477" max="11478" width="9.140625" style="1"/>
    <col min="11479" max="11479" width="11.7109375" style="1" bestFit="1" customWidth="1"/>
    <col min="11480" max="11713" width="9.140625" style="1"/>
    <col min="11714" max="11714" width="27" style="1" bestFit="1" customWidth="1"/>
    <col min="11715" max="11715" width="6.28515625" style="1" bestFit="1" customWidth="1"/>
    <col min="11716" max="11716" width="9.85546875" style="1" bestFit="1" customWidth="1"/>
    <col min="11717" max="11717" width="9.85546875" style="1" customWidth="1"/>
    <col min="11718" max="11718" width="9.140625" style="1"/>
    <col min="11719" max="11719" width="12.85546875" style="1" bestFit="1" customWidth="1"/>
    <col min="11720" max="11720" width="13.7109375" style="1" bestFit="1" customWidth="1"/>
    <col min="11721" max="11721" width="4.42578125" style="1" customWidth="1"/>
    <col min="11722" max="11722" width="9.5703125" style="1" bestFit="1" customWidth="1"/>
    <col min="11723" max="11724" width="9.140625" style="1"/>
    <col min="11725" max="11725" width="10.140625" style="1" bestFit="1" customWidth="1"/>
    <col min="11726" max="11728" width="9.140625" style="1"/>
    <col min="11729" max="11729" width="11.7109375" style="1" bestFit="1" customWidth="1"/>
    <col min="11730" max="11731" width="9.140625" style="1"/>
    <col min="11732" max="11732" width="11.7109375" style="1" bestFit="1" customWidth="1"/>
    <col min="11733" max="11734" width="9.140625" style="1"/>
    <col min="11735" max="11735" width="11.7109375" style="1" bestFit="1" customWidth="1"/>
    <col min="11736" max="11969" width="9.140625" style="1"/>
    <col min="11970" max="11970" width="27" style="1" bestFit="1" customWidth="1"/>
    <col min="11971" max="11971" width="6.28515625" style="1" bestFit="1" customWidth="1"/>
    <col min="11972" max="11972" width="9.85546875" style="1" bestFit="1" customWidth="1"/>
    <col min="11973" max="11973" width="9.85546875" style="1" customWidth="1"/>
    <col min="11974" max="11974" width="9.140625" style="1"/>
    <col min="11975" max="11975" width="12.85546875" style="1" bestFit="1" customWidth="1"/>
    <col min="11976" max="11976" width="13.7109375" style="1" bestFit="1" customWidth="1"/>
    <col min="11977" max="11977" width="4.42578125" style="1" customWidth="1"/>
    <col min="11978" max="11978" width="9.5703125" style="1" bestFit="1" customWidth="1"/>
    <col min="11979" max="11980" width="9.140625" style="1"/>
    <col min="11981" max="11981" width="10.140625" style="1" bestFit="1" customWidth="1"/>
    <col min="11982" max="11984" width="9.140625" style="1"/>
    <col min="11985" max="11985" width="11.7109375" style="1" bestFit="1" customWidth="1"/>
    <col min="11986" max="11987" width="9.140625" style="1"/>
    <col min="11988" max="11988" width="11.7109375" style="1" bestFit="1" customWidth="1"/>
    <col min="11989" max="11990" width="9.140625" style="1"/>
    <col min="11991" max="11991" width="11.7109375" style="1" bestFit="1" customWidth="1"/>
    <col min="11992" max="12225" width="9.140625" style="1"/>
    <col min="12226" max="12226" width="27" style="1" bestFit="1" customWidth="1"/>
    <col min="12227" max="12227" width="6.28515625" style="1" bestFit="1" customWidth="1"/>
    <col min="12228" max="12228" width="9.85546875" style="1" bestFit="1" customWidth="1"/>
    <col min="12229" max="12229" width="9.85546875" style="1" customWidth="1"/>
    <col min="12230" max="12230" width="9.140625" style="1"/>
    <col min="12231" max="12231" width="12.85546875" style="1" bestFit="1" customWidth="1"/>
    <col min="12232" max="12232" width="13.7109375" style="1" bestFit="1" customWidth="1"/>
    <col min="12233" max="12233" width="4.42578125" style="1" customWidth="1"/>
    <col min="12234" max="12234" width="9.5703125" style="1" bestFit="1" customWidth="1"/>
    <col min="12235" max="12236" width="9.140625" style="1"/>
    <col min="12237" max="12237" width="10.140625" style="1" bestFit="1" customWidth="1"/>
    <col min="12238" max="12240" width="9.140625" style="1"/>
    <col min="12241" max="12241" width="11.7109375" style="1" bestFit="1" customWidth="1"/>
    <col min="12242" max="12243" width="9.140625" style="1"/>
    <col min="12244" max="12244" width="11.7109375" style="1" bestFit="1" customWidth="1"/>
    <col min="12245" max="12246" width="9.140625" style="1"/>
    <col min="12247" max="12247" width="11.7109375" style="1" bestFit="1" customWidth="1"/>
    <col min="12248" max="12481" width="9.140625" style="1"/>
    <col min="12482" max="12482" width="27" style="1" bestFit="1" customWidth="1"/>
    <col min="12483" max="12483" width="6.28515625" style="1" bestFit="1" customWidth="1"/>
    <col min="12484" max="12484" width="9.85546875" style="1" bestFit="1" customWidth="1"/>
    <col min="12485" max="12485" width="9.85546875" style="1" customWidth="1"/>
    <col min="12486" max="12486" width="9.140625" style="1"/>
    <col min="12487" max="12487" width="12.85546875" style="1" bestFit="1" customWidth="1"/>
    <col min="12488" max="12488" width="13.7109375" style="1" bestFit="1" customWidth="1"/>
    <col min="12489" max="12489" width="4.42578125" style="1" customWidth="1"/>
    <col min="12490" max="12490" width="9.5703125" style="1" bestFit="1" customWidth="1"/>
    <col min="12491" max="12492" width="9.140625" style="1"/>
    <col min="12493" max="12493" width="10.140625" style="1" bestFit="1" customWidth="1"/>
    <col min="12494" max="12496" width="9.140625" style="1"/>
    <col min="12497" max="12497" width="11.7109375" style="1" bestFit="1" customWidth="1"/>
    <col min="12498" max="12499" width="9.140625" style="1"/>
    <col min="12500" max="12500" width="11.7109375" style="1" bestFit="1" customWidth="1"/>
    <col min="12501" max="12502" width="9.140625" style="1"/>
    <col min="12503" max="12503" width="11.7109375" style="1" bestFit="1" customWidth="1"/>
    <col min="12504" max="12737" width="9.140625" style="1"/>
    <col min="12738" max="12738" width="27" style="1" bestFit="1" customWidth="1"/>
    <col min="12739" max="12739" width="6.28515625" style="1" bestFit="1" customWidth="1"/>
    <col min="12740" max="12740" width="9.85546875" style="1" bestFit="1" customWidth="1"/>
    <col min="12741" max="12741" width="9.85546875" style="1" customWidth="1"/>
    <col min="12742" max="12742" width="9.140625" style="1"/>
    <col min="12743" max="12743" width="12.85546875" style="1" bestFit="1" customWidth="1"/>
    <col min="12744" max="12744" width="13.7109375" style="1" bestFit="1" customWidth="1"/>
    <col min="12745" max="12745" width="4.42578125" style="1" customWidth="1"/>
    <col min="12746" max="12746" width="9.5703125" style="1" bestFit="1" customWidth="1"/>
    <col min="12747" max="12748" width="9.140625" style="1"/>
    <col min="12749" max="12749" width="10.140625" style="1" bestFit="1" customWidth="1"/>
    <col min="12750" max="12752" width="9.140625" style="1"/>
    <col min="12753" max="12753" width="11.7109375" style="1" bestFit="1" customWidth="1"/>
    <col min="12754" max="12755" width="9.140625" style="1"/>
    <col min="12756" max="12756" width="11.7109375" style="1" bestFit="1" customWidth="1"/>
    <col min="12757" max="12758" width="9.140625" style="1"/>
    <col min="12759" max="12759" width="11.7109375" style="1" bestFit="1" customWidth="1"/>
    <col min="12760" max="12993" width="9.140625" style="1"/>
    <col min="12994" max="12994" width="27" style="1" bestFit="1" customWidth="1"/>
    <col min="12995" max="12995" width="6.28515625" style="1" bestFit="1" customWidth="1"/>
    <col min="12996" max="12996" width="9.85546875" style="1" bestFit="1" customWidth="1"/>
    <col min="12997" max="12997" width="9.85546875" style="1" customWidth="1"/>
    <col min="12998" max="12998" width="9.140625" style="1"/>
    <col min="12999" max="12999" width="12.85546875" style="1" bestFit="1" customWidth="1"/>
    <col min="13000" max="13000" width="13.7109375" style="1" bestFit="1" customWidth="1"/>
    <col min="13001" max="13001" width="4.42578125" style="1" customWidth="1"/>
    <col min="13002" max="13002" width="9.5703125" style="1" bestFit="1" customWidth="1"/>
    <col min="13003" max="13004" width="9.140625" style="1"/>
    <col min="13005" max="13005" width="10.140625" style="1" bestFit="1" customWidth="1"/>
    <col min="13006" max="13008" width="9.140625" style="1"/>
    <col min="13009" max="13009" width="11.7109375" style="1" bestFit="1" customWidth="1"/>
    <col min="13010" max="13011" width="9.140625" style="1"/>
    <col min="13012" max="13012" width="11.7109375" style="1" bestFit="1" customWidth="1"/>
    <col min="13013" max="13014" width="9.140625" style="1"/>
    <col min="13015" max="13015" width="11.7109375" style="1" bestFit="1" customWidth="1"/>
    <col min="13016" max="13249" width="9.140625" style="1"/>
    <col min="13250" max="13250" width="27" style="1" bestFit="1" customWidth="1"/>
    <col min="13251" max="13251" width="6.28515625" style="1" bestFit="1" customWidth="1"/>
    <col min="13252" max="13252" width="9.85546875" style="1" bestFit="1" customWidth="1"/>
    <col min="13253" max="13253" width="9.85546875" style="1" customWidth="1"/>
    <col min="13254" max="13254" width="9.140625" style="1"/>
    <col min="13255" max="13255" width="12.85546875" style="1" bestFit="1" customWidth="1"/>
    <col min="13256" max="13256" width="13.7109375" style="1" bestFit="1" customWidth="1"/>
    <col min="13257" max="13257" width="4.42578125" style="1" customWidth="1"/>
    <col min="13258" max="13258" width="9.5703125" style="1" bestFit="1" customWidth="1"/>
    <col min="13259" max="13260" width="9.140625" style="1"/>
    <col min="13261" max="13261" width="10.140625" style="1" bestFit="1" customWidth="1"/>
    <col min="13262" max="13264" width="9.140625" style="1"/>
    <col min="13265" max="13265" width="11.7109375" style="1" bestFit="1" customWidth="1"/>
    <col min="13266" max="13267" width="9.140625" style="1"/>
    <col min="13268" max="13268" width="11.7109375" style="1" bestFit="1" customWidth="1"/>
    <col min="13269" max="13270" width="9.140625" style="1"/>
    <col min="13271" max="13271" width="11.7109375" style="1" bestFit="1" customWidth="1"/>
    <col min="13272" max="13505" width="9.140625" style="1"/>
    <col min="13506" max="13506" width="27" style="1" bestFit="1" customWidth="1"/>
    <col min="13507" max="13507" width="6.28515625" style="1" bestFit="1" customWidth="1"/>
    <col min="13508" max="13508" width="9.85546875" style="1" bestFit="1" customWidth="1"/>
    <col min="13509" max="13509" width="9.85546875" style="1" customWidth="1"/>
    <col min="13510" max="13510" width="9.140625" style="1"/>
    <col min="13511" max="13511" width="12.85546875" style="1" bestFit="1" customWidth="1"/>
    <col min="13512" max="13512" width="13.7109375" style="1" bestFit="1" customWidth="1"/>
    <col min="13513" max="13513" width="4.42578125" style="1" customWidth="1"/>
    <col min="13514" max="13514" width="9.5703125" style="1" bestFit="1" customWidth="1"/>
    <col min="13515" max="13516" width="9.140625" style="1"/>
    <col min="13517" max="13517" width="10.140625" style="1" bestFit="1" customWidth="1"/>
    <col min="13518" max="13520" width="9.140625" style="1"/>
    <col min="13521" max="13521" width="11.7109375" style="1" bestFit="1" customWidth="1"/>
    <col min="13522" max="13523" width="9.140625" style="1"/>
    <col min="13524" max="13524" width="11.7109375" style="1" bestFit="1" customWidth="1"/>
    <col min="13525" max="13526" width="9.140625" style="1"/>
    <col min="13527" max="13527" width="11.7109375" style="1" bestFit="1" customWidth="1"/>
    <col min="13528" max="13761" width="9.140625" style="1"/>
    <col min="13762" max="13762" width="27" style="1" bestFit="1" customWidth="1"/>
    <col min="13763" max="13763" width="6.28515625" style="1" bestFit="1" customWidth="1"/>
    <col min="13764" max="13764" width="9.85546875" style="1" bestFit="1" customWidth="1"/>
    <col min="13765" max="13765" width="9.85546875" style="1" customWidth="1"/>
    <col min="13766" max="13766" width="9.140625" style="1"/>
    <col min="13767" max="13767" width="12.85546875" style="1" bestFit="1" customWidth="1"/>
    <col min="13768" max="13768" width="13.7109375" style="1" bestFit="1" customWidth="1"/>
    <col min="13769" max="13769" width="4.42578125" style="1" customWidth="1"/>
    <col min="13770" max="13770" width="9.5703125" style="1" bestFit="1" customWidth="1"/>
    <col min="13771" max="13772" width="9.140625" style="1"/>
    <col min="13773" max="13773" width="10.140625" style="1" bestFit="1" customWidth="1"/>
    <col min="13774" max="13776" width="9.140625" style="1"/>
    <col min="13777" max="13777" width="11.7109375" style="1" bestFit="1" customWidth="1"/>
    <col min="13778" max="13779" width="9.140625" style="1"/>
    <col min="13780" max="13780" width="11.7109375" style="1" bestFit="1" customWidth="1"/>
    <col min="13781" max="13782" width="9.140625" style="1"/>
    <col min="13783" max="13783" width="11.7109375" style="1" bestFit="1" customWidth="1"/>
    <col min="13784" max="14017" width="9.140625" style="1"/>
    <col min="14018" max="14018" width="27" style="1" bestFit="1" customWidth="1"/>
    <col min="14019" max="14019" width="6.28515625" style="1" bestFit="1" customWidth="1"/>
    <col min="14020" max="14020" width="9.85546875" style="1" bestFit="1" customWidth="1"/>
    <col min="14021" max="14021" width="9.85546875" style="1" customWidth="1"/>
    <col min="14022" max="14022" width="9.140625" style="1"/>
    <col min="14023" max="14023" width="12.85546875" style="1" bestFit="1" customWidth="1"/>
    <col min="14024" max="14024" width="13.7109375" style="1" bestFit="1" customWidth="1"/>
    <col min="14025" max="14025" width="4.42578125" style="1" customWidth="1"/>
    <col min="14026" max="14026" width="9.5703125" style="1" bestFit="1" customWidth="1"/>
    <col min="14027" max="14028" width="9.140625" style="1"/>
    <col min="14029" max="14029" width="10.140625" style="1" bestFit="1" customWidth="1"/>
    <col min="14030" max="14032" width="9.140625" style="1"/>
    <col min="14033" max="14033" width="11.7109375" style="1" bestFit="1" customWidth="1"/>
    <col min="14034" max="14035" width="9.140625" style="1"/>
    <col min="14036" max="14036" width="11.7109375" style="1" bestFit="1" customWidth="1"/>
    <col min="14037" max="14038" width="9.140625" style="1"/>
    <col min="14039" max="14039" width="11.7109375" style="1" bestFit="1" customWidth="1"/>
    <col min="14040" max="14273" width="9.140625" style="1"/>
    <col min="14274" max="14274" width="27" style="1" bestFit="1" customWidth="1"/>
    <col min="14275" max="14275" width="6.28515625" style="1" bestFit="1" customWidth="1"/>
    <col min="14276" max="14276" width="9.85546875" style="1" bestFit="1" customWidth="1"/>
    <col min="14277" max="14277" width="9.85546875" style="1" customWidth="1"/>
    <col min="14278" max="14278" width="9.140625" style="1"/>
    <col min="14279" max="14279" width="12.85546875" style="1" bestFit="1" customWidth="1"/>
    <col min="14280" max="14280" width="13.7109375" style="1" bestFit="1" customWidth="1"/>
    <col min="14281" max="14281" width="4.42578125" style="1" customWidth="1"/>
    <col min="14282" max="14282" width="9.5703125" style="1" bestFit="1" customWidth="1"/>
    <col min="14283" max="14284" width="9.140625" style="1"/>
    <col min="14285" max="14285" width="10.140625" style="1" bestFit="1" customWidth="1"/>
    <col min="14286" max="14288" width="9.140625" style="1"/>
    <col min="14289" max="14289" width="11.7109375" style="1" bestFit="1" customWidth="1"/>
    <col min="14290" max="14291" width="9.140625" style="1"/>
    <col min="14292" max="14292" width="11.7109375" style="1" bestFit="1" customWidth="1"/>
    <col min="14293" max="14294" width="9.140625" style="1"/>
    <col min="14295" max="14295" width="11.7109375" style="1" bestFit="1" customWidth="1"/>
    <col min="14296" max="14529" width="9.140625" style="1"/>
    <col min="14530" max="14530" width="27" style="1" bestFit="1" customWidth="1"/>
    <col min="14531" max="14531" width="6.28515625" style="1" bestFit="1" customWidth="1"/>
    <col min="14532" max="14532" width="9.85546875" style="1" bestFit="1" customWidth="1"/>
    <col min="14533" max="14533" width="9.85546875" style="1" customWidth="1"/>
    <col min="14534" max="14534" width="9.140625" style="1"/>
    <col min="14535" max="14535" width="12.85546875" style="1" bestFit="1" customWidth="1"/>
    <col min="14536" max="14536" width="13.7109375" style="1" bestFit="1" customWidth="1"/>
    <col min="14537" max="14537" width="4.42578125" style="1" customWidth="1"/>
    <col min="14538" max="14538" width="9.5703125" style="1" bestFit="1" customWidth="1"/>
    <col min="14539" max="14540" width="9.140625" style="1"/>
    <col min="14541" max="14541" width="10.140625" style="1" bestFit="1" customWidth="1"/>
    <col min="14542" max="14544" width="9.140625" style="1"/>
    <col min="14545" max="14545" width="11.7109375" style="1" bestFit="1" customWidth="1"/>
    <col min="14546" max="14547" width="9.140625" style="1"/>
    <col min="14548" max="14548" width="11.7109375" style="1" bestFit="1" customWidth="1"/>
    <col min="14549" max="14550" width="9.140625" style="1"/>
    <col min="14551" max="14551" width="11.7109375" style="1" bestFit="1" customWidth="1"/>
    <col min="14552" max="14785" width="9.140625" style="1"/>
    <col min="14786" max="14786" width="27" style="1" bestFit="1" customWidth="1"/>
    <col min="14787" max="14787" width="6.28515625" style="1" bestFit="1" customWidth="1"/>
    <col min="14788" max="14788" width="9.85546875" style="1" bestFit="1" customWidth="1"/>
    <col min="14789" max="14789" width="9.85546875" style="1" customWidth="1"/>
    <col min="14790" max="14790" width="9.140625" style="1"/>
    <col min="14791" max="14791" width="12.85546875" style="1" bestFit="1" customWidth="1"/>
    <col min="14792" max="14792" width="13.7109375" style="1" bestFit="1" customWidth="1"/>
    <col min="14793" max="14793" width="4.42578125" style="1" customWidth="1"/>
    <col min="14794" max="14794" width="9.5703125" style="1" bestFit="1" customWidth="1"/>
    <col min="14795" max="14796" width="9.140625" style="1"/>
    <col min="14797" max="14797" width="10.140625" style="1" bestFit="1" customWidth="1"/>
    <col min="14798" max="14800" width="9.140625" style="1"/>
    <col min="14801" max="14801" width="11.7109375" style="1" bestFit="1" customWidth="1"/>
    <col min="14802" max="14803" width="9.140625" style="1"/>
    <col min="14804" max="14804" width="11.7109375" style="1" bestFit="1" customWidth="1"/>
    <col min="14805" max="14806" width="9.140625" style="1"/>
    <col min="14807" max="14807" width="11.7109375" style="1" bestFit="1" customWidth="1"/>
    <col min="14808" max="15041" width="9.140625" style="1"/>
    <col min="15042" max="15042" width="27" style="1" bestFit="1" customWidth="1"/>
    <col min="15043" max="15043" width="6.28515625" style="1" bestFit="1" customWidth="1"/>
    <col min="15044" max="15044" width="9.85546875" style="1" bestFit="1" customWidth="1"/>
    <col min="15045" max="15045" width="9.85546875" style="1" customWidth="1"/>
    <col min="15046" max="15046" width="9.140625" style="1"/>
    <col min="15047" max="15047" width="12.85546875" style="1" bestFit="1" customWidth="1"/>
    <col min="15048" max="15048" width="13.7109375" style="1" bestFit="1" customWidth="1"/>
    <col min="15049" max="15049" width="4.42578125" style="1" customWidth="1"/>
    <col min="15050" max="15050" width="9.5703125" style="1" bestFit="1" customWidth="1"/>
    <col min="15051" max="15052" width="9.140625" style="1"/>
    <col min="15053" max="15053" width="10.140625" style="1" bestFit="1" customWidth="1"/>
    <col min="15054" max="15056" width="9.140625" style="1"/>
    <col min="15057" max="15057" width="11.7109375" style="1" bestFit="1" customWidth="1"/>
    <col min="15058" max="15059" width="9.140625" style="1"/>
    <col min="15060" max="15060" width="11.7109375" style="1" bestFit="1" customWidth="1"/>
    <col min="15061" max="15062" width="9.140625" style="1"/>
    <col min="15063" max="15063" width="11.7109375" style="1" bestFit="1" customWidth="1"/>
    <col min="15064" max="15297" width="9.140625" style="1"/>
    <col min="15298" max="15298" width="27" style="1" bestFit="1" customWidth="1"/>
    <col min="15299" max="15299" width="6.28515625" style="1" bestFit="1" customWidth="1"/>
    <col min="15300" max="15300" width="9.85546875" style="1" bestFit="1" customWidth="1"/>
    <col min="15301" max="15301" width="9.85546875" style="1" customWidth="1"/>
    <col min="15302" max="15302" width="9.140625" style="1"/>
    <col min="15303" max="15303" width="12.85546875" style="1" bestFit="1" customWidth="1"/>
    <col min="15304" max="15304" width="13.7109375" style="1" bestFit="1" customWidth="1"/>
    <col min="15305" max="15305" width="4.42578125" style="1" customWidth="1"/>
    <col min="15306" max="15306" width="9.5703125" style="1" bestFit="1" customWidth="1"/>
    <col min="15307" max="15308" width="9.140625" style="1"/>
    <col min="15309" max="15309" width="10.140625" style="1" bestFit="1" customWidth="1"/>
    <col min="15310" max="15312" width="9.140625" style="1"/>
    <col min="15313" max="15313" width="11.7109375" style="1" bestFit="1" customWidth="1"/>
    <col min="15314" max="15315" width="9.140625" style="1"/>
    <col min="15316" max="15316" width="11.7109375" style="1" bestFit="1" customWidth="1"/>
    <col min="15317" max="15318" width="9.140625" style="1"/>
    <col min="15319" max="15319" width="11.7109375" style="1" bestFit="1" customWidth="1"/>
    <col min="15320" max="15553" width="9.140625" style="1"/>
    <col min="15554" max="15554" width="27" style="1" bestFit="1" customWidth="1"/>
    <col min="15555" max="15555" width="6.28515625" style="1" bestFit="1" customWidth="1"/>
    <col min="15556" max="15556" width="9.85546875" style="1" bestFit="1" customWidth="1"/>
    <col min="15557" max="15557" width="9.85546875" style="1" customWidth="1"/>
    <col min="15558" max="15558" width="9.140625" style="1"/>
    <col min="15559" max="15559" width="12.85546875" style="1" bestFit="1" customWidth="1"/>
    <col min="15560" max="15560" width="13.7109375" style="1" bestFit="1" customWidth="1"/>
    <col min="15561" max="15561" width="4.42578125" style="1" customWidth="1"/>
    <col min="15562" max="15562" width="9.5703125" style="1" bestFit="1" customWidth="1"/>
    <col min="15563" max="15564" width="9.140625" style="1"/>
    <col min="15565" max="15565" width="10.140625" style="1" bestFit="1" customWidth="1"/>
    <col min="15566" max="15568" width="9.140625" style="1"/>
    <col min="15569" max="15569" width="11.7109375" style="1" bestFit="1" customWidth="1"/>
    <col min="15570" max="15571" width="9.140625" style="1"/>
    <col min="15572" max="15572" width="11.7109375" style="1" bestFit="1" customWidth="1"/>
    <col min="15573" max="15574" width="9.140625" style="1"/>
    <col min="15575" max="15575" width="11.7109375" style="1" bestFit="1" customWidth="1"/>
    <col min="15576" max="15809" width="9.140625" style="1"/>
    <col min="15810" max="15810" width="27" style="1" bestFit="1" customWidth="1"/>
    <col min="15811" max="15811" width="6.28515625" style="1" bestFit="1" customWidth="1"/>
    <col min="15812" max="15812" width="9.85546875" style="1" bestFit="1" customWidth="1"/>
    <col min="15813" max="15813" width="9.85546875" style="1" customWidth="1"/>
    <col min="15814" max="15814" width="9.140625" style="1"/>
    <col min="15815" max="15815" width="12.85546875" style="1" bestFit="1" customWidth="1"/>
    <col min="15816" max="15816" width="13.7109375" style="1" bestFit="1" customWidth="1"/>
    <col min="15817" max="15817" width="4.42578125" style="1" customWidth="1"/>
    <col min="15818" max="15818" width="9.5703125" style="1" bestFit="1" customWidth="1"/>
    <col min="15819" max="15820" width="9.140625" style="1"/>
    <col min="15821" max="15821" width="10.140625" style="1" bestFit="1" customWidth="1"/>
    <col min="15822" max="15824" width="9.140625" style="1"/>
    <col min="15825" max="15825" width="11.7109375" style="1" bestFit="1" customWidth="1"/>
    <col min="15826" max="15827" width="9.140625" style="1"/>
    <col min="15828" max="15828" width="11.7109375" style="1" bestFit="1" customWidth="1"/>
    <col min="15829" max="15830" width="9.140625" style="1"/>
    <col min="15831" max="15831" width="11.7109375" style="1" bestFit="1" customWidth="1"/>
    <col min="15832" max="16065" width="9.140625" style="1"/>
    <col min="16066" max="16066" width="27" style="1" bestFit="1" customWidth="1"/>
    <col min="16067" max="16067" width="6.28515625" style="1" bestFit="1" customWidth="1"/>
    <col min="16068" max="16068" width="9.85546875" style="1" bestFit="1" customWidth="1"/>
    <col min="16069" max="16069" width="9.85546875" style="1" customWidth="1"/>
    <col min="16070" max="16070" width="9.140625" style="1"/>
    <col min="16071" max="16071" width="12.85546875" style="1" bestFit="1" customWidth="1"/>
    <col min="16072" max="16072" width="13.7109375" style="1" bestFit="1" customWidth="1"/>
    <col min="16073" max="16073" width="4.42578125" style="1" customWidth="1"/>
    <col min="16074" max="16074" width="9.5703125" style="1" bestFit="1" customWidth="1"/>
    <col min="16075" max="16076" width="9.140625" style="1"/>
    <col min="16077" max="16077" width="10.140625" style="1" bestFit="1" customWidth="1"/>
    <col min="16078" max="16080" width="9.140625" style="1"/>
    <col min="16081" max="16081" width="11.7109375" style="1" bestFit="1" customWidth="1"/>
    <col min="16082" max="16083" width="9.140625" style="1"/>
    <col min="16084" max="16084" width="11.7109375" style="1" bestFit="1" customWidth="1"/>
    <col min="16085" max="16086" width="9.140625" style="1"/>
    <col min="16087" max="16087" width="11.7109375" style="1" bestFit="1" customWidth="1"/>
    <col min="16088" max="16384" width="9.140625" style="1"/>
  </cols>
  <sheetData>
    <row r="1" spans="1:12" ht="15.75">
      <c r="B1" s="8"/>
      <c r="C1" s="6"/>
      <c r="D1" s="4"/>
      <c r="F1" s="124" t="s">
        <v>93</v>
      </c>
      <c r="G1" s="124"/>
      <c r="H1" s="124"/>
      <c r="J1" s="53" t="s">
        <v>78</v>
      </c>
      <c r="K1" s="4"/>
      <c r="L1" s="105" t="s">
        <v>97</v>
      </c>
    </row>
    <row r="2" spans="1:12" ht="15">
      <c r="C2" s="3"/>
      <c r="D2" s="4"/>
      <c r="E2" s="4"/>
      <c r="F2" s="11" t="s">
        <v>76</v>
      </c>
      <c r="G2" s="8" t="s">
        <v>77</v>
      </c>
      <c r="H2" s="12" t="s">
        <v>14</v>
      </c>
      <c r="I2" s="4"/>
      <c r="J2" s="29" t="s">
        <v>78</v>
      </c>
      <c r="K2" s="4"/>
      <c r="L2" s="12"/>
    </row>
    <row r="3" spans="1:12" ht="3" customHeight="1">
      <c r="C3" s="3"/>
      <c r="D3" s="18"/>
      <c r="E3" s="18"/>
      <c r="F3" s="19"/>
      <c r="G3" s="20"/>
      <c r="H3" s="50"/>
      <c r="I3" s="18"/>
      <c r="J3" s="21"/>
      <c r="K3" s="18"/>
      <c r="L3" s="50"/>
    </row>
    <row r="4" spans="1:12" ht="15">
      <c r="A4" s="49"/>
      <c r="B4" s="88" t="s">
        <v>13</v>
      </c>
      <c r="C4" s="89"/>
      <c r="D4" s="90"/>
      <c r="E4" s="10"/>
      <c r="F4" s="109">
        <f>SUM(F5:F6)</f>
        <v>880</v>
      </c>
      <c r="G4" s="109">
        <f>SUM(G5:G6)</f>
        <v>880</v>
      </c>
      <c r="H4" s="98">
        <f>F4+G4</f>
        <v>1760</v>
      </c>
      <c r="I4" s="10"/>
      <c r="J4" s="98">
        <f>SUM(J5:J5)</f>
        <v>586.66666666666663</v>
      </c>
      <c r="K4" s="10"/>
      <c r="L4" s="98">
        <f>SUM(H4,J4)</f>
        <v>2346.6666666666665</v>
      </c>
    </row>
    <row r="5" spans="1:12">
      <c r="B5" s="1" t="s">
        <v>15</v>
      </c>
      <c r="C5" s="3"/>
      <c r="D5" s="4"/>
      <c r="E5" s="4"/>
      <c r="F5" s="132">
        <v>880</v>
      </c>
      <c r="G5" s="133">
        <v>880</v>
      </c>
      <c r="H5" s="134">
        <f t="shared" ref="H5" si="0">F5+G5</f>
        <v>1760</v>
      </c>
      <c r="I5" s="4"/>
      <c r="J5" s="134">
        <f>H5/3</f>
        <v>586.66666666666663</v>
      </c>
      <c r="K5" s="4"/>
      <c r="L5" s="134">
        <f>SUM(H5,J5)</f>
        <v>2346.6666666666665</v>
      </c>
    </row>
    <row r="6" spans="1:12" ht="3" customHeight="1">
      <c r="C6" s="3"/>
      <c r="D6" s="18"/>
      <c r="E6" s="18"/>
      <c r="F6" s="19"/>
      <c r="G6" s="20"/>
      <c r="H6" s="50"/>
      <c r="I6" s="18"/>
      <c r="J6" s="30"/>
      <c r="K6" s="18"/>
      <c r="L6" s="50"/>
    </row>
    <row r="7" spans="1:12" s="25" customFormat="1" ht="15">
      <c r="A7" s="49"/>
      <c r="B7" s="88" t="s">
        <v>27</v>
      </c>
      <c r="C7" s="89"/>
      <c r="D7" s="90"/>
      <c r="E7" s="24"/>
      <c r="F7" s="109">
        <f>-SUM(F8:F9)</f>
        <v>-259.85000000000002</v>
      </c>
      <c r="G7" s="109">
        <f>-SUM(G8:G9)</f>
        <v>-259.85000000000002</v>
      </c>
      <c r="H7" s="96">
        <f>F7+G7</f>
        <v>-519.70000000000005</v>
      </c>
      <c r="I7" s="24"/>
      <c r="J7" s="96">
        <f>SUM(J8:J9)</f>
        <v>11.733333333333333</v>
      </c>
      <c r="K7" s="24"/>
      <c r="L7" s="96">
        <f t="shared" ref="L7:L9" si="1">SUM(H7,J7)</f>
        <v>-507.9666666666667</v>
      </c>
    </row>
    <row r="8" spans="1:12" s="25" customFormat="1">
      <c r="B8" s="7" t="s">
        <v>92</v>
      </c>
      <c r="C8" s="22"/>
      <c r="D8" s="23"/>
      <c r="E8" s="24"/>
      <c r="F8" s="132">
        <v>242.25</v>
      </c>
      <c r="G8" s="133">
        <v>242.25</v>
      </c>
      <c r="H8" s="134">
        <f>F8+G8</f>
        <v>484.5</v>
      </c>
      <c r="I8" s="24"/>
      <c r="J8" s="134">
        <v>0</v>
      </c>
      <c r="K8" s="24"/>
      <c r="L8" s="134">
        <f t="shared" si="1"/>
        <v>484.5</v>
      </c>
    </row>
    <row r="9" spans="1:12" s="25" customFormat="1">
      <c r="B9" s="7" t="s">
        <v>99</v>
      </c>
      <c r="C9" s="22"/>
      <c r="D9" s="23"/>
      <c r="E9" s="24"/>
      <c r="F9" s="132">
        <f>F4*0.02</f>
        <v>17.600000000000001</v>
      </c>
      <c r="G9" s="132">
        <f>G4*0.02</f>
        <v>17.600000000000001</v>
      </c>
      <c r="H9" s="134">
        <f>F9+G9</f>
        <v>35.200000000000003</v>
      </c>
      <c r="I9" s="24"/>
      <c r="J9" s="134">
        <f>J4*0.02</f>
        <v>11.733333333333333</v>
      </c>
      <c r="K9" s="24"/>
      <c r="L9" s="134">
        <f t="shared" si="1"/>
        <v>46.933333333333337</v>
      </c>
    </row>
    <row r="10" spans="1:12" ht="3" customHeight="1">
      <c r="C10" s="3"/>
      <c r="D10" s="18"/>
      <c r="E10" s="18"/>
      <c r="F10" s="19"/>
      <c r="G10" s="20"/>
      <c r="H10" s="50"/>
      <c r="I10" s="18"/>
      <c r="J10" s="30"/>
      <c r="K10" s="18"/>
      <c r="L10" s="50"/>
    </row>
    <row r="11" spans="1:12" ht="15">
      <c r="A11" s="49"/>
      <c r="B11" s="88" t="s">
        <v>98</v>
      </c>
      <c r="C11" s="89"/>
      <c r="D11" s="90"/>
      <c r="E11" s="4"/>
      <c r="F11" s="109">
        <f>-SUM(F12:F14)</f>
        <v>-162.80000000000001</v>
      </c>
      <c r="G11" s="109">
        <f>-SUM(G12:G14)</f>
        <v>-162.80000000000001</v>
      </c>
      <c r="H11" s="96">
        <f>F11+G11</f>
        <v>-325.60000000000002</v>
      </c>
      <c r="I11" s="4"/>
      <c r="J11" s="96">
        <f>SUM(J12:J14)</f>
        <v>86.532746666666668</v>
      </c>
      <c r="K11" s="4"/>
      <c r="L11" s="96">
        <f t="shared" ref="L11:L14" si="2">SUM(H11,J11)</f>
        <v>-239.06725333333335</v>
      </c>
    </row>
    <row r="12" spans="1:12" s="25" customFormat="1">
      <c r="B12" s="7" t="s">
        <v>94</v>
      </c>
      <c r="C12" s="22">
        <v>9.7500000000000003E-2</v>
      </c>
      <c r="D12" s="23"/>
      <c r="E12" s="24"/>
      <c r="F12" s="132">
        <f>$C12*F$4</f>
        <v>85.8</v>
      </c>
      <c r="G12" s="133">
        <f>$C12*G$4</f>
        <v>85.8</v>
      </c>
      <c r="H12" s="134">
        <f>F12+G12</f>
        <v>171.6</v>
      </c>
      <c r="I12" s="24"/>
      <c r="J12" s="134">
        <f>J5*7.2499%</f>
        <v>42.532746666666668</v>
      </c>
      <c r="K12" s="24"/>
      <c r="L12" s="134">
        <f t="shared" si="2"/>
        <v>214.13274666666666</v>
      </c>
    </row>
    <row r="13" spans="1:12" s="25" customFormat="1">
      <c r="B13" s="7" t="s">
        <v>95</v>
      </c>
      <c r="C13" s="22">
        <v>1.2500000000000001E-2</v>
      </c>
      <c r="D13" s="23"/>
      <c r="E13" s="24"/>
      <c r="F13" s="132">
        <f>$C13*F$4</f>
        <v>11</v>
      </c>
      <c r="G13" s="133">
        <f>$C13*G$4</f>
        <v>11</v>
      </c>
      <c r="H13" s="134">
        <f>F13+G13</f>
        <v>22</v>
      </c>
      <c r="I13" s="24"/>
      <c r="J13" s="134">
        <v>0</v>
      </c>
      <c r="K13" s="24"/>
      <c r="L13" s="134">
        <f t="shared" si="2"/>
        <v>22</v>
      </c>
    </row>
    <row r="14" spans="1:12" s="25" customFormat="1">
      <c r="B14" s="7" t="s">
        <v>18</v>
      </c>
      <c r="C14" s="22">
        <v>0.15</v>
      </c>
      <c r="D14" s="23"/>
      <c r="E14" s="24"/>
      <c r="F14" s="132">
        <f>($C14*F$4)/2</f>
        <v>66</v>
      </c>
      <c r="G14" s="133">
        <f>($C14*G$4)/2</f>
        <v>66</v>
      </c>
      <c r="H14" s="134">
        <f>F14+G14</f>
        <v>132</v>
      </c>
      <c r="I14" s="24"/>
      <c r="J14" s="134">
        <f>($C14*J$4)/2</f>
        <v>43.999999999999993</v>
      </c>
      <c r="K14" s="24"/>
      <c r="L14" s="134">
        <f t="shared" si="2"/>
        <v>176</v>
      </c>
    </row>
    <row r="15" spans="1:12" ht="3" customHeight="1">
      <c r="C15" s="3"/>
      <c r="D15" s="18"/>
      <c r="E15" s="18"/>
      <c r="F15" s="19"/>
      <c r="G15" s="20"/>
      <c r="H15" s="50"/>
      <c r="I15" s="18"/>
      <c r="J15" s="30"/>
      <c r="K15" s="18"/>
      <c r="L15" s="50"/>
    </row>
    <row r="16" spans="1:12" s="114" customFormat="1" ht="15">
      <c r="A16" s="106"/>
      <c r="B16" s="131" t="s">
        <v>28</v>
      </c>
      <c r="C16" s="107"/>
      <c r="D16" s="108"/>
      <c r="E16" s="112"/>
      <c r="F16" s="109">
        <f>F4+F7+F11</f>
        <v>457.34999999999997</v>
      </c>
      <c r="G16" s="109">
        <f>G4+G7+G11</f>
        <v>457.34999999999997</v>
      </c>
      <c r="H16" s="96">
        <f>F16+G16</f>
        <v>914.69999999999993</v>
      </c>
      <c r="I16" s="112"/>
      <c r="J16" s="96">
        <f>J4+J7+J11</f>
        <v>684.93274666666662</v>
      </c>
      <c r="K16" s="112"/>
      <c r="L16" s="96">
        <f>SUM(H16,J16)</f>
        <v>1599.6327466666667</v>
      </c>
    </row>
    <row r="17" spans="1:12" ht="15">
      <c r="B17" s="1" t="s">
        <v>96</v>
      </c>
      <c r="C17" s="9"/>
      <c r="D17" s="31"/>
      <c r="E17" s="31"/>
      <c r="F17" s="42">
        <f>F16-F19</f>
        <v>383.34999999999997</v>
      </c>
      <c r="G17" s="43">
        <f>G16-G19</f>
        <v>383.34999999999997</v>
      </c>
      <c r="H17" s="52">
        <f>F17+G17</f>
        <v>766.69999999999993</v>
      </c>
      <c r="I17" s="31"/>
      <c r="J17" s="52">
        <f>J16-J19</f>
        <v>684.93274666666662</v>
      </c>
      <c r="K17" s="31"/>
      <c r="L17" s="52">
        <f>SUM(H17,J17)</f>
        <v>1451.6327466666667</v>
      </c>
    </row>
    <row r="18" spans="1:12" ht="3" customHeight="1">
      <c r="C18" s="9"/>
      <c r="D18" s="32"/>
      <c r="E18" s="32"/>
      <c r="F18" s="33"/>
      <c r="G18" s="34"/>
      <c r="H18" s="36"/>
      <c r="I18" s="32"/>
      <c r="J18" s="36"/>
      <c r="K18" s="32"/>
      <c r="L18" s="36"/>
    </row>
    <row r="19" spans="1:12" s="37" customFormat="1" ht="17.25" customHeight="1">
      <c r="A19" s="125"/>
      <c r="B19" s="126" t="s">
        <v>20</v>
      </c>
      <c r="C19" s="127"/>
      <c r="D19" s="128"/>
      <c r="E19" s="38"/>
      <c r="F19" s="129">
        <f>SUM(F20:F65)</f>
        <v>74</v>
      </c>
      <c r="G19" s="129">
        <f>SUM(G20:G65)</f>
        <v>74</v>
      </c>
      <c r="H19" s="136">
        <f>F19+G19</f>
        <v>148</v>
      </c>
      <c r="I19" s="38"/>
      <c r="J19" s="130">
        <f>SUM(J20:J54)</f>
        <v>0</v>
      </c>
      <c r="K19" s="38"/>
      <c r="L19" s="136">
        <f t="shared" ref="L19" si="3">SUM(H19,J19)</f>
        <v>148</v>
      </c>
    </row>
    <row r="20" spans="1:12" s="48" customFormat="1">
      <c r="A20" s="122" t="s">
        <v>29</v>
      </c>
      <c r="B20" s="48" t="s">
        <v>30</v>
      </c>
      <c r="C20" s="75"/>
      <c r="D20" s="23"/>
      <c r="E20" s="23"/>
      <c r="F20" s="47"/>
      <c r="G20" s="23"/>
      <c r="H20" s="137">
        <f t="shared" ref="H20:H32" si="4">F20+G20</f>
        <v>0</v>
      </c>
      <c r="I20" s="23"/>
      <c r="J20" s="23"/>
      <c r="K20" s="23"/>
      <c r="L20" s="137">
        <f t="shared" ref="L20:L65" si="5">SUM(H20,J20)</f>
        <v>0</v>
      </c>
    </row>
    <row r="21" spans="1:12" s="7" customFormat="1">
      <c r="A21" s="122"/>
      <c r="B21" s="48" t="s">
        <v>31</v>
      </c>
      <c r="C21" s="75"/>
      <c r="D21" s="23"/>
      <c r="E21" s="23"/>
      <c r="F21" s="39"/>
      <c r="G21" s="47"/>
      <c r="H21" s="138">
        <f t="shared" si="4"/>
        <v>0</v>
      </c>
      <c r="I21" s="23"/>
      <c r="J21" s="40"/>
      <c r="K21" s="23"/>
      <c r="L21" s="138">
        <f t="shared" si="5"/>
        <v>0</v>
      </c>
    </row>
    <row r="22" spans="1:12" s="7" customFormat="1">
      <c r="A22" s="122"/>
      <c r="B22" s="48" t="s">
        <v>32</v>
      </c>
      <c r="C22" s="75"/>
      <c r="D22" s="23"/>
      <c r="E22" s="23"/>
      <c r="F22" s="39"/>
      <c r="G22" s="47"/>
      <c r="H22" s="138">
        <f t="shared" si="4"/>
        <v>0</v>
      </c>
      <c r="I22" s="23"/>
      <c r="J22" s="40"/>
      <c r="K22" s="23"/>
      <c r="L22" s="138">
        <f t="shared" si="5"/>
        <v>0</v>
      </c>
    </row>
    <row r="23" spans="1:12" s="7" customFormat="1">
      <c r="A23" s="122"/>
      <c r="B23" s="48" t="s">
        <v>33</v>
      </c>
      <c r="C23" s="75"/>
      <c r="D23" s="23"/>
      <c r="E23" s="23"/>
      <c r="F23" s="39"/>
      <c r="G23" s="47"/>
      <c r="H23" s="138">
        <f t="shared" si="4"/>
        <v>0</v>
      </c>
      <c r="I23" s="23"/>
      <c r="J23" s="40"/>
      <c r="K23" s="23"/>
      <c r="L23" s="138">
        <f t="shared" si="5"/>
        <v>0</v>
      </c>
    </row>
    <row r="24" spans="1:12" s="7" customFormat="1">
      <c r="A24" s="122"/>
      <c r="B24" s="48" t="s">
        <v>34</v>
      </c>
      <c r="C24" s="75"/>
      <c r="D24" s="23"/>
      <c r="E24" s="23"/>
      <c r="F24" s="39"/>
      <c r="G24" s="47"/>
      <c r="H24" s="138">
        <f t="shared" si="4"/>
        <v>0</v>
      </c>
      <c r="I24" s="23"/>
      <c r="J24" s="40"/>
      <c r="K24" s="23"/>
      <c r="L24" s="138">
        <f t="shared" si="5"/>
        <v>0</v>
      </c>
    </row>
    <row r="25" spans="1:12" s="7" customFormat="1">
      <c r="A25" s="123"/>
      <c r="B25" s="76" t="s">
        <v>35</v>
      </c>
      <c r="C25" s="77"/>
      <c r="D25" s="78"/>
      <c r="E25" s="23"/>
      <c r="F25" s="67"/>
      <c r="G25" s="68"/>
      <c r="H25" s="139">
        <f t="shared" si="4"/>
        <v>0</v>
      </c>
      <c r="I25" s="23"/>
      <c r="J25" s="100"/>
      <c r="K25" s="23"/>
      <c r="L25" s="139">
        <f t="shared" si="5"/>
        <v>0</v>
      </c>
    </row>
    <row r="26" spans="1:12">
      <c r="A26" s="119" t="s">
        <v>42</v>
      </c>
      <c r="B26" s="1" t="s">
        <v>40</v>
      </c>
      <c r="C26" s="3"/>
      <c r="D26" s="4"/>
      <c r="E26" s="4"/>
      <c r="F26" s="132">
        <v>74</v>
      </c>
      <c r="G26" s="133">
        <v>74</v>
      </c>
      <c r="H26" s="138">
        <f t="shared" si="4"/>
        <v>148</v>
      </c>
      <c r="I26" s="4"/>
      <c r="J26" s="16"/>
      <c r="K26" s="4"/>
      <c r="L26" s="138">
        <f t="shared" si="5"/>
        <v>148</v>
      </c>
    </row>
    <row r="27" spans="1:12">
      <c r="A27" s="119"/>
      <c r="B27" s="1" t="s">
        <v>22</v>
      </c>
      <c r="C27" s="3"/>
      <c r="D27" s="4"/>
      <c r="E27" s="4"/>
      <c r="F27" s="39"/>
      <c r="G27" s="5"/>
      <c r="H27" s="138">
        <f t="shared" si="4"/>
        <v>0</v>
      </c>
      <c r="I27" s="4"/>
      <c r="J27" s="16"/>
      <c r="K27" s="4"/>
      <c r="L27" s="138">
        <f t="shared" si="5"/>
        <v>0</v>
      </c>
    </row>
    <row r="28" spans="1:12">
      <c r="A28" s="119"/>
      <c r="B28" s="1" t="s">
        <v>37</v>
      </c>
      <c r="C28" s="3"/>
      <c r="D28" s="4"/>
      <c r="E28" s="4"/>
      <c r="F28" s="39"/>
      <c r="G28" s="5"/>
      <c r="H28" s="138">
        <f t="shared" si="4"/>
        <v>0</v>
      </c>
      <c r="I28" s="4"/>
      <c r="J28" s="16"/>
      <c r="K28" s="4"/>
      <c r="L28" s="138">
        <f t="shared" si="5"/>
        <v>0</v>
      </c>
    </row>
    <row r="29" spans="1:12">
      <c r="A29" s="119"/>
      <c r="B29" s="1" t="s">
        <v>23</v>
      </c>
      <c r="C29" s="3"/>
      <c r="D29" s="4"/>
      <c r="E29" s="4"/>
      <c r="F29" s="39"/>
      <c r="G29" s="5"/>
      <c r="H29" s="138">
        <f t="shared" si="4"/>
        <v>0</v>
      </c>
      <c r="I29" s="4"/>
      <c r="J29" s="16"/>
      <c r="K29" s="4"/>
      <c r="L29" s="138">
        <f t="shared" si="5"/>
        <v>0</v>
      </c>
    </row>
    <row r="30" spans="1:12">
      <c r="A30" s="119"/>
      <c r="B30" s="1" t="s">
        <v>38</v>
      </c>
      <c r="C30" s="3"/>
      <c r="D30" s="4"/>
      <c r="E30" s="4"/>
      <c r="F30" s="39"/>
      <c r="G30" s="5"/>
      <c r="H30" s="138">
        <f t="shared" si="4"/>
        <v>0</v>
      </c>
      <c r="I30" s="4"/>
      <c r="J30" s="16"/>
      <c r="K30" s="4"/>
      <c r="L30" s="138">
        <f t="shared" si="5"/>
        <v>0</v>
      </c>
    </row>
    <row r="31" spans="1:12">
      <c r="A31" s="119"/>
      <c r="B31" s="1" t="s">
        <v>21</v>
      </c>
      <c r="C31" s="3"/>
      <c r="D31" s="4"/>
      <c r="E31" s="4"/>
      <c r="F31" s="39"/>
      <c r="G31" s="5"/>
      <c r="H31" s="138">
        <f t="shared" si="4"/>
        <v>0</v>
      </c>
      <c r="I31" s="4"/>
      <c r="J31" s="16"/>
      <c r="K31" s="4"/>
      <c r="L31" s="138">
        <f t="shared" si="5"/>
        <v>0</v>
      </c>
    </row>
    <row r="32" spans="1:12">
      <c r="A32" s="119"/>
      <c r="B32" s="1" t="s">
        <v>39</v>
      </c>
      <c r="C32" s="3"/>
      <c r="D32" s="4"/>
      <c r="E32" s="4"/>
      <c r="F32" s="39"/>
      <c r="G32" s="5"/>
      <c r="H32" s="138">
        <f t="shared" si="4"/>
        <v>0</v>
      </c>
      <c r="I32" s="4"/>
      <c r="J32" s="16"/>
      <c r="K32" s="4"/>
      <c r="L32" s="138">
        <f t="shared" si="5"/>
        <v>0</v>
      </c>
    </row>
    <row r="33" spans="1:12">
      <c r="A33" s="119"/>
      <c r="B33" s="1" t="s">
        <v>40</v>
      </c>
      <c r="C33" s="3"/>
      <c r="D33" s="4"/>
      <c r="E33" s="4"/>
      <c r="F33" s="39"/>
      <c r="G33" s="5"/>
      <c r="H33" s="138">
        <f>F33+G33</f>
        <v>0</v>
      </c>
      <c r="I33" s="4"/>
      <c r="J33" s="16"/>
      <c r="K33" s="4"/>
      <c r="L33" s="138">
        <f t="shared" si="5"/>
        <v>0</v>
      </c>
    </row>
    <row r="34" spans="1:12">
      <c r="A34" s="119"/>
      <c r="B34" s="1" t="s">
        <v>41</v>
      </c>
      <c r="C34" s="3"/>
      <c r="D34" s="4"/>
      <c r="E34" s="4"/>
      <c r="F34" s="39"/>
      <c r="G34" s="5"/>
      <c r="H34" s="138">
        <f>F34+G34</f>
        <v>0</v>
      </c>
      <c r="I34" s="4"/>
      <c r="J34" s="16"/>
      <c r="K34" s="4"/>
      <c r="L34" s="138">
        <f t="shared" si="5"/>
        <v>0</v>
      </c>
    </row>
    <row r="35" spans="1:12">
      <c r="A35" s="117" t="s">
        <v>46</v>
      </c>
      <c r="B35" s="79" t="s">
        <v>43</v>
      </c>
      <c r="C35" s="80"/>
      <c r="D35" s="81"/>
      <c r="E35" s="4"/>
      <c r="F35" s="64"/>
      <c r="G35" s="65"/>
      <c r="H35" s="140">
        <f t="shared" ref="H35:H44" si="6">F35+G35</f>
        <v>0</v>
      </c>
      <c r="I35" s="4"/>
      <c r="J35" s="101"/>
      <c r="K35" s="4"/>
      <c r="L35" s="140">
        <f t="shared" si="5"/>
        <v>0</v>
      </c>
    </row>
    <row r="36" spans="1:12">
      <c r="A36" s="118"/>
      <c r="B36" s="45" t="s">
        <v>44</v>
      </c>
      <c r="C36" s="46"/>
      <c r="D36" s="4"/>
      <c r="E36" s="4"/>
      <c r="F36" s="39"/>
      <c r="G36" s="47"/>
      <c r="H36" s="138">
        <f t="shared" si="6"/>
        <v>0</v>
      </c>
      <c r="I36" s="4"/>
      <c r="J36" s="16"/>
      <c r="K36" s="4"/>
      <c r="L36" s="138">
        <f t="shared" si="5"/>
        <v>0</v>
      </c>
    </row>
    <row r="37" spans="1:12">
      <c r="A37" s="118"/>
      <c r="B37" s="45" t="s">
        <v>75</v>
      </c>
      <c r="C37" s="46"/>
      <c r="D37" s="4"/>
      <c r="E37" s="4"/>
      <c r="F37" s="39"/>
      <c r="G37" s="47"/>
      <c r="H37" s="138">
        <f t="shared" si="6"/>
        <v>0</v>
      </c>
      <c r="I37" s="4"/>
      <c r="J37" s="16"/>
      <c r="K37" s="4"/>
      <c r="L37" s="138">
        <f t="shared" si="5"/>
        <v>0</v>
      </c>
    </row>
    <row r="38" spans="1:12">
      <c r="A38" s="120"/>
      <c r="B38" s="82" t="s">
        <v>45</v>
      </c>
      <c r="C38" s="83"/>
      <c r="D38" s="84"/>
      <c r="E38" s="4"/>
      <c r="F38" s="67"/>
      <c r="G38" s="68"/>
      <c r="H38" s="139">
        <f t="shared" si="6"/>
        <v>0</v>
      </c>
      <c r="I38" s="4"/>
      <c r="J38" s="102"/>
      <c r="K38" s="4"/>
      <c r="L38" s="139">
        <f t="shared" si="5"/>
        <v>0</v>
      </c>
    </row>
    <row r="39" spans="1:12" ht="12" customHeight="1">
      <c r="A39" s="119" t="s">
        <v>47</v>
      </c>
      <c r="B39" s="1" t="s">
        <v>91</v>
      </c>
      <c r="C39" s="3"/>
      <c r="D39" s="4"/>
      <c r="E39" s="4"/>
      <c r="F39" s="39"/>
      <c r="G39" s="5"/>
      <c r="H39" s="138">
        <f t="shared" si="6"/>
        <v>0</v>
      </c>
      <c r="I39" s="4"/>
      <c r="J39" s="16"/>
      <c r="K39" s="4"/>
      <c r="L39" s="138">
        <f t="shared" si="5"/>
        <v>0</v>
      </c>
    </row>
    <row r="40" spans="1:12">
      <c r="A40" s="119"/>
      <c r="B40" s="1" t="s">
        <v>48</v>
      </c>
      <c r="C40" s="3"/>
      <c r="D40" s="4"/>
      <c r="E40" s="4"/>
      <c r="F40" s="39"/>
      <c r="G40" s="5"/>
      <c r="H40" s="138">
        <f t="shared" si="6"/>
        <v>0</v>
      </c>
      <c r="I40" s="4"/>
      <c r="J40" s="16"/>
      <c r="K40" s="4"/>
      <c r="L40" s="138">
        <f t="shared" si="5"/>
        <v>0</v>
      </c>
    </row>
    <row r="41" spans="1:12">
      <c r="A41" s="119"/>
      <c r="B41" s="1" t="s">
        <v>25</v>
      </c>
      <c r="C41" s="3"/>
      <c r="D41" s="4"/>
      <c r="E41" s="4"/>
      <c r="F41" s="39"/>
      <c r="G41" s="5"/>
      <c r="H41" s="138">
        <f t="shared" si="6"/>
        <v>0</v>
      </c>
      <c r="I41" s="4"/>
      <c r="J41" s="16"/>
      <c r="K41" s="4"/>
      <c r="L41" s="138">
        <f t="shared" si="5"/>
        <v>0</v>
      </c>
    </row>
    <row r="42" spans="1:12">
      <c r="A42" s="119"/>
      <c r="B42" s="1" t="s">
        <v>49</v>
      </c>
      <c r="C42" s="3"/>
      <c r="D42" s="4"/>
      <c r="E42" s="4"/>
      <c r="F42" s="39"/>
      <c r="G42" s="5"/>
      <c r="H42" s="138">
        <f t="shared" si="6"/>
        <v>0</v>
      </c>
      <c r="I42" s="4"/>
      <c r="J42" s="16"/>
      <c r="K42" s="4"/>
      <c r="L42" s="138">
        <f t="shared" si="5"/>
        <v>0</v>
      </c>
    </row>
    <row r="43" spans="1:12">
      <c r="A43" s="119"/>
      <c r="B43" s="1" t="s">
        <v>50</v>
      </c>
      <c r="C43" s="3"/>
      <c r="D43" s="4"/>
      <c r="E43" s="4"/>
      <c r="F43" s="39"/>
      <c r="G43" s="5"/>
      <c r="H43" s="138">
        <f t="shared" si="6"/>
        <v>0</v>
      </c>
      <c r="I43" s="4"/>
      <c r="J43" s="16"/>
      <c r="K43" s="4"/>
      <c r="L43" s="138">
        <f t="shared" si="5"/>
        <v>0</v>
      </c>
    </row>
    <row r="44" spans="1:12">
      <c r="A44" s="119"/>
      <c r="B44" s="1" t="s">
        <v>51</v>
      </c>
      <c r="C44" s="3"/>
      <c r="D44" s="4"/>
      <c r="E44" s="4"/>
      <c r="F44" s="39"/>
      <c r="G44" s="5"/>
      <c r="H44" s="138">
        <f t="shared" si="6"/>
        <v>0</v>
      </c>
      <c r="I44" s="4"/>
      <c r="J44" s="16"/>
      <c r="K44" s="4"/>
      <c r="L44" s="138">
        <f t="shared" si="5"/>
        <v>0</v>
      </c>
    </row>
    <row r="45" spans="1:12">
      <c r="A45" s="117" t="s">
        <v>52</v>
      </c>
      <c r="B45" s="79" t="s">
        <v>53</v>
      </c>
      <c r="C45" s="85"/>
      <c r="D45" s="81"/>
      <c r="E45" s="4"/>
      <c r="F45" s="64"/>
      <c r="G45" s="65"/>
      <c r="H45" s="140">
        <f>F45+G45</f>
        <v>0</v>
      </c>
      <c r="I45" s="4"/>
      <c r="J45" s="101"/>
      <c r="K45" s="4"/>
      <c r="L45" s="140">
        <f t="shared" si="5"/>
        <v>0</v>
      </c>
    </row>
    <row r="46" spans="1:12">
      <c r="A46" s="118"/>
      <c r="B46" s="45" t="s">
        <v>54</v>
      </c>
      <c r="C46" s="86"/>
      <c r="D46" s="4"/>
      <c r="E46" s="4"/>
      <c r="F46" s="39"/>
      <c r="G46" s="47"/>
      <c r="H46" s="138">
        <f>F46+G46</f>
        <v>0</v>
      </c>
      <c r="I46" s="4"/>
      <c r="J46" s="16"/>
      <c r="K46" s="4"/>
      <c r="L46" s="138">
        <f t="shared" si="5"/>
        <v>0</v>
      </c>
    </row>
    <row r="47" spans="1:12">
      <c r="A47" s="118"/>
      <c r="B47" s="45" t="s">
        <v>55</v>
      </c>
      <c r="C47" s="86"/>
      <c r="D47" s="4"/>
      <c r="E47" s="4"/>
      <c r="F47" s="39"/>
      <c r="G47" s="47"/>
      <c r="H47" s="138">
        <f>F47+G47</f>
        <v>0</v>
      </c>
      <c r="I47" s="4"/>
      <c r="J47" s="16"/>
      <c r="K47" s="4"/>
      <c r="L47" s="138">
        <f t="shared" si="5"/>
        <v>0</v>
      </c>
    </row>
    <row r="48" spans="1:12">
      <c r="A48" s="118"/>
      <c r="B48" s="45" t="s">
        <v>56</v>
      </c>
      <c r="C48" s="86"/>
      <c r="D48" s="4"/>
      <c r="E48" s="4"/>
      <c r="F48" s="39"/>
      <c r="G48" s="47"/>
      <c r="H48" s="138">
        <f>F48+G48</f>
        <v>0</v>
      </c>
      <c r="I48" s="4"/>
      <c r="J48" s="16"/>
      <c r="K48" s="4"/>
      <c r="L48" s="138">
        <f t="shared" si="5"/>
        <v>0</v>
      </c>
    </row>
    <row r="49" spans="1:12">
      <c r="A49" s="118"/>
      <c r="B49" s="45" t="s">
        <v>57</v>
      </c>
      <c r="C49" s="86"/>
      <c r="D49" s="4"/>
      <c r="E49" s="4"/>
      <c r="F49" s="39"/>
      <c r="G49" s="47"/>
      <c r="H49" s="138">
        <f t="shared" ref="H49:H65" si="7">F49+G49</f>
        <v>0</v>
      </c>
      <c r="I49" s="4"/>
      <c r="J49" s="16"/>
      <c r="K49" s="4"/>
      <c r="L49" s="138">
        <f t="shared" si="5"/>
        <v>0</v>
      </c>
    </row>
    <row r="50" spans="1:12">
      <c r="A50" s="118"/>
      <c r="B50" s="45" t="s">
        <v>58</v>
      </c>
      <c r="C50" s="46"/>
      <c r="D50" s="4"/>
      <c r="E50" s="4"/>
      <c r="F50" s="39"/>
      <c r="G50" s="47"/>
      <c r="H50" s="138">
        <f t="shared" si="7"/>
        <v>0</v>
      </c>
      <c r="I50" s="4"/>
      <c r="J50" s="16"/>
      <c r="K50" s="4"/>
      <c r="L50" s="138">
        <f t="shared" si="5"/>
        <v>0</v>
      </c>
    </row>
    <row r="51" spans="1:12">
      <c r="A51" s="118"/>
      <c r="B51" s="45" t="s">
        <v>59</v>
      </c>
      <c r="C51" s="86"/>
      <c r="D51" s="4"/>
      <c r="E51" s="4"/>
      <c r="F51" s="39"/>
      <c r="G51" s="47"/>
      <c r="H51" s="138">
        <f t="shared" si="7"/>
        <v>0</v>
      </c>
      <c r="I51" s="4"/>
      <c r="J51" s="16"/>
      <c r="K51" s="4"/>
      <c r="L51" s="138">
        <f t="shared" si="5"/>
        <v>0</v>
      </c>
    </row>
    <row r="52" spans="1:12">
      <c r="A52" s="118"/>
      <c r="B52" s="45" t="s">
        <v>60</v>
      </c>
      <c r="C52" s="86"/>
      <c r="D52" s="4"/>
      <c r="E52" s="4"/>
      <c r="F52" s="39"/>
      <c r="G52" s="47"/>
      <c r="H52" s="138">
        <f t="shared" si="7"/>
        <v>0</v>
      </c>
      <c r="I52" s="4"/>
      <c r="J52" s="16"/>
      <c r="K52" s="4"/>
      <c r="L52" s="138">
        <f t="shared" si="5"/>
        <v>0</v>
      </c>
    </row>
    <row r="53" spans="1:12">
      <c r="A53" s="118"/>
      <c r="B53" s="45" t="s">
        <v>61</v>
      </c>
      <c r="C53" s="86"/>
      <c r="D53" s="4"/>
      <c r="E53" s="4"/>
      <c r="F53" s="39"/>
      <c r="G53" s="47"/>
      <c r="H53" s="138">
        <f t="shared" si="7"/>
        <v>0</v>
      </c>
      <c r="I53" s="4"/>
      <c r="J53" s="16"/>
      <c r="K53" s="4"/>
      <c r="L53" s="138">
        <f t="shared" si="5"/>
        <v>0</v>
      </c>
    </row>
    <row r="54" spans="1:12">
      <c r="A54" s="120"/>
      <c r="B54" s="82" t="s">
        <v>62</v>
      </c>
      <c r="C54" s="83"/>
      <c r="D54" s="84"/>
      <c r="E54" s="4"/>
      <c r="F54" s="67"/>
      <c r="G54" s="68"/>
      <c r="H54" s="139">
        <f t="shared" si="7"/>
        <v>0</v>
      </c>
      <c r="I54" s="4"/>
      <c r="J54" s="102"/>
      <c r="K54" s="4"/>
      <c r="L54" s="139">
        <f t="shared" si="5"/>
        <v>0</v>
      </c>
    </row>
    <row r="55" spans="1:12">
      <c r="A55" s="119" t="s">
        <v>66</v>
      </c>
      <c r="B55" s="1" t="s">
        <v>63</v>
      </c>
      <c r="D55" s="4"/>
      <c r="F55" s="39"/>
      <c r="G55" s="5"/>
      <c r="H55" s="138">
        <f t="shared" si="7"/>
        <v>0</v>
      </c>
      <c r="J55" s="16"/>
      <c r="L55" s="138">
        <f t="shared" si="5"/>
        <v>0</v>
      </c>
    </row>
    <row r="56" spans="1:12">
      <c r="A56" s="119"/>
      <c r="B56" s="1" t="s">
        <v>64</v>
      </c>
      <c r="D56" s="4"/>
      <c r="F56" s="39"/>
      <c r="G56" s="5"/>
      <c r="H56" s="138">
        <f t="shared" si="7"/>
        <v>0</v>
      </c>
      <c r="J56" s="16"/>
      <c r="L56" s="138">
        <f t="shared" si="5"/>
        <v>0</v>
      </c>
    </row>
    <row r="57" spans="1:12">
      <c r="A57" s="119"/>
      <c r="B57" s="1" t="s">
        <v>65</v>
      </c>
      <c r="D57" s="4"/>
      <c r="F57" s="39"/>
      <c r="G57" s="5"/>
      <c r="H57" s="138">
        <f t="shared" si="7"/>
        <v>0</v>
      </c>
      <c r="J57" s="16"/>
      <c r="L57" s="138">
        <f t="shared" si="5"/>
        <v>0</v>
      </c>
    </row>
    <row r="58" spans="1:12">
      <c r="A58" s="119"/>
      <c r="B58" s="1" t="s">
        <v>51</v>
      </c>
      <c r="D58" s="84"/>
      <c r="F58" s="39"/>
      <c r="G58" s="5"/>
      <c r="H58" s="138">
        <f t="shared" si="7"/>
        <v>0</v>
      </c>
      <c r="J58" s="16"/>
      <c r="L58" s="138">
        <f t="shared" si="5"/>
        <v>0</v>
      </c>
    </row>
    <row r="59" spans="1:12">
      <c r="A59" s="117" t="s">
        <v>74</v>
      </c>
      <c r="B59" s="79" t="s">
        <v>67</v>
      </c>
      <c r="C59" s="79"/>
      <c r="D59" s="87"/>
      <c r="F59" s="64"/>
      <c r="G59" s="65"/>
      <c r="H59" s="140">
        <f t="shared" si="7"/>
        <v>0</v>
      </c>
      <c r="J59" s="101"/>
      <c r="L59" s="140">
        <f t="shared" si="5"/>
        <v>0</v>
      </c>
    </row>
    <row r="60" spans="1:12">
      <c r="A60" s="118"/>
      <c r="B60" s="45" t="s">
        <v>68</v>
      </c>
      <c r="C60" s="45"/>
      <c r="D60" s="18"/>
      <c r="F60" s="39"/>
      <c r="G60" s="47"/>
      <c r="H60" s="138">
        <f t="shared" si="7"/>
        <v>0</v>
      </c>
      <c r="J60" s="16"/>
      <c r="L60" s="138">
        <f t="shared" si="5"/>
        <v>0</v>
      </c>
    </row>
    <row r="61" spans="1:12">
      <c r="A61" s="118"/>
      <c r="B61" s="45" t="s">
        <v>69</v>
      </c>
      <c r="C61" s="45"/>
      <c r="D61" s="18"/>
      <c r="F61" s="39"/>
      <c r="G61" s="47"/>
      <c r="H61" s="138">
        <f t="shared" si="7"/>
        <v>0</v>
      </c>
      <c r="J61" s="16"/>
      <c r="L61" s="138">
        <f t="shared" si="5"/>
        <v>0</v>
      </c>
    </row>
    <row r="62" spans="1:12">
      <c r="A62" s="118"/>
      <c r="B62" s="45" t="s">
        <v>70</v>
      </c>
      <c r="C62" s="45"/>
      <c r="D62" s="18"/>
      <c r="F62" s="39"/>
      <c r="G62" s="47"/>
      <c r="H62" s="138">
        <f t="shared" si="7"/>
        <v>0</v>
      </c>
      <c r="J62" s="16"/>
      <c r="L62" s="138">
        <f t="shared" si="5"/>
        <v>0</v>
      </c>
    </row>
    <row r="63" spans="1:12">
      <c r="A63" s="118"/>
      <c r="B63" s="45" t="s">
        <v>71</v>
      </c>
      <c r="C63" s="45"/>
      <c r="D63" s="18"/>
      <c r="F63" s="39"/>
      <c r="G63" s="47"/>
      <c r="H63" s="138">
        <f t="shared" si="7"/>
        <v>0</v>
      </c>
      <c r="J63" s="16"/>
      <c r="L63" s="138">
        <f t="shared" si="5"/>
        <v>0</v>
      </c>
    </row>
    <row r="64" spans="1:12">
      <c r="A64" s="118"/>
      <c r="B64" s="45" t="s">
        <v>72</v>
      </c>
      <c r="C64" s="45"/>
      <c r="D64" s="18"/>
      <c r="F64" s="39"/>
      <c r="G64" s="47"/>
      <c r="H64" s="138">
        <f t="shared" si="7"/>
        <v>0</v>
      </c>
      <c r="J64" s="16"/>
      <c r="L64" s="138">
        <f t="shared" si="5"/>
        <v>0</v>
      </c>
    </row>
    <row r="65" spans="1:12">
      <c r="A65" s="118"/>
      <c r="B65" s="45" t="s">
        <v>73</v>
      </c>
      <c r="C65" s="45"/>
      <c r="D65" s="18"/>
      <c r="F65" s="39"/>
      <c r="G65" s="47"/>
      <c r="H65" s="138">
        <f t="shared" si="7"/>
        <v>0</v>
      </c>
      <c r="J65" s="16"/>
      <c r="L65" s="138">
        <f t="shared" si="5"/>
        <v>0</v>
      </c>
    </row>
    <row r="66" spans="1:12" s="45" customFormat="1">
      <c r="H66" s="86"/>
      <c r="L66" s="86"/>
    </row>
  </sheetData>
  <mergeCells count="8">
    <mergeCell ref="A59:A65"/>
    <mergeCell ref="A20:A25"/>
    <mergeCell ref="A26:A34"/>
    <mergeCell ref="A35:A38"/>
    <mergeCell ref="A39:A44"/>
    <mergeCell ref="A45:A54"/>
    <mergeCell ref="A55:A58"/>
    <mergeCell ref="F1:H1"/>
  </mergeCells>
  <conditionalFormatting sqref="D17:D19">
    <cfRule type="cellIs" dxfId="109" priority="54" stopIfTrue="1" operator="greaterThan">
      <formula>#REF!</formula>
    </cfRule>
  </conditionalFormatting>
  <conditionalFormatting sqref="E17:E19">
    <cfRule type="cellIs" dxfId="101" priority="47" stopIfTrue="1" operator="greaterThan">
      <formula>#REF!</formula>
    </cfRule>
  </conditionalFormatting>
  <conditionalFormatting sqref="F17:H18 H19">
    <cfRule type="cellIs" dxfId="100" priority="45" stopIfTrue="1" operator="greaterThan">
      <formula>#REF!</formula>
    </cfRule>
  </conditionalFormatting>
  <conditionalFormatting sqref="I17:I19">
    <cfRule type="cellIs" dxfId="99" priority="46" stopIfTrue="1" operator="greaterThan">
      <formula>#REF!</formula>
    </cfRule>
  </conditionalFormatting>
  <conditionalFormatting sqref="F17:H17">
    <cfRule type="cellIs" dxfId="98" priority="44" operator="lessThan">
      <formula>1</formula>
    </cfRule>
  </conditionalFormatting>
  <conditionalFormatting sqref="K17:K19">
    <cfRule type="cellIs" dxfId="95" priority="41" stopIfTrue="1" operator="greaterThan">
      <formula>#REF!</formula>
    </cfRule>
  </conditionalFormatting>
  <conditionalFormatting sqref="J17:J19">
    <cfRule type="cellIs" dxfId="60" priority="6" stopIfTrue="1" operator="greaterThan">
      <formula>#REF!</formula>
    </cfRule>
  </conditionalFormatting>
  <conditionalFormatting sqref="J18:J19">
    <cfRule type="cellIs" dxfId="59" priority="5" stopIfTrue="1" operator="greaterThan">
      <formula>#REF!</formula>
    </cfRule>
  </conditionalFormatting>
  <conditionalFormatting sqref="J17">
    <cfRule type="cellIs" dxfId="58" priority="4" stopIfTrue="1" operator="greaterThan">
      <formula>#REF!</formula>
    </cfRule>
  </conditionalFormatting>
  <conditionalFormatting sqref="J17">
    <cfRule type="cellIs" dxfId="57" priority="3" operator="lessThan">
      <formula>1</formula>
    </cfRule>
  </conditionalFormatting>
  <conditionalFormatting sqref="L17:L19">
    <cfRule type="cellIs" dxfId="56" priority="2" stopIfTrue="1" operator="greaterThan">
      <formula>#REF!</formula>
    </cfRule>
  </conditionalFormatting>
  <conditionalFormatting sqref="L17">
    <cfRule type="cellIs" dxfId="55" priority="1" operator="lessThan">
      <formula>1</formula>
    </cfRule>
  </conditionalFormatting>
  <pageMargins left="0.25" right="0.25" top="0.75" bottom="0.75" header="0.3" footer="0.3"/>
  <pageSetup paperSize="5" scale="45" orientation="landscape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79CD-F370-480E-AE34-00FCC5AFB4CF}">
  <dimension ref="A1:BG69"/>
  <sheetViews>
    <sheetView showGridLines="0" zoomScale="85" zoomScaleNormal="85" workbookViewId="0">
      <pane xSplit="4" ySplit="18" topLeftCell="AL19" activePane="bottomRight" state="frozen"/>
      <selection activeCell="AO5" sqref="AO5:AP5"/>
      <selection pane="topRight" activeCell="AO5" sqref="AO5:AP5"/>
      <selection pane="bottomLeft" activeCell="AO5" sqref="AO5:AP5"/>
      <selection pane="bottomRight" activeCell="AO5" sqref="AO5:AP5"/>
    </sheetView>
  </sheetViews>
  <sheetFormatPr baseColWidth="10" defaultColWidth="9.140625" defaultRowHeight="14.25"/>
  <cols>
    <col min="1" max="1" width="12.85546875" style="1" customWidth="1"/>
    <col min="2" max="2" width="36.85546875" style="1" customWidth="1"/>
    <col min="3" max="3" width="8.140625" style="1" bestFit="1" customWidth="1"/>
    <col min="4" max="4" width="2" style="1" customWidth="1"/>
    <col min="5" max="6" width="15.5703125" style="1" customWidth="1"/>
    <col min="7" max="7" width="11.5703125" style="1" customWidth="1"/>
    <col min="8" max="8" width="3.5703125" style="1" customWidth="1"/>
    <col min="9" max="10" width="15.5703125" style="1" customWidth="1"/>
    <col min="11" max="11" width="11.5703125" style="1" customWidth="1"/>
    <col min="12" max="12" width="3.5703125" style="1" customWidth="1"/>
    <col min="13" max="14" width="15.5703125" style="1" customWidth="1"/>
    <col min="15" max="15" width="11.5703125" style="1" customWidth="1"/>
    <col min="16" max="16" width="3.5703125" style="1" customWidth="1"/>
    <col min="17" max="17" width="14.85546875" style="1" customWidth="1"/>
    <col min="18" max="18" width="3.5703125" style="1" customWidth="1"/>
    <col min="19" max="20" width="15.5703125" style="1" customWidth="1"/>
    <col min="21" max="21" width="11.5703125" style="1" customWidth="1"/>
    <col min="22" max="22" width="3.5703125" style="1" customWidth="1"/>
    <col min="23" max="24" width="15.5703125" style="1" customWidth="1"/>
    <col min="25" max="25" width="11.5703125" style="1" customWidth="1"/>
    <col min="26" max="26" width="3.5703125" style="1" customWidth="1"/>
    <col min="27" max="28" width="15.5703125" style="1" customWidth="1"/>
    <col min="29" max="29" width="11.5703125" style="1" customWidth="1"/>
    <col min="30" max="30" width="3.5703125" style="1" customWidth="1"/>
    <col min="31" max="32" width="15.5703125" style="1" customWidth="1"/>
    <col min="33" max="33" width="11.5703125" style="1" customWidth="1"/>
    <col min="34" max="34" width="3.5703125" style="1" customWidth="1"/>
    <col min="35" max="35" width="14.85546875" style="1" customWidth="1"/>
    <col min="36" max="36" width="3.5703125" style="1" customWidth="1"/>
    <col min="37" max="38" width="15.5703125" style="1" customWidth="1"/>
    <col min="39" max="39" width="11.5703125" style="1" customWidth="1"/>
    <col min="40" max="40" width="3.5703125" style="1" customWidth="1"/>
    <col min="41" max="42" width="15.5703125" style="1" customWidth="1"/>
    <col min="43" max="43" width="11.5703125" style="1" customWidth="1"/>
    <col min="44" max="44" width="3.5703125" style="1" customWidth="1"/>
    <col min="45" max="46" width="15.5703125" style="1" customWidth="1"/>
    <col min="47" max="47" width="11.5703125" style="1" customWidth="1"/>
    <col min="48" max="48" width="3.5703125" style="1" customWidth="1"/>
    <col min="49" max="50" width="15.5703125" style="1" customWidth="1"/>
    <col min="51" max="51" width="11.5703125" style="1" customWidth="1"/>
    <col min="52" max="52" width="3.5703125" style="1" customWidth="1"/>
    <col min="53" max="53" width="14.85546875" style="1" customWidth="1"/>
    <col min="54" max="54" width="3.5703125" style="1" customWidth="1"/>
    <col min="55" max="56" width="15.5703125" style="1" customWidth="1"/>
    <col min="57" max="57" width="11.5703125" style="1" customWidth="1"/>
    <col min="58" max="58" width="3.5703125" style="1" customWidth="1"/>
    <col min="59" max="59" width="11.5703125" style="1" customWidth="1"/>
    <col min="60" max="240" width="9.140625" style="1"/>
    <col min="241" max="241" width="27" style="1" bestFit="1" customWidth="1"/>
    <col min="242" max="242" width="6.28515625" style="1" bestFit="1" customWidth="1"/>
    <col min="243" max="243" width="9.85546875" style="1" bestFit="1" customWidth="1"/>
    <col min="244" max="244" width="9.85546875" style="1" customWidth="1"/>
    <col min="245" max="245" width="9.140625" style="1"/>
    <col min="246" max="246" width="12.85546875" style="1" bestFit="1" customWidth="1"/>
    <col min="247" max="247" width="13.7109375" style="1" bestFit="1" customWidth="1"/>
    <col min="248" max="248" width="4.42578125" style="1" customWidth="1"/>
    <col min="249" max="249" width="9.5703125" style="1" bestFit="1" customWidth="1"/>
    <col min="250" max="251" width="9.140625" style="1"/>
    <col min="252" max="252" width="10.140625" style="1" bestFit="1" customWidth="1"/>
    <col min="253" max="255" width="9.140625" style="1"/>
    <col min="256" max="256" width="11.7109375" style="1" bestFit="1" customWidth="1"/>
    <col min="257" max="258" width="9.140625" style="1"/>
    <col min="259" max="259" width="11.7109375" style="1" bestFit="1" customWidth="1"/>
    <col min="260" max="261" width="9.140625" style="1"/>
    <col min="262" max="262" width="11.7109375" style="1" bestFit="1" customWidth="1"/>
    <col min="263" max="496" width="9.140625" style="1"/>
    <col min="497" max="497" width="27" style="1" bestFit="1" customWidth="1"/>
    <col min="498" max="498" width="6.28515625" style="1" bestFit="1" customWidth="1"/>
    <col min="499" max="499" width="9.85546875" style="1" bestFit="1" customWidth="1"/>
    <col min="500" max="500" width="9.85546875" style="1" customWidth="1"/>
    <col min="501" max="501" width="9.140625" style="1"/>
    <col min="502" max="502" width="12.85546875" style="1" bestFit="1" customWidth="1"/>
    <col min="503" max="503" width="13.7109375" style="1" bestFit="1" customWidth="1"/>
    <col min="504" max="504" width="4.42578125" style="1" customWidth="1"/>
    <col min="505" max="505" width="9.5703125" style="1" bestFit="1" customWidth="1"/>
    <col min="506" max="507" width="9.140625" style="1"/>
    <col min="508" max="508" width="10.140625" style="1" bestFit="1" customWidth="1"/>
    <col min="509" max="511" width="9.140625" style="1"/>
    <col min="512" max="512" width="11.7109375" style="1" bestFit="1" customWidth="1"/>
    <col min="513" max="514" width="9.140625" style="1"/>
    <col min="515" max="515" width="11.7109375" style="1" bestFit="1" customWidth="1"/>
    <col min="516" max="517" width="9.140625" style="1"/>
    <col min="518" max="518" width="11.7109375" style="1" bestFit="1" customWidth="1"/>
    <col min="519" max="752" width="9.140625" style="1"/>
    <col min="753" max="753" width="27" style="1" bestFit="1" customWidth="1"/>
    <col min="754" max="754" width="6.28515625" style="1" bestFit="1" customWidth="1"/>
    <col min="755" max="755" width="9.85546875" style="1" bestFit="1" customWidth="1"/>
    <col min="756" max="756" width="9.85546875" style="1" customWidth="1"/>
    <col min="757" max="757" width="9.140625" style="1"/>
    <col min="758" max="758" width="12.85546875" style="1" bestFit="1" customWidth="1"/>
    <col min="759" max="759" width="13.7109375" style="1" bestFit="1" customWidth="1"/>
    <col min="760" max="760" width="4.42578125" style="1" customWidth="1"/>
    <col min="761" max="761" width="9.5703125" style="1" bestFit="1" customWidth="1"/>
    <col min="762" max="763" width="9.140625" style="1"/>
    <col min="764" max="764" width="10.140625" style="1" bestFit="1" customWidth="1"/>
    <col min="765" max="767" width="9.140625" style="1"/>
    <col min="768" max="768" width="11.7109375" style="1" bestFit="1" customWidth="1"/>
    <col min="769" max="770" width="9.140625" style="1"/>
    <col min="771" max="771" width="11.7109375" style="1" bestFit="1" customWidth="1"/>
    <col min="772" max="773" width="9.140625" style="1"/>
    <col min="774" max="774" width="11.7109375" style="1" bestFit="1" customWidth="1"/>
    <col min="775" max="1008" width="9.140625" style="1"/>
    <col min="1009" max="1009" width="27" style="1" bestFit="1" customWidth="1"/>
    <col min="1010" max="1010" width="6.28515625" style="1" bestFit="1" customWidth="1"/>
    <col min="1011" max="1011" width="9.85546875" style="1" bestFit="1" customWidth="1"/>
    <col min="1012" max="1012" width="9.85546875" style="1" customWidth="1"/>
    <col min="1013" max="1013" width="9.140625" style="1"/>
    <col min="1014" max="1014" width="12.85546875" style="1" bestFit="1" customWidth="1"/>
    <col min="1015" max="1015" width="13.7109375" style="1" bestFit="1" customWidth="1"/>
    <col min="1016" max="1016" width="4.42578125" style="1" customWidth="1"/>
    <col min="1017" max="1017" width="9.5703125" style="1" bestFit="1" customWidth="1"/>
    <col min="1018" max="1019" width="9.140625" style="1"/>
    <col min="1020" max="1020" width="10.140625" style="1" bestFit="1" customWidth="1"/>
    <col min="1021" max="1023" width="9.140625" style="1"/>
    <col min="1024" max="1024" width="11.7109375" style="1" bestFit="1" customWidth="1"/>
    <col min="1025" max="1026" width="9.140625" style="1"/>
    <col min="1027" max="1027" width="11.7109375" style="1" bestFit="1" customWidth="1"/>
    <col min="1028" max="1029" width="9.140625" style="1"/>
    <col min="1030" max="1030" width="11.7109375" style="1" bestFit="1" customWidth="1"/>
    <col min="1031" max="1264" width="9.140625" style="1"/>
    <col min="1265" max="1265" width="27" style="1" bestFit="1" customWidth="1"/>
    <col min="1266" max="1266" width="6.28515625" style="1" bestFit="1" customWidth="1"/>
    <col min="1267" max="1267" width="9.85546875" style="1" bestFit="1" customWidth="1"/>
    <col min="1268" max="1268" width="9.85546875" style="1" customWidth="1"/>
    <col min="1269" max="1269" width="9.140625" style="1"/>
    <col min="1270" max="1270" width="12.85546875" style="1" bestFit="1" customWidth="1"/>
    <col min="1271" max="1271" width="13.7109375" style="1" bestFit="1" customWidth="1"/>
    <col min="1272" max="1272" width="4.42578125" style="1" customWidth="1"/>
    <col min="1273" max="1273" width="9.5703125" style="1" bestFit="1" customWidth="1"/>
    <col min="1274" max="1275" width="9.140625" style="1"/>
    <col min="1276" max="1276" width="10.140625" style="1" bestFit="1" customWidth="1"/>
    <col min="1277" max="1279" width="9.140625" style="1"/>
    <col min="1280" max="1280" width="11.7109375" style="1" bestFit="1" customWidth="1"/>
    <col min="1281" max="1282" width="9.140625" style="1"/>
    <col min="1283" max="1283" width="11.7109375" style="1" bestFit="1" customWidth="1"/>
    <col min="1284" max="1285" width="9.140625" style="1"/>
    <col min="1286" max="1286" width="11.7109375" style="1" bestFit="1" customWidth="1"/>
    <col min="1287" max="1520" width="9.140625" style="1"/>
    <col min="1521" max="1521" width="27" style="1" bestFit="1" customWidth="1"/>
    <col min="1522" max="1522" width="6.28515625" style="1" bestFit="1" customWidth="1"/>
    <col min="1523" max="1523" width="9.85546875" style="1" bestFit="1" customWidth="1"/>
    <col min="1524" max="1524" width="9.85546875" style="1" customWidth="1"/>
    <col min="1525" max="1525" width="9.140625" style="1"/>
    <col min="1526" max="1526" width="12.85546875" style="1" bestFit="1" customWidth="1"/>
    <col min="1527" max="1527" width="13.7109375" style="1" bestFit="1" customWidth="1"/>
    <col min="1528" max="1528" width="4.42578125" style="1" customWidth="1"/>
    <col min="1529" max="1529" width="9.5703125" style="1" bestFit="1" customWidth="1"/>
    <col min="1530" max="1531" width="9.140625" style="1"/>
    <col min="1532" max="1532" width="10.140625" style="1" bestFit="1" customWidth="1"/>
    <col min="1533" max="1535" width="9.140625" style="1"/>
    <col min="1536" max="1536" width="11.7109375" style="1" bestFit="1" customWidth="1"/>
    <col min="1537" max="1538" width="9.140625" style="1"/>
    <col min="1539" max="1539" width="11.7109375" style="1" bestFit="1" customWidth="1"/>
    <col min="1540" max="1541" width="9.140625" style="1"/>
    <col min="1542" max="1542" width="11.7109375" style="1" bestFit="1" customWidth="1"/>
    <col min="1543" max="1776" width="9.140625" style="1"/>
    <col min="1777" max="1777" width="27" style="1" bestFit="1" customWidth="1"/>
    <col min="1778" max="1778" width="6.28515625" style="1" bestFit="1" customWidth="1"/>
    <col min="1779" max="1779" width="9.85546875" style="1" bestFit="1" customWidth="1"/>
    <col min="1780" max="1780" width="9.85546875" style="1" customWidth="1"/>
    <col min="1781" max="1781" width="9.140625" style="1"/>
    <col min="1782" max="1782" width="12.85546875" style="1" bestFit="1" customWidth="1"/>
    <col min="1783" max="1783" width="13.7109375" style="1" bestFit="1" customWidth="1"/>
    <col min="1784" max="1784" width="4.42578125" style="1" customWidth="1"/>
    <col min="1785" max="1785" width="9.5703125" style="1" bestFit="1" customWidth="1"/>
    <col min="1786" max="1787" width="9.140625" style="1"/>
    <col min="1788" max="1788" width="10.140625" style="1" bestFit="1" customWidth="1"/>
    <col min="1789" max="1791" width="9.140625" style="1"/>
    <col min="1792" max="1792" width="11.7109375" style="1" bestFit="1" customWidth="1"/>
    <col min="1793" max="1794" width="9.140625" style="1"/>
    <col min="1795" max="1795" width="11.7109375" style="1" bestFit="1" customWidth="1"/>
    <col min="1796" max="1797" width="9.140625" style="1"/>
    <col min="1798" max="1798" width="11.7109375" style="1" bestFit="1" customWidth="1"/>
    <col min="1799" max="2032" width="9.140625" style="1"/>
    <col min="2033" max="2033" width="27" style="1" bestFit="1" customWidth="1"/>
    <col min="2034" max="2034" width="6.28515625" style="1" bestFit="1" customWidth="1"/>
    <col min="2035" max="2035" width="9.85546875" style="1" bestFit="1" customWidth="1"/>
    <col min="2036" max="2036" width="9.85546875" style="1" customWidth="1"/>
    <col min="2037" max="2037" width="9.140625" style="1"/>
    <col min="2038" max="2038" width="12.85546875" style="1" bestFit="1" customWidth="1"/>
    <col min="2039" max="2039" width="13.7109375" style="1" bestFit="1" customWidth="1"/>
    <col min="2040" max="2040" width="4.42578125" style="1" customWidth="1"/>
    <col min="2041" max="2041" width="9.5703125" style="1" bestFit="1" customWidth="1"/>
    <col min="2042" max="2043" width="9.140625" style="1"/>
    <col min="2044" max="2044" width="10.140625" style="1" bestFit="1" customWidth="1"/>
    <col min="2045" max="2047" width="9.140625" style="1"/>
    <col min="2048" max="2048" width="11.7109375" style="1" bestFit="1" customWidth="1"/>
    <col min="2049" max="2050" width="9.140625" style="1"/>
    <col min="2051" max="2051" width="11.7109375" style="1" bestFit="1" customWidth="1"/>
    <col min="2052" max="2053" width="9.140625" style="1"/>
    <col min="2054" max="2054" width="11.7109375" style="1" bestFit="1" customWidth="1"/>
    <col min="2055" max="2288" width="9.140625" style="1"/>
    <col min="2289" max="2289" width="27" style="1" bestFit="1" customWidth="1"/>
    <col min="2290" max="2290" width="6.28515625" style="1" bestFit="1" customWidth="1"/>
    <col min="2291" max="2291" width="9.85546875" style="1" bestFit="1" customWidth="1"/>
    <col min="2292" max="2292" width="9.85546875" style="1" customWidth="1"/>
    <col min="2293" max="2293" width="9.140625" style="1"/>
    <col min="2294" max="2294" width="12.85546875" style="1" bestFit="1" customWidth="1"/>
    <col min="2295" max="2295" width="13.7109375" style="1" bestFit="1" customWidth="1"/>
    <col min="2296" max="2296" width="4.42578125" style="1" customWidth="1"/>
    <col min="2297" max="2297" width="9.5703125" style="1" bestFit="1" customWidth="1"/>
    <col min="2298" max="2299" width="9.140625" style="1"/>
    <col min="2300" max="2300" width="10.140625" style="1" bestFit="1" customWidth="1"/>
    <col min="2301" max="2303" width="9.140625" style="1"/>
    <col min="2304" max="2304" width="11.7109375" style="1" bestFit="1" customWidth="1"/>
    <col min="2305" max="2306" width="9.140625" style="1"/>
    <col min="2307" max="2307" width="11.7109375" style="1" bestFit="1" customWidth="1"/>
    <col min="2308" max="2309" width="9.140625" style="1"/>
    <col min="2310" max="2310" width="11.7109375" style="1" bestFit="1" customWidth="1"/>
    <col min="2311" max="2544" width="9.140625" style="1"/>
    <col min="2545" max="2545" width="27" style="1" bestFit="1" customWidth="1"/>
    <col min="2546" max="2546" width="6.28515625" style="1" bestFit="1" customWidth="1"/>
    <col min="2547" max="2547" width="9.85546875" style="1" bestFit="1" customWidth="1"/>
    <col min="2548" max="2548" width="9.85546875" style="1" customWidth="1"/>
    <col min="2549" max="2549" width="9.140625" style="1"/>
    <col min="2550" max="2550" width="12.85546875" style="1" bestFit="1" customWidth="1"/>
    <col min="2551" max="2551" width="13.7109375" style="1" bestFit="1" customWidth="1"/>
    <col min="2552" max="2552" width="4.42578125" style="1" customWidth="1"/>
    <col min="2553" max="2553" width="9.5703125" style="1" bestFit="1" customWidth="1"/>
    <col min="2554" max="2555" width="9.140625" style="1"/>
    <col min="2556" max="2556" width="10.140625" style="1" bestFit="1" customWidth="1"/>
    <col min="2557" max="2559" width="9.140625" style="1"/>
    <col min="2560" max="2560" width="11.7109375" style="1" bestFit="1" customWidth="1"/>
    <col min="2561" max="2562" width="9.140625" style="1"/>
    <col min="2563" max="2563" width="11.7109375" style="1" bestFit="1" customWidth="1"/>
    <col min="2564" max="2565" width="9.140625" style="1"/>
    <col min="2566" max="2566" width="11.7109375" style="1" bestFit="1" customWidth="1"/>
    <col min="2567" max="2800" width="9.140625" style="1"/>
    <col min="2801" max="2801" width="27" style="1" bestFit="1" customWidth="1"/>
    <col min="2802" max="2802" width="6.28515625" style="1" bestFit="1" customWidth="1"/>
    <col min="2803" max="2803" width="9.85546875" style="1" bestFit="1" customWidth="1"/>
    <col min="2804" max="2804" width="9.85546875" style="1" customWidth="1"/>
    <col min="2805" max="2805" width="9.140625" style="1"/>
    <col min="2806" max="2806" width="12.85546875" style="1" bestFit="1" customWidth="1"/>
    <col min="2807" max="2807" width="13.7109375" style="1" bestFit="1" customWidth="1"/>
    <col min="2808" max="2808" width="4.42578125" style="1" customWidth="1"/>
    <col min="2809" max="2809" width="9.5703125" style="1" bestFit="1" customWidth="1"/>
    <col min="2810" max="2811" width="9.140625" style="1"/>
    <col min="2812" max="2812" width="10.140625" style="1" bestFit="1" customWidth="1"/>
    <col min="2813" max="2815" width="9.140625" style="1"/>
    <col min="2816" max="2816" width="11.7109375" style="1" bestFit="1" customWidth="1"/>
    <col min="2817" max="2818" width="9.140625" style="1"/>
    <col min="2819" max="2819" width="11.7109375" style="1" bestFit="1" customWidth="1"/>
    <col min="2820" max="2821" width="9.140625" style="1"/>
    <col min="2822" max="2822" width="11.7109375" style="1" bestFit="1" customWidth="1"/>
    <col min="2823" max="3056" width="9.140625" style="1"/>
    <col min="3057" max="3057" width="27" style="1" bestFit="1" customWidth="1"/>
    <col min="3058" max="3058" width="6.28515625" style="1" bestFit="1" customWidth="1"/>
    <col min="3059" max="3059" width="9.85546875" style="1" bestFit="1" customWidth="1"/>
    <col min="3060" max="3060" width="9.85546875" style="1" customWidth="1"/>
    <col min="3061" max="3061" width="9.140625" style="1"/>
    <col min="3062" max="3062" width="12.85546875" style="1" bestFit="1" customWidth="1"/>
    <col min="3063" max="3063" width="13.7109375" style="1" bestFit="1" customWidth="1"/>
    <col min="3064" max="3064" width="4.42578125" style="1" customWidth="1"/>
    <col min="3065" max="3065" width="9.5703125" style="1" bestFit="1" customWidth="1"/>
    <col min="3066" max="3067" width="9.140625" style="1"/>
    <col min="3068" max="3068" width="10.140625" style="1" bestFit="1" customWidth="1"/>
    <col min="3069" max="3071" width="9.140625" style="1"/>
    <col min="3072" max="3072" width="11.7109375" style="1" bestFit="1" customWidth="1"/>
    <col min="3073" max="3074" width="9.140625" style="1"/>
    <col min="3075" max="3075" width="11.7109375" style="1" bestFit="1" customWidth="1"/>
    <col min="3076" max="3077" width="9.140625" style="1"/>
    <col min="3078" max="3078" width="11.7109375" style="1" bestFit="1" customWidth="1"/>
    <col min="3079" max="3312" width="9.140625" style="1"/>
    <col min="3313" max="3313" width="27" style="1" bestFit="1" customWidth="1"/>
    <col min="3314" max="3314" width="6.28515625" style="1" bestFit="1" customWidth="1"/>
    <col min="3315" max="3315" width="9.85546875" style="1" bestFit="1" customWidth="1"/>
    <col min="3316" max="3316" width="9.85546875" style="1" customWidth="1"/>
    <col min="3317" max="3317" width="9.140625" style="1"/>
    <col min="3318" max="3318" width="12.85546875" style="1" bestFit="1" customWidth="1"/>
    <col min="3319" max="3319" width="13.7109375" style="1" bestFit="1" customWidth="1"/>
    <col min="3320" max="3320" width="4.42578125" style="1" customWidth="1"/>
    <col min="3321" max="3321" width="9.5703125" style="1" bestFit="1" customWidth="1"/>
    <col min="3322" max="3323" width="9.140625" style="1"/>
    <col min="3324" max="3324" width="10.140625" style="1" bestFit="1" customWidth="1"/>
    <col min="3325" max="3327" width="9.140625" style="1"/>
    <col min="3328" max="3328" width="11.7109375" style="1" bestFit="1" customWidth="1"/>
    <col min="3329" max="3330" width="9.140625" style="1"/>
    <col min="3331" max="3331" width="11.7109375" style="1" bestFit="1" customWidth="1"/>
    <col min="3332" max="3333" width="9.140625" style="1"/>
    <col min="3334" max="3334" width="11.7109375" style="1" bestFit="1" customWidth="1"/>
    <col min="3335" max="3568" width="9.140625" style="1"/>
    <col min="3569" max="3569" width="27" style="1" bestFit="1" customWidth="1"/>
    <col min="3570" max="3570" width="6.28515625" style="1" bestFit="1" customWidth="1"/>
    <col min="3571" max="3571" width="9.85546875" style="1" bestFit="1" customWidth="1"/>
    <col min="3572" max="3572" width="9.85546875" style="1" customWidth="1"/>
    <col min="3573" max="3573" width="9.140625" style="1"/>
    <col min="3574" max="3574" width="12.85546875" style="1" bestFit="1" customWidth="1"/>
    <col min="3575" max="3575" width="13.7109375" style="1" bestFit="1" customWidth="1"/>
    <col min="3576" max="3576" width="4.42578125" style="1" customWidth="1"/>
    <col min="3577" max="3577" width="9.5703125" style="1" bestFit="1" customWidth="1"/>
    <col min="3578" max="3579" width="9.140625" style="1"/>
    <col min="3580" max="3580" width="10.140625" style="1" bestFit="1" customWidth="1"/>
    <col min="3581" max="3583" width="9.140625" style="1"/>
    <col min="3584" max="3584" width="11.7109375" style="1" bestFit="1" customWidth="1"/>
    <col min="3585" max="3586" width="9.140625" style="1"/>
    <col min="3587" max="3587" width="11.7109375" style="1" bestFit="1" customWidth="1"/>
    <col min="3588" max="3589" width="9.140625" style="1"/>
    <col min="3590" max="3590" width="11.7109375" style="1" bestFit="1" customWidth="1"/>
    <col min="3591" max="3824" width="9.140625" style="1"/>
    <col min="3825" max="3825" width="27" style="1" bestFit="1" customWidth="1"/>
    <col min="3826" max="3826" width="6.28515625" style="1" bestFit="1" customWidth="1"/>
    <col min="3827" max="3827" width="9.85546875" style="1" bestFit="1" customWidth="1"/>
    <col min="3828" max="3828" width="9.85546875" style="1" customWidth="1"/>
    <col min="3829" max="3829" width="9.140625" style="1"/>
    <col min="3830" max="3830" width="12.85546875" style="1" bestFit="1" customWidth="1"/>
    <col min="3831" max="3831" width="13.7109375" style="1" bestFit="1" customWidth="1"/>
    <col min="3832" max="3832" width="4.42578125" style="1" customWidth="1"/>
    <col min="3833" max="3833" width="9.5703125" style="1" bestFit="1" customWidth="1"/>
    <col min="3834" max="3835" width="9.140625" style="1"/>
    <col min="3836" max="3836" width="10.140625" style="1" bestFit="1" customWidth="1"/>
    <col min="3837" max="3839" width="9.140625" style="1"/>
    <col min="3840" max="3840" width="11.7109375" style="1" bestFit="1" customWidth="1"/>
    <col min="3841" max="3842" width="9.140625" style="1"/>
    <col min="3843" max="3843" width="11.7109375" style="1" bestFit="1" customWidth="1"/>
    <col min="3844" max="3845" width="9.140625" style="1"/>
    <col min="3846" max="3846" width="11.7109375" style="1" bestFit="1" customWidth="1"/>
    <col min="3847" max="4080" width="9.140625" style="1"/>
    <col min="4081" max="4081" width="27" style="1" bestFit="1" customWidth="1"/>
    <col min="4082" max="4082" width="6.28515625" style="1" bestFit="1" customWidth="1"/>
    <col min="4083" max="4083" width="9.85546875" style="1" bestFit="1" customWidth="1"/>
    <col min="4084" max="4084" width="9.85546875" style="1" customWidth="1"/>
    <col min="4085" max="4085" width="9.140625" style="1"/>
    <col min="4086" max="4086" width="12.85546875" style="1" bestFit="1" customWidth="1"/>
    <col min="4087" max="4087" width="13.7109375" style="1" bestFit="1" customWidth="1"/>
    <col min="4088" max="4088" width="4.42578125" style="1" customWidth="1"/>
    <col min="4089" max="4089" width="9.5703125" style="1" bestFit="1" customWidth="1"/>
    <col min="4090" max="4091" width="9.140625" style="1"/>
    <col min="4092" max="4092" width="10.140625" style="1" bestFit="1" customWidth="1"/>
    <col min="4093" max="4095" width="9.140625" style="1"/>
    <col min="4096" max="4096" width="11.7109375" style="1" bestFit="1" customWidth="1"/>
    <col min="4097" max="4098" width="9.140625" style="1"/>
    <col min="4099" max="4099" width="11.7109375" style="1" bestFit="1" customWidth="1"/>
    <col min="4100" max="4101" width="9.140625" style="1"/>
    <col min="4102" max="4102" width="11.7109375" style="1" bestFit="1" customWidth="1"/>
    <col min="4103" max="4336" width="9.140625" style="1"/>
    <col min="4337" max="4337" width="27" style="1" bestFit="1" customWidth="1"/>
    <col min="4338" max="4338" width="6.28515625" style="1" bestFit="1" customWidth="1"/>
    <col min="4339" max="4339" width="9.85546875" style="1" bestFit="1" customWidth="1"/>
    <col min="4340" max="4340" width="9.85546875" style="1" customWidth="1"/>
    <col min="4341" max="4341" width="9.140625" style="1"/>
    <col min="4342" max="4342" width="12.85546875" style="1" bestFit="1" customWidth="1"/>
    <col min="4343" max="4343" width="13.7109375" style="1" bestFit="1" customWidth="1"/>
    <col min="4344" max="4344" width="4.42578125" style="1" customWidth="1"/>
    <col min="4345" max="4345" width="9.5703125" style="1" bestFit="1" customWidth="1"/>
    <col min="4346" max="4347" width="9.140625" style="1"/>
    <col min="4348" max="4348" width="10.140625" style="1" bestFit="1" customWidth="1"/>
    <col min="4349" max="4351" width="9.140625" style="1"/>
    <col min="4352" max="4352" width="11.7109375" style="1" bestFit="1" customWidth="1"/>
    <col min="4353" max="4354" width="9.140625" style="1"/>
    <col min="4355" max="4355" width="11.7109375" style="1" bestFit="1" customWidth="1"/>
    <col min="4356" max="4357" width="9.140625" style="1"/>
    <col min="4358" max="4358" width="11.7109375" style="1" bestFit="1" customWidth="1"/>
    <col min="4359" max="4592" width="9.140625" style="1"/>
    <col min="4593" max="4593" width="27" style="1" bestFit="1" customWidth="1"/>
    <col min="4594" max="4594" width="6.28515625" style="1" bestFit="1" customWidth="1"/>
    <col min="4595" max="4595" width="9.85546875" style="1" bestFit="1" customWidth="1"/>
    <col min="4596" max="4596" width="9.85546875" style="1" customWidth="1"/>
    <col min="4597" max="4597" width="9.140625" style="1"/>
    <col min="4598" max="4598" width="12.85546875" style="1" bestFit="1" customWidth="1"/>
    <col min="4599" max="4599" width="13.7109375" style="1" bestFit="1" customWidth="1"/>
    <col min="4600" max="4600" width="4.42578125" style="1" customWidth="1"/>
    <col min="4601" max="4601" width="9.5703125" style="1" bestFit="1" customWidth="1"/>
    <col min="4602" max="4603" width="9.140625" style="1"/>
    <col min="4604" max="4604" width="10.140625" style="1" bestFit="1" customWidth="1"/>
    <col min="4605" max="4607" width="9.140625" style="1"/>
    <col min="4608" max="4608" width="11.7109375" style="1" bestFit="1" customWidth="1"/>
    <col min="4609" max="4610" width="9.140625" style="1"/>
    <col min="4611" max="4611" width="11.7109375" style="1" bestFit="1" customWidth="1"/>
    <col min="4612" max="4613" width="9.140625" style="1"/>
    <col min="4614" max="4614" width="11.7109375" style="1" bestFit="1" customWidth="1"/>
    <col min="4615" max="4848" width="9.140625" style="1"/>
    <col min="4849" max="4849" width="27" style="1" bestFit="1" customWidth="1"/>
    <col min="4850" max="4850" width="6.28515625" style="1" bestFit="1" customWidth="1"/>
    <col min="4851" max="4851" width="9.85546875" style="1" bestFit="1" customWidth="1"/>
    <col min="4852" max="4852" width="9.85546875" style="1" customWidth="1"/>
    <col min="4853" max="4853" width="9.140625" style="1"/>
    <col min="4854" max="4854" width="12.85546875" style="1" bestFit="1" customWidth="1"/>
    <col min="4855" max="4855" width="13.7109375" style="1" bestFit="1" customWidth="1"/>
    <col min="4856" max="4856" width="4.42578125" style="1" customWidth="1"/>
    <col min="4857" max="4857" width="9.5703125" style="1" bestFit="1" customWidth="1"/>
    <col min="4858" max="4859" width="9.140625" style="1"/>
    <col min="4860" max="4860" width="10.140625" style="1" bestFit="1" customWidth="1"/>
    <col min="4861" max="4863" width="9.140625" style="1"/>
    <col min="4864" max="4864" width="11.7109375" style="1" bestFit="1" customWidth="1"/>
    <col min="4865" max="4866" width="9.140625" style="1"/>
    <col min="4867" max="4867" width="11.7109375" style="1" bestFit="1" customWidth="1"/>
    <col min="4868" max="4869" width="9.140625" style="1"/>
    <col min="4870" max="4870" width="11.7109375" style="1" bestFit="1" customWidth="1"/>
    <col min="4871" max="5104" width="9.140625" style="1"/>
    <col min="5105" max="5105" width="27" style="1" bestFit="1" customWidth="1"/>
    <col min="5106" max="5106" width="6.28515625" style="1" bestFit="1" customWidth="1"/>
    <col min="5107" max="5107" width="9.85546875" style="1" bestFit="1" customWidth="1"/>
    <col min="5108" max="5108" width="9.85546875" style="1" customWidth="1"/>
    <col min="5109" max="5109" width="9.140625" style="1"/>
    <col min="5110" max="5110" width="12.85546875" style="1" bestFit="1" customWidth="1"/>
    <col min="5111" max="5111" width="13.7109375" style="1" bestFit="1" customWidth="1"/>
    <col min="5112" max="5112" width="4.42578125" style="1" customWidth="1"/>
    <col min="5113" max="5113" width="9.5703125" style="1" bestFit="1" customWidth="1"/>
    <col min="5114" max="5115" width="9.140625" style="1"/>
    <col min="5116" max="5116" width="10.140625" style="1" bestFit="1" customWidth="1"/>
    <col min="5117" max="5119" width="9.140625" style="1"/>
    <col min="5120" max="5120" width="11.7109375" style="1" bestFit="1" customWidth="1"/>
    <col min="5121" max="5122" width="9.140625" style="1"/>
    <col min="5123" max="5123" width="11.7109375" style="1" bestFit="1" customWidth="1"/>
    <col min="5124" max="5125" width="9.140625" style="1"/>
    <col min="5126" max="5126" width="11.7109375" style="1" bestFit="1" customWidth="1"/>
    <col min="5127" max="5360" width="9.140625" style="1"/>
    <col min="5361" max="5361" width="27" style="1" bestFit="1" customWidth="1"/>
    <col min="5362" max="5362" width="6.28515625" style="1" bestFit="1" customWidth="1"/>
    <col min="5363" max="5363" width="9.85546875" style="1" bestFit="1" customWidth="1"/>
    <col min="5364" max="5364" width="9.85546875" style="1" customWidth="1"/>
    <col min="5365" max="5365" width="9.140625" style="1"/>
    <col min="5366" max="5366" width="12.85546875" style="1" bestFit="1" customWidth="1"/>
    <col min="5367" max="5367" width="13.7109375" style="1" bestFit="1" customWidth="1"/>
    <col min="5368" max="5368" width="4.42578125" style="1" customWidth="1"/>
    <col min="5369" max="5369" width="9.5703125" style="1" bestFit="1" customWidth="1"/>
    <col min="5370" max="5371" width="9.140625" style="1"/>
    <col min="5372" max="5372" width="10.140625" style="1" bestFit="1" customWidth="1"/>
    <col min="5373" max="5375" width="9.140625" style="1"/>
    <col min="5376" max="5376" width="11.7109375" style="1" bestFit="1" customWidth="1"/>
    <col min="5377" max="5378" width="9.140625" style="1"/>
    <col min="5379" max="5379" width="11.7109375" style="1" bestFit="1" customWidth="1"/>
    <col min="5380" max="5381" width="9.140625" style="1"/>
    <col min="5382" max="5382" width="11.7109375" style="1" bestFit="1" customWidth="1"/>
    <col min="5383" max="5616" width="9.140625" style="1"/>
    <col min="5617" max="5617" width="27" style="1" bestFit="1" customWidth="1"/>
    <col min="5618" max="5618" width="6.28515625" style="1" bestFit="1" customWidth="1"/>
    <col min="5619" max="5619" width="9.85546875" style="1" bestFit="1" customWidth="1"/>
    <col min="5620" max="5620" width="9.85546875" style="1" customWidth="1"/>
    <col min="5621" max="5621" width="9.140625" style="1"/>
    <col min="5622" max="5622" width="12.85546875" style="1" bestFit="1" customWidth="1"/>
    <col min="5623" max="5623" width="13.7109375" style="1" bestFit="1" customWidth="1"/>
    <col min="5624" max="5624" width="4.42578125" style="1" customWidth="1"/>
    <col min="5625" max="5625" width="9.5703125" style="1" bestFit="1" customWidth="1"/>
    <col min="5626" max="5627" width="9.140625" style="1"/>
    <col min="5628" max="5628" width="10.140625" style="1" bestFit="1" customWidth="1"/>
    <col min="5629" max="5631" width="9.140625" style="1"/>
    <col min="5632" max="5632" width="11.7109375" style="1" bestFit="1" customWidth="1"/>
    <col min="5633" max="5634" width="9.140625" style="1"/>
    <col min="5635" max="5635" width="11.7109375" style="1" bestFit="1" customWidth="1"/>
    <col min="5636" max="5637" width="9.140625" style="1"/>
    <col min="5638" max="5638" width="11.7109375" style="1" bestFit="1" customWidth="1"/>
    <col min="5639" max="5872" width="9.140625" style="1"/>
    <col min="5873" max="5873" width="27" style="1" bestFit="1" customWidth="1"/>
    <col min="5874" max="5874" width="6.28515625" style="1" bestFit="1" customWidth="1"/>
    <col min="5875" max="5875" width="9.85546875" style="1" bestFit="1" customWidth="1"/>
    <col min="5876" max="5876" width="9.85546875" style="1" customWidth="1"/>
    <col min="5877" max="5877" width="9.140625" style="1"/>
    <col min="5878" max="5878" width="12.85546875" style="1" bestFit="1" customWidth="1"/>
    <col min="5879" max="5879" width="13.7109375" style="1" bestFit="1" customWidth="1"/>
    <col min="5880" max="5880" width="4.42578125" style="1" customWidth="1"/>
    <col min="5881" max="5881" width="9.5703125" style="1" bestFit="1" customWidth="1"/>
    <col min="5882" max="5883" width="9.140625" style="1"/>
    <col min="5884" max="5884" width="10.140625" style="1" bestFit="1" customWidth="1"/>
    <col min="5885" max="5887" width="9.140625" style="1"/>
    <col min="5888" max="5888" width="11.7109375" style="1" bestFit="1" customWidth="1"/>
    <col min="5889" max="5890" width="9.140625" style="1"/>
    <col min="5891" max="5891" width="11.7109375" style="1" bestFit="1" customWidth="1"/>
    <col min="5892" max="5893" width="9.140625" style="1"/>
    <col min="5894" max="5894" width="11.7109375" style="1" bestFit="1" customWidth="1"/>
    <col min="5895" max="6128" width="9.140625" style="1"/>
    <col min="6129" max="6129" width="27" style="1" bestFit="1" customWidth="1"/>
    <col min="6130" max="6130" width="6.28515625" style="1" bestFit="1" customWidth="1"/>
    <col min="6131" max="6131" width="9.85546875" style="1" bestFit="1" customWidth="1"/>
    <col min="6132" max="6132" width="9.85546875" style="1" customWidth="1"/>
    <col min="6133" max="6133" width="9.140625" style="1"/>
    <col min="6134" max="6134" width="12.85546875" style="1" bestFit="1" customWidth="1"/>
    <col min="6135" max="6135" width="13.7109375" style="1" bestFit="1" customWidth="1"/>
    <col min="6136" max="6136" width="4.42578125" style="1" customWidth="1"/>
    <col min="6137" max="6137" width="9.5703125" style="1" bestFit="1" customWidth="1"/>
    <col min="6138" max="6139" width="9.140625" style="1"/>
    <col min="6140" max="6140" width="10.140625" style="1" bestFit="1" customWidth="1"/>
    <col min="6141" max="6143" width="9.140625" style="1"/>
    <col min="6144" max="6144" width="11.7109375" style="1" bestFit="1" customWidth="1"/>
    <col min="6145" max="6146" width="9.140625" style="1"/>
    <col min="6147" max="6147" width="11.7109375" style="1" bestFit="1" customWidth="1"/>
    <col min="6148" max="6149" width="9.140625" style="1"/>
    <col min="6150" max="6150" width="11.7109375" style="1" bestFit="1" customWidth="1"/>
    <col min="6151" max="6384" width="9.140625" style="1"/>
    <col min="6385" max="6385" width="27" style="1" bestFit="1" customWidth="1"/>
    <col min="6386" max="6386" width="6.28515625" style="1" bestFit="1" customWidth="1"/>
    <col min="6387" max="6387" width="9.85546875" style="1" bestFit="1" customWidth="1"/>
    <col min="6388" max="6388" width="9.85546875" style="1" customWidth="1"/>
    <col min="6389" max="6389" width="9.140625" style="1"/>
    <col min="6390" max="6390" width="12.85546875" style="1" bestFit="1" customWidth="1"/>
    <col min="6391" max="6391" width="13.7109375" style="1" bestFit="1" customWidth="1"/>
    <col min="6392" max="6392" width="4.42578125" style="1" customWidth="1"/>
    <col min="6393" max="6393" width="9.5703125" style="1" bestFit="1" customWidth="1"/>
    <col min="6394" max="6395" width="9.140625" style="1"/>
    <col min="6396" max="6396" width="10.140625" style="1" bestFit="1" customWidth="1"/>
    <col min="6397" max="6399" width="9.140625" style="1"/>
    <col min="6400" max="6400" width="11.7109375" style="1" bestFit="1" customWidth="1"/>
    <col min="6401" max="6402" width="9.140625" style="1"/>
    <col min="6403" max="6403" width="11.7109375" style="1" bestFit="1" customWidth="1"/>
    <col min="6404" max="6405" width="9.140625" style="1"/>
    <col min="6406" max="6406" width="11.7109375" style="1" bestFit="1" customWidth="1"/>
    <col min="6407" max="6640" width="9.140625" style="1"/>
    <col min="6641" max="6641" width="27" style="1" bestFit="1" customWidth="1"/>
    <col min="6642" max="6642" width="6.28515625" style="1" bestFit="1" customWidth="1"/>
    <col min="6643" max="6643" width="9.85546875" style="1" bestFit="1" customWidth="1"/>
    <col min="6644" max="6644" width="9.85546875" style="1" customWidth="1"/>
    <col min="6645" max="6645" width="9.140625" style="1"/>
    <col min="6646" max="6646" width="12.85546875" style="1" bestFit="1" customWidth="1"/>
    <col min="6647" max="6647" width="13.7109375" style="1" bestFit="1" customWidth="1"/>
    <col min="6648" max="6648" width="4.42578125" style="1" customWidth="1"/>
    <col min="6649" max="6649" width="9.5703125" style="1" bestFit="1" customWidth="1"/>
    <col min="6650" max="6651" width="9.140625" style="1"/>
    <col min="6652" max="6652" width="10.140625" style="1" bestFit="1" customWidth="1"/>
    <col min="6653" max="6655" width="9.140625" style="1"/>
    <col min="6656" max="6656" width="11.7109375" style="1" bestFit="1" customWidth="1"/>
    <col min="6657" max="6658" width="9.140625" style="1"/>
    <col min="6659" max="6659" width="11.7109375" style="1" bestFit="1" customWidth="1"/>
    <col min="6660" max="6661" width="9.140625" style="1"/>
    <col min="6662" max="6662" width="11.7109375" style="1" bestFit="1" customWidth="1"/>
    <col min="6663" max="6896" width="9.140625" style="1"/>
    <col min="6897" max="6897" width="27" style="1" bestFit="1" customWidth="1"/>
    <col min="6898" max="6898" width="6.28515625" style="1" bestFit="1" customWidth="1"/>
    <col min="6899" max="6899" width="9.85546875" style="1" bestFit="1" customWidth="1"/>
    <col min="6900" max="6900" width="9.85546875" style="1" customWidth="1"/>
    <col min="6901" max="6901" width="9.140625" style="1"/>
    <col min="6902" max="6902" width="12.85546875" style="1" bestFit="1" customWidth="1"/>
    <col min="6903" max="6903" width="13.7109375" style="1" bestFit="1" customWidth="1"/>
    <col min="6904" max="6904" width="4.42578125" style="1" customWidth="1"/>
    <col min="6905" max="6905" width="9.5703125" style="1" bestFit="1" customWidth="1"/>
    <col min="6906" max="6907" width="9.140625" style="1"/>
    <col min="6908" max="6908" width="10.140625" style="1" bestFit="1" customWidth="1"/>
    <col min="6909" max="6911" width="9.140625" style="1"/>
    <col min="6912" max="6912" width="11.7109375" style="1" bestFit="1" customWidth="1"/>
    <col min="6913" max="6914" width="9.140625" style="1"/>
    <col min="6915" max="6915" width="11.7109375" style="1" bestFit="1" customWidth="1"/>
    <col min="6916" max="6917" width="9.140625" style="1"/>
    <col min="6918" max="6918" width="11.7109375" style="1" bestFit="1" customWidth="1"/>
    <col min="6919" max="7152" width="9.140625" style="1"/>
    <col min="7153" max="7153" width="27" style="1" bestFit="1" customWidth="1"/>
    <col min="7154" max="7154" width="6.28515625" style="1" bestFit="1" customWidth="1"/>
    <col min="7155" max="7155" width="9.85546875" style="1" bestFit="1" customWidth="1"/>
    <col min="7156" max="7156" width="9.85546875" style="1" customWidth="1"/>
    <col min="7157" max="7157" width="9.140625" style="1"/>
    <col min="7158" max="7158" width="12.85546875" style="1" bestFit="1" customWidth="1"/>
    <col min="7159" max="7159" width="13.7109375" style="1" bestFit="1" customWidth="1"/>
    <col min="7160" max="7160" width="4.42578125" style="1" customWidth="1"/>
    <col min="7161" max="7161" width="9.5703125" style="1" bestFit="1" customWidth="1"/>
    <col min="7162" max="7163" width="9.140625" style="1"/>
    <col min="7164" max="7164" width="10.140625" style="1" bestFit="1" customWidth="1"/>
    <col min="7165" max="7167" width="9.140625" style="1"/>
    <col min="7168" max="7168" width="11.7109375" style="1" bestFit="1" customWidth="1"/>
    <col min="7169" max="7170" width="9.140625" style="1"/>
    <col min="7171" max="7171" width="11.7109375" style="1" bestFit="1" customWidth="1"/>
    <col min="7172" max="7173" width="9.140625" style="1"/>
    <col min="7174" max="7174" width="11.7109375" style="1" bestFit="1" customWidth="1"/>
    <col min="7175" max="7408" width="9.140625" style="1"/>
    <col min="7409" max="7409" width="27" style="1" bestFit="1" customWidth="1"/>
    <col min="7410" max="7410" width="6.28515625" style="1" bestFit="1" customWidth="1"/>
    <col min="7411" max="7411" width="9.85546875" style="1" bestFit="1" customWidth="1"/>
    <col min="7412" max="7412" width="9.85546875" style="1" customWidth="1"/>
    <col min="7413" max="7413" width="9.140625" style="1"/>
    <col min="7414" max="7414" width="12.85546875" style="1" bestFit="1" customWidth="1"/>
    <col min="7415" max="7415" width="13.7109375" style="1" bestFit="1" customWidth="1"/>
    <col min="7416" max="7416" width="4.42578125" style="1" customWidth="1"/>
    <col min="7417" max="7417" width="9.5703125" style="1" bestFit="1" customWidth="1"/>
    <col min="7418" max="7419" width="9.140625" style="1"/>
    <col min="7420" max="7420" width="10.140625" style="1" bestFit="1" customWidth="1"/>
    <col min="7421" max="7423" width="9.140625" style="1"/>
    <col min="7424" max="7424" width="11.7109375" style="1" bestFit="1" customWidth="1"/>
    <col min="7425" max="7426" width="9.140625" style="1"/>
    <col min="7427" max="7427" width="11.7109375" style="1" bestFit="1" customWidth="1"/>
    <col min="7428" max="7429" width="9.140625" style="1"/>
    <col min="7430" max="7430" width="11.7109375" style="1" bestFit="1" customWidth="1"/>
    <col min="7431" max="7664" width="9.140625" style="1"/>
    <col min="7665" max="7665" width="27" style="1" bestFit="1" customWidth="1"/>
    <col min="7666" max="7666" width="6.28515625" style="1" bestFit="1" customWidth="1"/>
    <col min="7667" max="7667" width="9.85546875" style="1" bestFit="1" customWidth="1"/>
    <col min="7668" max="7668" width="9.85546875" style="1" customWidth="1"/>
    <col min="7669" max="7669" width="9.140625" style="1"/>
    <col min="7670" max="7670" width="12.85546875" style="1" bestFit="1" customWidth="1"/>
    <col min="7671" max="7671" width="13.7109375" style="1" bestFit="1" customWidth="1"/>
    <col min="7672" max="7672" width="4.42578125" style="1" customWidth="1"/>
    <col min="7673" max="7673" width="9.5703125" style="1" bestFit="1" customWidth="1"/>
    <col min="7674" max="7675" width="9.140625" style="1"/>
    <col min="7676" max="7676" width="10.140625" style="1" bestFit="1" customWidth="1"/>
    <col min="7677" max="7679" width="9.140625" style="1"/>
    <col min="7680" max="7680" width="11.7109375" style="1" bestFit="1" customWidth="1"/>
    <col min="7681" max="7682" width="9.140625" style="1"/>
    <col min="7683" max="7683" width="11.7109375" style="1" bestFit="1" customWidth="1"/>
    <col min="7684" max="7685" width="9.140625" style="1"/>
    <col min="7686" max="7686" width="11.7109375" style="1" bestFit="1" customWidth="1"/>
    <col min="7687" max="7920" width="9.140625" style="1"/>
    <col min="7921" max="7921" width="27" style="1" bestFit="1" customWidth="1"/>
    <col min="7922" max="7922" width="6.28515625" style="1" bestFit="1" customWidth="1"/>
    <col min="7923" max="7923" width="9.85546875" style="1" bestFit="1" customWidth="1"/>
    <col min="7924" max="7924" width="9.85546875" style="1" customWidth="1"/>
    <col min="7925" max="7925" width="9.140625" style="1"/>
    <col min="7926" max="7926" width="12.85546875" style="1" bestFit="1" customWidth="1"/>
    <col min="7927" max="7927" width="13.7109375" style="1" bestFit="1" customWidth="1"/>
    <col min="7928" max="7928" width="4.42578125" style="1" customWidth="1"/>
    <col min="7929" max="7929" width="9.5703125" style="1" bestFit="1" customWidth="1"/>
    <col min="7930" max="7931" width="9.140625" style="1"/>
    <col min="7932" max="7932" width="10.140625" style="1" bestFit="1" customWidth="1"/>
    <col min="7933" max="7935" width="9.140625" style="1"/>
    <col min="7936" max="7936" width="11.7109375" style="1" bestFit="1" customWidth="1"/>
    <col min="7937" max="7938" width="9.140625" style="1"/>
    <col min="7939" max="7939" width="11.7109375" style="1" bestFit="1" customWidth="1"/>
    <col min="7940" max="7941" width="9.140625" style="1"/>
    <col min="7942" max="7942" width="11.7109375" style="1" bestFit="1" customWidth="1"/>
    <col min="7943" max="8176" width="9.140625" style="1"/>
    <col min="8177" max="8177" width="27" style="1" bestFit="1" customWidth="1"/>
    <col min="8178" max="8178" width="6.28515625" style="1" bestFit="1" customWidth="1"/>
    <col min="8179" max="8179" width="9.85546875" style="1" bestFit="1" customWidth="1"/>
    <col min="8180" max="8180" width="9.85546875" style="1" customWidth="1"/>
    <col min="8181" max="8181" width="9.140625" style="1"/>
    <col min="8182" max="8182" width="12.85546875" style="1" bestFit="1" customWidth="1"/>
    <col min="8183" max="8183" width="13.7109375" style="1" bestFit="1" customWidth="1"/>
    <col min="8184" max="8184" width="4.42578125" style="1" customWidth="1"/>
    <col min="8185" max="8185" width="9.5703125" style="1" bestFit="1" customWidth="1"/>
    <col min="8186" max="8187" width="9.140625" style="1"/>
    <col min="8188" max="8188" width="10.140625" style="1" bestFit="1" customWidth="1"/>
    <col min="8189" max="8191" width="9.140625" style="1"/>
    <col min="8192" max="8192" width="11.7109375" style="1" bestFit="1" customWidth="1"/>
    <col min="8193" max="8194" width="9.140625" style="1"/>
    <col min="8195" max="8195" width="11.7109375" style="1" bestFit="1" customWidth="1"/>
    <col min="8196" max="8197" width="9.140625" style="1"/>
    <col min="8198" max="8198" width="11.7109375" style="1" bestFit="1" customWidth="1"/>
    <col min="8199" max="8432" width="9.140625" style="1"/>
    <col min="8433" max="8433" width="27" style="1" bestFit="1" customWidth="1"/>
    <col min="8434" max="8434" width="6.28515625" style="1" bestFit="1" customWidth="1"/>
    <col min="8435" max="8435" width="9.85546875" style="1" bestFit="1" customWidth="1"/>
    <col min="8436" max="8436" width="9.85546875" style="1" customWidth="1"/>
    <col min="8437" max="8437" width="9.140625" style="1"/>
    <col min="8438" max="8438" width="12.85546875" style="1" bestFit="1" customWidth="1"/>
    <col min="8439" max="8439" width="13.7109375" style="1" bestFit="1" customWidth="1"/>
    <col min="8440" max="8440" width="4.42578125" style="1" customWidth="1"/>
    <col min="8441" max="8441" width="9.5703125" style="1" bestFit="1" customWidth="1"/>
    <col min="8442" max="8443" width="9.140625" style="1"/>
    <col min="8444" max="8444" width="10.140625" style="1" bestFit="1" customWidth="1"/>
    <col min="8445" max="8447" width="9.140625" style="1"/>
    <col min="8448" max="8448" width="11.7109375" style="1" bestFit="1" customWidth="1"/>
    <col min="8449" max="8450" width="9.140625" style="1"/>
    <col min="8451" max="8451" width="11.7109375" style="1" bestFit="1" customWidth="1"/>
    <col min="8452" max="8453" width="9.140625" style="1"/>
    <col min="8454" max="8454" width="11.7109375" style="1" bestFit="1" customWidth="1"/>
    <col min="8455" max="8688" width="9.140625" style="1"/>
    <col min="8689" max="8689" width="27" style="1" bestFit="1" customWidth="1"/>
    <col min="8690" max="8690" width="6.28515625" style="1" bestFit="1" customWidth="1"/>
    <col min="8691" max="8691" width="9.85546875" style="1" bestFit="1" customWidth="1"/>
    <col min="8692" max="8692" width="9.85546875" style="1" customWidth="1"/>
    <col min="8693" max="8693" width="9.140625" style="1"/>
    <col min="8694" max="8694" width="12.85546875" style="1" bestFit="1" customWidth="1"/>
    <col min="8695" max="8695" width="13.7109375" style="1" bestFit="1" customWidth="1"/>
    <col min="8696" max="8696" width="4.42578125" style="1" customWidth="1"/>
    <col min="8697" max="8697" width="9.5703125" style="1" bestFit="1" customWidth="1"/>
    <col min="8698" max="8699" width="9.140625" style="1"/>
    <col min="8700" max="8700" width="10.140625" style="1" bestFit="1" customWidth="1"/>
    <col min="8701" max="8703" width="9.140625" style="1"/>
    <col min="8704" max="8704" width="11.7109375" style="1" bestFit="1" customWidth="1"/>
    <col min="8705" max="8706" width="9.140625" style="1"/>
    <col min="8707" max="8707" width="11.7109375" style="1" bestFit="1" customWidth="1"/>
    <col min="8708" max="8709" width="9.140625" style="1"/>
    <col min="8710" max="8710" width="11.7109375" style="1" bestFit="1" customWidth="1"/>
    <col min="8711" max="8944" width="9.140625" style="1"/>
    <col min="8945" max="8945" width="27" style="1" bestFit="1" customWidth="1"/>
    <col min="8946" max="8946" width="6.28515625" style="1" bestFit="1" customWidth="1"/>
    <col min="8947" max="8947" width="9.85546875" style="1" bestFit="1" customWidth="1"/>
    <col min="8948" max="8948" width="9.85546875" style="1" customWidth="1"/>
    <col min="8949" max="8949" width="9.140625" style="1"/>
    <col min="8950" max="8950" width="12.85546875" style="1" bestFit="1" customWidth="1"/>
    <col min="8951" max="8951" width="13.7109375" style="1" bestFit="1" customWidth="1"/>
    <col min="8952" max="8952" width="4.42578125" style="1" customWidth="1"/>
    <col min="8953" max="8953" width="9.5703125" style="1" bestFit="1" customWidth="1"/>
    <col min="8954" max="8955" width="9.140625" style="1"/>
    <col min="8956" max="8956" width="10.140625" style="1" bestFit="1" customWidth="1"/>
    <col min="8957" max="8959" width="9.140625" style="1"/>
    <col min="8960" max="8960" width="11.7109375" style="1" bestFit="1" customWidth="1"/>
    <col min="8961" max="8962" width="9.140625" style="1"/>
    <col min="8963" max="8963" width="11.7109375" style="1" bestFit="1" customWidth="1"/>
    <col min="8964" max="8965" width="9.140625" style="1"/>
    <col min="8966" max="8966" width="11.7109375" style="1" bestFit="1" customWidth="1"/>
    <col min="8967" max="9200" width="9.140625" style="1"/>
    <col min="9201" max="9201" width="27" style="1" bestFit="1" customWidth="1"/>
    <col min="9202" max="9202" width="6.28515625" style="1" bestFit="1" customWidth="1"/>
    <col min="9203" max="9203" width="9.85546875" style="1" bestFit="1" customWidth="1"/>
    <col min="9204" max="9204" width="9.85546875" style="1" customWidth="1"/>
    <col min="9205" max="9205" width="9.140625" style="1"/>
    <col min="9206" max="9206" width="12.85546875" style="1" bestFit="1" customWidth="1"/>
    <col min="9207" max="9207" width="13.7109375" style="1" bestFit="1" customWidth="1"/>
    <col min="9208" max="9208" width="4.42578125" style="1" customWidth="1"/>
    <col min="9209" max="9209" width="9.5703125" style="1" bestFit="1" customWidth="1"/>
    <col min="9210" max="9211" width="9.140625" style="1"/>
    <col min="9212" max="9212" width="10.140625" style="1" bestFit="1" customWidth="1"/>
    <col min="9213" max="9215" width="9.140625" style="1"/>
    <col min="9216" max="9216" width="11.7109375" style="1" bestFit="1" customWidth="1"/>
    <col min="9217" max="9218" width="9.140625" style="1"/>
    <col min="9219" max="9219" width="11.7109375" style="1" bestFit="1" customWidth="1"/>
    <col min="9220" max="9221" width="9.140625" style="1"/>
    <col min="9222" max="9222" width="11.7109375" style="1" bestFit="1" customWidth="1"/>
    <col min="9223" max="9456" width="9.140625" style="1"/>
    <col min="9457" max="9457" width="27" style="1" bestFit="1" customWidth="1"/>
    <col min="9458" max="9458" width="6.28515625" style="1" bestFit="1" customWidth="1"/>
    <col min="9459" max="9459" width="9.85546875" style="1" bestFit="1" customWidth="1"/>
    <col min="9460" max="9460" width="9.85546875" style="1" customWidth="1"/>
    <col min="9461" max="9461" width="9.140625" style="1"/>
    <col min="9462" max="9462" width="12.85546875" style="1" bestFit="1" customWidth="1"/>
    <col min="9463" max="9463" width="13.7109375" style="1" bestFit="1" customWidth="1"/>
    <col min="9464" max="9464" width="4.42578125" style="1" customWidth="1"/>
    <col min="9465" max="9465" width="9.5703125" style="1" bestFit="1" customWidth="1"/>
    <col min="9466" max="9467" width="9.140625" style="1"/>
    <col min="9468" max="9468" width="10.140625" style="1" bestFit="1" customWidth="1"/>
    <col min="9469" max="9471" width="9.140625" style="1"/>
    <col min="9472" max="9472" width="11.7109375" style="1" bestFit="1" customWidth="1"/>
    <col min="9473" max="9474" width="9.140625" style="1"/>
    <col min="9475" max="9475" width="11.7109375" style="1" bestFit="1" customWidth="1"/>
    <col min="9476" max="9477" width="9.140625" style="1"/>
    <col min="9478" max="9478" width="11.7109375" style="1" bestFit="1" customWidth="1"/>
    <col min="9479" max="9712" width="9.140625" style="1"/>
    <col min="9713" max="9713" width="27" style="1" bestFit="1" customWidth="1"/>
    <col min="9714" max="9714" width="6.28515625" style="1" bestFit="1" customWidth="1"/>
    <col min="9715" max="9715" width="9.85546875" style="1" bestFit="1" customWidth="1"/>
    <col min="9716" max="9716" width="9.85546875" style="1" customWidth="1"/>
    <col min="9717" max="9717" width="9.140625" style="1"/>
    <col min="9718" max="9718" width="12.85546875" style="1" bestFit="1" customWidth="1"/>
    <col min="9719" max="9719" width="13.7109375" style="1" bestFit="1" customWidth="1"/>
    <col min="9720" max="9720" width="4.42578125" style="1" customWidth="1"/>
    <col min="9721" max="9721" width="9.5703125" style="1" bestFit="1" customWidth="1"/>
    <col min="9722" max="9723" width="9.140625" style="1"/>
    <col min="9724" max="9724" width="10.140625" style="1" bestFit="1" customWidth="1"/>
    <col min="9725" max="9727" width="9.140625" style="1"/>
    <col min="9728" max="9728" width="11.7109375" style="1" bestFit="1" customWidth="1"/>
    <col min="9729" max="9730" width="9.140625" style="1"/>
    <col min="9731" max="9731" width="11.7109375" style="1" bestFit="1" customWidth="1"/>
    <col min="9732" max="9733" width="9.140625" style="1"/>
    <col min="9734" max="9734" width="11.7109375" style="1" bestFit="1" customWidth="1"/>
    <col min="9735" max="9968" width="9.140625" style="1"/>
    <col min="9969" max="9969" width="27" style="1" bestFit="1" customWidth="1"/>
    <col min="9970" max="9970" width="6.28515625" style="1" bestFit="1" customWidth="1"/>
    <col min="9971" max="9971" width="9.85546875" style="1" bestFit="1" customWidth="1"/>
    <col min="9972" max="9972" width="9.85546875" style="1" customWidth="1"/>
    <col min="9973" max="9973" width="9.140625" style="1"/>
    <col min="9974" max="9974" width="12.85546875" style="1" bestFit="1" customWidth="1"/>
    <col min="9975" max="9975" width="13.7109375" style="1" bestFit="1" customWidth="1"/>
    <col min="9976" max="9976" width="4.42578125" style="1" customWidth="1"/>
    <col min="9977" max="9977" width="9.5703125" style="1" bestFit="1" customWidth="1"/>
    <col min="9978" max="9979" width="9.140625" style="1"/>
    <col min="9980" max="9980" width="10.140625" style="1" bestFit="1" customWidth="1"/>
    <col min="9981" max="9983" width="9.140625" style="1"/>
    <col min="9984" max="9984" width="11.7109375" style="1" bestFit="1" customWidth="1"/>
    <col min="9985" max="9986" width="9.140625" style="1"/>
    <col min="9987" max="9987" width="11.7109375" style="1" bestFit="1" customWidth="1"/>
    <col min="9988" max="9989" width="9.140625" style="1"/>
    <col min="9990" max="9990" width="11.7109375" style="1" bestFit="1" customWidth="1"/>
    <col min="9991" max="10224" width="9.140625" style="1"/>
    <col min="10225" max="10225" width="27" style="1" bestFit="1" customWidth="1"/>
    <col min="10226" max="10226" width="6.28515625" style="1" bestFit="1" customWidth="1"/>
    <col min="10227" max="10227" width="9.85546875" style="1" bestFit="1" customWidth="1"/>
    <col min="10228" max="10228" width="9.85546875" style="1" customWidth="1"/>
    <col min="10229" max="10229" width="9.140625" style="1"/>
    <col min="10230" max="10230" width="12.85546875" style="1" bestFit="1" customWidth="1"/>
    <col min="10231" max="10231" width="13.7109375" style="1" bestFit="1" customWidth="1"/>
    <col min="10232" max="10232" width="4.42578125" style="1" customWidth="1"/>
    <col min="10233" max="10233" width="9.5703125" style="1" bestFit="1" customWidth="1"/>
    <col min="10234" max="10235" width="9.140625" style="1"/>
    <col min="10236" max="10236" width="10.140625" style="1" bestFit="1" customWidth="1"/>
    <col min="10237" max="10239" width="9.140625" style="1"/>
    <col min="10240" max="10240" width="11.7109375" style="1" bestFit="1" customWidth="1"/>
    <col min="10241" max="10242" width="9.140625" style="1"/>
    <col min="10243" max="10243" width="11.7109375" style="1" bestFit="1" customWidth="1"/>
    <col min="10244" max="10245" width="9.140625" style="1"/>
    <col min="10246" max="10246" width="11.7109375" style="1" bestFit="1" customWidth="1"/>
    <col min="10247" max="10480" width="9.140625" style="1"/>
    <col min="10481" max="10481" width="27" style="1" bestFit="1" customWidth="1"/>
    <col min="10482" max="10482" width="6.28515625" style="1" bestFit="1" customWidth="1"/>
    <col min="10483" max="10483" width="9.85546875" style="1" bestFit="1" customWidth="1"/>
    <col min="10484" max="10484" width="9.85546875" style="1" customWidth="1"/>
    <col min="10485" max="10485" width="9.140625" style="1"/>
    <col min="10486" max="10486" width="12.85546875" style="1" bestFit="1" customWidth="1"/>
    <col min="10487" max="10487" width="13.7109375" style="1" bestFit="1" customWidth="1"/>
    <col min="10488" max="10488" width="4.42578125" style="1" customWidth="1"/>
    <col min="10489" max="10489" width="9.5703125" style="1" bestFit="1" customWidth="1"/>
    <col min="10490" max="10491" width="9.140625" style="1"/>
    <col min="10492" max="10492" width="10.140625" style="1" bestFit="1" customWidth="1"/>
    <col min="10493" max="10495" width="9.140625" style="1"/>
    <col min="10496" max="10496" width="11.7109375" style="1" bestFit="1" customWidth="1"/>
    <col min="10497" max="10498" width="9.140625" style="1"/>
    <col min="10499" max="10499" width="11.7109375" style="1" bestFit="1" customWidth="1"/>
    <col min="10500" max="10501" width="9.140625" style="1"/>
    <col min="10502" max="10502" width="11.7109375" style="1" bestFit="1" customWidth="1"/>
    <col min="10503" max="10736" width="9.140625" style="1"/>
    <col min="10737" max="10737" width="27" style="1" bestFit="1" customWidth="1"/>
    <col min="10738" max="10738" width="6.28515625" style="1" bestFit="1" customWidth="1"/>
    <col min="10739" max="10739" width="9.85546875" style="1" bestFit="1" customWidth="1"/>
    <col min="10740" max="10740" width="9.85546875" style="1" customWidth="1"/>
    <col min="10741" max="10741" width="9.140625" style="1"/>
    <col min="10742" max="10742" width="12.85546875" style="1" bestFit="1" customWidth="1"/>
    <col min="10743" max="10743" width="13.7109375" style="1" bestFit="1" customWidth="1"/>
    <col min="10744" max="10744" width="4.42578125" style="1" customWidth="1"/>
    <col min="10745" max="10745" width="9.5703125" style="1" bestFit="1" customWidth="1"/>
    <col min="10746" max="10747" width="9.140625" style="1"/>
    <col min="10748" max="10748" width="10.140625" style="1" bestFit="1" customWidth="1"/>
    <col min="10749" max="10751" width="9.140625" style="1"/>
    <col min="10752" max="10752" width="11.7109375" style="1" bestFit="1" customWidth="1"/>
    <col min="10753" max="10754" width="9.140625" style="1"/>
    <col min="10755" max="10755" width="11.7109375" style="1" bestFit="1" customWidth="1"/>
    <col min="10756" max="10757" width="9.140625" style="1"/>
    <col min="10758" max="10758" width="11.7109375" style="1" bestFit="1" customWidth="1"/>
    <col min="10759" max="10992" width="9.140625" style="1"/>
    <col min="10993" max="10993" width="27" style="1" bestFit="1" customWidth="1"/>
    <col min="10994" max="10994" width="6.28515625" style="1" bestFit="1" customWidth="1"/>
    <col min="10995" max="10995" width="9.85546875" style="1" bestFit="1" customWidth="1"/>
    <col min="10996" max="10996" width="9.85546875" style="1" customWidth="1"/>
    <col min="10997" max="10997" width="9.140625" style="1"/>
    <col min="10998" max="10998" width="12.85546875" style="1" bestFit="1" customWidth="1"/>
    <col min="10999" max="10999" width="13.7109375" style="1" bestFit="1" customWidth="1"/>
    <col min="11000" max="11000" width="4.42578125" style="1" customWidth="1"/>
    <col min="11001" max="11001" width="9.5703125" style="1" bestFit="1" customWidth="1"/>
    <col min="11002" max="11003" width="9.140625" style="1"/>
    <col min="11004" max="11004" width="10.140625" style="1" bestFit="1" customWidth="1"/>
    <col min="11005" max="11007" width="9.140625" style="1"/>
    <col min="11008" max="11008" width="11.7109375" style="1" bestFit="1" customWidth="1"/>
    <col min="11009" max="11010" width="9.140625" style="1"/>
    <col min="11011" max="11011" width="11.7109375" style="1" bestFit="1" customWidth="1"/>
    <col min="11012" max="11013" width="9.140625" style="1"/>
    <col min="11014" max="11014" width="11.7109375" style="1" bestFit="1" customWidth="1"/>
    <col min="11015" max="11248" width="9.140625" style="1"/>
    <col min="11249" max="11249" width="27" style="1" bestFit="1" customWidth="1"/>
    <col min="11250" max="11250" width="6.28515625" style="1" bestFit="1" customWidth="1"/>
    <col min="11251" max="11251" width="9.85546875" style="1" bestFit="1" customWidth="1"/>
    <col min="11252" max="11252" width="9.85546875" style="1" customWidth="1"/>
    <col min="11253" max="11253" width="9.140625" style="1"/>
    <col min="11254" max="11254" width="12.85546875" style="1" bestFit="1" customWidth="1"/>
    <col min="11255" max="11255" width="13.7109375" style="1" bestFit="1" customWidth="1"/>
    <col min="11256" max="11256" width="4.42578125" style="1" customWidth="1"/>
    <col min="11257" max="11257" width="9.5703125" style="1" bestFit="1" customWidth="1"/>
    <col min="11258" max="11259" width="9.140625" style="1"/>
    <col min="11260" max="11260" width="10.140625" style="1" bestFit="1" customWidth="1"/>
    <col min="11261" max="11263" width="9.140625" style="1"/>
    <col min="11264" max="11264" width="11.7109375" style="1" bestFit="1" customWidth="1"/>
    <col min="11265" max="11266" width="9.140625" style="1"/>
    <col min="11267" max="11267" width="11.7109375" style="1" bestFit="1" customWidth="1"/>
    <col min="11268" max="11269" width="9.140625" style="1"/>
    <col min="11270" max="11270" width="11.7109375" style="1" bestFit="1" customWidth="1"/>
    <col min="11271" max="11504" width="9.140625" style="1"/>
    <col min="11505" max="11505" width="27" style="1" bestFit="1" customWidth="1"/>
    <col min="11506" max="11506" width="6.28515625" style="1" bestFit="1" customWidth="1"/>
    <col min="11507" max="11507" width="9.85546875" style="1" bestFit="1" customWidth="1"/>
    <col min="11508" max="11508" width="9.85546875" style="1" customWidth="1"/>
    <col min="11509" max="11509" width="9.140625" style="1"/>
    <col min="11510" max="11510" width="12.85546875" style="1" bestFit="1" customWidth="1"/>
    <col min="11511" max="11511" width="13.7109375" style="1" bestFit="1" customWidth="1"/>
    <col min="11512" max="11512" width="4.42578125" style="1" customWidth="1"/>
    <col min="11513" max="11513" width="9.5703125" style="1" bestFit="1" customWidth="1"/>
    <col min="11514" max="11515" width="9.140625" style="1"/>
    <col min="11516" max="11516" width="10.140625" style="1" bestFit="1" customWidth="1"/>
    <col min="11517" max="11519" width="9.140625" style="1"/>
    <col min="11520" max="11520" width="11.7109375" style="1" bestFit="1" customWidth="1"/>
    <col min="11521" max="11522" width="9.140625" style="1"/>
    <col min="11523" max="11523" width="11.7109375" style="1" bestFit="1" customWidth="1"/>
    <col min="11524" max="11525" width="9.140625" style="1"/>
    <col min="11526" max="11526" width="11.7109375" style="1" bestFit="1" customWidth="1"/>
    <col min="11527" max="11760" width="9.140625" style="1"/>
    <col min="11761" max="11761" width="27" style="1" bestFit="1" customWidth="1"/>
    <col min="11762" max="11762" width="6.28515625" style="1" bestFit="1" customWidth="1"/>
    <col min="11763" max="11763" width="9.85546875" style="1" bestFit="1" customWidth="1"/>
    <col min="11764" max="11764" width="9.85546875" style="1" customWidth="1"/>
    <col min="11765" max="11765" width="9.140625" style="1"/>
    <col min="11766" max="11766" width="12.85546875" style="1" bestFit="1" customWidth="1"/>
    <col min="11767" max="11767" width="13.7109375" style="1" bestFit="1" customWidth="1"/>
    <col min="11768" max="11768" width="4.42578125" style="1" customWidth="1"/>
    <col min="11769" max="11769" width="9.5703125" style="1" bestFit="1" customWidth="1"/>
    <col min="11770" max="11771" width="9.140625" style="1"/>
    <col min="11772" max="11772" width="10.140625" style="1" bestFit="1" customWidth="1"/>
    <col min="11773" max="11775" width="9.140625" style="1"/>
    <col min="11776" max="11776" width="11.7109375" style="1" bestFit="1" customWidth="1"/>
    <col min="11777" max="11778" width="9.140625" style="1"/>
    <col min="11779" max="11779" width="11.7109375" style="1" bestFit="1" customWidth="1"/>
    <col min="11780" max="11781" width="9.140625" style="1"/>
    <col min="11782" max="11782" width="11.7109375" style="1" bestFit="1" customWidth="1"/>
    <col min="11783" max="12016" width="9.140625" style="1"/>
    <col min="12017" max="12017" width="27" style="1" bestFit="1" customWidth="1"/>
    <col min="12018" max="12018" width="6.28515625" style="1" bestFit="1" customWidth="1"/>
    <col min="12019" max="12019" width="9.85546875" style="1" bestFit="1" customWidth="1"/>
    <col min="12020" max="12020" width="9.85546875" style="1" customWidth="1"/>
    <col min="12021" max="12021" width="9.140625" style="1"/>
    <col min="12022" max="12022" width="12.85546875" style="1" bestFit="1" customWidth="1"/>
    <col min="12023" max="12023" width="13.7109375" style="1" bestFit="1" customWidth="1"/>
    <col min="12024" max="12024" width="4.42578125" style="1" customWidth="1"/>
    <col min="12025" max="12025" width="9.5703125" style="1" bestFit="1" customWidth="1"/>
    <col min="12026" max="12027" width="9.140625" style="1"/>
    <col min="12028" max="12028" width="10.140625" style="1" bestFit="1" customWidth="1"/>
    <col min="12029" max="12031" width="9.140625" style="1"/>
    <col min="12032" max="12032" width="11.7109375" style="1" bestFit="1" customWidth="1"/>
    <col min="12033" max="12034" width="9.140625" style="1"/>
    <col min="12035" max="12035" width="11.7109375" style="1" bestFit="1" customWidth="1"/>
    <col min="12036" max="12037" width="9.140625" style="1"/>
    <col min="12038" max="12038" width="11.7109375" style="1" bestFit="1" customWidth="1"/>
    <col min="12039" max="12272" width="9.140625" style="1"/>
    <col min="12273" max="12273" width="27" style="1" bestFit="1" customWidth="1"/>
    <col min="12274" max="12274" width="6.28515625" style="1" bestFit="1" customWidth="1"/>
    <col min="12275" max="12275" width="9.85546875" style="1" bestFit="1" customWidth="1"/>
    <col min="12276" max="12276" width="9.85546875" style="1" customWidth="1"/>
    <col min="12277" max="12277" width="9.140625" style="1"/>
    <col min="12278" max="12278" width="12.85546875" style="1" bestFit="1" customWidth="1"/>
    <col min="12279" max="12279" width="13.7109375" style="1" bestFit="1" customWidth="1"/>
    <col min="12280" max="12280" width="4.42578125" style="1" customWidth="1"/>
    <col min="12281" max="12281" width="9.5703125" style="1" bestFit="1" customWidth="1"/>
    <col min="12282" max="12283" width="9.140625" style="1"/>
    <col min="12284" max="12284" width="10.140625" style="1" bestFit="1" customWidth="1"/>
    <col min="12285" max="12287" width="9.140625" style="1"/>
    <col min="12288" max="12288" width="11.7109375" style="1" bestFit="1" customWidth="1"/>
    <col min="12289" max="12290" width="9.140625" style="1"/>
    <col min="12291" max="12291" width="11.7109375" style="1" bestFit="1" customWidth="1"/>
    <col min="12292" max="12293" width="9.140625" style="1"/>
    <col min="12294" max="12294" width="11.7109375" style="1" bestFit="1" customWidth="1"/>
    <col min="12295" max="12528" width="9.140625" style="1"/>
    <col min="12529" max="12529" width="27" style="1" bestFit="1" customWidth="1"/>
    <col min="12530" max="12530" width="6.28515625" style="1" bestFit="1" customWidth="1"/>
    <col min="12531" max="12531" width="9.85546875" style="1" bestFit="1" customWidth="1"/>
    <col min="12532" max="12532" width="9.85546875" style="1" customWidth="1"/>
    <col min="12533" max="12533" width="9.140625" style="1"/>
    <col min="12534" max="12534" width="12.85546875" style="1" bestFit="1" customWidth="1"/>
    <col min="12535" max="12535" width="13.7109375" style="1" bestFit="1" customWidth="1"/>
    <col min="12536" max="12536" width="4.42578125" style="1" customWidth="1"/>
    <col min="12537" max="12537" width="9.5703125" style="1" bestFit="1" customWidth="1"/>
    <col min="12538" max="12539" width="9.140625" style="1"/>
    <col min="12540" max="12540" width="10.140625" style="1" bestFit="1" customWidth="1"/>
    <col min="12541" max="12543" width="9.140625" style="1"/>
    <col min="12544" max="12544" width="11.7109375" style="1" bestFit="1" customWidth="1"/>
    <col min="12545" max="12546" width="9.140625" style="1"/>
    <col min="12547" max="12547" width="11.7109375" style="1" bestFit="1" customWidth="1"/>
    <col min="12548" max="12549" width="9.140625" style="1"/>
    <col min="12550" max="12550" width="11.7109375" style="1" bestFit="1" customWidth="1"/>
    <col min="12551" max="12784" width="9.140625" style="1"/>
    <col min="12785" max="12785" width="27" style="1" bestFit="1" customWidth="1"/>
    <col min="12786" max="12786" width="6.28515625" style="1" bestFit="1" customWidth="1"/>
    <col min="12787" max="12787" width="9.85546875" style="1" bestFit="1" customWidth="1"/>
    <col min="12788" max="12788" width="9.85546875" style="1" customWidth="1"/>
    <col min="12789" max="12789" width="9.140625" style="1"/>
    <col min="12790" max="12790" width="12.85546875" style="1" bestFit="1" customWidth="1"/>
    <col min="12791" max="12791" width="13.7109375" style="1" bestFit="1" customWidth="1"/>
    <col min="12792" max="12792" width="4.42578125" style="1" customWidth="1"/>
    <col min="12793" max="12793" width="9.5703125" style="1" bestFit="1" customWidth="1"/>
    <col min="12794" max="12795" width="9.140625" style="1"/>
    <col min="12796" max="12796" width="10.140625" style="1" bestFit="1" customWidth="1"/>
    <col min="12797" max="12799" width="9.140625" style="1"/>
    <col min="12800" max="12800" width="11.7109375" style="1" bestFit="1" customWidth="1"/>
    <col min="12801" max="12802" width="9.140625" style="1"/>
    <col min="12803" max="12803" width="11.7109375" style="1" bestFit="1" customWidth="1"/>
    <col min="12804" max="12805" width="9.140625" style="1"/>
    <col min="12806" max="12806" width="11.7109375" style="1" bestFit="1" customWidth="1"/>
    <col min="12807" max="13040" width="9.140625" style="1"/>
    <col min="13041" max="13041" width="27" style="1" bestFit="1" customWidth="1"/>
    <col min="13042" max="13042" width="6.28515625" style="1" bestFit="1" customWidth="1"/>
    <col min="13043" max="13043" width="9.85546875" style="1" bestFit="1" customWidth="1"/>
    <col min="13044" max="13044" width="9.85546875" style="1" customWidth="1"/>
    <col min="13045" max="13045" width="9.140625" style="1"/>
    <col min="13046" max="13046" width="12.85546875" style="1" bestFit="1" customWidth="1"/>
    <col min="13047" max="13047" width="13.7109375" style="1" bestFit="1" customWidth="1"/>
    <col min="13048" max="13048" width="4.42578125" style="1" customWidth="1"/>
    <col min="13049" max="13049" width="9.5703125" style="1" bestFit="1" customWidth="1"/>
    <col min="13050" max="13051" width="9.140625" style="1"/>
    <col min="13052" max="13052" width="10.140625" style="1" bestFit="1" customWidth="1"/>
    <col min="13053" max="13055" width="9.140625" style="1"/>
    <col min="13056" max="13056" width="11.7109375" style="1" bestFit="1" customWidth="1"/>
    <col min="13057" max="13058" width="9.140625" style="1"/>
    <col min="13059" max="13059" width="11.7109375" style="1" bestFit="1" customWidth="1"/>
    <col min="13060" max="13061" width="9.140625" style="1"/>
    <col min="13062" max="13062" width="11.7109375" style="1" bestFit="1" customWidth="1"/>
    <col min="13063" max="13296" width="9.140625" style="1"/>
    <col min="13297" max="13297" width="27" style="1" bestFit="1" customWidth="1"/>
    <col min="13298" max="13298" width="6.28515625" style="1" bestFit="1" customWidth="1"/>
    <col min="13299" max="13299" width="9.85546875" style="1" bestFit="1" customWidth="1"/>
    <col min="13300" max="13300" width="9.85546875" style="1" customWidth="1"/>
    <col min="13301" max="13301" width="9.140625" style="1"/>
    <col min="13302" max="13302" width="12.85546875" style="1" bestFit="1" customWidth="1"/>
    <col min="13303" max="13303" width="13.7109375" style="1" bestFit="1" customWidth="1"/>
    <col min="13304" max="13304" width="4.42578125" style="1" customWidth="1"/>
    <col min="13305" max="13305" width="9.5703125" style="1" bestFit="1" customWidth="1"/>
    <col min="13306" max="13307" width="9.140625" style="1"/>
    <col min="13308" max="13308" width="10.140625" style="1" bestFit="1" customWidth="1"/>
    <col min="13309" max="13311" width="9.140625" style="1"/>
    <col min="13312" max="13312" width="11.7109375" style="1" bestFit="1" customWidth="1"/>
    <col min="13313" max="13314" width="9.140625" style="1"/>
    <col min="13315" max="13315" width="11.7109375" style="1" bestFit="1" customWidth="1"/>
    <col min="13316" max="13317" width="9.140625" style="1"/>
    <col min="13318" max="13318" width="11.7109375" style="1" bestFit="1" customWidth="1"/>
    <col min="13319" max="13552" width="9.140625" style="1"/>
    <col min="13553" max="13553" width="27" style="1" bestFit="1" customWidth="1"/>
    <col min="13554" max="13554" width="6.28515625" style="1" bestFit="1" customWidth="1"/>
    <col min="13555" max="13555" width="9.85546875" style="1" bestFit="1" customWidth="1"/>
    <col min="13556" max="13556" width="9.85546875" style="1" customWidth="1"/>
    <col min="13557" max="13557" width="9.140625" style="1"/>
    <col min="13558" max="13558" width="12.85546875" style="1" bestFit="1" customWidth="1"/>
    <col min="13559" max="13559" width="13.7109375" style="1" bestFit="1" customWidth="1"/>
    <col min="13560" max="13560" width="4.42578125" style="1" customWidth="1"/>
    <col min="13561" max="13561" width="9.5703125" style="1" bestFit="1" customWidth="1"/>
    <col min="13562" max="13563" width="9.140625" style="1"/>
    <col min="13564" max="13564" width="10.140625" style="1" bestFit="1" customWidth="1"/>
    <col min="13565" max="13567" width="9.140625" style="1"/>
    <col min="13568" max="13568" width="11.7109375" style="1" bestFit="1" customWidth="1"/>
    <col min="13569" max="13570" width="9.140625" style="1"/>
    <col min="13571" max="13571" width="11.7109375" style="1" bestFit="1" customWidth="1"/>
    <col min="13572" max="13573" width="9.140625" style="1"/>
    <col min="13574" max="13574" width="11.7109375" style="1" bestFit="1" customWidth="1"/>
    <col min="13575" max="13808" width="9.140625" style="1"/>
    <col min="13809" max="13809" width="27" style="1" bestFit="1" customWidth="1"/>
    <col min="13810" max="13810" width="6.28515625" style="1" bestFit="1" customWidth="1"/>
    <col min="13811" max="13811" width="9.85546875" style="1" bestFit="1" customWidth="1"/>
    <col min="13812" max="13812" width="9.85546875" style="1" customWidth="1"/>
    <col min="13813" max="13813" width="9.140625" style="1"/>
    <col min="13814" max="13814" width="12.85546875" style="1" bestFit="1" customWidth="1"/>
    <col min="13815" max="13815" width="13.7109375" style="1" bestFit="1" customWidth="1"/>
    <col min="13816" max="13816" width="4.42578125" style="1" customWidth="1"/>
    <col min="13817" max="13817" width="9.5703125" style="1" bestFit="1" customWidth="1"/>
    <col min="13818" max="13819" width="9.140625" style="1"/>
    <col min="13820" max="13820" width="10.140625" style="1" bestFit="1" customWidth="1"/>
    <col min="13821" max="13823" width="9.140625" style="1"/>
    <col min="13824" max="13824" width="11.7109375" style="1" bestFit="1" customWidth="1"/>
    <col min="13825" max="13826" width="9.140625" style="1"/>
    <col min="13827" max="13827" width="11.7109375" style="1" bestFit="1" customWidth="1"/>
    <col min="13828" max="13829" width="9.140625" style="1"/>
    <col min="13830" max="13830" width="11.7109375" style="1" bestFit="1" customWidth="1"/>
    <col min="13831" max="14064" width="9.140625" style="1"/>
    <col min="14065" max="14065" width="27" style="1" bestFit="1" customWidth="1"/>
    <col min="14066" max="14066" width="6.28515625" style="1" bestFit="1" customWidth="1"/>
    <col min="14067" max="14067" width="9.85546875" style="1" bestFit="1" customWidth="1"/>
    <col min="14068" max="14068" width="9.85546875" style="1" customWidth="1"/>
    <col min="14069" max="14069" width="9.140625" style="1"/>
    <col min="14070" max="14070" width="12.85546875" style="1" bestFit="1" customWidth="1"/>
    <col min="14071" max="14071" width="13.7109375" style="1" bestFit="1" customWidth="1"/>
    <col min="14072" max="14072" width="4.42578125" style="1" customWidth="1"/>
    <col min="14073" max="14073" width="9.5703125" style="1" bestFit="1" customWidth="1"/>
    <col min="14074" max="14075" width="9.140625" style="1"/>
    <col min="14076" max="14076" width="10.140625" style="1" bestFit="1" customWidth="1"/>
    <col min="14077" max="14079" width="9.140625" style="1"/>
    <col min="14080" max="14080" width="11.7109375" style="1" bestFit="1" customWidth="1"/>
    <col min="14081" max="14082" width="9.140625" style="1"/>
    <col min="14083" max="14083" width="11.7109375" style="1" bestFit="1" customWidth="1"/>
    <col min="14084" max="14085" width="9.140625" style="1"/>
    <col min="14086" max="14086" width="11.7109375" style="1" bestFit="1" customWidth="1"/>
    <col min="14087" max="14320" width="9.140625" style="1"/>
    <col min="14321" max="14321" width="27" style="1" bestFit="1" customWidth="1"/>
    <col min="14322" max="14322" width="6.28515625" style="1" bestFit="1" customWidth="1"/>
    <col min="14323" max="14323" width="9.85546875" style="1" bestFit="1" customWidth="1"/>
    <col min="14324" max="14324" width="9.85546875" style="1" customWidth="1"/>
    <col min="14325" max="14325" width="9.140625" style="1"/>
    <col min="14326" max="14326" width="12.85546875" style="1" bestFit="1" customWidth="1"/>
    <col min="14327" max="14327" width="13.7109375" style="1" bestFit="1" customWidth="1"/>
    <col min="14328" max="14328" width="4.42578125" style="1" customWidth="1"/>
    <col min="14329" max="14329" width="9.5703125" style="1" bestFit="1" customWidth="1"/>
    <col min="14330" max="14331" width="9.140625" style="1"/>
    <col min="14332" max="14332" width="10.140625" style="1" bestFit="1" customWidth="1"/>
    <col min="14333" max="14335" width="9.140625" style="1"/>
    <col min="14336" max="14336" width="11.7109375" style="1" bestFit="1" customWidth="1"/>
    <col min="14337" max="14338" width="9.140625" style="1"/>
    <col min="14339" max="14339" width="11.7109375" style="1" bestFit="1" customWidth="1"/>
    <col min="14340" max="14341" width="9.140625" style="1"/>
    <col min="14342" max="14342" width="11.7109375" style="1" bestFit="1" customWidth="1"/>
    <col min="14343" max="14576" width="9.140625" style="1"/>
    <col min="14577" max="14577" width="27" style="1" bestFit="1" customWidth="1"/>
    <col min="14578" max="14578" width="6.28515625" style="1" bestFit="1" customWidth="1"/>
    <col min="14579" max="14579" width="9.85546875" style="1" bestFit="1" customWidth="1"/>
    <col min="14580" max="14580" width="9.85546875" style="1" customWidth="1"/>
    <col min="14581" max="14581" width="9.140625" style="1"/>
    <col min="14582" max="14582" width="12.85546875" style="1" bestFit="1" customWidth="1"/>
    <col min="14583" max="14583" width="13.7109375" style="1" bestFit="1" customWidth="1"/>
    <col min="14584" max="14584" width="4.42578125" style="1" customWidth="1"/>
    <col min="14585" max="14585" width="9.5703125" style="1" bestFit="1" customWidth="1"/>
    <col min="14586" max="14587" width="9.140625" style="1"/>
    <col min="14588" max="14588" width="10.140625" style="1" bestFit="1" customWidth="1"/>
    <col min="14589" max="14591" width="9.140625" style="1"/>
    <col min="14592" max="14592" width="11.7109375" style="1" bestFit="1" customWidth="1"/>
    <col min="14593" max="14594" width="9.140625" style="1"/>
    <col min="14595" max="14595" width="11.7109375" style="1" bestFit="1" customWidth="1"/>
    <col min="14596" max="14597" width="9.140625" style="1"/>
    <col min="14598" max="14598" width="11.7109375" style="1" bestFit="1" customWidth="1"/>
    <col min="14599" max="14832" width="9.140625" style="1"/>
    <col min="14833" max="14833" width="27" style="1" bestFit="1" customWidth="1"/>
    <col min="14834" max="14834" width="6.28515625" style="1" bestFit="1" customWidth="1"/>
    <col min="14835" max="14835" width="9.85546875" style="1" bestFit="1" customWidth="1"/>
    <col min="14836" max="14836" width="9.85546875" style="1" customWidth="1"/>
    <col min="14837" max="14837" width="9.140625" style="1"/>
    <col min="14838" max="14838" width="12.85546875" style="1" bestFit="1" customWidth="1"/>
    <col min="14839" max="14839" width="13.7109375" style="1" bestFit="1" customWidth="1"/>
    <col min="14840" max="14840" width="4.42578125" style="1" customWidth="1"/>
    <col min="14841" max="14841" width="9.5703125" style="1" bestFit="1" customWidth="1"/>
    <col min="14842" max="14843" width="9.140625" style="1"/>
    <col min="14844" max="14844" width="10.140625" style="1" bestFit="1" customWidth="1"/>
    <col min="14845" max="14847" width="9.140625" style="1"/>
    <col min="14848" max="14848" width="11.7109375" style="1" bestFit="1" customWidth="1"/>
    <col min="14849" max="14850" width="9.140625" style="1"/>
    <col min="14851" max="14851" width="11.7109375" style="1" bestFit="1" customWidth="1"/>
    <col min="14852" max="14853" width="9.140625" style="1"/>
    <col min="14854" max="14854" width="11.7109375" style="1" bestFit="1" customWidth="1"/>
    <col min="14855" max="15088" width="9.140625" style="1"/>
    <col min="15089" max="15089" width="27" style="1" bestFit="1" customWidth="1"/>
    <col min="15090" max="15090" width="6.28515625" style="1" bestFit="1" customWidth="1"/>
    <col min="15091" max="15091" width="9.85546875" style="1" bestFit="1" customWidth="1"/>
    <col min="15092" max="15092" width="9.85546875" style="1" customWidth="1"/>
    <col min="15093" max="15093" width="9.140625" style="1"/>
    <col min="15094" max="15094" width="12.85546875" style="1" bestFit="1" customWidth="1"/>
    <col min="15095" max="15095" width="13.7109375" style="1" bestFit="1" customWidth="1"/>
    <col min="15096" max="15096" width="4.42578125" style="1" customWidth="1"/>
    <col min="15097" max="15097" width="9.5703125" style="1" bestFit="1" customWidth="1"/>
    <col min="15098" max="15099" width="9.140625" style="1"/>
    <col min="15100" max="15100" width="10.140625" style="1" bestFit="1" customWidth="1"/>
    <col min="15101" max="15103" width="9.140625" style="1"/>
    <col min="15104" max="15104" width="11.7109375" style="1" bestFit="1" customWidth="1"/>
    <col min="15105" max="15106" width="9.140625" style="1"/>
    <col min="15107" max="15107" width="11.7109375" style="1" bestFit="1" customWidth="1"/>
    <col min="15108" max="15109" width="9.140625" style="1"/>
    <col min="15110" max="15110" width="11.7109375" style="1" bestFit="1" customWidth="1"/>
    <col min="15111" max="15344" width="9.140625" style="1"/>
    <col min="15345" max="15345" width="27" style="1" bestFit="1" customWidth="1"/>
    <col min="15346" max="15346" width="6.28515625" style="1" bestFit="1" customWidth="1"/>
    <col min="15347" max="15347" width="9.85546875" style="1" bestFit="1" customWidth="1"/>
    <col min="15348" max="15348" width="9.85546875" style="1" customWidth="1"/>
    <col min="15349" max="15349" width="9.140625" style="1"/>
    <col min="15350" max="15350" width="12.85546875" style="1" bestFit="1" customWidth="1"/>
    <col min="15351" max="15351" width="13.7109375" style="1" bestFit="1" customWidth="1"/>
    <col min="15352" max="15352" width="4.42578125" style="1" customWidth="1"/>
    <col min="15353" max="15353" width="9.5703125" style="1" bestFit="1" customWidth="1"/>
    <col min="15354" max="15355" width="9.140625" style="1"/>
    <col min="15356" max="15356" width="10.140625" style="1" bestFit="1" customWidth="1"/>
    <col min="15357" max="15359" width="9.140625" style="1"/>
    <col min="15360" max="15360" width="11.7109375" style="1" bestFit="1" customWidth="1"/>
    <col min="15361" max="15362" width="9.140625" style="1"/>
    <col min="15363" max="15363" width="11.7109375" style="1" bestFit="1" customWidth="1"/>
    <col min="15364" max="15365" width="9.140625" style="1"/>
    <col min="15366" max="15366" width="11.7109375" style="1" bestFit="1" customWidth="1"/>
    <col min="15367" max="15600" width="9.140625" style="1"/>
    <col min="15601" max="15601" width="27" style="1" bestFit="1" customWidth="1"/>
    <col min="15602" max="15602" width="6.28515625" style="1" bestFit="1" customWidth="1"/>
    <col min="15603" max="15603" width="9.85546875" style="1" bestFit="1" customWidth="1"/>
    <col min="15604" max="15604" width="9.85546875" style="1" customWidth="1"/>
    <col min="15605" max="15605" width="9.140625" style="1"/>
    <col min="15606" max="15606" width="12.85546875" style="1" bestFit="1" customWidth="1"/>
    <col min="15607" max="15607" width="13.7109375" style="1" bestFit="1" customWidth="1"/>
    <col min="15608" max="15608" width="4.42578125" style="1" customWidth="1"/>
    <col min="15609" max="15609" width="9.5703125" style="1" bestFit="1" customWidth="1"/>
    <col min="15610" max="15611" width="9.140625" style="1"/>
    <col min="15612" max="15612" width="10.140625" style="1" bestFit="1" customWidth="1"/>
    <col min="15613" max="15615" width="9.140625" style="1"/>
    <col min="15616" max="15616" width="11.7109375" style="1" bestFit="1" customWidth="1"/>
    <col min="15617" max="15618" width="9.140625" style="1"/>
    <col min="15619" max="15619" width="11.7109375" style="1" bestFit="1" customWidth="1"/>
    <col min="15620" max="15621" width="9.140625" style="1"/>
    <col min="15622" max="15622" width="11.7109375" style="1" bestFit="1" customWidth="1"/>
    <col min="15623" max="15856" width="9.140625" style="1"/>
    <col min="15857" max="15857" width="27" style="1" bestFit="1" customWidth="1"/>
    <col min="15858" max="15858" width="6.28515625" style="1" bestFit="1" customWidth="1"/>
    <col min="15859" max="15859" width="9.85546875" style="1" bestFit="1" customWidth="1"/>
    <col min="15860" max="15860" width="9.85546875" style="1" customWidth="1"/>
    <col min="15861" max="15861" width="9.140625" style="1"/>
    <col min="15862" max="15862" width="12.85546875" style="1" bestFit="1" customWidth="1"/>
    <col min="15863" max="15863" width="13.7109375" style="1" bestFit="1" customWidth="1"/>
    <col min="15864" max="15864" width="4.42578125" style="1" customWidth="1"/>
    <col min="15865" max="15865" width="9.5703125" style="1" bestFit="1" customWidth="1"/>
    <col min="15866" max="15867" width="9.140625" style="1"/>
    <col min="15868" max="15868" width="10.140625" style="1" bestFit="1" customWidth="1"/>
    <col min="15869" max="15871" width="9.140625" style="1"/>
    <col min="15872" max="15872" width="11.7109375" style="1" bestFit="1" customWidth="1"/>
    <col min="15873" max="15874" width="9.140625" style="1"/>
    <col min="15875" max="15875" width="11.7109375" style="1" bestFit="1" customWidth="1"/>
    <col min="15876" max="15877" width="9.140625" style="1"/>
    <col min="15878" max="15878" width="11.7109375" style="1" bestFit="1" customWidth="1"/>
    <col min="15879" max="16112" width="9.140625" style="1"/>
    <col min="16113" max="16113" width="27" style="1" bestFit="1" customWidth="1"/>
    <col min="16114" max="16114" width="6.28515625" style="1" bestFit="1" customWidth="1"/>
    <col min="16115" max="16115" width="9.85546875" style="1" bestFit="1" customWidth="1"/>
    <col min="16116" max="16116" width="9.85546875" style="1" customWidth="1"/>
    <col min="16117" max="16117" width="9.140625" style="1"/>
    <col min="16118" max="16118" width="12.85546875" style="1" bestFit="1" customWidth="1"/>
    <col min="16119" max="16119" width="13.7109375" style="1" bestFit="1" customWidth="1"/>
    <col min="16120" max="16120" width="4.42578125" style="1" customWidth="1"/>
    <col min="16121" max="16121" width="9.5703125" style="1" bestFit="1" customWidth="1"/>
    <col min="16122" max="16123" width="9.140625" style="1"/>
    <col min="16124" max="16124" width="10.140625" style="1" bestFit="1" customWidth="1"/>
    <col min="16125" max="16127" width="9.140625" style="1"/>
    <col min="16128" max="16128" width="11.7109375" style="1" bestFit="1" customWidth="1"/>
    <col min="16129" max="16130" width="9.140625" style="1"/>
    <col min="16131" max="16131" width="11.7109375" style="1" bestFit="1" customWidth="1"/>
    <col min="16132" max="16133" width="9.140625" style="1"/>
    <col min="16134" max="16134" width="11.7109375" style="1" bestFit="1" customWidth="1"/>
    <col min="16135" max="16384" width="9.140625" style="1"/>
  </cols>
  <sheetData>
    <row r="1" spans="1:59" ht="30.95" customHeight="1">
      <c r="B1" s="8"/>
      <c r="C1" s="6"/>
      <c r="E1" s="116" t="s">
        <v>0</v>
      </c>
      <c r="F1" s="116"/>
      <c r="G1" s="116"/>
      <c r="I1" s="116" t="s">
        <v>1</v>
      </c>
      <c r="J1" s="116"/>
      <c r="K1" s="116"/>
      <c r="M1" s="116" t="s">
        <v>2</v>
      </c>
      <c r="N1" s="116"/>
      <c r="O1" s="116"/>
      <c r="Q1" s="53" t="s">
        <v>79</v>
      </c>
      <c r="S1" s="116" t="s">
        <v>3</v>
      </c>
      <c r="T1" s="116"/>
      <c r="U1" s="116"/>
      <c r="W1" s="116" t="s">
        <v>4</v>
      </c>
      <c r="X1" s="116"/>
      <c r="Y1" s="116"/>
      <c r="AA1" s="116" t="s">
        <v>5</v>
      </c>
      <c r="AB1" s="116"/>
      <c r="AC1" s="116"/>
      <c r="AE1" s="116" t="s">
        <v>6</v>
      </c>
      <c r="AF1" s="116"/>
      <c r="AG1" s="116"/>
      <c r="AI1" s="53" t="s">
        <v>80</v>
      </c>
      <c r="AK1" s="116" t="s">
        <v>7</v>
      </c>
      <c r="AL1" s="116"/>
      <c r="AM1" s="116"/>
      <c r="AO1" s="116" t="s">
        <v>8</v>
      </c>
      <c r="AP1" s="116"/>
      <c r="AQ1" s="116"/>
      <c r="AS1" s="116" t="s">
        <v>9</v>
      </c>
      <c r="AT1" s="116"/>
      <c r="AU1" s="116"/>
      <c r="AW1" s="116" t="s">
        <v>10</v>
      </c>
      <c r="AX1" s="116"/>
      <c r="AY1" s="116"/>
      <c r="BA1" s="53" t="s">
        <v>11</v>
      </c>
      <c r="BC1" s="116" t="s">
        <v>12</v>
      </c>
      <c r="BD1" s="116"/>
      <c r="BE1" s="116"/>
      <c r="BF1" s="4"/>
      <c r="BG1" s="105" t="s">
        <v>90</v>
      </c>
    </row>
    <row r="2" spans="1:59" ht="15">
      <c r="C2" s="3"/>
      <c r="D2" s="4"/>
      <c r="E2" s="11" t="s">
        <v>76</v>
      </c>
      <c r="F2" s="8" t="s">
        <v>77</v>
      </c>
      <c r="G2" s="12" t="s">
        <v>14</v>
      </c>
      <c r="H2" s="4"/>
      <c r="I2" s="11" t="s">
        <v>76</v>
      </c>
      <c r="J2" s="8" t="s">
        <v>77</v>
      </c>
      <c r="K2" s="12" t="s">
        <v>14</v>
      </c>
      <c r="L2" s="4"/>
      <c r="M2" s="11" t="s">
        <v>76</v>
      </c>
      <c r="N2" s="8" t="s">
        <v>77</v>
      </c>
      <c r="O2" s="12" t="s">
        <v>14</v>
      </c>
      <c r="P2" s="4"/>
      <c r="Q2" s="29" t="s">
        <v>78</v>
      </c>
      <c r="R2" s="4"/>
      <c r="S2" s="11" t="s">
        <v>76</v>
      </c>
      <c r="T2" s="8" t="s">
        <v>77</v>
      </c>
      <c r="U2" s="12" t="s">
        <v>14</v>
      </c>
      <c r="V2" s="4"/>
      <c r="W2" s="11" t="s">
        <v>76</v>
      </c>
      <c r="X2" s="8" t="s">
        <v>77</v>
      </c>
      <c r="Y2" s="12" t="s">
        <v>14</v>
      </c>
      <c r="Z2" s="4"/>
      <c r="AA2" s="11" t="s">
        <v>76</v>
      </c>
      <c r="AB2" s="8" t="s">
        <v>77</v>
      </c>
      <c r="AC2" s="12" t="s">
        <v>14</v>
      </c>
      <c r="AD2" s="4"/>
      <c r="AE2" s="11" t="s">
        <v>76</v>
      </c>
      <c r="AF2" s="8" t="s">
        <v>77</v>
      </c>
      <c r="AG2" s="12" t="s">
        <v>14</v>
      </c>
      <c r="AH2" s="4"/>
      <c r="AI2" s="29" t="s">
        <v>78</v>
      </c>
      <c r="AJ2" s="4"/>
      <c r="AK2" s="11" t="s">
        <v>76</v>
      </c>
      <c r="AL2" s="8" t="s">
        <v>77</v>
      </c>
      <c r="AM2" s="12" t="s">
        <v>14</v>
      </c>
      <c r="AN2" s="4"/>
      <c r="AO2" s="11" t="s">
        <v>76</v>
      </c>
      <c r="AP2" s="8" t="s">
        <v>77</v>
      </c>
      <c r="AQ2" s="12" t="s">
        <v>14</v>
      </c>
      <c r="AR2" s="4"/>
      <c r="AS2" s="11" t="s">
        <v>76</v>
      </c>
      <c r="AT2" s="8" t="s">
        <v>77</v>
      </c>
      <c r="AU2" s="12" t="s">
        <v>14</v>
      </c>
      <c r="AV2" s="4"/>
      <c r="AW2" s="11" t="s">
        <v>76</v>
      </c>
      <c r="AX2" s="8" t="s">
        <v>77</v>
      </c>
      <c r="AY2" s="12" t="s">
        <v>14</v>
      </c>
      <c r="AZ2" s="4"/>
      <c r="BA2" s="29" t="s">
        <v>78</v>
      </c>
      <c r="BB2" s="4"/>
      <c r="BC2" s="11" t="s">
        <v>76</v>
      </c>
      <c r="BD2" s="8" t="s">
        <v>77</v>
      </c>
      <c r="BE2" s="12" t="s">
        <v>14</v>
      </c>
      <c r="BF2" s="4"/>
      <c r="BG2" s="12"/>
    </row>
    <row r="3" spans="1:59" ht="6.75" customHeight="1">
      <c r="C3" s="3"/>
      <c r="D3" s="18"/>
      <c r="E3" s="19"/>
      <c r="F3" s="20"/>
      <c r="G3" s="15"/>
      <c r="H3" s="18"/>
      <c r="I3" s="19"/>
      <c r="J3" s="20"/>
      <c r="K3" s="15"/>
      <c r="L3" s="18"/>
      <c r="M3" s="19"/>
      <c r="N3" s="20"/>
      <c r="O3" s="15"/>
      <c r="P3" s="18"/>
      <c r="Q3" s="21"/>
      <c r="R3" s="18"/>
      <c r="S3" s="19"/>
      <c r="T3" s="20"/>
      <c r="U3" s="15"/>
      <c r="V3" s="18"/>
      <c r="W3" s="19"/>
      <c r="X3" s="20"/>
      <c r="Y3" s="15"/>
      <c r="Z3" s="18"/>
      <c r="AA3" s="19"/>
      <c r="AB3" s="20"/>
      <c r="AC3" s="15"/>
      <c r="AD3" s="18"/>
      <c r="AE3" s="19"/>
      <c r="AF3" s="20"/>
      <c r="AG3" s="15"/>
      <c r="AH3" s="18"/>
      <c r="AI3" s="21"/>
      <c r="AJ3" s="18"/>
      <c r="AK3" s="19"/>
      <c r="AL3" s="20"/>
      <c r="AM3" s="15"/>
      <c r="AN3" s="18"/>
      <c r="AO3" s="19"/>
      <c r="AP3" s="20"/>
      <c r="AQ3" s="15"/>
      <c r="AR3" s="18"/>
      <c r="AS3" s="19"/>
      <c r="AT3" s="20"/>
      <c r="AU3" s="15"/>
      <c r="AV3" s="18"/>
      <c r="AW3" s="19"/>
      <c r="AX3" s="20"/>
      <c r="AY3" s="15"/>
      <c r="AZ3" s="18"/>
      <c r="BA3" s="21"/>
      <c r="BB3" s="18"/>
      <c r="BC3" s="19"/>
      <c r="BD3" s="20"/>
      <c r="BE3" s="15"/>
      <c r="BF3" s="18"/>
      <c r="BG3" s="15"/>
    </row>
    <row r="4" spans="1:59" ht="15">
      <c r="A4" s="49"/>
      <c r="B4" s="88" t="s">
        <v>13</v>
      </c>
      <c r="C4" s="89"/>
      <c r="D4" s="90"/>
      <c r="E4" s="54">
        <f>SUM(E5:E5)</f>
        <v>0</v>
      </c>
      <c r="F4" s="55">
        <f>SUM(F5:F5)</f>
        <v>0</v>
      </c>
      <c r="G4" s="56">
        <f>E4+F4</f>
        <v>0</v>
      </c>
      <c r="H4" s="10"/>
      <c r="I4" s="54">
        <f>SUM(I5:I5)</f>
        <v>0</v>
      </c>
      <c r="J4" s="55">
        <f>SUM(J5:J5)</f>
        <v>0</v>
      </c>
      <c r="K4" s="56">
        <f>I4+J4</f>
        <v>0</v>
      </c>
      <c r="L4" s="10"/>
      <c r="M4" s="54">
        <f>SUM(M5:M5)</f>
        <v>0</v>
      </c>
      <c r="N4" s="55">
        <f>SUM(N5:N5)</f>
        <v>0</v>
      </c>
      <c r="O4" s="56">
        <f>M4+N4</f>
        <v>0</v>
      </c>
      <c r="P4" s="10"/>
      <c r="Q4" s="98">
        <f>SUM(Q5:Q5)</f>
        <v>0</v>
      </c>
      <c r="R4" s="10"/>
      <c r="S4" s="54">
        <f>SUM(S5:S5)</f>
        <v>0</v>
      </c>
      <c r="T4" s="55">
        <f>SUM(T5:T5)</f>
        <v>0</v>
      </c>
      <c r="U4" s="56">
        <f>S4+T4</f>
        <v>0</v>
      </c>
      <c r="V4" s="10"/>
      <c r="W4" s="54">
        <f>SUM(W5:W5)</f>
        <v>0</v>
      </c>
      <c r="X4" s="55">
        <f>SUM(X5:X5)</f>
        <v>0</v>
      </c>
      <c r="Y4" s="56">
        <f>W4+X4</f>
        <v>0</v>
      </c>
      <c r="Z4" s="10"/>
      <c r="AA4" s="54">
        <f>SUM(AA5:AA5)</f>
        <v>0</v>
      </c>
      <c r="AB4" s="55">
        <f>SUM(AB5:AB5)</f>
        <v>0</v>
      </c>
      <c r="AC4" s="56">
        <f>AA4+AB4</f>
        <v>0</v>
      </c>
      <c r="AD4" s="10"/>
      <c r="AE4" s="54">
        <f>SUM(AE5:AE5)</f>
        <v>0</v>
      </c>
      <c r="AF4" s="55">
        <f>SUM(AF5:AF5)</f>
        <v>0</v>
      </c>
      <c r="AG4" s="56">
        <f>AE4+AF4</f>
        <v>0</v>
      </c>
      <c r="AH4" s="10"/>
      <c r="AI4" s="98">
        <f>SUM(AI5:AI5)</f>
        <v>0</v>
      </c>
      <c r="AJ4" s="10"/>
      <c r="AK4" s="54">
        <f>SUM(AK5:AK5)</f>
        <v>0</v>
      </c>
      <c r="AL4" s="55">
        <f>SUM(AL5:AL5)</f>
        <v>0</v>
      </c>
      <c r="AM4" s="56">
        <f>AK4+AL4</f>
        <v>0</v>
      </c>
      <c r="AN4" s="10"/>
      <c r="AO4" s="54">
        <f>SUM(AO5:AO6)</f>
        <v>880</v>
      </c>
      <c r="AP4" s="54">
        <f>SUM(AP5:AP6)</f>
        <v>880</v>
      </c>
      <c r="AQ4" s="56">
        <f>AO4+AP4</f>
        <v>1760</v>
      </c>
      <c r="AR4" s="10"/>
      <c r="AS4" s="54">
        <f>SUM(AS5:AS6)</f>
        <v>0</v>
      </c>
      <c r="AT4" s="55">
        <f>SUM(AT5:AT6)</f>
        <v>0</v>
      </c>
      <c r="AU4" s="56">
        <f>AS4+AT4</f>
        <v>0</v>
      </c>
      <c r="AV4" s="10"/>
      <c r="AW4" s="54">
        <f>SUM(AW5:AW5)</f>
        <v>0</v>
      </c>
      <c r="AX4" s="55">
        <f>SUM(AX5:AX5)</f>
        <v>0</v>
      </c>
      <c r="AY4" s="56">
        <f>AW4+AX4</f>
        <v>0</v>
      </c>
      <c r="AZ4" s="10"/>
      <c r="BA4" s="98">
        <f>SUM(BA5:BA5)</f>
        <v>0</v>
      </c>
      <c r="BB4" s="10"/>
      <c r="BC4" s="54">
        <f>SUM(BC5:BC5)</f>
        <v>0</v>
      </c>
      <c r="BD4" s="55">
        <f>SUM(BD5:BD5)</f>
        <v>0</v>
      </c>
      <c r="BE4" s="56">
        <f>BC4+BD4</f>
        <v>0</v>
      </c>
      <c r="BF4" s="10"/>
      <c r="BG4" s="56">
        <f>SUM(G4,K4,O4,Q4,U4,Y4,AC4,AG4,AI4,AM4,AQ4,AU4,AY4,BA4,BE4)</f>
        <v>1760</v>
      </c>
    </row>
    <row r="5" spans="1:59">
      <c r="B5" s="1" t="s">
        <v>15</v>
      </c>
      <c r="C5" s="3"/>
      <c r="D5" s="4"/>
      <c r="E5" s="13"/>
      <c r="F5" s="14"/>
      <c r="G5" s="28">
        <f t="shared" ref="G5" si="0">E5+F5</f>
        <v>0</v>
      </c>
      <c r="H5" s="4"/>
      <c r="I5" s="13"/>
      <c r="J5" s="14"/>
      <c r="K5" s="28">
        <f t="shared" ref="K5" si="1">I5+J5</f>
        <v>0</v>
      </c>
      <c r="L5" s="4"/>
      <c r="M5" s="13"/>
      <c r="N5" s="14"/>
      <c r="O5" s="28">
        <f t="shared" ref="O5" si="2">M5+N5</f>
        <v>0</v>
      </c>
      <c r="P5" s="4"/>
      <c r="Q5" s="50"/>
      <c r="R5" s="4"/>
      <c r="S5" s="13"/>
      <c r="T5" s="14"/>
      <c r="U5" s="28">
        <f t="shared" ref="U5" si="3">S5+T5</f>
        <v>0</v>
      </c>
      <c r="V5" s="4"/>
      <c r="W5" s="13"/>
      <c r="X5" s="14"/>
      <c r="Y5" s="28">
        <f t="shared" ref="Y5" si="4">W5+X5</f>
        <v>0</v>
      </c>
      <c r="Z5" s="4"/>
      <c r="AA5" s="13"/>
      <c r="AB5" s="14"/>
      <c r="AC5" s="28">
        <f t="shared" ref="AC5" si="5">AA5+AB5</f>
        <v>0</v>
      </c>
      <c r="AD5" s="4"/>
      <c r="AE5" s="13"/>
      <c r="AF5" s="14"/>
      <c r="AG5" s="28">
        <f t="shared" ref="AG5" si="6">AE5+AF5</f>
        <v>0</v>
      </c>
      <c r="AH5" s="4"/>
      <c r="AI5" s="50"/>
      <c r="AJ5" s="4"/>
      <c r="AK5" s="13"/>
      <c r="AL5" s="14"/>
      <c r="AM5" s="28">
        <f t="shared" ref="AM5" si="7">AK5+AL5</f>
        <v>0</v>
      </c>
      <c r="AN5" s="4"/>
      <c r="AO5" s="13">
        <v>880</v>
      </c>
      <c r="AP5" s="27">
        <v>880</v>
      </c>
      <c r="AQ5" s="28">
        <f t="shared" ref="AQ5" si="8">AO5+AP5</f>
        <v>1760</v>
      </c>
      <c r="AR5" s="4"/>
      <c r="AS5" s="13"/>
      <c r="AT5" s="13"/>
      <c r="AU5" s="28">
        <f t="shared" ref="AU5" si="9">AS5+AT5</f>
        <v>0</v>
      </c>
      <c r="AV5" s="4"/>
      <c r="AW5" s="13"/>
      <c r="AX5" s="14"/>
      <c r="AY5" s="28">
        <f t="shared" ref="AY5" si="10">AW5+AX5</f>
        <v>0</v>
      </c>
      <c r="AZ5" s="4"/>
      <c r="BA5" s="50"/>
      <c r="BB5" s="4"/>
      <c r="BC5" s="13"/>
      <c r="BD5" s="14"/>
      <c r="BE5" s="28">
        <f t="shared" ref="BE5" si="11">BC5+BD5</f>
        <v>0</v>
      </c>
      <c r="BF5" s="4"/>
      <c r="BG5" s="28">
        <f t="shared" ref="BG5:BG67" si="12">SUM(G5,K5,O5,Q5,U5,Y5,AC5,AG5,AI5,AM5,AQ5,AU5,AY5,BA5,BE5)</f>
        <v>1760</v>
      </c>
    </row>
    <row r="6" spans="1:59" ht="6" customHeight="1">
      <c r="C6" s="3"/>
      <c r="D6" s="18"/>
      <c r="E6" s="19"/>
      <c r="F6" s="20"/>
      <c r="G6" s="15"/>
      <c r="H6" s="18"/>
      <c r="I6" s="19"/>
      <c r="J6" s="20"/>
      <c r="K6" s="15"/>
      <c r="L6" s="18"/>
      <c r="M6" s="19"/>
      <c r="N6" s="20"/>
      <c r="O6" s="15"/>
      <c r="P6" s="18"/>
      <c r="Q6" s="30"/>
      <c r="R6" s="18"/>
      <c r="S6" s="19"/>
      <c r="T6" s="20"/>
      <c r="U6" s="15"/>
      <c r="V6" s="18"/>
      <c r="W6" s="19"/>
      <c r="X6" s="20"/>
      <c r="Y6" s="15"/>
      <c r="Z6" s="18"/>
      <c r="AA6" s="19"/>
      <c r="AB6" s="20"/>
      <c r="AC6" s="15"/>
      <c r="AD6" s="18"/>
      <c r="AE6" s="19"/>
      <c r="AF6" s="20"/>
      <c r="AG6" s="15"/>
      <c r="AH6" s="18"/>
      <c r="AI6" s="30"/>
      <c r="AJ6" s="18"/>
      <c r="AK6" s="19"/>
      <c r="AL6" s="20"/>
      <c r="AM6" s="15"/>
      <c r="AN6" s="18"/>
      <c r="AO6" s="19"/>
      <c r="AP6" s="20"/>
      <c r="AQ6" s="15"/>
      <c r="AR6" s="18"/>
      <c r="AS6" s="13"/>
      <c r="AT6" s="20"/>
      <c r="AU6" s="15"/>
      <c r="AV6" s="18"/>
      <c r="AW6" s="19"/>
      <c r="AX6" s="20"/>
      <c r="AY6" s="15"/>
      <c r="AZ6" s="18"/>
      <c r="BA6" s="30"/>
      <c r="BB6" s="18"/>
      <c r="BC6" s="19"/>
      <c r="BD6" s="20"/>
      <c r="BE6" s="15"/>
      <c r="BF6" s="18"/>
      <c r="BG6" s="15"/>
    </row>
    <row r="7" spans="1:59" s="25" customFormat="1" ht="15">
      <c r="A7" s="49"/>
      <c r="B7" s="88" t="s">
        <v>27</v>
      </c>
      <c r="C7" s="89"/>
      <c r="D7" s="90"/>
      <c r="E7" s="57">
        <f>SUM(E8:E9)</f>
        <v>0</v>
      </c>
      <c r="F7" s="58">
        <f>SUM(F8:F9)</f>
        <v>0</v>
      </c>
      <c r="G7" s="59">
        <f>E7+F7</f>
        <v>0</v>
      </c>
      <c r="H7" s="24"/>
      <c r="I7" s="57">
        <f>SUM(I8:I9)</f>
        <v>0</v>
      </c>
      <c r="J7" s="58">
        <f>SUM(J8:J9)</f>
        <v>0</v>
      </c>
      <c r="K7" s="59">
        <f>I7+J7</f>
        <v>0</v>
      </c>
      <c r="L7" s="24"/>
      <c r="M7" s="57">
        <f>SUM(M8:M9)</f>
        <v>0</v>
      </c>
      <c r="N7" s="58">
        <f>SUM(N8:N9)</f>
        <v>0</v>
      </c>
      <c r="O7" s="59">
        <f>M7+N7</f>
        <v>0</v>
      </c>
      <c r="P7" s="24"/>
      <c r="Q7" s="96">
        <f>SUM(Q8:Q9)</f>
        <v>0</v>
      </c>
      <c r="R7" s="24"/>
      <c r="S7" s="57">
        <f>SUM(S8:S9)</f>
        <v>0</v>
      </c>
      <c r="T7" s="58">
        <f>SUM(T8:T9)</f>
        <v>0</v>
      </c>
      <c r="U7" s="59">
        <f>S7+T7</f>
        <v>0</v>
      </c>
      <c r="V7" s="24"/>
      <c r="W7" s="57">
        <f>SUM(W8:W9)</f>
        <v>0</v>
      </c>
      <c r="X7" s="58">
        <f>SUM(X8:X9)</f>
        <v>0</v>
      </c>
      <c r="Y7" s="59">
        <f>W7+X7</f>
        <v>0</v>
      </c>
      <c r="Z7" s="24"/>
      <c r="AA7" s="57">
        <f>SUM(AA8:AA9)</f>
        <v>0</v>
      </c>
      <c r="AB7" s="58">
        <f>SUM(AB8:AB9)</f>
        <v>0</v>
      </c>
      <c r="AC7" s="59">
        <f>AA7+AB7</f>
        <v>0</v>
      </c>
      <c r="AD7" s="24"/>
      <c r="AE7" s="57">
        <f>SUM(AE8:AE9)</f>
        <v>0</v>
      </c>
      <c r="AF7" s="58">
        <f>SUM(AF8:AF9)</f>
        <v>0</v>
      </c>
      <c r="AG7" s="59">
        <f>AE7+AF7</f>
        <v>0</v>
      </c>
      <c r="AH7" s="24"/>
      <c r="AI7" s="96">
        <f>SUM(AI8:AI9)</f>
        <v>0</v>
      </c>
      <c r="AJ7" s="24"/>
      <c r="AK7" s="57">
        <f>SUM(AK8:AK9)</f>
        <v>0</v>
      </c>
      <c r="AL7" s="58">
        <f>SUM(AL8:AL9)</f>
        <v>0</v>
      </c>
      <c r="AM7" s="59">
        <f>AK7+AL7</f>
        <v>0</v>
      </c>
      <c r="AN7" s="24"/>
      <c r="AO7" s="57">
        <f>-SUM(AO8:AO9)</f>
        <v>-242.25</v>
      </c>
      <c r="AP7" s="58">
        <f>-SUM(AP8:AP9)</f>
        <v>-242.25</v>
      </c>
      <c r="AQ7" s="59">
        <f>AO7+AP7</f>
        <v>-484.5</v>
      </c>
      <c r="AR7" s="24"/>
      <c r="AS7" s="57">
        <f>SUM(AS8:AS9)</f>
        <v>0</v>
      </c>
      <c r="AT7" s="58">
        <f>SUM(AT8:AT9)</f>
        <v>0</v>
      </c>
      <c r="AU7" s="59">
        <f>AS7+AT7</f>
        <v>0</v>
      </c>
      <c r="AV7" s="24"/>
      <c r="AW7" s="57">
        <f>SUM(AW8:AW9)</f>
        <v>0</v>
      </c>
      <c r="AX7" s="58">
        <f>SUM(AX8:AX9)</f>
        <v>0</v>
      </c>
      <c r="AY7" s="59">
        <f>AW7+AX7</f>
        <v>0</v>
      </c>
      <c r="AZ7" s="24"/>
      <c r="BA7" s="96">
        <f>SUM(BA8:BA9)</f>
        <v>0</v>
      </c>
      <c r="BB7" s="24"/>
      <c r="BC7" s="57">
        <f>SUM(BC8:BC9)</f>
        <v>0</v>
      </c>
      <c r="BD7" s="58">
        <f>SUM(BD8:BD9)</f>
        <v>0</v>
      </c>
      <c r="BE7" s="59">
        <f>BC7+BD7</f>
        <v>0</v>
      </c>
      <c r="BF7" s="24"/>
      <c r="BG7" s="59">
        <f t="shared" si="12"/>
        <v>-484.5</v>
      </c>
    </row>
    <row r="8" spans="1:59" s="25" customFormat="1">
      <c r="B8" s="7" t="s">
        <v>92</v>
      </c>
      <c r="C8" s="22"/>
      <c r="D8" s="23"/>
      <c r="E8" s="26"/>
      <c r="F8" s="27"/>
      <c r="G8" s="28">
        <f>E8+F8</f>
        <v>0</v>
      </c>
      <c r="H8" s="24"/>
      <c r="I8" s="26"/>
      <c r="J8" s="27"/>
      <c r="K8" s="28">
        <f>I8+J8</f>
        <v>0</v>
      </c>
      <c r="L8" s="24"/>
      <c r="M8" s="26"/>
      <c r="N8" s="27"/>
      <c r="O8" s="28">
        <f>M8+N8</f>
        <v>0</v>
      </c>
      <c r="P8" s="24"/>
      <c r="Q8" s="51"/>
      <c r="R8" s="24"/>
      <c r="S8" s="26"/>
      <c r="T8" s="27"/>
      <c r="U8" s="28">
        <f>S8+T8</f>
        <v>0</v>
      </c>
      <c r="V8" s="24"/>
      <c r="W8" s="26"/>
      <c r="X8" s="27"/>
      <c r="Y8" s="28">
        <f>W8+X8</f>
        <v>0</v>
      </c>
      <c r="Z8" s="24"/>
      <c r="AA8" s="26"/>
      <c r="AB8" s="27"/>
      <c r="AC8" s="28">
        <f>AA8+AB8</f>
        <v>0</v>
      </c>
      <c r="AD8" s="24"/>
      <c r="AE8" s="26"/>
      <c r="AF8" s="27"/>
      <c r="AG8" s="28">
        <f>AE8+AF8</f>
        <v>0</v>
      </c>
      <c r="AH8" s="24"/>
      <c r="AI8" s="51"/>
      <c r="AJ8" s="24"/>
      <c r="AK8" s="26"/>
      <c r="AL8" s="27"/>
      <c r="AM8" s="28">
        <f>AK8+AL8</f>
        <v>0</v>
      </c>
      <c r="AN8" s="24"/>
      <c r="AO8" s="26">
        <v>242.25</v>
      </c>
      <c r="AP8" s="27">
        <v>242.25</v>
      </c>
      <c r="AQ8" s="28">
        <f>AO8+AP8</f>
        <v>484.5</v>
      </c>
      <c r="AR8" s="24"/>
      <c r="AS8" s="26"/>
      <c r="AT8" s="27"/>
      <c r="AU8" s="28">
        <f>AS8+AT8</f>
        <v>0</v>
      </c>
      <c r="AV8" s="24"/>
      <c r="AW8" s="26"/>
      <c r="AX8" s="27"/>
      <c r="AY8" s="28">
        <f>AW8+AX8</f>
        <v>0</v>
      </c>
      <c r="AZ8" s="24"/>
      <c r="BA8" s="51"/>
      <c r="BB8" s="24"/>
      <c r="BC8" s="26"/>
      <c r="BD8" s="27"/>
      <c r="BE8" s="28">
        <f>BC8+BD8</f>
        <v>0</v>
      </c>
      <c r="BF8" s="24"/>
      <c r="BG8" s="28">
        <f t="shared" si="12"/>
        <v>484.5</v>
      </c>
    </row>
    <row r="9" spans="1:59" s="25" customFormat="1">
      <c r="B9" s="7" t="s">
        <v>24</v>
      </c>
      <c r="C9" s="22"/>
      <c r="D9" s="23"/>
      <c r="E9" s="26"/>
      <c r="F9" s="27"/>
      <c r="G9" s="28">
        <f>E9+F9</f>
        <v>0</v>
      </c>
      <c r="H9" s="24"/>
      <c r="I9" s="26"/>
      <c r="J9" s="27"/>
      <c r="K9" s="28">
        <f>I9+J9</f>
        <v>0</v>
      </c>
      <c r="L9" s="24"/>
      <c r="M9" s="26"/>
      <c r="N9" s="27"/>
      <c r="O9" s="28">
        <f>M9+N9</f>
        <v>0</v>
      </c>
      <c r="P9" s="24"/>
      <c r="Q9" s="51"/>
      <c r="R9" s="24"/>
      <c r="S9" s="26"/>
      <c r="T9" s="27"/>
      <c r="U9" s="28">
        <f>S9+T9</f>
        <v>0</v>
      </c>
      <c r="V9" s="24"/>
      <c r="W9" s="26"/>
      <c r="X9" s="27"/>
      <c r="Y9" s="28">
        <f>W9+X9</f>
        <v>0</v>
      </c>
      <c r="Z9" s="24"/>
      <c r="AA9" s="26"/>
      <c r="AB9" s="27"/>
      <c r="AC9" s="28">
        <f>AA9+AB9</f>
        <v>0</v>
      </c>
      <c r="AD9" s="24"/>
      <c r="AE9" s="26"/>
      <c r="AF9" s="27"/>
      <c r="AG9" s="28">
        <f>AE9+AF9</f>
        <v>0</v>
      </c>
      <c r="AH9" s="24"/>
      <c r="AI9" s="51"/>
      <c r="AJ9" s="24"/>
      <c r="AK9" s="26"/>
      <c r="AL9" s="27"/>
      <c r="AM9" s="28">
        <f>AK9+AL9</f>
        <v>0</v>
      </c>
      <c r="AN9" s="24"/>
      <c r="AO9" s="26"/>
      <c r="AP9" s="27"/>
      <c r="AQ9" s="28">
        <f>AO9+AP9</f>
        <v>0</v>
      </c>
      <c r="AR9" s="24"/>
      <c r="AS9" s="26"/>
      <c r="AT9" s="26"/>
      <c r="AU9" s="28">
        <f>AS9+AT9</f>
        <v>0</v>
      </c>
      <c r="AV9" s="24"/>
      <c r="AW9" s="26"/>
      <c r="AX9" s="27"/>
      <c r="AY9" s="28">
        <f>AW9+AX9</f>
        <v>0</v>
      </c>
      <c r="AZ9" s="24"/>
      <c r="BA9" s="51"/>
      <c r="BB9" s="24"/>
      <c r="BC9" s="26"/>
      <c r="BD9" s="27"/>
      <c r="BE9" s="28">
        <f>BC9+BD9</f>
        <v>0</v>
      </c>
      <c r="BF9" s="24"/>
      <c r="BG9" s="28">
        <f t="shared" si="12"/>
        <v>0</v>
      </c>
    </row>
    <row r="10" spans="1:59" ht="6" customHeight="1">
      <c r="C10" s="3"/>
      <c r="D10" s="18"/>
      <c r="E10" s="19"/>
      <c r="F10" s="20"/>
      <c r="G10" s="15"/>
      <c r="H10" s="18"/>
      <c r="I10" s="19"/>
      <c r="J10" s="20"/>
      <c r="K10" s="15"/>
      <c r="L10" s="18"/>
      <c r="M10" s="19"/>
      <c r="N10" s="20"/>
      <c r="O10" s="15"/>
      <c r="P10" s="18"/>
      <c r="Q10" s="30"/>
      <c r="R10" s="18"/>
      <c r="S10" s="19"/>
      <c r="T10" s="20"/>
      <c r="U10" s="15"/>
      <c r="V10" s="18"/>
      <c r="W10" s="19"/>
      <c r="X10" s="20"/>
      <c r="Y10" s="15"/>
      <c r="Z10" s="18"/>
      <c r="AA10" s="19"/>
      <c r="AB10" s="20"/>
      <c r="AC10" s="15"/>
      <c r="AD10" s="18"/>
      <c r="AE10" s="19"/>
      <c r="AF10" s="20"/>
      <c r="AG10" s="15"/>
      <c r="AH10" s="18"/>
      <c r="AI10" s="30"/>
      <c r="AJ10" s="18"/>
      <c r="AK10" s="19"/>
      <c r="AL10" s="20"/>
      <c r="AM10" s="15"/>
      <c r="AN10" s="18"/>
      <c r="AO10" s="19"/>
      <c r="AP10" s="20"/>
      <c r="AQ10" s="15"/>
      <c r="AR10" s="18"/>
      <c r="AS10" s="19"/>
      <c r="AT10" s="20"/>
      <c r="AU10" s="15"/>
      <c r="AV10" s="18"/>
      <c r="AW10" s="19"/>
      <c r="AX10" s="20"/>
      <c r="AY10" s="15"/>
      <c r="AZ10" s="18"/>
      <c r="BA10" s="30"/>
      <c r="BB10" s="18"/>
      <c r="BC10" s="19"/>
      <c r="BD10" s="20"/>
      <c r="BE10" s="15"/>
      <c r="BF10" s="18"/>
      <c r="BG10" s="15"/>
    </row>
    <row r="11" spans="1:59" ht="15">
      <c r="A11" s="49"/>
      <c r="B11" s="88" t="s">
        <v>26</v>
      </c>
      <c r="C11" s="89"/>
      <c r="D11" s="90"/>
      <c r="E11" s="57">
        <f>SUM(E12:E14)</f>
        <v>0</v>
      </c>
      <c r="F11" s="60">
        <f>SUM(F12:F14)</f>
        <v>0</v>
      </c>
      <c r="G11" s="59">
        <f>E11+F11</f>
        <v>0</v>
      </c>
      <c r="H11" s="4"/>
      <c r="I11" s="57">
        <f>SUM(I12:I14)</f>
        <v>0</v>
      </c>
      <c r="J11" s="60">
        <f>SUM(J12:J14)</f>
        <v>0</v>
      </c>
      <c r="K11" s="59">
        <f>I11+J11</f>
        <v>0</v>
      </c>
      <c r="L11" s="4"/>
      <c r="M11" s="57">
        <f>SUM(M12:M14)</f>
        <v>0</v>
      </c>
      <c r="N11" s="60">
        <f>SUM(N12:N14)</f>
        <v>0</v>
      </c>
      <c r="O11" s="59">
        <f>M11+N11</f>
        <v>0</v>
      </c>
      <c r="P11" s="4"/>
      <c r="Q11" s="96">
        <f>SUM(Q12:Q14)</f>
        <v>0</v>
      </c>
      <c r="R11" s="4"/>
      <c r="S11" s="57">
        <f>SUM(S12:S14)</f>
        <v>0</v>
      </c>
      <c r="T11" s="60">
        <f>SUM(T12:T14)</f>
        <v>0</v>
      </c>
      <c r="U11" s="59">
        <f>S11+T11</f>
        <v>0</v>
      </c>
      <c r="V11" s="4"/>
      <c r="W11" s="57">
        <f>SUM(W12:W14)</f>
        <v>0</v>
      </c>
      <c r="X11" s="60">
        <f>SUM(X12:X14)</f>
        <v>0</v>
      </c>
      <c r="Y11" s="59">
        <f>W11+X11</f>
        <v>0</v>
      </c>
      <c r="Z11" s="4"/>
      <c r="AA11" s="57">
        <f>SUM(AA12:AA14)</f>
        <v>0</v>
      </c>
      <c r="AB11" s="60">
        <f>SUM(AB12:AB14)</f>
        <v>0</v>
      </c>
      <c r="AC11" s="59">
        <f>AA11+AB11</f>
        <v>0</v>
      </c>
      <c r="AD11" s="4"/>
      <c r="AE11" s="57">
        <f>SUM(AE12:AE14)</f>
        <v>0</v>
      </c>
      <c r="AF11" s="60">
        <f>SUM(AF12:AF14)</f>
        <v>0</v>
      </c>
      <c r="AG11" s="59">
        <f>AE11+AF11</f>
        <v>0</v>
      </c>
      <c r="AH11" s="4"/>
      <c r="AI11" s="96">
        <f>SUM(AI12:AI14)</f>
        <v>0</v>
      </c>
      <c r="AJ11" s="4"/>
      <c r="AK11" s="57">
        <f>SUM(AK12:AK14)</f>
        <v>0</v>
      </c>
      <c r="AL11" s="60">
        <f>SUM(AL12:AL14)</f>
        <v>0</v>
      </c>
      <c r="AM11" s="59">
        <f>AK11+AL11</f>
        <v>0</v>
      </c>
      <c r="AN11" s="4"/>
      <c r="AO11" s="57">
        <f>SUM(AO12:AO14)</f>
        <v>162.80000000000001</v>
      </c>
      <c r="AP11" s="60">
        <f>SUM(AP12:AP14)</f>
        <v>162.80000000000001</v>
      </c>
      <c r="AQ11" s="59">
        <f>AO11+AP11</f>
        <v>325.60000000000002</v>
      </c>
      <c r="AR11" s="4"/>
      <c r="AS11" s="57">
        <f>SUM(AS12:AS14)</f>
        <v>0</v>
      </c>
      <c r="AT11" s="60">
        <f>SUM(AT12:AT14)</f>
        <v>0</v>
      </c>
      <c r="AU11" s="59">
        <f>AS11+AT11</f>
        <v>0</v>
      </c>
      <c r="AV11" s="4"/>
      <c r="AW11" s="57">
        <f>SUM(AW12:AW14)</f>
        <v>0</v>
      </c>
      <c r="AX11" s="60">
        <f>SUM(AX12:AX14)</f>
        <v>0</v>
      </c>
      <c r="AY11" s="59">
        <f>AW11+AX11</f>
        <v>0</v>
      </c>
      <c r="AZ11" s="4"/>
      <c r="BA11" s="96">
        <f>SUM(BA12:BA14)</f>
        <v>0</v>
      </c>
      <c r="BB11" s="4"/>
      <c r="BC11" s="57">
        <f>SUM(BC12:BC14)</f>
        <v>0</v>
      </c>
      <c r="BD11" s="60">
        <f>SUM(BD12:BD14)</f>
        <v>0</v>
      </c>
      <c r="BE11" s="59">
        <f>BC11+BD11</f>
        <v>0</v>
      </c>
      <c r="BF11" s="4"/>
      <c r="BG11" s="59">
        <f t="shared" si="12"/>
        <v>325.60000000000002</v>
      </c>
    </row>
    <row r="12" spans="1:59" s="25" customFormat="1">
      <c r="B12" s="7" t="s">
        <v>16</v>
      </c>
      <c r="C12" s="22">
        <v>9.7500000000000003E-2</v>
      </c>
      <c r="D12" s="23"/>
      <c r="E12" s="61">
        <f>-$C12*E$4</f>
        <v>0</v>
      </c>
      <c r="F12" s="62">
        <f>-$C12*F$4</f>
        <v>0</v>
      </c>
      <c r="G12" s="63">
        <f>E12+F12</f>
        <v>0</v>
      </c>
      <c r="H12" s="24"/>
      <c r="I12" s="61">
        <f>-$C12*I$4</f>
        <v>0</v>
      </c>
      <c r="J12" s="62">
        <f>-$C12*J$4</f>
        <v>0</v>
      </c>
      <c r="K12" s="63">
        <f>I12+J12</f>
        <v>0</v>
      </c>
      <c r="L12" s="24"/>
      <c r="M12" s="61">
        <f>-$C12*M$4</f>
        <v>0</v>
      </c>
      <c r="N12" s="62">
        <f>-$C12*N$4</f>
        <v>0</v>
      </c>
      <c r="O12" s="63">
        <f>M12+N12</f>
        <v>0</v>
      </c>
      <c r="P12" s="24"/>
      <c r="Q12" s="97">
        <f>Q5*7.2499%</f>
        <v>0</v>
      </c>
      <c r="R12" s="24"/>
      <c r="S12" s="61">
        <f>-$C12*S$4</f>
        <v>0</v>
      </c>
      <c r="T12" s="62">
        <f>-$C12*T$4</f>
        <v>0</v>
      </c>
      <c r="U12" s="63">
        <f>S12+T12</f>
        <v>0</v>
      </c>
      <c r="V12" s="24"/>
      <c r="W12" s="61">
        <f>-$C12*W$4</f>
        <v>0</v>
      </c>
      <c r="X12" s="62">
        <f>-$C12*X$4</f>
        <v>0</v>
      </c>
      <c r="Y12" s="63">
        <f>W12+X12</f>
        <v>0</v>
      </c>
      <c r="Z12" s="24"/>
      <c r="AA12" s="61">
        <f>-$C12*AA$4</f>
        <v>0</v>
      </c>
      <c r="AB12" s="62">
        <f>-$C12*AB$4</f>
        <v>0</v>
      </c>
      <c r="AC12" s="63">
        <f>AA12+AB12</f>
        <v>0</v>
      </c>
      <c r="AD12" s="24"/>
      <c r="AE12" s="61">
        <f>-$C12*AE$4</f>
        <v>0</v>
      </c>
      <c r="AF12" s="62">
        <f>-$C12*AF$4</f>
        <v>0</v>
      </c>
      <c r="AG12" s="63">
        <f>AE12+AF12</f>
        <v>0</v>
      </c>
      <c r="AH12" s="24"/>
      <c r="AI12" s="97">
        <f>AI5*7.2499%</f>
        <v>0</v>
      </c>
      <c r="AJ12" s="24"/>
      <c r="AK12" s="61">
        <f>-$C12*AK$4</f>
        <v>0</v>
      </c>
      <c r="AL12" s="62">
        <f>-$C12*AL$4</f>
        <v>0</v>
      </c>
      <c r="AM12" s="63">
        <f>AK12+AL12</f>
        <v>0</v>
      </c>
      <c r="AN12" s="24"/>
      <c r="AO12" s="13">
        <f>$C12*AO$4</f>
        <v>85.8</v>
      </c>
      <c r="AP12" s="14">
        <f>$C12*AP$4</f>
        <v>85.8</v>
      </c>
      <c r="AQ12" s="28">
        <f>AO12+AP12</f>
        <v>171.6</v>
      </c>
      <c r="AR12" s="24"/>
      <c r="AS12" s="61">
        <f>-$C12*AS$4</f>
        <v>0</v>
      </c>
      <c r="AT12" s="62">
        <f>-$C12*AT$4</f>
        <v>0</v>
      </c>
      <c r="AU12" s="63">
        <f>AS12+AT12</f>
        <v>0</v>
      </c>
      <c r="AV12" s="24"/>
      <c r="AW12" s="61">
        <f>-$C12*AW$4</f>
        <v>0</v>
      </c>
      <c r="AX12" s="62">
        <f>-$C12*AX$4</f>
        <v>0</v>
      </c>
      <c r="AY12" s="63">
        <f>AW12+AX12</f>
        <v>0</v>
      </c>
      <c r="AZ12" s="24"/>
      <c r="BA12" s="97">
        <f>BA5*7.2499%</f>
        <v>0</v>
      </c>
      <c r="BB12" s="24"/>
      <c r="BC12" s="61">
        <f>-$C12*BC$4</f>
        <v>0</v>
      </c>
      <c r="BD12" s="62">
        <f>-$C12*BD$4</f>
        <v>0</v>
      </c>
      <c r="BE12" s="63">
        <f>BC12+BD12</f>
        <v>0</v>
      </c>
      <c r="BF12" s="24"/>
      <c r="BG12" s="63">
        <f t="shared" si="12"/>
        <v>171.6</v>
      </c>
    </row>
    <row r="13" spans="1:59" s="25" customFormat="1">
      <c r="B13" s="7" t="s">
        <v>17</v>
      </c>
      <c r="C13" s="22">
        <v>1.2500000000000001E-2</v>
      </c>
      <c r="D13" s="23"/>
      <c r="E13" s="61">
        <f>-$C13*E$4</f>
        <v>0</v>
      </c>
      <c r="F13" s="62">
        <f>-$C13*F$4</f>
        <v>0</v>
      </c>
      <c r="G13" s="63">
        <f>E13+F13</f>
        <v>0</v>
      </c>
      <c r="H13" s="24"/>
      <c r="I13" s="61">
        <f>-$C13*I$4</f>
        <v>0</v>
      </c>
      <c r="J13" s="62">
        <f>-$C13*J$4</f>
        <v>0</v>
      </c>
      <c r="K13" s="63">
        <f>I13+J13</f>
        <v>0</v>
      </c>
      <c r="L13" s="24"/>
      <c r="M13" s="61">
        <f>-$C13*M$4</f>
        <v>0</v>
      </c>
      <c r="N13" s="62">
        <f>-$C13*N$4</f>
        <v>0</v>
      </c>
      <c r="O13" s="63">
        <f>M13+N13</f>
        <v>0</v>
      </c>
      <c r="P13" s="24"/>
      <c r="Q13" s="97">
        <v>0</v>
      </c>
      <c r="R13" s="24"/>
      <c r="S13" s="61">
        <f>-$C13*S$4</f>
        <v>0</v>
      </c>
      <c r="T13" s="62">
        <f>-$C13*T$4</f>
        <v>0</v>
      </c>
      <c r="U13" s="63">
        <f>S13+T13</f>
        <v>0</v>
      </c>
      <c r="V13" s="24"/>
      <c r="W13" s="61">
        <f>-$C13*W$4</f>
        <v>0</v>
      </c>
      <c r="X13" s="62">
        <f>-$C13*X$4</f>
        <v>0</v>
      </c>
      <c r="Y13" s="63">
        <f>W13+X13</f>
        <v>0</v>
      </c>
      <c r="Z13" s="24"/>
      <c r="AA13" s="61">
        <f>-$C13*AA$4</f>
        <v>0</v>
      </c>
      <c r="AB13" s="62">
        <f>-$C13*AB$4</f>
        <v>0</v>
      </c>
      <c r="AC13" s="63">
        <f>AA13+AB13</f>
        <v>0</v>
      </c>
      <c r="AD13" s="24"/>
      <c r="AE13" s="61">
        <f>-$C13*AE$4</f>
        <v>0</v>
      </c>
      <c r="AF13" s="62">
        <f>-$C13*AF$4</f>
        <v>0</v>
      </c>
      <c r="AG13" s="63">
        <f>AE13+AF13</f>
        <v>0</v>
      </c>
      <c r="AH13" s="24"/>
      <c r="AI13" s="97">
        <v>0</v>
      </c>
      <c r="AJ13" s="24"/>
      <c r="AK13" s="61">
        <f>-$C13*AK$4</f>
        <v>0</v>
      </c>
      <c r="AL13" s="62">
        <f>-$C13*AL$4</f>
        <v>0</v>
      </c>
      <c r="AM13" s="63">
        <f>AK13+AL13</f>
        <v>0</v>
      </c>
      <c r="AN13" s="24"/>
      <c r="AO13" s="13">
        <f>$C13*AO$4</f>
        <v>11</v>
      </c>
      <c r="AP13" s="14">
        <f>$C13*AP$4</f>
        <v>11</v>
      </c>
      <c r="AQ13" s="28">
        <f>AO13+AP13</f>
        <v>22</v>
      </c>
      <c r="AR13" s="24"/>
      <c r="AS13" s="61">
        <f>-$C13*AS$4</f>
        <v>0</v>
      </c>
      <c r="AT13" s="62">
        <f>-$C13*AT$4</f>
        <v>0</v>
      </c>
      <c r="AU13" s="63">
        <f>AS13+AT13</f>
        <v>0</v>
      </c>
      <c r="AV13" s="24"/>
      <c r="AW13" s="61">
        <f>-$C13*AW$4</f>
        <v>0</v>
      </c>
      <c r="AX13" s="62">
        <f>-$C13*AX$4</f>
        <v>0</v>
      </c>
      <c r="AY13" s="63">
        <f>AW13+AX13</f>
        <v>0</v>
      </c>
      <c r="AZ13" s="24"/>
      <c r="BA13" s="97">
        <v>0</v>
      </c>
      <c r="BB13" s="24"/>
      <c r="BC13" s="61">
        <f>-$C13*BC$4</f>
        <v>0</v>
      </c>
      <c r="BD13" s="62">
        <f>-$C13*BD$4</f>
        <v>0</v>
      </c>
      <c r="BE13" s="63">
        <f>BC13+BD13</f>
        <v>0</v>
      </c>
      <c r="BF13" s="24"/>
      <c r="BG13" s="63">
        <f t="shared" si="12"/>
        <v>22</v>
      </c>
    </row>
    <row r="14" spans="1:59" s="25" customFormat="1">
      <c r="B14" s="7" t="s">
        <v>18</v>
      </c>
      <c r="C14" s="22">
        <v>0.15</v>
      </c>
      <c r="D14" s="23"/>
      <c r="E14" s="61">
        <v>0</v>
      </c>
      <c r="F14" s="62">
        <v>0</v>
      </c>
      <c r="G14" s="63">
        <f>E14+F14</f>
        <v>0</v>
      </c>
      <c r="H14" s="24"/>
      <c r="I14" s="61">
        <v>0</v>
      </c>
      <c r="J14" s="62">
        <v>0</v>
      </c>
      <c r="K14" s="63">
        <f>I14+J14</f>
        <v>0</v>
      </c>
      <c r="L14" s="24"/>
      <c r="M14" s="61">
        <v>0</v>
      </c>
      <c r="N14" s="62">
        <v>0</v>
      </c>
      <c r="O14" s="63">
        <f>M14+N14</f>
        <v>0</v>
      </c>
      <c r="P14" s="24"/>
      <c r="Q14" s="97">
        <v>0</v>
      </c>
      <c r="R14" s="24"/>
      <c r="S14" s="61">
        <v>0</v>
      </c>
      <c r="T14" s="62">
        <v>0</v>
      </c>
      <c r="U14" s="63">
        <f>S14+T14</f>
        <v>0</v>
      </c>
      <c r="V14" s="24"/>
      <c r="W14" s="61">
        <v>0</v>
      </c>
      <c r="X14" s="62">
        <v>0</v>
      </c>
      <c r="Y14" s="63">
        <f>W14+X14</f>
        <v>0</v>
      </c>
      <c r="Z14" s="24"/>
      <c r="AA14" s="61">
        <v>0</v>
      </c>
      <c r="AB14" s="62">
        <v>0</v>
      </c>
      <c r="AC14" s="63">
        <f>AA14+AB14</f>
        <v>0</v>
      </c>
      <c r="AD14" s="24"/>
      <c r="AE14" s="61">
        <v>0</v>
      </c>
      <c r="AF14" s="62">
        <v>0</v>
      </c>
      <c r="AG14" s="63">
        <f>AE14+AF14</f>
        <v>0</v>
      </c>
      <c r="AH14" s="24"/>
      <c r="AI14" s="97">
        <v>0</v>
      </c>
      <c r="AJ14" s="24"/>
      <c r="AK14" s="61">
        <v>0</v>
      </c>
      <c r="AL14" s="62">
        <v>0</v>
      </c>
      <c r="AM14" s="63">
        <f>AK14+AL14</f>
        <v>0</v>
      </c>
      <c r="AN14" s="24"/>
      <c r="AO14" s="13">
        <f>($C14*AO$4)/2</f>
        <v>66</v>
      </c>
      <c r="AP14" s="14">
        <f>($C14*AP$4)/2</f>
        <v>66</v>
      </c>
      <c r="AQ14" s="28">
        <f>AO14+AP14</f>
        <v>132</v>
      </c>
      <c r="AR14" s="24"/>
      <c r="AS14" s="61"/>
      <c r="AT14" s="61"/>
      <c r="AU14" s="63">
        <f>AS14+AT14</f>
        <v>0</v>
      </c>
      <c r="AV14" s="24"/>
      <c r="AW14" s="61">
        <v>0</v>
      </c>
      <c r="AX14" s="62">
        <v>0</v>
      </c>
      <c r="AY14" s="63">
        <f>AW14+AX14</f>
        <v>0</v>
      </c>
      <c r="AZ14" s="24"/>
      <c r="BA14" s="97">
        <v>0</v>
      </c>
      <c r="BB14" s="24"/>
      <c r="BC14" s="61">
        <v>0</v>
      </c>
      <c r="BD14" s="62">
        <v>0</v>
      </c>
      <c r="BE14" s="63">
        <f>BC14+BD14</f>
        <v>0</v>
      </c>
      <c r="BF14" s="24"/>
      <c r="BG14" s="63">
        <f t="shared" si="12"/>
        <v>132</v>
      </c>
    </row>
    <row r="15" spans="1:59">
      <c r="C15" s="3"/>
      <c r="D15" s="18"/>
      <c r="E15" s="19"/>
      <c r="F15" s="20"/>
      <c r="G15" s="15"/>
      <c r="H15" s="18"/>
      <c r="I15" s="19"/>
      <c r="J15" s="20"/>
      <c r="K15" s="15"/>
      <c r="L15" s="18"/>
      <c r="M15" s="19"/>
      <c r="N15" s="20"/>
      <c r="O15" s="15"/>
      <c r="P15" s="18"/>
      <c r="Q15" s="30"/>
      <c r="R15" s="18"/>
      <c r="S15" s="19"/>
      <c r="T15" s="20"/>
      <c r="U15" s="15"/>
      <c r="V15" s="18"/>
      <c r="W15" s="19"/>
      <c r="X15" s="20"/>
      <c r="Y15" s="15"/>
      <c r="Z15" s="18"/>
      <c r="AA15" s="19"/>
      <c r="AB15" s="20"/>
      <c r="AC15" s="15"/>
      <c r="AD15" s="18"/>
      <c r="AE15" s="19"/>
      <c r="AF15" s="20"/>
      <c r="AG15" s="15"/>
      <c r="AH15" s="18"/>
      <c r="AI15" s="30"/>
      <c r="AJ15" s="18"/>
      <c r="AK15" s="19"/>
      <c r="AL15" s="20"/>
      <c r="AM15" s="15"/>
      <c r="AN15" s="18"/>
      <c r="AO15" s="19"/>
      <c r="AP15" s="20"/>
      <c r="AQ15" s="15"/>
      <c r="AR15" s="18"/>
      <c r="AS15" s="19"/>
      <c r="AT15" s="20"/>
      <c r="AU15" s="15"/>
      <c r="AV15" s="18"/>
      <c r="AW15" s="19"/>
      <c r="AX15" s="20"/>
      <c r="AY15" s="15"/>
      <c r="AZ15" s="18"/>
      <c r="BA15" s="30"/>
      <c r="BB15" s="18"/>
      <c r="BC15" s="19"/>
      <c r="BD15" s="20"/>
      <c r="BE15" s="15"/>
      <c r="BF15" s="18"/>
      <c r="BG15" s="15"/>
    </row>
    <row r="16" spans="1:59" s="114" customFormat="1" ht="15">
      <c r="A16" s="106"/>
      <c r="B16" s="115" t="s">
        <v>28</v>
      </c>
      <c r="C16" s="107"/>
      <c r="D16" s="108"/>
      <c r="E16" s="109">
        <f>E4+E7+E11</f>
        <v>0</v>
      </c>
      <c r="F16" s="110">
        <f>F4+F7+F11</f>
        <v>0</v>
      </c>
      <c r="G16" s="111">
        <f>E16+F16</f>
        <v>0</v>
      </c>
      <c r="H16" s="112"/>
      <c r="I16" s="109">
        <f>I4+I7+I11</f>
        <v>0</v>
      </c>
      <c r="J16" s="110">
        <f>J4+J7+J11</f>
        <v>0</v>
      </c>
      <c r="K16" s="111">
        <f>I16+J16</f>
        <v>0</v>
      </c>
      <c r="L16" s="112"/>
      <c r="M16" s="109">
        <f>M4+M7+M11</f>
        <v>0</v>
      </c>
      <c r="N16" s="110">
        <f>N4+N7+N11</f>
        <v>0</v>
      </c>
      <c r="O16" s="111">
        <f>M16+N16</f>
        <v>0</v>
      </c>
      <c r="P16" s="112"/>
      <c r="Q16" s="113">
        <f>Q4+Q7+Q11</f>
        <v>0</v>
      </c>
      <c r="R16" s="112"/>
      <c r="S16" s="109">
        <f>S4+S7+S11</f>
        <v>0</v>
      </c>
      <c r="T16" s="110">
        <f>T4+T7+T11</f>
        <v>0</v>
      </c>
      <c r="U16" s="111">
        <f>S16+T16</f>
        <v>0</v>
      </c>
      <c r="V16" s="112"/>
      <c r="W16" s="109">
        <f>W4+W7+W11</f>
        <v>0</v>
      </c>
      <c r="X16" s="110">
        <f>X4+X7+X11</f>
        <v>0</v>
      </c>
      <c r="Y16" s="111">
        <f>W16+X16</f>
        <v>0</v>
      </c>
      <c r="Z16" s="112"/>
      <c r="AA16" s="109">
        <f>AA4+AA7+AA11</f>
        <v>0</v>
      </c>
      <c r="AB16" s="110">
        <f>AB4+AB7+AB11</f>
        <v>0</v>
      </c>
      <c r="AC16" s="111">
        <f>AA16+AB16</f>
        <v>0</v>
      </c>
      <c r="AD16" s="112"/>
      <c r="AE16" s="109">
        <f>AE4+AE7+AE11</f>
        <v>0</v>
      </c>
      <c r="AF16" s="110">
        <f>AF4+AF7+AF11</f>
        <v>0</v>
      </c>
      <c r="AG16" s="111">
        <f>AE16+AF16</f>
        <v>0</v>
      </c>
      <c r="AH16" s="112"/>
      <c r="AI16" s="113">
        <f>AI4+AI7+AI11</f>
        <v>0</v>
      </c>
      <c r="AJ16" s="112"/>
      <c r="AK16" s="109">
        <f>AK4+AK7+AK11</f>
        <v>0</v>
      </c>
      <c r="AL16" s="110">
        <f>AL4+AL7+AL11</f>
        <v>0</v>
      </c>
      <c r="AM16" s="111">
        <f>AK16+AL16</f>
        <v>0</v>
      </c>
      <c r="AN16" s="112"/>
      <c r="AO16" s="109">
        <f>AO4+AO7+AO11</f>
        <v>800.55</v>
      </c>
      <c r="AP16" s="110">
        <f>AP4+AP7+AP11</f>
        <v>800.55</v>
      </c>
      <c r="AQ16" s="111">
        <f>AO16+AP16</f>
        <v>1601.1</v>
      </c>
      <c r="AR16" s="112"/>
      <c r="AS16" s="109">
        <f>AS4+AS7+AS11</f>
        <v>0</v>
      </c>
      <c r="AT16" s="110">
        <f>AT4+AT7+AT11</f>
        <v>0</v>
      </c>
      <c r="AU16" s="111">
        <f>AS16+AT16</f>
        <v>0</v>
      </c>
      <c r="AV16" s="112"/>
      <c r="AW16" s="109">
        <f>AW4+AW7+AW11</f>
        <v>0</v>
      </c>
      <c r="AX16" s="110">
        <f>AX4+AX7+AX11</f>
        <v>0</v>
      </c>
      <c r="AY16" s="111">
        <f>AW16+AX16</f>
        <v>0</v>
      </c>
      <c r="AZ16" s="112"/>
      <c r="BA16" s="113">
        <f>BA4+BA7+BA11</f>
        <v>0</v>
      </c>
      <c r="BB16" s="112"/>
      <c r="BC16" s="109">
        <f>BC4+BC7+BC11</f>
        <v>0</v>
      </c>
      <c r="BD16" s="110">
        <f>BD4+BD7+BD11</f>
        <v>0</v>
      </c>
      <c r="BE16" s="111">
        <f>BC16+BD16</f>
        <v>0</v>
      </c>
      <c r="BF16" s="112"/>
      <c r="BG16" s="111">
        <f t="shared" si="12"/>
        <v>1601.1</v>
      </c>
    </row>
    <row r="17" spans="1:59">
      <c r="C17" s="3"/>
      <c r="D17" s="18"/>
      <c r="E17" s="19"/>
      <c r="F17" s="20"/>
      <c r="G17" s="15"/>
      <c r="H17" s="18"/>
      <c r="I17" s="19"/>
      <c r="J17" s="20"/>
      <c r="K17" s="15"/>
      <c r="L17" s="18"/>
      <c r="M17" s="19"/>
      <c r="N17" s="20"/>
      <c r="O17" s="15"/>
      <c r="P17" s="18"/>
      <c r="Q17" s="30"/>
      <c r="R17" s="18"/>
      <c r="S17" s="19"/>
      <c r="T17" s="20"/>
      <c r="U17" s="15"/>
      <c r="V17" s="18"/>
      <c r="W17" s="19"/>
      <c r="X17" s="20"/>
      <c r="Y17" s="15"/>
      <c r="Z17" s="18"/>
      <c r="AA17" s="19"/>
      <c r="AB17" s="20"/>
      <c r="AC17" s="15"/>
      <c r="AD17" s="18"/>
      <c r="AE17" s="19"/>
      <c r="AF17" s="20"/>
      <c r="AG17" s="15"/>
      <c r="AH17" s="18"/>
      <c r="AI17" s="30"/>
      <c r="AJ17" s="18"/>
      <c r="AK17" s="19"/>
      <c r="AL17" s="20"/>
      <c r="AM17" s="15"/>
      <c r="AN17" s="18"/>
      <c r="AO17" s="19"/>
      <c r="AP17" s="20"/>
      <c r="AQ17" s="15"/>
      <c r="AR17" s="18"/>
      <c r="AS17" s="19"/>
      <c r="AT17" s="20"/>
      <c r="AU17" s="15"/>
      <c r="AV17" s="18"/>
      <c r="AW17" s="19"/>
      <c r="AX17" s="20"/>
      <c r="AY17" s="15"/>
      <c r="AZ17" s="18"/>
      <c r="BA17" s="30"/>
      <c r="BB17" s="18"/>
      <c r="BC17" s="19"/>
      <c r="BD17" s="20"/>
      <c r="BE17" s="15"/>
      <c r="BF17" s="18"/>
      <c r="BG17" s="15"/>
    </row>
    <row r="18" spans="1:59" ht="15">
      <c r="B18" s="1" t="s">
        <v>19</v>
      </c>
      <c r="C18" s="9"/>
      <c r="D18" s="31"/>
      <c r="E18" s="42">
        <f>E16-E20</f>
        <v>0</v>
      </c>
      <c r="F18" s="43">
        <f>F16-F20</f>
        <v>0</v>
      </c>
      <c r="G18" s="44">
        <f>E18+F18</f>
        <v>0</v>
      </c>
      <c r="H18" s="31"/>
      <c r="I18" s="42">
        <f>I16-I20</f>
        <v>0</v>
      </c>
      <c r="J18" s="43">
        <f>J16-J20</f>
        <v>0</v>
      </c>
      <c r="K18" s="44">
        <f>I18+J18</f>
        <v>0</v>
      </c>
      <c r="L18" s="31"/>
      <c r="M18" s="42">
        <f>M16-M20</f>
        <v>0</v>
      </c>
      <c r="N18" s="43">
        <f>N16-N20</f>
        <v>0</v>
      </c>
      <c r="O18" s="44">
        <f>M18+N18</f>
        <v>0</v>
      </c>
      <c r="P18" s="31"/>
      <c r="Q18" s="52">
        <f>Q16-Q20</f>
        <v>0</v>
      </c>
      <c r="R18" s="31"/>
      <c r="S18" s="42">
        <f>S16-S20</f>
        <v>0</v>
      </c>
      <c r="T18" s="43">
        <f>T16-T20</f>
        <v>0</v>
      </c>
      <c r="U18" s="44">
        <f>S18+T18</f>
        <v>0</v>
      </c>
      <c r="V18" s="31"/>
      <c r="W18" s="42">
        <f>W16-W20</f>
        <v>0</v>
      </c>
      <c r="X18" s="43">
        <f>X16-X20</f>
        <v>0</v>
      </c>
      <c r="Y18" s="44">
        <f>W18+X18</f>
        <v>0</v>
      </c>
      <c r="Z18" s="31"/>
      <c r="AA18" s="42">
        <f>AA16-AA20</f>
        <v>0</v>
      </c>
      <c r="AB18" s="43">
        <f>AB16-AB20</f>
        <v>0</v>
      </c>
      <c r="AC18" s="44">
        <f>AA18+AB18</f>
        <v>0</v>
      </c>
      <c r="AD18" s="31"/>
      <c r="AE18" s="42">
        <f>AE16-AE20</f>
        <v>0</v>
      </c>
      <c r="AF18" s="43">
        <f>AF16-AF20</f>
        <v>0</v>
      </c>
      <c r="AG18" s="44">
        <f>AE18+AF18</f>
        <v>0</v>
      </c>
      <c r="AH18" s="31"/>
      <c r="AI18" s="52">
        <f>AI16-AI20</f>
        <v>0</v>
      </c>
      <c r="AJ18" s="31"/>
      <c r="AK18" s="42">
        <f>AK16-AK20</f>
        <v>0</v>
      </c>
      <c r="AL18" s="43">
        <f>AL16-AL20</f>
        <v>0</v>
      </c>
      <c r="AM18" s="44">
        <f>AK18+AL18</f>
        <v>0</v>
      </c>
      <c r="AN18" s="31"/>
      <c r="AO18" s="42">
        <f>AO16-AO20</f>
        <v>800.55</v>
      </c>
      <c r="AP18" s="43">
        <f>AP16-AP20</f>
        <v>800.55</v>
      </c>
      <c r="AQ18" s="44">
        <f>AO18+AP18</f>
        <v>1601.1</v>
      </c>
      <c r="AR18" s="31"/>
      <c r="AS18" s="42">
        <f>AS16-AS20</f>
        <v>0</v>
      </c>
      <c r="AT18" s="43">
        <f>AT16-AT20</f>
        <v>0</v>
      </c>
      <c r="AU18" s="44">
        <f>AS18+AT18</f>
        <v>0</v>
      </c>
      <c r="AV18" s="31"/>
      <c r="AW18" s="42">
        <f>AW16-AW20</f>
        <v>0</v>
      </c>
      <c r="AX18" s="43">
        <f>AX16-AX20</f>
        <v>0</v>
      </c>
      <c r="AY18" s="44">
        <f>AW18+AX18</f>
        <v>0</v>
      </c>
      <c r="AZ18" s="31"/>
      <c r="BA18" s="52">
        <f>BA16-BA20</f>
        <v>0</v>
      </c>
      <c r="BB18" s="31"/>
      <c r="BC18" s="42">
        <f>BC16-BC20</f>
        <v>0</v>
      </c>
      <c r="BD18" s="43">
        <f>BD16-BD20</f>
        <v>0</v>
      </c>
      <c r="BE18" s="44">
        <f>BC18+BD18</f>
        <v>0</v>
      </c>
      <c r="BF18" s="31"/>
      <c r="BG18" s="44">
        <f t="shared" si="12"/>
        <v>1601.1</v>
      </c>
    </row>
    <row r="19" spans="1:59" ht="15">
      <c r="C19" s="9"/>
      <c r="D19" s="32"/>
      <c r="E19" s="33"/>
      <c r="F19" s="34"/>
      <c r="G19" s="35"/>
      <c r="H19" s="32"/>
      <c r="I19" s="33"/>
      <c r="J19" s="34"/>
      <c r="K19" s="35"/>
      <c r="L19" s="32"/>
      <c r="M19" s="33"/>
      <c r="N19" s="34"/>
      <c r="O19" s="35"/>
      <c r="P19" s="32"/>
      <c r="Q19" s="36"/>
      <c r="R19" s="32"/>
      <c r="S19" s="33"/>
      <c r="T19" s="34"/>
      <c r="U19" s="35"/>
      <c r="V19" s="32"/>
      <c r="W19" s="33"/>
      <c r="X19" s="34"/>
      <c r="Y19" s="35"/>
      <c r="Z19" s="32"/>
      <c r="AA19" s="33"/>
      <c r="AB19" s="34"/>
      <c r="AC19" s="35"/>
      <c r="AD19" s="32"/>
      <c r="AE19" s="33"/>
      <c r="AF19" s="34"/>
      <c r="AG19" s="35"/>
      <c r="AH19" s="32"/>
      <c r="AI19" s="36"/>
      <c r="AJ19" s="32"/>
      <c r="AK19" s="33"/>
      <c r="AL19" s="34"/>
      <c r="AM19" s="35"/>
      <c r="AN19" s="32"/>
      <c r="AO19" s="33"/>
      <c r="AP19" s="34"/>
      <c r="AQ19" s="35"/>
      <c r="AR19" s="32"/>
      <c r="AS19" s="33"/>
      <c r="AT19" s="34"/>
      <c r="AU19" s="35"/>
      <c r="AV19" s="32"/>
      <c r="AW19" s="33"/>
      <c r="AX19" s="34"/>
      <c r="AY19" s="35"/>
      <c r="AZ19" s="32"/>
      <c r="BA19" s="36"/>
      <c r="BB19" s="32"/>
      <c r="BC19" s="33"/>
      <c r="BD19" s="34"/>
      <c r="BE19" s="35"/>
      <c r="BF19" s="32"/>
      <c r="BG19" s="35"/>
    </row>
    <row r="20" spans="1:59" s="37" customFormat="1" ht="17.25" customHeight="1">
      <c r="A20" s="91"/>
      <c r="B20" s="92" t="s">
        <v>20</v>
      </c>
      <c r="C20" s="93"/>
      <c r="D20" s="94"/>
      <c r="E20" s="57">
        <f>SUM(E21:E67)</f>
        <v>0</v>
      </c>
      <c r="F20" s="58">
        <f>SUM(F21:F67)</f>
        <v>0</v>
      </c>
      <c r="G20" s="56">
        <f>E20+F20</f>
        <v>0</v>
      </c>
      <c r="H20" s="38"/>
      <c r="I20" s="57">
        <f>SUM(I21:I67)</f>
        <v>0</v>
      </c>
      <c r="J20" s="58">
        <f>SUM(J21:J67)</f>
        <v>0</v>
      </c>
      <c r="K20" s="56">
        <f>I20+J20</f>
        <v>0</v>
      </c>
      <c r="L20" s="38"/>
      <c r="M20" s="57">
        <f>SUM(M21:M67)</f>
        <v>0</v>
      </c>
      <c r="N20" s="58">
        <f>SUM(N21:N67)</f>
        <v>0</v>
      </c>
      <c r="O20" s="56">
        <f>M20+N20</f>
        <v>0</v>
      </c>
      <c r="P20" s="38"/>
      <c r="Q20" s="96">
        <f>SUM(Q21:Q56)</f>
        <v>0</v>
      </c>
      <c r="R20" s="38"/>
      <c r="S20" s="57">
        <f>SUM(S21:S67)</f>
        <v>0</v>
      </c>
      <c r="T20" s="58">
        <f>SUM(T21:T67)</f>
        <v>0</v>
      </c>
      <c r="U20" s="56">
        <f>S20+T20</f>
        <v>0</v>
      </c>
      <c r="V20" s="38"/>
      <c r="W20" s="57">
        <f>SUM(W21:W67)</f>
        <v>0</v>
      </c>
      <c r="X20" s="58">
        <f>SUM(X21:X67)</f>
        <v>0</v>
      </c>
      <c r="Y20" s="56">
        <f>W20+X20</f>
        <v>0</v>
      </c>
      <c r="Z20" s="38"/>
      <c r="AA20" s="57">
        <f>SUM(AA21:AA67)</f>
        <v>0</v>
      </c>
      <c r="AB20" s="58">
        <f>SUM(AB21:AB67)</f>
        <v>0</v>
      </c>
      <c r="AC20" s="56">
        <f>AA20+AB20</f>
        <v>0</v>
      </c>
      <c r="AD20" s="38"/>
      <c r="AE20" s="57">
        <f>SUM(AE21:AE67)</f>
        <v>0</v>
      </c>
      <c r="AF20" s="58">
        <f>SUM(AF21:AF67)</f>
        <v>0</v>
      </c>
      <c r="AG20" s="56">
        <f>AE20+AF20</f>
        <v>0</v>
      </c>
      <c r="AH20" s="38"/>
      <c r="AI20" s="96">
        <f>SUM(AI21:AI56)</f>
        <v>0</v>
      </c>
      <c r="AJ20" s="38"/>
      <c r="AK20" s="57">
        <f>SUM(AK21:AK67)</f>
        <v>0</v>
      </c>
      <c r="AL20" s="58">
        <f>SUM(AL21:AL67)</f>
        <v>0</v>
      </c>
      <c r="AM20" s="56">
        <f>AK20+AL20</f>
        <v>0</v>
      </c>
      <c r="AN20" s="38"/>
      <c r="AO20" s="57">
        <f>SUM(AO21:AO67)</f>
        <v>0</v>
      </c>
      <c r="AP20" s="58">
        <f>SUM(AP21:AP67)</f>
        <v>0</v>
      </c>
      <c r="AQ20" s="56">
        <f>AO20+AP20</f>
        <v>0</v>
      </c>
      <c r="AR20" s="38"/>
      <c r="AS20" s="57">
        <f>SUM(AS21:AS67)</f>
        <v>0</v>
      </c>
      <c r="AT20" s="58">
        <f>SUM(AT21:AT67)</f>
        <v>0</v>
      </c>
      <c r="AU20" s="56">
        <f>AS20+AT20</f>
        <v>0</v>
      </c>
      <c r="AV20" s="38"/>
      <c r="AW20" s="57">
        <f>SUM(AW21:AW67)</f>
        <v>0</v>
      </c>
      <c r="AX20" s="58">
        <f>SUM(AX21:AX67)</f>
        <v>0</v>
      </c>
      <c r="AY20" s="56">
        <f>AW20+AX20</f>
        <v>0</v>
      </c>
      <c r="AZ20" s="38"/>
      <c r="BA20" s="96">
        <f>SUM(BA21:BA56)</f>
        <v>0</v>
      </c>
      <c r="BB20" s="38"/>
      <c r="BC20" s="57">
        <f>SUM(BC21:BC67)</f>
        <v>0</v>
      </c>
      <c r="BD20" s="58">
        <f>SUM(BD21:BD67)</f>
        <v>0</v>
      </c>
      <c r="BE20" s="56">
        <f>BC20+BD20</f>
        <v>0</v>
      </c>
      <c r="BF20" s="38"/>
      <c r="BG20" s="56">
        <f t="shared" si="12"/>
        <v>0</v>
      </c>
    </row>
    <row r="21" spans="1:59" ht="10.5" customHeight="1">
      <c r="C21" s="3"/>
      <c r="D21" s="4"/>
      <c r="E21" s="39"/>
      <c r="F21" s="5"/>
      <c r="G21" s="17"/>
      <c r="H21" s="4"/>
      <c r="I21" s="39"/>
      <c r="J21" s="5"/>
      <c r="K21" s="17"/>
      <c r="L21" s="4"/>
      <c r="M21" s="39"/>
      <c r="N21" s="5"/>
      <c r="O21" s="17"/>
      <c r="P21" s="4"/>
      <c r="Q21" s="40"/>
      <c r="R21" s="4"/>
      <c r="S21" s="39"/>
      <c r="T21" s="5"/>
      <c r="U21" s="17"/>
      <c r="V21" s="4"/>
      <c r="W21" s="39"/>
      <c r="X21" s="5"/>
      <c r="Y21" s="17"/>
      <c r="Z21" s="4"/>
      <c r="AA21" s="39"/>
      <c r="AB21" s="5"/>
      <c r="AC21" s="17"/>
      <c r="AD21" s="4"/>
      <c r="AE21" s="39"/>
      <c r="AF21" s="5"/>
      <c r="AG21" s="17"/>
      <c r="AH21" s="4"/>
      <c r="AI21" s="40"/>
      <c r="AJ21" s="4"/>
      <c r="AK21" s="39"/>
      <c r="AL21" s="5"/>
      <c r="AM21" s="17"/>
      <c r="AN21" s="4"/>
      <c r="AO21" s="39"/>
      <c r="AP21" s="5"/>
      <c r="AQ21" s="17"/>
      <c r="AR21" s="4"/>
      <c r="AS21" s="39"/>
      <c r="AT21" s="5"/>
      <c r="AU21" s="17"/>
      <c r="AV21" s="4"/>
      <c r="AW21" s="39"/>
      <c r="AX21" s="5"/>
      <c r="AY21" s="17"/>
      <c r="AZ21" s="4"/>
      <c r="BA21" s="40"/>
      <c r="BB21" s="4"/>
      <c r="BC21" s="39"/>
      <c r="BD21" s="5"/>
      <c r="BE21" s="17"/>
      <c r="BF21" s="4"/>
      <c r="BG21" s="17"/>
    </row>
    <row r="22" spans="1:59" s="7" customFormat="1">
      <c r="A22" s="121" t="s">
        <v>29</v>
      </c>
      <c r="B22" s="72" t="s">
        <v>30</v>
      </c>
      <c r="C22" s="73"/>
      <c r="D22" s="74"/>
      <c r="E22" s="64"/>
      <c r="F22" s="65"/>
      <c r="G22" s="66">
        <f t="shared" ref="G22:G29" si="13">E22+F22</f>
        <v>0</v>
      </c>
      <c r="H22" s="23"/>
      <c r="I22" s="64"/>
      <c r="J22" s="65"/>
      <c r="K22" s="66">
        <f t="shared" ref="K22:K29" si="14">I22+J22</f>
        <v>0</v>
      </c>
      <c r="L22" s="23"/>
      <c r="M22" s="64"/>
      <c r="N22" s="65"/>
      <c r="O22" s="66">
        <f t="shared" ref="O22:O29" si="15">M22+N22</f>
        <v>0</v>
      </c>
      <c r="P22" s="23"/>
      <c r="Q22" s="99"/>
      <c r="R22" s="23"/>
      <c r="S22" s="64"/>
      <c r="T22" s="65"/>
      <c r="U22" s="66">
        <f t="shared" ref="U22:U29" si="16">S22+T22</f>
        <v>0</v>
      </c>
      <c r="V22" s="23"/>
      <c r="W22" s="64"/>
      <c r="X22" s="65"/>
      <c r="Y22" s="66">
        <f t="shared" ref="Y22:Y29" si="17">W22+X22</f>
        <v>0</v>
      </c>
      <c r="Z22" s="23"/>
      <c r="AA22" s="64"/>
      <c r="AB22" s="65"/>
      <c r="AC22" s="66">
        <f t="shared" ref="AC22:AC29" si="18">AA22+AB22</f>
        <v>0</v>
      </c>
      <c r="AD22" s="23"/>
      <c r="AE22" s="64"/>
      <c r="AF22" s="65"/>
      <c r="AG22" s="66">
        <f t="shared" ref="AG22:AG29" si="19">AE22+AF22</f>
        <v>0</v>
      </c>
      <c r="AH22" s="23"/>
      <c r="AI22" s="40"/>
      <c r="AJ22" s="23"/>
      <c r="AK22" s="64"/>
      <c r="AL22" s="65"/>
      <c r="AM22" s="66">
        <f t="shared" ref="AM22:AM29" si="20">AK22+AL22</f>
        <v>0</v>
      </c>
      <c r="AN22" s="23"/>
      <c r="AO22" s="64"/>
      <c r="AP22" s="65"/>
      <c r="AQ22" s="66">
        <f t="shared" ref="AQ22:AQ29" si="21">AO22+AP22</f>
        <v>0</v>
      </c>
      <c r="AR22" s="23"/>
      <c r="AS22" s="64"/>
      <c r="AT22" s="64"/>
      <c r="AU22" s="66">
        <f t="shared" ref="AU22:AU29" si="22">AS22+AT22</f>
        <v>0</v>
      </c>
      <c r="AV22" s="23"/>
      <c r="AW22" s="64"/>
      <c r="AX22" s="65"/>
      <c r="AY22" s="66">
        <f t="shared" ref="AY22:AY29" si="23">AW22+AX22</f>
        <v>0</v>
      </c>
      <c r="AZ22" s="23"/>
      <c r="BA22" s="99"/>
      <c r="BB22" s="23"/>
      <c r="BC22" s="64"/>
      <c r="BD22" s="65"/>
      <c r="BE22" s="66">
        <f t="shared" ref="BE22:BE29" si="24">BC22+BD22</f>
        <v>0</v>
      </c>
      <c r="BF22" s="23"/>
      <c r="BG22" s="66">
        <f t="shared" si="12"/>
        <v>0</v>
      </c>
    </row>
    <row r="23" spans="1:59" s="7" customFormat="1">
      <c r="A23" s="122"/>
      <c r="B23" s="48" t="s">
        <v>31</v>
      </c>
      <c r="C23" s="75"/>
      <c r="D23" s="23"/>
      <c r="E23" s="39"/>
      <c r="F23" s="47"/>
      <c r="G23" s="41">
        <f t="shared" si="13"/>
        <v>0</v>
      </c>
      <c r="H23" s="23"/>
      <c r="I23" s="39"/>
      <c r="J23" s="47"/>
      <c r="K23" s="41">
        <f t="shared" si="14"/>
        <v>0</v>
      </c>
      <c r="L23" s="23"/>
      <c r="M23" s="39"/>
      <c r="N23" s="47"/>
      <c r="O23" s="41">
        <f t="shared" si="15"/>
        <v>0</v>
      </c>
      <c r="P23" s="23"/>
      <c r="Q23" s="40"/>
      <c r="R23" s="23"/>
      <c r="S23" s="39"/>
      <c r="T23" s="47"/>
      <c r="U23" s="41">
        <f t="shared" si="16"/>
        <v>0</v>
      </c>
      <c r="V23" s="23"/>
      <c r="W23" s="39"/>
      <c r="X23" s="47"/>
      <c r="Y23" s="41">
        <f t="shared" si="17"/>
        <v>0</v>
      </c>
      <c r="Z23" s="23"/>
      <c r="AA23" s="39"/>
      <c r="AB23" s="47"/>
      <c r="AC23" s="41">
        <f t="shared" si="18"/>
        <v>0</v>
      </c>
      <c r="AD23" s="23"/>
      <c r="AE23" s="39"/>
      <c r="AF23" s="47"/>
      <c r="AG23" s="41">
        <f t="shared" si="19"/>
        <v>0</v>
      </c>
      <c r="AH23" s="23"/>
      <c r="AI23" s="40"/>
      <c r="AJ23" s="23"/>
      <c r="AK23" s="39"/>
      <c r="AL23" s="47"/>
      <c r="AM23" s="41">
        <f t="shared" si="20"/>
        <v>0</v>
      </c>
      <c r="AN23" s="23"/>
      <c r="AO23" s="39"/>
      <c r="AP23" s="47"/>
      <c r="AQ23" s="41">
        <f t="shared" si="21"/>
        <v>0</v>
      </c>
      <c r="AR23" s="23"/>
      <c r="AS23" s="39"/>
      <c r="AT23" s="47"/>
      <c r="AU23" s="41">
        <f t="shared" si="22"/>
        <v>0</v>
      </c>
      <c r="AV23" s="23"/>
      <c r="AW23" s="39"/>
      <c r="AX23" s="47"/>
      <c r="AY23" s="41">
        <f t="shared" si="23"/>
        <v>0</v>
      </c>
      <c r="AZ23" s="23"/>
      <c r="BA23" s="40"/>
      <c r="BB23" s="23"/>
      <c r="BC23" s="39"/>
      <c r="BD23" s="47"/>
      <c r="BE23" s="41">
        <f t="shared" si="24"/>
        <v>0</v>
      </c>
      <c r="BF23" s="23"/>
      <c r="BG23" s="41">
        <f t="shared" si="12"/>
        <v>0</v>
      </c>
    </row>
    <row r="24" spans="1:59" s="7" customFormat="1">
      <c r="A24" s="122"/>
      <c r="B24" s="48" t="s">
        <v>32</v>
      </c>
      <c r="C24" s="75"/>
      <c r="D24" s="23"/>
      <c r="E24" s="39"/>
      <c r="F24" s="47"/>
      <c r="G24" s="41">
        <f t="shared" si="13"/>
        <v>0</v>
      </c>
      <c r="H24" s="23"/>
      <c r="I24" s="39"/>
      <c r="J24" s="47"/>
      <c r="K24" s="41">
        <f t="shared" si="14"/>
        <v>0</v>
      </c>
      <c r="L24" s="23"/>
      <c r="M24" s="39"/>
      <c r="N24" s="47"/>
      <c r="O24" s="41">
        <f t="shared" si="15"/>
        <v>0</v>
      </c>
      <c r="P24" s="23"/>
      <c r="Q24" s="40"/>
      <c r="R24" s="23"/>
      <c r="S24" s="39"/>
      <c r="T24" s="47"/>
      <c r="U24" s="41">
        <f t="shared" si="16"/>
        <v>0</v>
      </c>
      <c r="V24" s="23"/>
      <c r="W24" s="39"/>
      <c r="X24" s="47"/>
      <c r="Y24" s="41">
        <f t="shared" si="17"/>
        <v>0</v>
      </c>
      <c r="Z24" s="23"/>
      <c r="AA24" s="39"/>
      <c r="AB24" s="47"/>
      <c r="AC24" s="41">
        <f t="shared" si="18"/>
        <v>0</v>
      </c>
      <c r="AD24" s="23"/>
      <c r="AE24" s="39"/>
      <c r="AF24" s="47"/>
      <c r="AG24" s="41">
        <f t="shared" si="19"/>
        <v>0</v>
      </c>
      <c r="AH24" s="23"/>
      <c r="AI24" s="40"/>
      <c r="AJ24" s="23"/>
      <c r="AK24" s="39"/>
      <c r="AL24" s="47"/>
      <c r="AM24" s="41">
        <f t="shared" si="20"/>
        <v>0</v>
      </c>
      <c r="AN24" s="23"/>
      <c r="AO24" s="39"/>
      <c r="AP24" s="47"/>
      <c r="AQ24" s="41">
        <f t="shared" si="21"/>
        <v>0</v>
      </c>
      <c r="AR24" s="23"/>
      <c r="AS24" s="39"/>
      <c r="AT24" s="47"/>
      <c r="AU24" s="41">
        <f t="shared" si="22"/>
        <v>0</v>
      </c>
      <c r="AV24" s="23"/>
      <c r="AW24" s="39"/>
      <c r="AX24" s="47"/>
      <c r="AY24" s="41">
        <f t="shared" si="23"/>
        <v>0</v>
      </c>
      <c r="AZ24" s="23"/>
      <c r="BA24" s="40"/>
      <c r="BB24" s="23"/>
      <c r="BC24" s="39"/>
      <c r="BD24" s="47"/>
      <c r="BE24" s="41">
        <f t="shared" si="24"/>
        <v>0</v>
      </c>
      <c r="BF24" s="23"/>
      <c r="BG24" s="41">
        <f t="shared" si="12"/>
        <v>0</v>
      </c>
    </row>
    <row r="25" spans="1:59" s="7" customFormat="1">
      <c r="A25" s="122"/>
      <c r="B25" s="48" t="s">
        <v>33</v>
      </c>
      <c r="C25" s="75"/>
      <c r="D25" s="23"/>
      <c r="E25" s="39"/>
      <c r="F25" s="47"/>
      <c r="G25" s="41">
        <f t="shared" si="13"/>
        <v>0</v>
      </c>
      <c r="H25" s="23"/>
      <c r="I25" s="39"/>
      <c r="J25" s="47"/>
      <c r="K25" s="41">
        <f t="shared" si="14"/>
        <v>0</v>
      </c>
      <c r="L25" s="23"/>
      <c r="M25" s="39"/>
      <c r="N25" s="47"/>
      <c r="O25" s="41">
        <f t="shared" si="15"/>
        <v>0</v>
      </c>
      <c r="P25" s="23"/>
      <c r="Q25" s="40"/>
      <c r="R25" s="23"/>
      <c r="S25" s="39"/>
      <c r="T25" s="47"/>
      <c r="U25" s="41">
        <f t="shared" si="16"/>
        <v>0</v>
      </c>
      <c r="V25" s="23"/>
      <c r="W25" s="39"/>
      <c r="X25" s="47"/>
      <c r="Y25" s="41">
        <f t="shared" si="17"/>
        <v>0</v>
      </c>
      <c r="Z25" s="23"/>
      <c r="AA25" s="39"/>
      <c r="AB25" s="47"/>
      <c r="AC25" s="41">
        <f t="shared" si="18"/>
        <v>0</v>
      </c>
      <c r="AD25" s="23"/>
      <c r="AE25" s="39"/>
      <c r="AF25" s="47"/>
      <c r="AG25" s="41">
        <f t="shared" si="19"/>
        <v>0</v>
      </c>
      <c r="AH25" s="23"/>
      <c r="AI25" s="40"/>
      <c r="AJ25" s="23"/>
      <c r="AK25" s="39"/>
      <c r="AL25" s="47"/>
      <c r="AM25" s="41">
        <f t="shared" si="20"/>
        <v>0</v>
      </c>
      <c r="AN25" s="23"/>
      <c r="AO25" s="39"/>
      <c r="AP25" s="47"/>
      <c r="AQ25" s="41">
        <f t="shared" si="21"/>
        <v>0</v>
      </c>
      <c r="AR25" s="23"/>
      <c r="AS25" s="39"/>
      <c r="AT25" s="47"/>
      <c r="AU25" s="41">
        <f t="shared" si="22"/>
        <v>0</v>
      </c>
      <c r="AV25" s="23"/>
      <c r="AW25" s="39"/>
      <c r="AX25" s="47"/>
      <c r="AY25" s="41">
        <f t="shared" si="23"/>
        <v>0</v>
      </c>
      <c r="AZ25" s="23"/>
      <c r="BA25" s="40"/>
      <c r="BB25" s="23"/>
      <c r="BC25" s="39"/>
      <c r="BD25" s="47"/>
      <c r="BE25" s="41">
        <f t="shared" si="24"/>
        <v>0</v>
      </c>
      <c r="BF25" s="23"/>
      <c r="BG25" s="41">
        <f t="shared" si="12"/>
        <v>0</v>
      </c>
    </row>
    <row r="26" spans="1:59" s="7" customFormat="1">
      <c r="A26" s="122"/>
      <c r="B26" s="48" t="s">
        <v>34</v>
      </c>
      <c r="C26" s="75"/>
      <c r="D26" s="23"/>
      <c r="E26" s="39"/>
      <c r="F26" s="47"/>
      <c r="G26" s="41">
        <f t="shared" si="13"/>
        <v>0</v>
      </c>
      <c r="H26" s="23"/>
      <c r="I26" s="39"/>
      <c r="J26" s="47"/>
      <c r="K26" s="41">
        <f t="shared" si="14"/>
        <v>0</v>
      </c>
      <c r="L26" s="23"/>
      <c r="M26" s="39"/>
      <c r="N26" s="47"/>
      <c r="O26" s="41">
        <f t="shared" si="15"/>
        <v>0</v>
      </c>
      <c r="P26" s="23"/>
      <c r="Q26" s="40"/>
      <c r="R26" s="23"/>
      <c r="S26" s="39"/>
      <c r="T26" s="47"/>
      <c r="U26" s="41">
        <f t="shared" si="16"/>
        <v>0</v>
      </c>
      <c r="V26" s="23"/>
      <c r="W26" s="39"/>
      <c r="X26" s="47"/>
      <c r="Y26" s="41">
        <f t="shared" si="17"/>
        <v>0</v>
      </c>
      <c r="Z26" s="23"/>
      <c r="AA26" s="39"/>
      <c r="AB26" s="47"/>
      <c r="AC26" s="41">
        <f t="shared" si="18"/>
        <v>0</v>
      </c>
      <c r="AD26" s="23"/>
      <c r="AE26" s="39"/>
      <c r="AF26" s="47"/>
      <c r="AG26" s="41">
        <f t="shared" si="19"/>
        <v>0</v>
      </c>
      <c r="AH26" s="23"/>
      <c r="AI26" s="40"/>
      <c r="AJ26" s="23"/>
      <c r="AK26" s="39"/>
      <c r="AL26" s="47"/>
      <c r="AM26" s="41">
        <f t="shared" si="20"/>
        <v>0</v>
      </c>
      <c r="AN26" s="23"/>
      <c r="AO26" s="39"/>
      <c r="AP26" s="47"/>
      <c r="AQ26" s="41">
        <f t="shared" si="21"/>
        <v>0</v>
      </c>
      <c r="AR26" s="23"/>
      <c r="AS26" s="39"/>
      <c r="AT26" s="47"/>
      <c r="AU26" s="41">
        <f t="shared" si="22"/>
        <v>0</v>
      </c>
      <c r="AV26" s="23"/>
      <c r="AW26" s="39"/>
      <c r="AX26" s="47"/>
      <c r="AY26" s="41">
        <f t="shared" si="23"/>
        <v>0</v>
      </c>
      <c r="AZ26" s="23"/>
      <c r="BA26" s="40"/>
      <c r="BB26" s="23"/>
      <c r="BC26" s="39"/>
      <c r="BD26" s="47"/>
      <c r="BE26" s="41">
        <f t="shared" si="24"/>
        <v>0</v>
      </c>
      <c r="BF26" s="23"/>
      <c r="BG26" s="41">
        <f t="shared" si="12"/>
        <v>0</v>
      </c>
    </row>
    <row r="27" spans="1:59" s="7" customFormat="1">
      <c r="A27" s="123"/>
      <c r="B27" s="76" t="s">
        <v>35</v>
      </c>
      <c r="C27" s="77"/>
      <c r="D27" s="78"/>
      <c r="E27" s="67"/>
      <c r="F27" s="68"/>
      <c r="G27" s="69">
        <f t="shared" si="13"/>
        <v>0</v>
      </c>
      <c r="H27" s="23"/>
      <c r="I27" s="67"/>
      <c r="J27" s="68"/>
      <c r="K27" s="69">
        <f t="shared" si="14"/>
        <v>0</v>
      </c>
      <c r="L27" s="23"/>
      <c r="M27" s="67"/>
      <c r="N27" s="68"/>
      <c r="O27" s="69">
        <f t="shared" si="15"/>
        <v>0</v>
      </c>
      <c r="P27" s="23"/>
      <c r="Q27" s="100"/>
      <c r="R27" s="23"/>
      <c r="S27" s="67"/>
      <c r="T27" s="68"/>
      <c r="U27" s="69">
        <f t="shared" si="16"/>
        <v>0</v>
      </c>
      <c r="V27" s="23"/>
      <c r="W27" s="67"/>
      <c r="X27" s="68"/>
      <c r="Y27" s="69">
        <f t="shared" si="17"/>
        <v>0</v>
      </c>
      <c r="Z27" s="23"/>
      <c r="AA27" s="67"/>
      <c r="AB27" s="68"/>
      <c r="AC27" s="69">
        <f t="shared" si="18"/>
        <v>0</v>
      </c>
      <c r="AD27" s="23"/>
      <c r="AE27" s="67"/>
      <c r="AF27" s="68"/>
      <c r="AG27" s="69">
        <f t="shared" si="19"/>
        <v>0</v>
      </c>
      <c r="AH27" s="23"/>
      <c r="AI27" s="40"/>
      <c r="AJ27" s="23"/>
      <c r="AK27" s="67"/>
      <c r="AL27" s="68"/>
      <c r="AM27" s="69">
        <f t="shared" si="20"/>
        <v>0</v>
      </c>
      <c r="AN27" s="23"/>
      <c r="AO27" s="67"/>
      <c r="AP27" s="68"/>
      <c r="AQ27" s="69">
        <f t="shared" si="21"/>
        <v>0</v>
      </c>
      <c r="AR27" s="23"/>
      <c r="AS27" s="67"/>
      <c r="AT27" s="68"/>
      <c r="AU27" s="69">
        <f t="shared" si="22"/>
        <v>0</v>
      </c>
      <c r="AV27" s="23"/>
      <c r="AW27" s="67"/>
      <c r="AX27" s="68"/>
      <c r="AY27" s="69">
        <f t="shared" si="23"/>
        <v>0</v>
      </c>
      <c r="AZ27" s="23"/>
      <c r="BA27" s="100"/>
      <c r="BB27" s="23"/>
      <c r="BC27" s="67"/>
      <c r="BD27" s="68"/>
      <c r="BE27" s="69">
        <f t="shared" si="24"/>
        <v>0</v>
      </c>
      <c r="BF27" s="23"/>
      <c r="BG27" s="69">
        <f t="shared" si="12"/>
        <v>0</v>
      </c>
    </row>
    <row r="28" spans="1:59">
      <c r="A28" s="119" t="s">
        <v>42</v>
      </c>
      <c r="B28" s="1" t="s">
        <v>36</v>
      </c>
      <c r="C28" s="3"/>
      <c r="D28" s="4"/>
      <c r="E28" s="39"/>
      <c r="F28" s="5"/>
      <c r="G28" s="17">
        <f t="shared" si="13"/>
        <v>0</v>
      </c>
      <c r="H28" s="4"/>
      <c r="I28" s="39"/>
      <c r="J28" s="5"/>
      <c r="K28" s="17">
        <f t="shared" si="14"/>
        <v>0</v>
      </c>
      <c r="L28" s="4"/>
      <c r="M28" s="39"/>
      <c r="N28" s="5"/>
      <c r="O28" s="17">
        <f t="shared" si="15"/>
        <v>0</v>
      </c>
      <c r="P28" s="4"/>
      <c r="Q28" s="16"/>
      <c r="R28" s="4"/>
      <c r="S28" s="39"/>
      <c r="T28" s="5"/>
      <c r="U28" s="17">
        <f t="shared" si="16"/>
        <v>0</v>
      </c>
      <c r="V28" s="4"/>
      <c r="W28" s="39"/>
      <c r="X28" s="5"/>
      <c r="Y28" s="17">
        <f t="shared" si="17"/>
        <v>0</v>
      </c>
      <c r="Z28" s="4"/>
      <c r="AA28" s="39"/>
      <c r="AB28" s="5"/>
      <c r="AC28" s="17">
        <f t="shared" si="18"/>
        <v>0</v>
      </c>
      <c r="AD28" s="4"/>
      <c r="AE28" s="39"/>
      <c r="AF28" s="5"/>
      <c r="AG28" s="17">
        <f t="shared" si="19"/>
        <v>0</v>
      </c>
      <c r="AH28" s="4"/>
      <c r="AI28" s="16"/>
      <c r="AJ28" s="4"/>
      <c r="AK28" s="39"/>
      <c r="AL28" s="5"/>
      <c r="AM28" s="17">
        <f t="shared" si="20"/>
        <v>0</v>
      </c>
      <c r="AN28" s="4"/>
      <c r="AO28" s="39"/>
      <c r="AP28" s="5"/>
      <c r="AQ28" s="17">
        <f t="shared" si="21"/>
        <v>0</v>
      </c>
      <c r="AR28" s="4"/>
      <c r="AS28" s="39"/>
      <c r="AT28" s="5"/>
      <c r="AU28" s="17">
        <f t="shared" si="22"/>
        <v>0</v>
      </c>
      <c r="AV28" s="4"/>
      <c r="AW28" s="39"/>
      <c r="AX28" s="5"/>
      <c r="AY28" s="17">
        <f t="shared" si="23"/>
        <v>0</v>
      </c>
      <c r="AZ28" s="4"/>
      <c r="BA28" s="16"/>
      <c r="BB28" s="4"/>
      <c r="BC28" s="39"/>
      <c r="BD28" s="5"/>
      <c r="BE28" s="17">
        <f t="shared" si="24"/>
        <v>0</v>
      </c>
      <c r="BF28" s="4"/>
      <c r="BG28" s="17">
        <f t="shared" si="12"/>
        <v>0</v>
      </c>
    </row>
    <row r="29" spans="1:59">
      <c r="A29" s="119"/>
      <c r="B29" s="1" t="s">
        <v>22</v>
      </c>
      <c r="C29" s="3"/>
      <c r="D29" s="4"/>
      <c r="E29" s="39"/>
      <c r="F29" s="5"/>
      <c r="G29" s="17">
        <f t="shared" si="13"/>
        <v>0</v>
      </c>
      <c r="H29" s="4"/>
      <c r="I29" s="39"/>
      <c r="J29" s="5"/>
      <c r="K29" s="17">
        <f t="shared" si="14"/>
        <v>0</v>
      </c>
      <c r="L29" s="4"/>
      <c r="M29" s="39"/>
      <c r="N29" s="5"/>
      <c r="O29" s="17">
        <f t="shared" si="15"/>
        <v>0</v>
      </c>
      <c r="P29" s="4"/>
      <c r="Q29" s="16"/>
      <c r="R29" s="4"/>
      <c r="S29" s="39"/>
      <c r="T29" s="5"/>
      <c r="U29" s="17">
        <f t="shared" si="16"/>
        <v>0</v>
      </c>
      <c r="V29" s="4"/>
      <c r="W29" s="39"/>
      <c r="X29" s="5"/>
      <c r="Y29" s="17">
        <f t="shared" si="17"/>
        <v>0</v>
      </c>
      <c r="Z29" s="4"/>
      <c r="AA29" s="39"/>
      <c r="AB29" s="5"/>
      <c r="AC29" s="17">
        <f t="shared" si="18"/>
        <v>0</v>
      </c>
      <c r="AD29" s="4"/>
      <c r="AE29" s="39"/>
      <c r="AF29" s="5"/>
      <c r="AG29" s="17">
        <f t="shared" si="19"/>
        <v>0</v>
      </c>
      <c r="AH29" s="4"/>
      <c r="AI29" s="16"/>
      <c r="AJ29" s="4"/>
      <c r="AK29" s="39"/>
      <c r="AL29" s="5"/>
      <c r="AM29" s="17">
        <f t="shared" si="20"/>
        <v>0</v>
      </c>
      <c r="AN29" s="4"/>
      <c r="AO29" s="39"/>
      <c r="AP29" s="5"/>
      <c r="AQ29" s="17">
        <f t="shared" si="21"/>
        <v>0</v>
      </c>
      <c r="AR29" s="4"/>
      <c r="AS29" s="39"/>
      <c r="AT29" s="39"/>
      <c r="AU29" s="17">
        <f t="shared" si="22"/>
        <v>0</v>
      </c>
      <c r="AV29" s="4"/>
      <c r="AW29" s="39"/>
      <c r="AX29" s="5"/>
      <c r="AY29" s="17">
        <f t="shared" si="23"/>
        <v>0</v>
      </c>
      <c r="AZ29" s="4"/>
      <c r="BA29" s="16"/>
      <c r="BB29" s="4"/>
      <c r="BC29" s="39"/>
      <c r="BD29" s="5"/>
      <c r="BE29" s="17">
        <f t="shared" si="24"/>
        <v>0</v>
      </c>
      <c r="BF29" s="4"/>
      <c r="BG29" s="17">
        <f t="shared" si="12"/>
        <v>0</v>
      </c>
    </row>
    <row r="30" spans="1:59">
      <c r="A30" s="119"/>
      <c r="B30" s="1" t="s">
        <v>37</v>
      </c>
      <c r="C30" s="3"/>
      <c r="D30" s="4"/>
      <c r="E30" s="39"/>
      <c r="F30" s="5"/>
      <c r="G30" s="17">
        <f t="shared" ref="G30:G34" si="25">E30+F30</f>
        <v>0</v>
      </c>
      <c r="H30" s="4"/>
      <c r="I30" s="39"/>
      <c r="J30" s="5"/>
      <c r="K30" s="17">
        <f t="shared" ref="K30:K34" si="26">I30+J30</f>
        <v>0</v>
      </c>
      <c r="L30" s="4"/>
      <c r="M30" s="39"/>
      <c r="N30" s="5"/>
      <c r="O30" s="17">
        <f t="shared" ref="O30:O34" si="27">M30+N30</f>
        <v>0</v>
      </c>
      <c r="P30" s="4"/>
      <c r="Q30" s="16"/>
      <c r="R30" s="4"/>
      <c r="S30" s="39"/>
      <c r="T30" s="5"/>
      <c r="U30" s="17">
        <f t="shared" ref="U30:U34" si="28">S30+T30</f>
        <v>0</v>
      </c>
      <c r="V30" s="4"/>
      <c r="W30" s="39"/>
      <c r="X30" s="5"/>
      <c r="Y30" s="17">
        <f t="shared" ref="Y30:Y34" si="29">W30+X30</f>
        <v>0</v>
      </c>
      <c r="Z30" s="4"/>
      <c r="AA30" s="39"/>
      <c r="AB30" s="5"/>
      <c r="AC30" s="17">
        <f t="shared" ref="AC30:AC34" si="30">AA30+AB30</f>
        <v>0</v>
      </c>
      <c r="AD30" s="4"/>
      <c r="AE30" s="39"/>
      <c r="AF30" s="5"/>
      <c r="AG30" s="17">
        <f t="shared" ref="AG30:AG34" si="31">AE30+AF30</f>
        <v>0</v>
      </c>
      <c r="AH30" s="4"/>
      <c r="AI30" s="16"/>
      <c r="AJ30" s="4"/>
      <c r="AK30" s="39"/>
      <c r="AL30" s="5"/>
      <c r="AM30" s="17">
        <f t="shared" ref="AM30:AM34" si="32">AK30+AL30</f>
        <v>0</v>
      </c>
      <c r="AN30" s="4"/>
      <c r="AO30" s="39"/>
      <c r="AP30" s="5"/>
      <c r="AQ30" s="17">
        <f t="shared" ref="AQ30:AQ34" si="33">AO30+AP30</f>
        <v>0</v>
      </c>
      <c r="AR30" s="4"/>
      <c r="AS30" s="39"/>
      <c r="AT30" s="5"/>
      <c r="AU30" s="17">
        <f t="shared" ref="AU30:AU34" si="34">AS30+AT30</f>
        <v>0</v>
      </c>
      <c r="AV30" s="4"/>
      <c r="AW30" s="39"/>
      <c r="AX30" s="5"/>
      <c r="AY30" s="17">
        <f t="shared" ref="AY30:AY34" si="35">AW30+AX30</f>
        <v>0</v>
      </c>
      <c r="AZ30" s="4"/>
      <c r="BA30" s="16"/>
      <c r="BB30" s="4"/>
      <c r="BC30" s="39"/>
      <c r="BD30" s="5"/>
      <c r="BE30" s="17">
        <f t="shared" ref="BE30:BE34" si="36">BC30+BD30</f>
        <v>0</v>
      </c>
      <c r="BF30" s="4"/>
      <c r="BG30" s="17">
        <f t="shared" si="12"/>
        <v>0</v>
      </c>
    </row>
    <row r="31" spans="1:59">
      <c r="A31" s="119"/>
      <c r="B31" s="1" t="s">
        <v>23</v>
      </c>
      <c r="C31" s="3"/>
      <c r="D31" s="4"/>
      <c r="E31" s="39"/>
      <c r="F31" s="5"/>
      <c r="G31" s="17">
        <f t="shared" si="25"/>
        <v>0</v>
      </c>
      <c r="H31" s="4"/>
      <c r="I31" s="39"/>
      <c r="J31" s="5"/>
      <c r="K31" s="17">
        <f t="shared" si="26"/>
        <v>0</v>
      </c>
      <c r="L31" s="4"/>
      <c r="M31" s="39"/>
      <c r="N31" s="5"/>
      <c r="O31" s="17">
        <f t="shared" si="27"/>
        <v>0</v>
      </c>
      <c r="P31" s="4"/>
      <c r="Q31" s="16"/>
      <c r="R31" s="4"/>
      <c r="S31" s="39"/>
      <c r="T31" s="5"/>
      <c r="U31" s="17">
        <f t="shared" si="28"/>
        <v>0</v>
      </c>
      <c r="V31" s="4"/>
      <c r="W31" s="39"/>
      <c r="X31" s="5"/>
      <c r="Y31" s="17">
        <f t="shared" si="29"/>
        <v>0</v>
      </c>
      <c r="Z31" s="4"/>
      <c r="AA31" s="39"/>
      <c r="AB31" s="5"/>
      <c r="AC31" s="17">
        <f t="shared" si="30"/>
        <v>0</v>
      </c>
      <c r="AD31" s="4"/>
      <c r="AE31" s="39"/>
      <c r="AF31" s="5"/>
      <c r="AG31" s="17">
        <f t="shared" si="31"/>
        <v>0</v>
      </c>
      <c r="AH31" s="4"/>
      <c r="AI31" s="16"/>
      <c r="AJ31" s="4"/>
      <c r="AK31" s="39"/>
      <c r="AL31" s="5"/>
      <c r="AM31" s="17">
        <f t="shared" si="32"/>
        <v>0</v>
      </c>
      <c r="AN31" s="4"/>
      <c r="AO31" s="39"/>
      <c r="AP31" s="5"/>
      <c r="AQ31" s="17">
        <f t="shared" si="33"/>
        <v>0</v>
      </c>
      <c r="AR31" s="4"/>
      <c r="AS31" s="39"/>
      <c r="AT31" s="5"/>
      <c r="AU31" s="17">
        <f t="shared" si="34"/>
        <v>0</v>
      </c>
      <c r="AV31" s="4"/>
      <c r="AW31" s="39"/>
      <c r="AX31" s="5"/>
      <c r="AY31" s="17">
        <f t="shared" si="35"/>
        <v>0</v>
      </c>
      <c r="AZ31" s="4"/>
      <c r="BA31" s="16"/>
      <c r="BB31" s="4"/>
      <c r="BC31" s="39"/>
      <c r="BD31" s="5"/>
      <c r="BE31" s="17">
        <f t="shared" si="36"/>
        <v>0</v>
      </c>
      <c r="BF31" s="4"/>
      <c r="BG31" s="17">
        <f t="shared" si="12"/>
        <v>0</v>
      </c>
    </row>
    <row r="32" spans="1:59">
      <c r="A32" s="119"/>
      <c r="B32" s="1" t="s">
        <v>38</v>
      </c>
      <c r="C32" s="3"/>
      <c r="D32" s="4"/>
      <c r="E32" s="39"/>
      <c r="F32" s="5"/>
      <c r="G32" s="17">
        <f t="shared" si="25"/>
        <v>0</v>
      </c>
      <c r="H32" s="4"/>
      <c r="I32" s="39"/>
      <c r="J32" s="5"/>
      <c r="K32" s="17">
        <f t="shared" si="26"/>
        <v>0</v>
      </c>
      <c r="L32" s="4"/>
      <c r="M32" s="39"/>
      <c r="N32" s="5"/>
      <c r="O32" s="17">
        <f t="shared" si="27"/>
        <v>0</v>
      </c>
      <c r="P32" s="4"/>
      <c r="Q32" s="16"/>
      <c r="R32" s="4"/>
      <c r="S32" s="39"/>
      <c r="T32" s="5"/>
      <c r="U32" s="17">
        <f t="shared" si="28"/>
        <v>0</v>
      </c>
      <c r="V32" s="4"/>
      <c r="W32" s="39"/>
      <c r="X32" s="5"/>
      <c r="Y32" s="17">
        <f t="shared" si="29"/>
        <v>0</v>
      </c>
      <c r="Z32" s="4"/>
      <c r="AA32" s="39"/>
      <c r="AB32" s="5"/>
      <c r="AC32" s="17">
        <f t="shared" si="30"/>
        <v>0</v>
      </c>
      <c r="AD32" s="4"/>
      <c r="AE32" s="39"/>
      <c r="AF32" s="5"/>
      <c r="AG32" s="17">
        <f t="shared" si="31"/>
        <v>0</v>
      </c>
      <c r="AH32" s="4"/>
      <c r="AI32" s="16"/>
      <c r="AJ32" s="4"/>
      <c r="AK32" s="39"/>
      <c r="AL32" s="5"/>
      <c r="AM32" s="17">
        <f t="shared" si="32"/>
        <v>0</v>
      </c>
      <c r="AN32" s="4"/>
      <c r="AO32" s="39"/>
      <c r="AP32" s="5"/>
      <c r="AQ32" s="17">
        <f t="shared" si="33"/>
        <v>0</v>
      </c>
      <c r="AR32" s="4"/>
      <c r="AS32" s="39"/>
      <c r="AT32" s="39"/>
      <c r="AU32" s="17">
        <f t="shared" si="34"/>
        <v>0</v>
      </c>
      <c r="AV32" s="4"/>
      <c r="AW32" s="39"/>
      <c r="AX32" s="5"/>
      <c r="AY32" s="17">
        <f t="shared" si="35"/>
        <v>0</v>
      </c>
      <c r="AZ32" s="4"/>
      <c r="BA32" s="16"/>
      <c r="BB32" s="4"/>
      <c r="BC32" s="39"/>
      <c r="BD32" s="5"/>
      <c r="BE32" s="17">
        <f t="shared" si="36"/>
        <v>0</v>
      </c>
      <c r="BF32" s="4"/>
      <c r="BG32" s="17">
        <f t="shared" si="12"/>
        <v>0</v>
      </c>
    </row>
    <row r="33" spans="1:59">
      <c r="A33" s="119"/>
      <c r="B33" s="1" t="s">
        <v>21</v>
      </c>
      <c r="C33" s="3"/>
      <c r="D33" s="4"/>
      <c r="E33" s="39"/>
      <c r="F33" s="5"/>
      <c r="G33" s="17">
        <f t="shared" si="25"/>
        <v>0</v>
      </c>
      <c r="H33" s="4"/>
      <c r="I33" s="39"/>
      <c r="J33" s="5"/>
      <c r="K33" s="17">
        <f t="shared" si="26"/>
        <v>0</v>
      </c>
      <c r="L33" s="4"/>
      <c r="M33" s="39"/>
      <c r="N33" s="5"/>
      <c r="O33" s="17">
        <f t="shared" si="27"/>
        <v>0</v>
      </c>
      <c r="P33" s="4"/>
      <c r="Q33" s="16"/>
      <c r="R33" s="4"/>
      <c r="S33" s="39"/>
      <c r="T33" s="5"/>
      <c r="U33" s="17">
        <f t="shared" si="28"/>
        <v>0</v>
      </c>
      <c r="V33" s="4"/>
      <c r="W33" s="39"/>
      <c r="X33" s="5"/>
      <c r="Y33" s="17">
        <f t="shared" si="29"/>
        <v>0</v>
      </c>
      <c r="Z33" s="4"/>
      <c r="AA33" s="39"/>
      <c r="AB33" s="5"/>
      <c r="AC33" s="17">
        <f t="shared" si="30"/>
        <v>0</v>
      </c>
      <c r="AD33" s="4"/>
      <c r="AE33" s="39"/>
      <c r="AF33" s="5"/>
      <c r="AG33" s="17">
        <f t="shared" si="31"/>
        <v>0</v>
      </c>
      <c r="AH33" s="4"/>
      <c r="AI33" s="16"/>
      <c r="AJ33" s="4"/>
      <c r="AK33" s="39"/>
      <c r="AL33" s="5"/>
      <c r="AM33" s="17">
        <f t="shared" si="32"/>
        <v>0</v>
      </c>
      <c r="AN33" s="4"/>
      <c r="AO33" s="39"/>
      <c r="AP33" s="5"/>
      <c r="AQ33" s="17">
        <f t="shared" si="33"/>
        <v>0</v>
      </c>
      <c r="AR33" s="4"/>
      <c r="AS33" s="39"/>
      <c r="AT33" s="39"/>
      <c r="AU33" s="17">
        <f t="shared" si="34"/>
        <v>0</v>
      </c>
      <c r="AV33" s="4"/>
      <c r="AW33" s="39"/>
      <c r="AX33" s="5"/>
      <c r="AY33" s="17">
        <f t="shared" si="35"/>
        <v>0</v>
      </c>
      <c r="AZ33" s="4"/>
      <c r="BA33" s="16"/>
      <c r="BB33" s="4"/>
      <c r="BC33" s="39"/>
      <c r="BD33" s="5"/>
      <c r="BE33" s="17">
        <f t="shared" si="36"/>
        <v>0</v>
      </c>
      <c r="BF33" s="4"/>
      <c r="BG33" s="17">
        <f t="shared" si="12"/>
        <v>0</v>
      </c>
    </row>
    <row r="34" spans="1:59">
      <c r="A34" s="119"/>
      <c r="B34" s="1" t="s">
        <v>39</v>
      </c>
      <c r="C34" s="3"/>
      <c r="D34" s="4"/>
      <c r="E34" s="39"/>
      <c r="F34" s="5"/>
      <c r="G34" s="17">
        <f t="shared" si="25"/>
        <v>0</v>
      </c>
      <c r="H34" s="4"/>
      <c r="I34" s="39"/>
      <c r="J34" s="5"/>
      <c r="K34" s="17">
        <f t="shared" si="26"/>
        <v>0</v>
      </c>
      <c r="L34" s="4"/>
      <c r="M34" s="39"/>
      <c r="N34" s="5"/>
      <c r="O34" s="17">
        <f t="shared" si="27"/>
        <v>0</v>
      </c>
      <c r="P34" s="4"/>
      <c r="Q34" s="16"/>
      <c r="R34" s="4"/>
      <c r="S34" s="39"/>
      <c r="T34" s="5"/>
      <c r="U34" s="17">
        <f t="shared" si="28"/>
        <v>0</v>
      </c>
      <c r="V34" s="4"/>
      <c r="W34" s="39"/>
      <c r="X34" s="5"/>
      <c r="Y34" s="17">
        <f t="shared" si="29"/>
        <v>0</v>
      </c>
      <c r="Z34" s="4"/>
      <c r="AA34" s="39"/>
      <c r="AB34" s="5"/>
      <c r="AC34" s="17">
        <f t="shared" si="30"/>
        <v>0</v>
      </c>
      <c r="AD34" s="4"/>
      <c r="AE34" s="39"/>
      <c r="AF34" s="5"/>
      <c r="AG34" s="17">
        <f t="shared" si="31"/>
        <v>0</v>
      </c>
      <c r="AH34" s="4"/>
      <c r="AI34" s="16"/>
      <c r="AJ34" s="4"/>
      <c r="AK34" s="39"/>
      <c r="AL34" s="5"/>
      <c r="AM34" s="17">
        <f t="shared" si="32"/>
        <v>0</v>
      </c>
      <c r="AN34" s="4"/>
      <c r="AO34" s="39"/>
      <c r="AP34" s="5"/>
      <c r="AQ34" s="17">
        <f t="shared" si="33"/>
        <v>0</v>
      </c>
      <c r="AR34" s="4"/>
      <c r="AS34" s="39"/>
      <c r="AT34" s="5"/>
      <c r="AU34" s="17">
        <f t="shared" si="34"/>
        <v>0</v>
      </c>
      <c r="AV34" s="4"/>
      <c r="AW34" s="39"/>
      <c r="AX34" s="5"/>
      <c r="AY34" s="17">
        <f t="shared" si="35"/>
        <v>0</v>
      </c>
      <c r="AZ34" s="4"/>
      <c r="BA34" s="16"/>
      <c r="BB34" s="4"/>
      <c r="BC34" s="39"/>
      <c r="BD34" s="5"/>
      <c r="BE34" s="17">
        <f t="shared" si="36"/>
        <v>0</v>
      </c>
      <c r="BF34" s="4"/>
      <c r="BG34" s="17">
        <f t="shared" si="12"/>
        <v>0</v>
      </c>
    </row>
    <row r="35" spans="1:59">
      <c r="A35" s="119"/>
      <c r="B35" s="1" t="s">
        <v>40</v>
      </c>
      <c r="C35" s="3"/>
      <c r="D35" s="4"/>
      <c r="E35" s="39"/>
      <c r="F35" s="5"/>
      <c r="G35" s="17">
        <f>E35+F35</f>
        <v>0</v>
      </c>
      <c r="H35" s="4"/>
      <c r="I35" s="39"/>
      <c r="J35" s="5"/>
      <c r="K35" s="17">
        <f>I35+J35</f>
        <v>0</v>
      </c>
      <c r="L35" s="4"/>
      <c r="M35" s="39"/>
      <c r="N35" s="5"/>
      <c r="O35" s="17">
        <f>M35+N35</f>
        <v>0</v>
      </c>
      <c r="P35" s="4"/>
      <c r="Q35" s="16"/>
      <c r="R35" s="4"/>
      <c r="S35" s="39"/>
      <c r="T35" s="5"/>
      <c r="U35" s="17">
        <f>S35+T35</f>
        <v>0</v>
      </c>
      <c r="V35" s="4"/>
      <c r="W35" s="39"/>
      <c r="X35" s="5"/>
      <c r="Y35" s="17">
        <f>W35+X35</f>
        <v>0</v>
      </c>
      <c r="Z35" s="4"/>
      <c r="AA35" s="39"/>
      <c r="AB35" s="5"/>
      <c r="AC35" s="17">
        <f>AA35+AB35</f>
        <v>0</v>
      </c>
      <c r="AD35" s="4"/>
      <c r="AE35" s="39"/>
      <c r="AF35" s="5"/>
      <c r="AG35" s="17">
        <f>AE35+AF35</f>
        <v>0</v>
      </c>
      <c r="AH35" s="4"/>
      <c r="AI35" s="16"/>
      <c r="AJ35" s="4"/>
      <c r="AK35" s="39"/>
      <c r="AL35" s="5"/>
      <c r="AM35" s="17">
        <f>AK35+AL35</f>
        <v>0</v>
      </c>
      <c r="AN35" s="4"/>
      <c r="AO35" s="39"/>
      <c r="AP35" s="5"/>
      <c r="AQ35" s="17">
        <f>AO35+AP35</f>
        <v>0</v>
      </c>
      <c r="AR35" s="4"/>
      <c r="AS35" s="39"/>
      <c r="AT35" s="39"/>
      <c r="AU35" s="17">
        <f>AS35+AT35</f>
        <v>0</v>
      </c>
      <c r="AV35" s="4"/>
      <c r="AW35" s="39"/>
      <c r="AX35" s="5"/>
      <c r="AY35" s="17">
        <f>AW35+AX35</f>
        <v>0</v>
      </c>
      <c r="AZ35" s="4"/>
      <c r="BA35" s="16"/>
      <c r="BB35" s="4"/>
      <c r="BC35" s="39"/>
      <c r="BD35" s="5"/>
      <c r="BE35" s="17">
        <f>BC35+BD35</f>
        <v>0</v>
      </c>
      <c r="BF35" s="4"/>
      <c r="BG35" s="17">
        <f t="shared" si="12"/>
        <v>0</v>
      </c>
    </row>
    <row r="36" spans="1:59">
      <c r="A36" s="119"/>
      <c r="B36" s="1" t="s">
        <v>41</v>
      </c>
      <c r="C36" s="3"/>
      <c r="D36" s="4"/>
      <c r="E36" s="39"/>
      <c r="F36" s="5"/>
      <c r="G36" s="17">
        <f>E36+F36</f>
        <v>0</v>
      </c>
      <c r="H36" s="4"/>
      <c r="I36" s="39"/>
      <c r="J36" s="5"/>
      <c r="K36" s="17">
        <f>I36+J36</f>
        <v>0</v>
      </c>
      <c r="L36" s="4"/>
      <c r="M36" s="39"/>
      <c r="N36" s="5"/>
      <c r="O36" s="17">
        <f>M36+N36</f>
        <v>0</v>
      </c>
      <c r="P36" s="4"/>
      <c r="Q36" s="16"/>
      <c r="R36" s="4"/>
      <c r="S36" s="39"/>
      <c r="T36" s="5"/>
      <c r="U36" s="17">
        <f>S36+T36</f>
        <v>0</v>
      </c>
      <c r="V36" s="4"/>
      <c r="W36" s="39"/>
      <c r="X36" s="5"/>
      <c r="Y36" s="17">
        <f>W36+X36</f>
        <v>0</v>
      </c>
      <c r="Z36" s="4"/>
      <c r="AA36" s="39"/>
      <c r="AB36" s="5"/>
      <c r="AC36" s="17">
        <f>AA36+AB36</f>
        <v>0</v>
      </c>
      <c r="AD36" s="4"/>
      <c r="AE36" s="39"/>
      <c r="AF36" s="5"/>
      <c r="AG36" s="17">
        <f>AE36+AF36</f>
        <v>0</v>
      </c>
      <c r="AH36" s="4"/>
      <c r="AI36" s="16"/>
      <c r="AJ36" s="4"/>
      <c r="AK36" s="39"/>
      <c r="AL36" s="5"/>
      <c r="AM36" s="17">
        <f>AK36+AL36</f>
        <v>0</v>
      </c>
      <c r="AN36" s="4"/>
      <c r="AO36" s="39"/>
      <c r="AP36" s="5"/>
      <c r="AQ36" s="17">
        <f>AO36+AP36</f>
        <v>0</v>
      </c>
      <c r="AR36" s="4"/>
      <c r="AS36" s="39"/>
      <c r="AT36" s="5"/>
      <c r="AU36" s="17">
        <f>AS36+AT36</f>
        <v>0</v>
      </c>
      <c r="AV36" s="4"/>
      <c r="AW36" s="39"/>
      <c r="AX36" s="5"/>
      <c r="AY36" s="17">
        <f>AW36+AX36</f>
        <v>0</v>
      </c>
      <c r="AZ36" s="4"/>
      <c r="BA36" s="16"/>
      <c r="BB36" s="4"/>
      <c r="BC36" s="39"/>
      <c r="BD36" s="5"/>
      <c r="BE36" s="17">
        <f>BC36+BD36</f>
        <v>0</v>
      </c>
      <c r="BF36" s="4"/>
      <c r="BG36" s="17">
        <f t="shared" si="12"/>
        <v>0</v>
      </c>
    </row>
    <row r="37" spans="1:59">
      <c r="A37" s="117" t="s">
        <v>46</v>
      </c>
      <c r="B37" s="79" t="s">
        <v>43</v>
      </c>
      <c r="C37" s="80"/>
      <c r="D37" s="81"/>
      <c r="E37" s="64"/>
      <c r="F37" s="65"/>
      <c r="G37" s="70">
        <f t="shared" ref="G37:G40" si="37">E37+F37</f>
        <v>0</v>
      </c>
      <c r="H37" s="4"/>
      <c r="I37" s="64"/>
      <c r="J37" s="65"/>
      <c r="K37" s="70">
        <f t="shared" ref="K37:K46" si="38">I37+J37</f>
        <v>0</v>
      </c>
      <c r="L37" s="4"/>
      <c r="M37" s="64"/>
      <c r="N37" s="65"/>
      <c r="O37" s="70">
        <f t="shared" ref="O37:O46" si="39">M37+N37</f>
        <v>0</v>
      </c>
      <c r="P37" s="4"/>
      <c r="Q37" s="101"/>
      <c r="R37" s="4"/>
      <c r="S37" s="64"/>
      <c r="T37" s="65"/>
      <c r="U37" s="70">
        <f t="shared" ref="U37:U46" si="40">S37+T37</f>
        <v>0</v>
      </c>
      <c r="V37" s="4"/>
      <c r="W37" s="64"/>
      <c r="X37" s="65"/>
      <c r="Y37" s="70">
        <f t="shared" ref="Y37:Y46" si="41">W37+X37</f>
        <v>0</v>
      </c>
      <c r="Z37" s="4"/>
      <c r="AA37" s="64"/>
      <c r="AB37" s="65"/>
      <c r="AC37" s="70">
        <f t="shared" ref="AC37:AC46" si="42">AA37+AB37</f>
        <v>0</v>
      </c>
      <c r="AD37" s="4"/>
      <c r="AE37" s="64"/>
      <c r="AF37" s="65"/>
      <c r="AG37" s="70">
        <f t="shared" ref="AG37:AG46" si="43">AE37+AF37</f>
        <v>0</v>
      </c>
      <c r="AH37" s="4"/>
      <c r="AI37" s="16"/>
      <c r="AJ37" s="4"/>
      <c r="AK37" s="64"/>
      <c r="AL37" s="65"/>
      <c r="AM37" s="70">
        <f t="shared" ref="AM37:AM46" si="44">AK37+AL37</f>
        <v>0</v>
      </c>
      <c r="AN37" s="4"/>
      <c r="AO37" s="64"/>
      <c r="AP37" s="65"/>
      <c r="AQ37" s="70">
        <f t="shared" ref="AQ37:AQ46" si="45">AO37+AP37</f>
        <v>0</v>
      </c>
      <c r="AR37" s="4"/>
      <c r="AS37" s="64"/>
      <c r="AT37" s="65"/>
      <c r="AU37" s="70">
        <f t="shared" ref="AU37:AU46" si="46">AS37+AT37</f>
        <v>0</v>
      </c>
      <c r="AV37" s="4"/>
      <c r="AW37" s="64"/>
      <c r="AX37" s="65"/>
      <c r="AY37" s="70">
        <f t="shared" ref="AY37:AY46" si="47">AW37+AX37</f>
        <v>0</v>
      </c>
      <c r="AZ37" s="4"/>
      <c r="BA37" s="101"/>
      <c r="BB37" s="4"/>
      <c r="BC37" s="64"/>
      <c r="BD37" s="65"/>
      <c r="BE37" s="70">
        <f t="shared" ref="BE37:BE46" si="48">BC37+BD37</f>
        <v>0</v>
      </c>
      <c r="BF37" s="4"/>
      <c r="BG37" s="70">
        <f t="shared" si="12"/>
        <v>0</v>
      </c>
    </row>
    <row r="38" spans="1:59">
      <c r="A38" s="118"/>
      <c r="B38" s="45" t="s">
        <v>44</v>
      </c>
      <c r="C38" s="46"/>
      <c r="D38" s="4"/>
      <c r="E38" s="39"/>
      <c r="F38" s="47"/>
      <c r="G38" s="17">
        <f t="shared" si="37"/>
        <v>0</v>
      </c>
      <c r="H38" s="4"/>
      <c r="I38" s="39"/>
      <c r="J38" s="47"/>
      <c r="K38" s="17">
        <f t="shared" si="38"/>
        <v>0</v>
      </c>
      <c r="L38" s="4"/>
      <c r="M38" s="39"/>
      <c r="N38" s="47"/>
      <c r="O38" s="17">
        <f t="shared" si="39"/>
        <v>0</v>
      </c>
      <c r="P38" s="4"/>
      <c r="Q38" s="16"/>
      <c r="R38" s="4"/>
      <c r="S38" s="39"/>
      <c r="T38" s="47"/>
      <c r="U38" s="17">
        <f t="shared" si="40"/>
        <v>0</v>
      </c>
      <c r="V38" s="4"/>
      <c r="W38" s="39"/>
      <c r="X38" s="47"/>
      <c r="Y38" s="17">
        <f t="shared" si="41"/>
        <v>0</v>
      </c>
      <c r="Z38" s="4"/>
      <c r="AA38" s="39"/>
      <c r="AB38" s="47"/>
      <c r="AC38" s="17">
        <f t="shared" si="42"/>
        <v>0</v>
      </c>
      <c r="AD38" s="4"/>
      <c r="AE38" s="39"/>
      <c r="AF38" s="47"/>
      <c r="AG38" s="17">
        <f t="shared" si="43"/>
        <v>0</v>
      </c>
      <c r="AH38" s="4"/>
      <c r="AI38" s="16"/>
      <c r="AJ38" s="4"/>
      <c r="AK38" s="39"/>
      <c r="AL38" s="47"/>
      <c r="AM38" s="17">
        <f t="shared" si="44"/>
        <v>0</v>
      </c>
      <c r="AN38" s="4"/>
      <c r="AO38" s="39"/>
      <c r="AP38" s="47"/>
      <c r="AQ38" s="17">
        <f t="shared" si="45"/>
        <v>0</v>
      </c>
      <c r="AR38" s="4"/>
      <c r="AS38" s="39"/>
      <c r="AT38" s="47"/>
      <c r="AU38" s="17">
        <f t="shared" si="46"/>
        <v>0</v>
      </c>
      <c r="AV38" s="4"/>
      <c r="AW38" s="39"/>
      <c r="AX38" s="47"/>
      <c r="AY38" s="17">
        <f t="shared" si="47"/>
        <v>0</v>
      </c>
      <c r="AZ38" s="4"/>
      <c r="BA38" s="16"/>
      <c r="BB38" s="4"/>
      <c r="BC38" s="39"/>
      <c r="BD38" s="47"/>
      <c r="BE38" s="17">
        <f t="shared" si="48"/>
        <v>0</v>
      </c>
      <c r="BF38" s="4"/>
      <c r="BG38" s="17">
        <f t="shared" si="12"/>
        <v>0</v>
      </c>
    </row>
    <row r="39" spans="1:59">
      <c r="A39" s="118"/>
      <c r="B39" s="45" t="s">
        <v>75</v>
      </c>
      <c r="C39" s="46"/>
      <c r="D39" s="4"/>
      <c r="E39" s="39"/>
      <c r="F39" s="47"/>
      <c r="G39" s="17">
        <f t="shared" si="37"/>
        <v>0</v>
      </c>
      <c r="H39" s="4"/>
      <c r="I39" s="39"/>
      <c r="J39" s="47"/>
      <c r="K39" s="17">
        <f t="shared" si="38"/>
        <v>0</v>
      </c>
      <c r="L39" s="4"/>
      <c r="M39" s="39"/>
      <c r="N39" s="47"/>
      <c r="O39" s="17">
        <f t="shared" si="39"/>
        <v>0</v>
      </c>
      <c r="P39" s="4"/>
      <c r="Q39" s="16"/>
      <c r="R39" s="4"/>
      <c r="S39" s="39"/>
      <c r="T39" s="47"/>
      <c r="U39" s="17">
        <f t="shared" si="40"/>
        <v>0</v>
      </c>
      <c r="V39" s="4"/>
      <c r="W39" s="39"/>
      <c r="X39" s="47"/>
      <c r="Y39" s="17">
        <f t="shared" si="41"/>
        <v>0</v>
      </c>
      <c r="Z39" s="4"/>
      <c r="AA39" s="39"/>
      <c r="AB39" s="47"/>
      <c r="AC39" s="17">
        <f t="shared" si="42"/>
        <v>0</v>
      </c>
      <c r="AD39" s="4"/>
      <c r="AE39" s="39"/>
      <c r="AF39" s="47"/>
      <c r="AG39" s="17">
        <f t="shared" si="43"/>
        <v>0</v>
      </c>
      <c r="AH39" s="4"/>
      <c r="AI39" s="16"/>
      <c r="AJ39" s="4"/>
      <c r="AK39" s="39"/>
      <c r="AL39" s="47"/>
      <c r="AM39" s="17">
        <f t="shared" si="44"/>
        <v>0</v>
      </c>
      <c r="AN39" s="4"/>
      <c r="AO39" s="39"/>
      <c r="AP39" s="47"/>
      <c r="AQ39" s="17">
        <f t="shared" si="45"/>
        <v>0</v>
      </c>
      <c r="AR39" s="4"/>
      <c r="AS39" s="39"/>
      <c r="AT39" s="47"/>
      <c r="AU39" s="17">
        <f t="shared" si="46"/>
        <v>0</v>
      </c>
      <c r="AV39" s="4"/>
      <c r="AW39" s="39"/>
      <c r="AX39" s="47"/>
      <c r="AY39" s="17">
        <f t="shared" si="47"/>
        <v>0</v>
      </c>
      <c r="AZ39" s="4"/>
      <c r="BA39" s="16"/>
      <c r="BB39" s="4"/>
      <c r="BC39" s="39"/>
      <c r="BD39" s="47"/>
      <c r="BE39" s="17">
        <f t="shared" si="48"/>
        <v>0</v>
      </c>
      <c r="BF39" s="4"/>
      <c r="BG39" s="17">
        <f t="shared" si="12"/>
        <v>0</v>
      </c>
    </row>
    <row r="40" spans="1:59">
      <c r="A40" s="120"/>
      <c r="B40" s="82" t="s">
        <v>45</v>
      </c>
      <c r="C40" s="83"/>
      <c r="D40" s="84"/>
      <c r="E40" s="67"/>
      <c r="F40" s="68"/>
      <c r="G40" s="71">
        <f t="shared" si="37"/>
        <v>0</v>
      </c>
      <c r="H40" s="4"/>
      <c r="I40" s="67"/>
      <c r="J40" s="68"/>
      <c r="K40" s="71">
        <f t="shared" si="38"/>
        <v>0</v>
      </c>
      <c r="L40" s="4"/>
      <c r="M40" s="67"/>
      <c r="N40" s="68"/>
      <c r="O40" s="71">
        <f t="shared" si="39"/>
        <v>0</v>
      </c>
      <c r="P40" s="4"/>
      <c r="Q40" s="102"/>
      <c r="R40" s="4"/>
      <c r="S40" s="67"/>
      <c r="T40" s="68"/>
      <c r="U40" s="71">
        <f t="shared" si="40"/>
        <v>0</v>
      </c>
      <c r="V40" s="4"/>
      <c r="W40" s="67"/>
      <c r="X40" s="68"/>
      <c r="Y40" s="71">
        <f t="shared" si="41"/>
        <v>0</v>
      </c>
      <c r="Z40" s="4"/>
      <c r="AA40" s="67"/>
      <c r="AB40" s="68"/>
      <c r="AC40" s="71">
        <f t="shared" si="42"/>
        <v>0</v>
      </c>
      <c r="AD40" s="4"/>
      <c r="AE40" s="67"/>
      <c r="AF40" s="68"/>
      <c r="AG40" s="71">
        <f t="shared" si="43"/>
        <v>0</v>
      </c>
      <c r="AH40" s="4"/>
      <c r="AI40" s="16"/>
      <c r="AJ40" s="4"/>
      <c r="AK40" s="67"/>
      <c r="AL40" s="68"/>
      <c r="AM40" s="71">
        <f t="shared" si="44"/>
        <v>0</v>
      </c>
      <c r="AN40" s="4"/>
      <c r="AO40" s="67"/>
      <c r="AP40" s="68"/>
      <c r="AQ40" s="71">
        <f t="shared" si="45"/>
        <v>0</v>
      </c>
      <c r="AR40" s="4"/>
      <c r="AS40" s="67"/>
      <c r="AT40" s="68"/>
      <c r="AU40" s="71">
        <f t="shared" si="46"/>
        <v>0</v>
      </c>
      <c r="AV40" s="4"/>
      <c r="AW40" s="67"/>
      <c r="AX40" s="68"/>
      <c r="AY40" s="71">
        <f t="shared" si="47"/>
        <v>0</v>
      </c>
      <c r="AZ40" s="4"/>
      <c r="BA40" s="102"/>
      <c r="BB40" s="4"/>
      <c r="BC40" s="67"/>
      <c r="BD40" s="68"/>
      <c r="BE40" s="71">
        <f t="shared" si="48"/>
        <v>0</v>
      </c>
      <c r="BF40" s="4"/>
      <c r="BG40" s="71">
        <f t="shared" si="12"/>
        <v>0</v>
      </c>
    </row>
    <row r="41" spans="1:59" ht="12" customHeight="1">
      <c r="A41" s="119" t="s">
        <v>47</v>
      </c>
      <c r="B41" s="1" t="s">
        <v>91</v>
      </c>
      <c r="C41" s="3"/>
      <c r="D41" s="4"/>
      <c r="E41" s="39"/>
      <c r="F41" s="5"/>
      <c r="G41" s="17">
        <f t="shared" ref="G41:G46" si="49">E41+F41</f>
        <v>0</v>
      </c>
      <c r="H41" s="4"/>
      <c r="I41" s="39"/>
      <c r="J41" s="5"/>
      <c r="K41" s="17">
        <f t="shared" si="38"/>
        <v>0</v>
      </c>
      <c r="L41" s="4"/>
      <c r="M41" s="39"/>
      <c r="N41" s="5"/>
      <c r="O41" s="17">
        <f t="shared" si="39"/>
        <v>0</v>
      </c>
      <c r="P41" s="4"/>
      <c r="Q41" s="16"/>
      <c r="R41" s="4"/>
      <c r="S41" s="39"/>
      <c r="T41" s="5"/>
      <c r="U41" s="17">
        <f t="shared" si="40"/>
        <v>0</v>
      </c>
      <c r="V41" s="4"/>
      <c r="W41" s="39"/>
      <c r="X41" s="5"/>
      <c r="Y41" s="17">
        <f t="shared" si="41"/>
        <v>0</v>
      </c>
      <c r="Z41" s="4"/>
      <c r="AA41" s="39"/>
      <c r="AB41" s="5"/>
      <c r="AC41" s="17">
        <f t="shared" si="42"/>
        <v>0</v>
      </c>
      <c r="AD41" s="4"/>
      <c r="AE41" s="39"/>
      <c r="AF41" s="5"/>
      <c r="AG41" s="17">
        <f t="shared" si="43"/>
        <v>0</v>
      </c>
      <c r="AH41" s="4"/>
      <c r="AI41" s="16"/>
      <c r="AJ41" s="4"/>
      <c r="AK41" s="39"/>
      <c r="AL41" s="5"/>
      <c r="AM41" s="17">
        <f t="shared" si="44"/>
        <v>0</v>
      </c>
      <c r="AN41" s="4"/>
      <c r="AO41" s="39"/>
      <c r="AP41" s="5"/>
      <c r="AQ41" s="17">
        <f t="shared" si="45"/>
        <v>0</v>
      </c>
      <c r="AR41" s="4"/>
      <c r="AS41" s="39"/>
      <c r="AT41" s="39"/>
      <c r="AU41" s="17">
        <f t="shared" si="46"/>
        <v>0</v>
      </c>
      <c r="AV41" s="4"/>
      <c r="AW41" s="39"/>
      <c r="AX41" s="5"/>
      <c r="AY41" s="17">
        <f t="shared" si="47"/>
        <v>0</v>
      </c>
      <c r="AZ41" s="4"/>
      <c r="BA41" s="16"/>
      <c r="BB41" s="4"/>
      <c r="BC41" s="39"/>
      <c r="BD41" s="5"/>
      <c r="BE41" s="17">
        <f t="shared" si="48"/>
        <v>0</v>
      </c>
      <c r="BF41" s="4"/>
      <c r="BG41" s="17">
        <f t="shared" si="12"/>
        <v>0</v>
      </c>
    </row>
    <row r="42" spans="1:59">
      <c r="A42" s="119"/>
      <c r="B42" s="1" t="s">
        <v>48</v>
      </c>
      <c r="C42" s="3"/>
      <c r="D42" s="4"/>
      <c r="E42" s="39"/>
      <c r="F42" s="5"/>
      <c r="G42" s="17">
        <f t="shared" si="49"/>
        <v>0</v>
      </c>
      <c r="H42" s="4"/>
      <c r="I42" s="39"/>
      <c r="J42" s="5"/>
      <c r="K42" s="17">
        <f t="shared" si="38"/>
        <v>0</v>
      </c>
      <c r="L42" s="4"/>
      <c r="M42" s="39"/>
      <c r="N42" s="5"/>
      <c r="O42" s="17">
        <f t="shared" si="39"/>
        <v>0</v>
      </c>
      <c r="P42" s="4"/>
      <c r="Q42" s="16"/>
      <c r="R42" s="4"/>
      <c r="S42" s="39"/>
      <c r="T42" s="5"/>
      <c r="U42" s="17">
        <f t="shared" si="40"/>
        <v>0</v>
      </c>
      <c r="V42" s="4"/>
      <c r="W42" s="39"/>
      <c r="X42" s="5"/>
      <c r="Y42" s="17">
        <f t="shared" si="41"/>
        <v>0</v>
      </c>
      <c r="Z42" s="4"/>
      <c r="AA42" s="39"/>
      <c r="AB42" s="5"/>
      <c r="AC42" s="17">
        <f t="shared" si="42"/>
        <v>0</v>
      </c>
      <c r="AD42" s="4"/>
      <c r="AE42" s="39"/>
      <c r="AF42" s="5"/>
      <c r="AG42" s="17">
        <f t="shared" si="43"/>
        <v>0</v>
      </c>
      <c r="AH42" s="4"/>
      <c r="AI42" s="16"/>
      <c r="AJ42" s="4"/>
      <c r="AK42" s="39"/>
      <c r="AL42" s="5"/>
      <c r="AM42" s="17">
        <f t="shared" si="44"/>
        <v>0</v>
      </c>
      <c r="AN42" s="4"/>
      <c r="AO42" s="39"/>
      <c r="AP42" s="5"/>
      <c r="AQ42" s="17">
        <f t="shared" si="45"/>
        <v>0</v>
      </c>
      <c r="AR42" s="4"/>
      <c r="AS42" s="39"/>
      <c r="AT42" s="5"/>
      <c r="AU42" s="17">
        <f t="shared" si="46"/>
        <v>0</v>
      </c>
      <c r="AV42" s="4"/>
      <c r="AW42" s="39"/>
      <c r="AX42" s="5"/>
      <c r="AY42" s="17">
        <f t="shared" si="47"/>
        <v>0</v>
      </c>
      <c r="AZ42" s="4"/>
      <c r="BA42" s="16"/>
      <c r="BB42" s="4"/>
      <c r="BC42" s="39"/>
      <c r="BD42" s="5"/>
      <c r="BE42" s="17">
        <f t="shared" si="48"/>
        <v>0</v>
      </c>
      <c r="BF42" s="4"/>
      <c r="BG42" s="17">
        <f t="shared" si="12"/>
        <v>0</v>
      </c>
    </row>
    <row r="43" spans="1:59">
      <c r="A43" s="119"/>
      <c r="B43" s="1" t="s">
        <v>25</v>
      </c>
      <c r="C43" s="3"/>
      <c r="D43" s="4"/>
      <c r="E43" s="39"/>
      <c r="F43" s="5"/>
      <c r="G43" s="17">
        <f t="shared" si="49"/>
        <v>0</v>
      </c>
      <c r="H43" s="4"/>
      <c r="I43" s="39"/>
      <c r="J43" s="5"/>
      <c r="K43" s="17">
        <f t="shared" si="38"/>
        <v>0</v>
      </c>
      <c r="L43" s="4"/>
      <c r="M43" s="39"/>
      <c r="N43" s="5"/>
      <c r="O43" s="17">
        <f t="shared" si="39"/>
        <v>0</v>
      </c>
      <c r="P43" s="4"/>
      <c r="Q43" s="16"/>
      <c r="R43" s="4"/>
      <c r="S43" s="39"/>
      <c r="T43" s="5"/>
      <c r="U43" s="17">
        <f t="shared" si="40"/>
        <v>0</v>
      </c>
      <c r="V43" s="4"/>
      <c r="W43" s="39"/>
      <c r="X43" s="5"/>
      <c r="Y43" s="17">
        <f t="shared" si="41"/>
        <v>0</v>
      </c>
      <c r="Z43" s="4"/>
      <c r="AA43" s="39"/>
      <c r="AB43" s="5"/>
      <c r="AC43" s="17">
        <f t="shared" si="42"/>
        <v>0</v>
      </c>
      <c r="AD43" s="4"/>
      <c r="AE43" s="39"/>
      <c r="AF43" s="5"/>
      <c r="AG43" s="17">
        <f t="shared" si="43"/>
        <v>0</v>
      </c>
      <c r="AH43" s="4"/>
      <c r="AI43" s="16"/>
      <c r="AJ43" s="4"/>
      <c r="AK43" s="39"/>
      <c r="AL43" s="5"/>
      <c r="AM43" s="17">
        <f t="shared" si="44"/>
        <v>0</v>
      </c>
      <c r="AN43" s="4"/>
      <c r="AO43" s="39"/>
      <c r="AP43" s="5"/>
      <c r="AQ43" s="17">
        <f t="shared" si="45"/>
        <v>0</v>
      </c>
      <c r="AR43" s="4"/>
      <c r="AS43" s="39"/>
      <c r="AT43" s="39"/>
      <c r="AU43" s="17">
        <f t="shared" si="46"/>
        <v>0</v>
      </c>
      <c r="AV43" s="4"/>
      <c r="AW43" s="39"/>
      <c r="AX43" s="5"/>
      <c r="AY43" s="17">
        <f t="shared" si="47"/>
        <v>0</v>
      </c>
      <c r="AZ43" s="4"/>
      <c r="BA43" s="16"/>
      <c r="BB43" s="4"/>
      <c r="BC43" s="39"/>
      <c r="BD43" s="5"/>
      <c r="BE43" s="17">
        <f t="shared" si="48"/>
        <v>0</v>
      </c>
      <c r="BF43" s="4"/>
      <c r="BG43" s="17">
        <f t="shared" si="12"/>
        <v>0</v>
      </c>
    </row>
    <row r="44" spans="1:59">
      <c r="A44" s="119"/>
      <c r="B44" s="1" t="s">
        <v>49</v>
      </c>
      <c r="C44" s="3"/>
      <c r="D44" s="4"/>
      <c r="E44" s="39"/>
      <c r="F44" s="5"/>
      <c r="G44" s="17">
        <f t="shared" si="49"/>
        <v>0</v>
      </c>
      <c r="H44" s="4"/>
      <c r="I44" s="39"/>
      <c r="J44" s="5"/>
      <c r="K44" s="17">
        <f t="shared" si="38"/>
        <v>0</v>
      </c>
      <c r="L44" s="4"/>
      <c r="M44" s="39"/>
      <c r="N44" s="5"/>
      <c r="O44" s="17">
        <f t="shared" si="39"/>
        <v>0</v>
      </c>
      <c r="P44" s="4"/>
      <c r="Q44" s="16"/>
      <c r="R44" s="4"/>
      <c r="S44" s="39"/>
      <c r="T44" s="5"/>
      <c r="U44" s="17">
        <f t="shared" si="40"/>
        <v>0</v>
      </c>
      <c r="V44" s="4"/>
      <c r="W44" s="39"/>
      <c r="X44" s="5"/>
      <c r="Y44" s="17">
        <f t="shared" si="41"/>
        <v>0</v>
      </c>
      <c r="Z44" s="4"/>
      <c r="AA44" s="39"/>
      <c r="AB44" s="5"/>
      <c r="AC44" s="17">
        <f t="shared" si="42"/>
        <v>0</v>
      </c>
      <c r="AD44" s="4"/>
      <c r="AE44" s="39"/>
      <c r="AF44" s="5"/>
      <c r="AG44" s="17">
        <f t="shared" si="43"/>
        <v>0</v>
      </c>
      <c r="AH44" s="4"/>
      <c r="AI44" s="16"/>
      <c r="AJ44" s="4"/>
      <c r="AK44" s="39"/>
      <c r="AL44" s="5"/>
      <c r="AM44" s="17">
        <f t="shared" si="44"/>
        <v>0</v>
      </c>
      <c r="AN44" s="4"/>
      <c r="AO44" s="39"/>
      <c r="AP44" s="5"/>
      <c r="AQ44" s="17">
        <f t="shared" si="45"/>
        <v>0</v>
      </c>
      <c r="AR44" s="4"/>
      <c r="AS44" s="39"/>
      <c r="AT44" s="5"/>
      <c r="AU44" s="17">
        <f t="shared" si="46"/>
        <v>0</v>
      </c>
      <c r="AV44" s="4"/>
      <c r="AW44" s="39"/>
      <c r="AX44" s="5"/>
      <c r="AY44" s="17">
        <f t="shared" si="47"/>
        <v>0</v>
      </c>
      <c r="AZ44" s="4"/>
      <c r="BA44" s="16"/>
      <c r="BB44" s="4"/>
      <c r="BC44" s="39"/>
      <c r="BD44" s="5"/>
      <c r="BE44" s="17">
        <f t="shared" si="48"/>
        <v>0</v>
      </c>
      <c r="BF44" s="4"/>
      <c r="BG44" s="17">
        <f t="shared" si="12"/>
        <v>0</v>
      </c>
    </row>
    <row r="45" spans="1:59">
      <c r="A45" s="119"/>
      <c r="B45" s="1" t="s">
        <v>50</v>
      </c>
      <c r="C45" s="3"/>
      <c r="D45" s="4"/>
      <c r="E45" s="39"/>
      <c r="F45" s="5"/>
      <c r="G45" s="17">
        <f t="shared" si="49"/>
        <v>0</v>
      </c>
      <c r="H45" s="4"/>
      <c r="I45" s="39"/>
      <c r="J45" s="5"/>
      <c r="K45" s="17">
        <f t="shared" si="38"/>
        <v>0</v>
      </c>
      <c r="L45" s="4"/>
      <c r="M45" s="39"/>
      <c r="N45" s="5"/>
      <c r="O45" s="17">
        <f t="shared" si="39"/>
        <v>0</v>
      </c>
      <c r="P45" s="4"/>
      <c r="Q45" s="16"/>
      <c r="R45" s="4"/>
      <c r="S45" s="39"/>
      <c r="T45" s="5"/>
      <c r="U45" s="17">
        <f t="shared" si="40"/>
        <v>0</v>
      </c>
      <c r="V45" s="4"/>
      <c r="W45" s="39"/>
      <c r="X45" s="5"/>
      <c r="Y45" s="17">
        <f t="shared" si="41"/>
        <v>0</v>
      </c>
      <c r="Z45" s="4"/>
      <c r="AA45" s="39"/>
      <c r="AB45" s="5"/>
      <c r="AC45" s="17">
        <f t="shared" si="42"/>
        <v>0</v>
      </c>
      <c r="AD45" s="4"/>
      <c r="AE45" s="39"/>
      <c r="AF45" s="5"/>
      <c r="AG45" s="17">
        <f t="shared" si="43"/>
        <v>0</v>
      </c>
      <c r="AH45" s="4"/>
      <c r="AI45" s="16"/>
      <c r="AJ45" s="4"/>
      <c r="AK45" s="39"/>
      <c r="AL45" s="5"/>
      <c r="AM45" s="17">
        <f t="shared" si="44"/>
        <v>0</v>
      </c>
      <c r="AN45" s="4"/>
      <c r="AO45" s="39"/>
      <c r="AP45" s="5"/>
      <c r="AQ45" s="17">
        <f t="shared" si="45"/>
        <v>0</v>
      </c>
      <c r="AR45" s="4"/>
      <c r="AS45" s="39"/>
      <c r="AT45" s="5"/>
      <c r="AU45" s="17">
        <f t="shared" si="46"/>
        <v>0</v>
      </c>
      <c r="AV45" s="4"/>
      <c r="AW45" s="39"/>
      <c r="AX45" s="5"/>
      <c r="AY45" s="17">
        <f t="shared" si="47"/>
        <v>0</v>
      </c>
      <c r="AZ45" s="4"/>
      <c r="BA45" s="16"/>
      <c r="BB45" s="4"/>
      <c r="BC45" s="39"/>
      <c r="BD45" s="5"/>
      <c r="BE45" s="17">
        <f t="shared" si="48"/>
        <v>0</v>
      </c>
      <c r="BF45" s="4"/>
      <c r="BG45" s="17">
        <f t="shared" si="12"/>
        <v>0</v>
      </c>
    </row>
    <row r="46" spans="1:59">
      <c r="A46" s="119"/>
      <c r="B46" s="1" t="s">
        <v>51</v>
      </c>
      <c r="C46" s="3"/>
      <c r="D46" s="4"/>
      <c r="E46" s="39"/>
      <c r="F46" s="5"/>
      <c r="G46" s="17">
        <f t="shared" si="49"/>
        <v>0</v>
      </c>
      <c r="H46" s="4"/>
      <c r="I46" s="39"/>
      <c r="J46" s="5"/>
      <c r="K46" s="17">
        <f t="shared" si="38"/>
        <v>0</v>
      </c>
      <c r="L46" s="4"/>
      <c r="M46" s="39"/>
      <c r="N46" s="5"/>
      <c r="O46" s="17">
        <f t="shared" si="39"/>
        <v>0</v>
      </c>
      <c r="P46" s="4"/>
      <c r="Q46" s="16"/>
      <c r="R46" s="4"/>
      <c r="S46" s="39"/>
      <c r="T46" s="5"/>
      <c r="U46" s="17">
        <f t="shared" si="40"/>
        <v>0</v>
      </c>
      <c r="V46" s="4"/>
      <c r="W46" s="39"/>
      <c r="X46" s="5"/>
      <c r="Y46" s="17">
        <f t="shared" si="41"/>
        <v>0</v>
      </c>
      <c r="Z46" s="4"/>
      <c r="AA46" s="39"/>
      <c r="AB46" s="5"/>
      <c r="AC46" s="17">
        <f t="shared" si="42"/>
        <v>0</v>
      </c>
      <c r="AD46" s="4"/>
      <c r="AE46" s="39"/>
      <c r="AF46" s="5"/>
      <c r="AG46" s="17">
        <f t="shared" si="43"/>
        <v>0</v>
      </c>
      <c r="AH46" s="4"/>
      <c r="AI46" s="16"/>
      <c r="AJ46" s="4"/>
      <c r="AK46" s="39"/>
      <c r="AL46" s="5"/>
      <c r="AM46" s="17">
        <f t="shared" si="44"/>
        <v>0</v>
      </c>
      <c r="AN46" s="4"/>
      <c r="AO46" s="39"/>
      <c r="AP46" s="5"/>
      <c r="AQ46" s="17">
        <f t="shared" si="45"/>
        <v>0</v>
      </c>
      <c r="AR46" s="4"/>
      <c r="AS46" s="39"/>
      <c r="AT46" s="5"/>
      <c r="AU46" s="17">
        <f t="shared" si="46"/>
        <v>0</v>
      </c>
      <c r="AV46" s="4"/>
      <c r="AW46" s="39"/>
      <c r="AX46" s="5"/>
      <c r="AY46" s="17">
        <f t="shared" si="47"/>
        <v>0</v>
      </c>
      <c r="AZ46" s="4"/>
      <c r="BA46" s="16"/>
      <c r="BB46" s="4"/>
      <c r="BC46" s="39"/>
      <c r="BD46" s="5"/>
      <c r="BE46" s="17">
        <f t="shared" si="48"/>
        <v>0</v>
      </c>
      <c r="BF46" s="4"/>
      <c r="BG46" s="17">
        <f t="shared" si="12"/>
        <v>0</v>
      </c>
    </row>
    <row r="47" spans="1:59">
      <c r="A47" s="117" t="s">
        <v>52</v>
      </c>
      <c r="B47" s="79" t="s">
        <v>53</v>
      </c>
      <c r="C47" s="85"/>
      <c r="D47" s="81"/>
      <c r="E47" s="64"/>
      <c r="F47" s="65"/>
      <c r="G47" s="70">
        <f>E47+F47</f>
        <v>0</v>
      </c>
      <c r="H47" s="4"/>
      <c r="I47" s="64"/>
      <c r="J47" s="65"/>
      <c r="K47" s="70">
        <f>I47+J47</f>
        <v>0</v>
      </c>
      <c r="L47" s="4"/>
      <c r="M47" s="64"/>
      <c r="N47" s="65"/>
      <c r="O47" s="70">
        <f>M47+N47</f>
        <v>0</v>
      </c>
      <c r="P47" s="4"/>
      <c r="Q47" s="101"/>
      <c r="R47" s="4"/>
      <c r="S47" s="64"/>
      <c r="T47" s="65"/>
      <c r="U47" s="70">
        <f>S47+T47</f>
        <v>0</v>
      </c>
      <c r="V47" s="4"/>
      <c r="W47" s="64"/>
      <c r="X47" s="65"/>
      <c r="Y47" s="70">
        <f>W47+X47</f>
        <v>0</v>
      </c>
      <c r="Z47" s="4"/>
      <c r="AA47" s="64"/>
      <c r="AB47" s="65"/>
      <c r="AC47" s="70">
        <f>AA47+AB47</f>
        <v>0</v>
      </c>
      <c r="AD47" s="4"/>
      <c r="AE47" s="64"/>
      <c r="AF47" s="65"/>
      <c r="AG47" s="70">
        <f>AE47+AF47</f>
        <v>0</v>
      </c>
      <c r="AH47" s="4"/>
      <c r="AI47" s="16"/>
      <c r="AJ47" s="4"/>
      <c r="AK47" s="64"/>
      <c r="AL47" s="65"/>
      <c r="AM47" s="70">
        <f>AK47+AL47</f>
        <v>0</v>
      </c>
      <c r="AN47" s="4"/>
      <c r="AO47" s="64"/>
      <c r="AP47" s="65"/>
      <c r="AQ47" s="70">
        <f>AO47+AP47</f>
        <v>0</v>
      </c>
      <c r="AR47" s="4"/>
      <c r="AS47" s="64"/>
      <c r="AT47" s="65"/>
      <c r="AU47" s="70">
        <f>AS47+AT47</f>
        <v>0</v>
      </c>
      <c r="AV47" s="4"/>
      <c r="AW47" s="64"/>
      <c r="AX47" s="65"/>
      <c r="AY47" s="70">
        <f>AW47+AX47</f>
        <v>0</v>
      </c>
      <c r="AZ47" s="4"/>
      <c r="BA47" s="101"/>
      <c r="BB47" s="4"/>
      <c r="BC47" s="64"/>
      <c r="BD47" s="65"/>
      <c r="BE47" s="70">
        <f>BC47+BD47</f>
        <v>0</v>
      </c>
      <c r="BF47" s="4"/>
      <c r="BG47" s="70">
        <f t="shared" si="12"/>
        <v>0</v>
      </c>
    </row>
    <row r="48" spans="1:59">
      <c r="A48" s="118"/>
      <c r="B48" s="45" t="s">
        <v>54</v>
      </c>
      <c r="C48" s="86"/>
      <c r="D48" s="4"/>
      <c r="E48" s="39"/>
      <c r="F48" s="47"/>
      <c r="G48" s="17">
        <f>E48+F48</f>
        <v>0</v>
      </c>
      <c r="H48" s="4"/>
      <c r="I48" s="39"/>
      <c r="J48" s="47"/>
      <c r="K48" s="17">
        <f>I48+J48</f>
        <v>0</v>
      </c>
      <c r="L48" s="4"/>
      <c r="M48" s="39"/>
      <c r="N48" s="47"/>
      <c r="O48" s="17">
        <f>M48+N48</f>
        <v>0</v>
      </c>
      <c r="P48" s="4"/>
      <c r="Q48" s="16"/>
      <c r="R48" s="4"/>
      <c r="S48" s="39"/>
      <c r="T48" s="47"/>
      <c r="U48" s="17">
        <f>S48+T48</f>
        <v>0</v>
      </c>
      <c r="V48" s="4"/>
      <c r="W48" s="39"/>
      <c r="X48" s="47"/>
      <c r="Y48" s="17">
        <f>W48+X48</f>
        <v>0</v>
      </c>
      <c r="Z48" s="4"/>
      <c r="AA48" s="39"/>
      <c r="AB48" s="47"/>
      <c r="AC48" s="17">
        <f>AA48+AB48</f>
        <v>0</v>
      </c>
      <c r="AD48" s="4"/>
      <c r="AE48" s="39"/>
      <c r="AF48" s="47"/>
      <c r="AG48" s="17">
        <f>AE48+AF48</f>
        <v>0</v>
      </c>
      <c r="AH48" s="4"/>
      <c r="AI48" s="16"/>
      <c r="AJ48" s="4"/>
      <c r="AK48" s="39"/>
      <c r="AL48" s="47"/>
      <c r="AM48" s="17">
        <f>AK48+AL48</f>
        <v>0</v>
      </c>
      <c r="AN48" s="4"/>
      <c r="AO48" s="39"/>
      <c r="AP48" s="47"/>
      <c r="AQ48" s="17">
        <f>AO48+AP48</f>
        <v>0</v>
      </c>
      <c r="AR48" s="4"/>
      <c r="AS48" s="39"/>
      <c r="AT48" s="47"/>
      <c r="AU48" s="17">
        <f>AS48+AT48</f>
        <v>0</v>
      </c>
      <c r="AV48" s="4"/>
      <c r="AW48" s="39"/>
      <c r="AX48" s="47"/>
      <c r="AY48" s="17">
        <f>AW48+AX48</f>
        <v>0</v>
      </c>
      <c r="AZ48" s="4"/>
      <c r="BA48" s="16"/>
      <c r="BB48" s="4"/>
      <c r="BC48" s="39"/>
      <c r="BD48" s="47"/>
      <c r="BE48" s="17">
        <f>BC48+BD48</f>
        <v>0</v>
      </c>
      <c r="BF48" s="4"/>
      <c r="BG48" s="17">
        <f t="shared" si="12"/>
        <v>0</v>
      </c>
    </row>
    <row r="49" spans="1:59">
      <c r="A49" s="118"/>
      <c r="B49" s="45" t="s">
        <v>55</v>
      </c>
      <c r="C49" s="86"/>
      <c r="D49" s="4"/>
      <c r="E49" s="39"/>
      <c r="F49" s="47"/>
      <c r="G49" s="17">
        <f>E49+F49</f>
        <v>0</v>
      </c>
      <c r="H49" s="4"/>
      <c r="I49" s="39"/>
      <c r="J49" s="47"/>
      <c r="K49" s="17">
        <f>I49+J49</f>
        <v>0</v>
      </c>
      <c r="L49" s="4"/>
      <c r="M49" s="39"/>
      <c r="N49" s="47"/>
      <c r="O49" s="17">
        <f>M49+N49</f>
        <v>0</v>
      </c>
      <c r="P49" s="4"/>
      <c r="Q49" s="16"/>
      <c r="R49" s="4"/>
      <c r="S49" s="39"/>
      <c r="T49" s="47"/>
      <c r="U49" s="17">
        <f>S49+T49</f>
        <v>0</v>
      </c>
      <c r="V49" s="4"/>
      <c r="W49" s="39"/>
      <c r="X49" s="47"/>
      <c r="Y49" s="17">
        <f>W49+X49</f>
        <v>0</v>
      </c>
      <c r="Z49" s="4"/>
      <c r="AA49" s="39"/>
      <c r="AB49" s="47"/>
      <c r="AC49" s="17">
        <f>AA49+AB49</f>
        <v>0</v>
      </c>
      <c r="AD49" s="4"/>
      <c r="AE49" s="39"/>
      <c r="AF49" s="47"/>
      <c r="AG49" s="17">
        <f>AE49+AF49</f>
        <v>0</v>
      </c>
      <c r="AH49" s="4"/>
      <c r="AI49" s="16"/>
      <c r="AJ49" s="4"/>
      <c r="AK49" s="39"/>
      <c r="AL49" s="47"/>
      <c r="AM49" s="17">
        <f>AK49+AL49</f>
        <v>0</v>
      </c>
      <c r="AN49" s="4"/>
      <c r="AO49" s="39"/>
      <c r="AP49" s="47"/>
      <c r="AQ49" s="17">
        <f>AO49+AP49</f>
        <v>0</v>
      </c>
      <c r="AR49" s="4"/>
      <c r="AS49" s="39"/>
      <c r="AT49" s="47"/>
      <c r="AU49" s="17">
        <f>AS49+AT49</f>
        <v>0</v>
      </c>
      <c r="AV49" s="4"/>
      <c r="AW49" s="39"/>
      <c r="AX49" s="47"/>
      <c r="AY49" s="17">
        <f>AW49+AX49</f>
        <v>0</v>
      </c>
      <c r="AZ49" s="4"/>
      <c r="BA49" s="16"/>
      <c r="BB49" s="4"/>
      <c r="BC49" s="39"/>
      <c r="BD49" s="47"/>
      <c r="BE49" s="17">
        <f>BC49+BD49</f>
        <v>0</v>
      </c>
      <c r="BF49" s="4"/>
      <c r="BG49" s="17">
        <f t="shared" si="12"/>
        <v>0</v>
      </c>
    </row>
    <row r="50" spans="1:59">
      <c r="A50" s="118"/>
      <c r="B50" s="45" t="s">
        <v>56</v>
      </c>
      <c r="C50" s="86"/>
      <c r="D50" s="4"/>
      <c r="E50" s="39"/>
      <c r="F50" s="47"/>
      <c r="G50" s="17">
        <f>E50+F50</f>
        <v>0</v>
      </c>
      <c r="H50" s="4"/>
      <c r="I50" s="39"/>
      <c r="J50" s="47"/>
      <c r="K50" s="17">
        <f>I50+J50</f>
        <v>0</v>
      </c>
      <c r="L50" s="4"/>
      <c r="M50" s="39"/>
      <c r="N50" s="47"/>
      <c r="O50" s="17">
        <f>M50+N50</f>
        <v>0</v>
      </c>
      <c r="P50" s="4"/>
      <c r="Q50" s="16"/>
      <c r="R50" s="4"/>
      <c r="S50" s="39"/>
      <c r="T50" s="47"/>
      <c r="U50" s="17">
        <f>S50+T50</f>
        <v>0</v>
      </c>
      <c r="V50" s="4"/>
      <c r="W50" s="39"/>
      <c r="X50" s="47"/>
      <c r="Y50" s="17">
        <f>W50+X50</f>
        <v>0</v>
      </c>
      <c r="Z50" s="4"/>
      <c r="AA50" s="39"/>
      <c r="AB50" s="47"/>
      <c r="AC50" s="17">
        <f>AA50+AB50</f>
        <v>0</v>
      </c>
      <c r="AD50" s="4"/>
      <c r="AE50" s="39"/>
      <c r="AF50" s="47"/>
      <c r="AG50" s="17">
        <f>AE50+AF50</f>
        <v>0</v>
      </c>
      <c r="AH50" s="4"/>
      <c r="AI50" s="16"/>
      <c r="AJ50" s="4"/>
      <c r="AK50" s="39"/>
      <c r="AL50" s="47"/>
      <c r="AM50" s="17">
        <f>AK50+AL50</f>
        <v>0</v>
      </c>
      <c r="AN50" s="4"/>
      <c r="AO50" s="39"/>
      <c r="AP50" s="47"/>
      <c r="AQ50" s="17">
        <f>AO50+AP50</f>
        <v>0</v>
      </c>
      <c r="AR50" s="4"/>
      <c r="AS50" s="39"/>
      <c r="AT50" s="47"/>
      <c r="AU50" s="17">
        <f>AS50+AT50</f>
        <v>0</v>
      </c>
      <c r="AV50" s="4"/>
      <c r="AW50" s="39"/>
      <c r="AX50" s="47"/>
      <c r="AY50" s="17">
        <f>AW50+AX50</f>
        <v>0</v>
      </c>
      <c r="AZ50" s="4"/>
      <c r="BA50" s="16"/>
      <c r="BB50" s="4"/>
      <c r="BC50" s="39"/>
      <c r="BD50" s="47"/>
      <c r="BE50" s="17">
        <f>BC50+BD50</f>
        <v>0</v>
      </c>
      <c r="BF50" s="4"/>
      <c r="BG50" s="17">
        <f t="shared" si="12"/>
        <v>0</v>
      </c>
    </row>
    <row r="51" spans="1:59">
      <c r="A51" s="118"/>
      <c r="B51" s="45" t="s">
        <v>57</v>
      </c>
      <c r="C51" s="86"/>
      <c r="D51" s="4"/>
      <c r="E51" s="39"/>
      <c r="F51" s="47"/>
      <c r="G51" s="17">
        <f t="shared" ref="G51:G67" si="50">E51+F51</f>
        <v>0</v>
      </c>
      <c r="H51" s="4"/>
      <c r="I51" s="39"/>
      <c r="J51" s="47"/>
      <c r="K51" s="17">
        <f t="shared" ref="K51:K67" si="51">I51+J51</f>
        <v>0</v>
      </c>
      <c r="L51" s="4"/>
      <c r="M51" s="39"/>
      <c r="N51" s="47"/>
      <c r="O51" s="17">
        <f t="shared" ref="O51:O67" si="52">M51+N51</f>
        <v>0</v>
      </c>
      <c r="P51" s="4"/>
      <c r="Q51" s="16"/>
      <c r="R51" s="4"/>
      <c r="S51" s="39"/>
      <c r="T51" s="47"/>
      <c r="U51" s="17">
        <f t="shared" ref="U51:U67" si="53">S51+T51</f>
        <v>0</v>
      </c>
      <c r="V51" s="4"/>
      <c r="W51" s="39"/>
      <c r="X51" s="47"/>
      <c r="Y51" s="17">
        <f t="shared" ref="Y51:Y67" si="54">W51+X51</f>
        <v>0</v>
      </c>
      <c r="Z51" s="4"/>
      <c r="AA51" s="39"/>
      <c r="AB51" s="47"/>
      <c r="AC51" s="17">
        <f t="shared" ref="AC51:AC67" si="55">AA51+AB51</f>
        <v>0</v>
      </c>
      <c r="AD51" s="4"/>
      <c r="AE51" s="39"/>
      <c r="AF51" s="47"/>
      <c r="AG51" s="17">
        <f t="shared" ref="AG51:AG67" si="56">AE51+AF51</f>
        <v>0</v>
      </c>
      <c r="AH51" s="4"/>
      <c r="AI51" s="16"/>
      <c r="AJ51" s="4"/>
      <c r="AK51" s="39"/>
      <c r="AL51" s="47"/>
      <c r="AM51" s="17">
        <f t="shared" ref="AM51:AM67" si="57">AK51+AL51</f>
        <v>0</v>
      </c>
      <c r="AN51" s="4"/>
      <c r="AO51" s="39"/>
      <c r="AP51" s="47"/>
      <c r="AQ51" s="17">
        <f t="shared" ref="AQ51:AQ67" si="58">AO51+AP51</f>
        <v>0</v>
      </c>
      <c r="AR51" s="4"/>
      <c r="AS51" s="39"/>
      <c r="AT51" s="47"/>
      <c r="AU51" s="17">
        <f t="shared" ref="AU51:AU67" si="59">AS51+AT51</f>
        <v>0</v>
      </c>
      <c r="AV51" s="4"/>
      <c r="AW51" s="39"/>
      <c r="AX51" s="47"/>
      <c r="AY51" s="17">
        <f t="shared" ref="AY51:AY67" si="60">AW51+AX51</f>
        <v>0</v>
      </c>
      <c r="AZ51" s="4"/>
      <c r="BA51" s="16"/>
      <c r="BB51" s="4"/>
      <c r="BC51" s="39"/>
      <c r="BD51" s="47"/>
      <c r="BE51" s="17">
        <f t="shared" ref="BE51:BE67" si="61">BC51+BD51</f>
        <v>0</v>
      </c>
      <c r="BF51" s="4"/>
      <c r="BG51" s="17">
        <f t="shared" si="12"/>
        <v>0</v>
      </c>
    </row>
    <row r="52" spans="1:59">
      <c r="A52" s="118"/>
      <c r="B52" s="45" t="s">
        <v>58</v>
      </c>
      <c r="C52" s="46"/>
      <c r="D52" s="4"/>
      <c r="E52" s="39"/>
      <c r="F52" s="47"/>
      <c r="G52" s="17">
        <f t="shared" si="50"/>
        <v>0</v>
      </c>
      <c r="H52" s="4"/>
      <c r="I52" s="39"/>
      <c r="J52" s="47"/>
      <c r="K52" s="17">
        <f t="shared" si="51"/>
        <v>0</v>
      </c>
      <c r="L52" s="4"/>
      <c r="M52" s="39"/>
      <c r="N52" s="47"/>
      <c r="O52" s="17">
        <f t="shared" si="52"/>
        <v>0</v>
      </c>
      <c r="P52" s="4"/>
      <c r="Q52" s="16"/>
      <c r="R52" s="4"/>
      <c r="S52" s="39"/>
      <c r="T52" s="47"/>
      <c r="U52" s="17">
        <f t="shared" si="53"/>
        <v>0</v>
      </c>
      <c r="V52" s="4"/>
      <c r="W52" s="39"/>
      <c r="X52" s="47"/>
      <c r="Y52" s="17">
        <f t="shared" si="54"/>
        <v>0</v>
      </c>
      <c r="Z52" s="4"/>
      <c r="AA52" s="39"/>
      <c r="AB52" s="47"/>
      <c r="AC52" s="17">
        <f t="shared" si="55"/>
        <v>0</v>
      </c>
      <c r="AD52" s="4"/>
      <c r="AE52" s="39"/>
      <c r="AF52" s="47"/>
      <c r="AG52" s="17">
        <f t="shared" si="56"/>
        <v>0</v>
      </c>
      <c r="AH52" s="4"/>
      <c r="AI52" s="16"/>
      <c r="AJ52" s="4"/>
      <c r="AK52" s="39"/>
      <c r="AL52" s="47"/>
      <c r="AM52" s="17">
        <f t="shared" si="57"/>
        <v>0</v>
      </c>
      <c r="AN52" s="4"/>
      <c r="AO52" s="39"/>
      <c r="AP52" s="47"/>
      <c r="AQ52" s="17">
        <f t="shared" si="58"/>
        <v>0</v>
      </c>
      <c r="AR52" s="4"/>
      <c r="AS52" s="39"/>
      <c r="AT52" s="47"/>
      <c r="AU52" s="17">
        <f t="shared" si="59"/>
        <v>0</v>
      </c>
      <c r="AV52" s="4"/>
      <c r="AW52" s="39"/>
      <c r="AX52" s="47"/>
      <c r="AY52" s="17">
        <f t="shared" si="60"/>
        <v>0</v>
      </c>
      <c r="AZ52" s="4"/>
      <c r="BA52" s="16"/>
      <c r="BB52" s="4"/>
      <c r="BC52" s="39"/>
      <c r="BD52" s="47"/>
      <c r="BE52" s="17">
        <f t="shared" si="61"/>
        <v>0</v>
      </c>
      <c r="BF52" s="4"/>
      <c r="BG52" s="17">
        <f t="shared" si="12"/>
        <v>0</v>
      </c>
    </row>
    <row r="53" spans="1:59">
      <c r="A53" s="118"/>
      <c r="B53" s="45" t="s">
        <v>59</v>
      </c>
      <c r="C53" s="86"/>
      <c r="D53" s="4"/>
      <c r="E53" s="39"/>
      <c r="F53" s="47"/>
      <c r="G53" s="17">
        <f t="shared" si="50"/>
        <v>0</v>
      </c>
      <c r="H53" s="4"/>
      <c r="I53" s="39"/>
      <c r="J53" s="47"/>
      <c r="K53" s="17">
        <f t="shared" si="51"/>
        <v>0</v>
      </c>
      <c r="L53" s="4"/>
      <c r="M53" s="39"/>
      <c r="N53" s="47"/>
      <c r="O53" s="17">
        <f t="shared" si="52"/>
        <v>0</v>
      </c>
      <c r="P53" s="4"/>
      <c r="Q53" s="16"/>
      <c r="R53" s="4"/>
      <c r="S53" s="39"/>
      <c r="T53" s="47"/>
      <c r="U53" s="17">
        <f t="shared" si="53"/>
        <v>0</v>
      </c>
      <c r="V53" s="4"/>
      <c r="W53" s="39"/>
      <c r="X53" s="47"/>
      <c r="Y53" s="17">
        <f t="shared" si="54"/>
        <v>0</v>
      </c>
      <c r="Z53" s="4"/>
      <c r="AA53" s="39"/>
      <c r="AB53" s="47"/>
      <c r="AC53" s="17">
        <f t="shared" si="55"/>
        <v>0</v>
      </c>
      <c r="AD53" s="4"/>
      <c r="AE53" s="39"/>
      <c r="AF53" s="47"/>
      <c r="AG53" s="17">
        <f t="shared" si="56"/>
        <v>0</v>
      </c>
      <c r="AH53" s="4"/>
      <c r="AI53" s="16"/>
      <c r="AJ53" s="4"/>
      <c r="AK53" s="39"/>
      <c r="AL53" s="47"/>
      <c r="AM53" s="17">
        <f t="shared" si="57"/>
        <v>0</v>
      </c>
      <c r="AN53" s="4"/>
      <c r="AO53" s="39"/>
      <c r="AP53" s="47"/>
      <c r="AQ53" s="17">
        <f t="shared" si="58"/>
        <v>0</v>
      </c>
      <c r="AR53" s="4"/>
      <c r="AS53" s="39"/>
      <c r="AT53" s="47"/>
      <c r="AU53" s="17">
        <f t="shared" si="59"/>
        <v>0</v>
      </c>
      <c r="AV53" s="4"/>
      <c r="AW53" s="39"/>
      <c r="AX53" s="47"/>
      <c r="AY53" s="17">
        <f t="shared" si="60"/>
        <v>0</v>
      </c>
      <c r="AZ53" s="4"/>
      <c r="BA53" s="16"/>
      <c r="BB53" s="4"/>
      <c r="BC53" s="39"/>
      <c r="BD53" s="47"/>
      <c r="BE53" s="17">
        <f t="shared" si="61"/>
        <v>0</v>
      </c>
      <c r="BF53" s="4"/>
      <c r="BG53" s="17">
        <f t="shared" si="12"/>
        <v>0</v>
      </c>
    </row>
    <row r="54" spans="1:59">
      <c r="A54" s="118"/>
      <c r="B54" s="45" t="s">
        <v>60</v>
      </c>
      <c r="C54" s="86"/>
      <c r="D54" s="4"/>
      <c r="E54" s="39"/>
      <c r="F54" s="47"/>
      <c r="G54" s="17">
        <f t="shared" si="50"/>
        <v>0</v>
      </c>
      <c r="H54" s="4"/>
      <c r="I54" s="39"/>
      <c r="J54" s="47"/>
      <c r="K54" s="17">
        <f t="shared" si="51"/>
        <v>0</v>
      </c>
      <c r="L54" s="4"/>
      <c r="M54" s="39"/>
      <c r="N54" s="47"/>
      <c r="O54" s="17">
        <f t="shared" si="52"/>
        <v>0</v>
      </c>
      <c r="P54" s="4"/>
      <c r="Q54" s="16"/>
      <c r="R54" s="4"/>
      <c r="S54" s="39"/>
      <c r="T54" s="47"/>
      <c r="U54" s="17">
        <f t="shared" si="53"/>
        <v>0</v>
      </c>
      <c r="V54" s="4"/>
      <c r="W54" s="39"/>
      <c r="X54" s="47"/>
      <c r="Y54" s="17">
        <f t="shared" si="54"/>
        <v>0</v>
      </c>
      <c r="Z54" s="4"/>
      <c r="AA54" s="39"/>
      <c r="AB54" s="47"/>
      <c r="AC54" s="17">
        <f t="shared" si="55"/>
        <v>0</v>
      </c>
      <c r="AD54" s="4"/>
      <c r="AE54" s="39"/>
      <c r="AF54" s="47"/>
      <c r="AG54" s="17">
        <f t="shared" si="56"/>
        <v>0</v>
      </c>
      <c r="AH54" s="4"/>
      <c r="AI54" s="16"/>
      <c r="AJ54" s="4"/>
      <c r="AK54" s="39"/>
      <c r="AL54" s="47"/>
      <c r="AM54" s="17">
        <f t="shared" si="57"/>
        <v>0</v>
      </c>
      <c r="AN54" s="4"/>
      <c r="AO54" s="39"/>
      <c r="AP54" s="47"/>
      <c r="AQ54" s="17">
        <f t="shared" si="58"/>
        <v>0</v>
      </c>
      <c r="AR54" s="4"/>
      <c r="AS54" s="39"/>
      <c r="AT54" s="47"/>
      <c r="AU54" s="17">
        <f t="shared" si="59"/>
        <v>0</v>
      </c>
      <c r="AV54" s="4"/>
      <c r="AW54" s="39"/>
      <c r="AX54" s="47"/>
      <c r="AY54" s="17">
        <f t="shared" si="60"/>
        <v>0</v>
      </c>
      <c r="AZ54" s="4"/>
      <c r="BA54" s="16"/>
      <c r="BB54" s="4"/>
      <c r="BC54" s="39"/>
      <c r="BD54" s="47"/>
      <c r="BE54" s="17">
        <f t="shared" si="61"/>
        <v>0</v>
      </c>
      <c r="BF54" s="4"/>
      <c r="BG54" s="17">
        <f t="shared" si="12"/>
        <v>0</v>
      </c>
    </row>
    <row r="55" spans="1:59">
      <c r="A55" s="118"/>
      <c r="B55" s="45" t="s">
        <v>61</v>
      </c>
      <c r="C55" s="86"/>
      <c r="D55" s="4"/>
      <c r="E55" s="39"/>
      <c r="F55" s="47"/>
      <c r="G55" s="17">
        <f t="shared" si="50"/>
        <v>0</v>
      </c>
      <c r="H55" s="4"/>
      <c r="I55" s="39"/>
      <c r="J55" s="47"/>
      <c r="K55" s="17">
        <f t="shared" si="51"/>
        <v>0</v>
      </c>
      <c r="L55" s="4"/>
      <c r="M55" s="39"/>
      <c r="N55" s="47"/>
      <c r="O55" s="17">
        <f t="shared" si="52"/>
        <v>0</v>
      </c>
      <c r="P55" s="4"/>
      <c r="Q55" s="16"/>
      <c r="R55" s="4"/>
      <c r="S55" s="39"/>
      <c r="T55" s="47"/>
      <c r="U55" s="17">
        <f t="shared" si="53"/>
        <v>0</v>
      </c>
      <c r="V55" s="4"/>
      <c r="W55" s="39"/>
      <c r="X55" s="47"/>
      <c r="Y55" s="17">
        <f t="shared" si="54"/>
        <v>0</v>
      </c>
      <c r="Z55" s="4"/>
      <c r="AA55" s="39"/>
      <c r="AB55" s="47"/>
      <c r="AC55" s="17">
        <f t="shared" si="55"/>
        <v>0</v>
      </c>
      <c r="AD55" s="4"/>
      <c r="AE55" s="39"/>
      <c r="AF55" s="47"/>
      <c r="AG55" s="17">
        <f t="shared" si="56"/>
        <v>0</v>
      </c>
      <c r="AH55" s="4"/>
      <c r="AI55" s="16"/>
      <c r="AJ55" s="4"/>
      <c r="AK55" s="39"/>
      <c r="AL55" s="47"/>
      <c r="AM55" s="17">
        <f t="shared" si="57"/>
        <v>0</v>
      </c>
      <c r="AN55" s="4"/>
      <c r="AO55" s="39"/>
      <c r="AP55" s="47"/>
      <c r="AQ55" s="17">
        <f t="shared" si="58"/>
        <v>0</v>
      </c>
      <c r="AR55" s="4"/>
      <c r="AS55" s="39"/>
      <c r="AT55" s="47"/>
      <c r="AU55" s="17">
        <f t="shared" si="59"/>
        <v>0</v>
      </c>
      <c r="AV55" s="4"/>
      <c r="AW55" s="39"/>
      <c r="AX55" s="47"/>
      <c r="AY55" s="17">
        <f t="shared" si="60"/>
        <v>0</v>
      </c>
      <c r="AZ55" s="4"/>
      <c r="BA55" s="16"/>
      <c r="BB55" s="4"/>
      <c r="BC55" s="39"/>
      <c r="BD55" s="47"/>
      <c r="BE55" s="17">
        <f t="shared" si="61"/>
        <v>0</v>
      </c>
      <c r="BF55" s="4"/>
      <c r="BG55" s="17">
        <f t="shared" si="12"/>
        <v>0</v>
      </c>
    </row>
    <row r="56" spans="1:59">
      <c r="A56" s="120"/>
      <c r="B56" s="82" t="s">
        <v>62</v>
      </c>
      <c r="C56" s="83"/>
      <c r="D56" s="84"/>
      <c r="E56" s="67"/>
      <c r="F56" s="68"/>
      <c r="G56" s="71">
        <f t="shared" si="50"/>
        <v>0</v>
      </c>
      <c r="H56" s="4"/>
      <c r="I56" s="67"/>
      <c r="J56" s="68"/>
      <c r="K56" s="71">
        <f t="shared" si="51"/>
        <v>0</v>
      </c>
      <c r="L56" s="4"/>
      <c r="M56" s="67"/>
      <c r="N56" s="68"/>
      <c r="O56" s="71">
        <f t="shared" si="52"/>
        <v>0</v>
      </c>
      <c r="P56" s="4"/>
      <c r="Q56" s="102"/>
      <c r="R56" s="4"/>
      <c r="S56" s="67"/>
      <c r="T56" s="68"/>
      <c r="U56" s="71">
        <f t="shared" si="53"/>
        <v>0</v>
      </c>
      <c r="V56" s="4"/>
      <c r="W56" s="67"/>
      <c r="X56" s="68"/>
      <c r="Y56" s="71">
        <f t="shared" si="54"/>
        <v>0</v>
      </c>
      <c r="Z56" s="4"/>
      <c r="AA56" s="67"/>
      <c r="AB56" s="68"/>
      <c r="AC56" s="71">
        <f t="shared" si="55"/>
        <v>0</v>
      </c>
      <c r="AD56" s="4"/>
      <c r="AE56" s="67"/>
      <c r="AF56" s="68"/>
      <c r="AG56" s="71">
        <f t="shared" si="56"/>
        <v>0</v>
      </c>
      <c r="AH56" s="4"/>
      <c r="AI56" s="16"/>
      <c r="AJ56" s="4"/>
      <c r="AK56" s="67"/>
      <c r="AL56" s="68"/>
      <c r="AM56" s="71">
        <f t="shared" si="57"/>
        <v>0</v>
      </c>
      <c r="AN56" s="4"/>
      <c r="AO56" s="67"/>
      <c r="AP56" s="68"/>
      <c r="AQ56" s="71">
        <f t="shared" si="58"/>
        <v>0</v>
      </c>
      <c r="AR56" s="4"/>
      <c r="AS56" s="67"/>
      <c r="AT56" s="68"/>
      <c r="AU56" s="71">
        <f t="shared" si="59"/>
        <v>0</v>
      </c>
      <c r="AV56" s="4"/>
      <c r="AW56" s="67"/>
      <c r="AX56" s="68"/>
      <c r="AY56" s="71">
        <f t="shared" si="60"/>
        <v>0</v>
      </c>
      <c r="AZ56" s="4"/>
      <c r="BA56" s="102"/>
      <c r="BB56" s="4"/>
      <c r="BC56" s="67"/>
      <c r="BD56" s="68"/>
      <c r="BE56" s="71">
        <f t="shared" si="61"/>
        <v>0</v>
      </c>
      <c r="BF56" s="4"/>
      <c r="BG56" s="71">
        <f t="shared" si="12"/>
        <v>0</v>
      </c>
    </row>
    <row r="57" spans="1:59">
      <c r="A57" s="119" t="s">
        <v>66</v>
      </c>
      <c r="B57" s="1" t="s">
        <v>63</v>
      </c>
      <c r="E57" s="39"/>
      <c r="F57" s="5"/>
      <c r="G57" s="17">
        <f t="shared" si="50"/>
        <v>0</v>
      </c>
      <c r="I57" s="39"/>
      <c r="J57" s="5"/>
      <c r="K57" s="17">
        <f t="shared" si="51"/>
        <v>0</v>
      </c>
      <c r="M57" s="39"/>
      <c r="N57" s="5"/>
      <c r="O57" s="17">
        <f t="shared" si="52"/>
        <v>0</v>
      </c>
      <c r="Q57" s="16"/>
      <c r="S57" s="39"/>
      <c r="T57" s="5"/>
      <c r="U57" s="17">
        <f t="shared" si="53"/>
        <v>0</v>
      </c>
      <c r="W57" s="39"/>
      <c r="X57" s="5"/>
      <c r="Y57" s="17">
        <f t="shared" si="54"/>
        <v>0</v>
      </c>
      <c r="AA57" s="39"/>
      <c r="AB57" s="5"/>
      <c r="AC57" s="17">
        <f t="shared" si="55"/>
        <v>0</v>
      </c>
      <c r="AE57" s="39"/>
      <c r="AF57" s="5"/>
      <c r="AG57" s="17">
        <f t="shared" si="56"/>
        <v>0</v>
      </c>
      <c r="AI57" s="16"/>
      <c r="AK57" s="39"/>
      <c r="AL57" s="5"/>
      <c r="AM57" s="17">
        <f t="shared" si="57"/>
        <v>0</v>
      </c>
      <c r="AO57" s="39"/>
      <c r="AP57" s="5"/>
      <c r="AQ57" s="17">
        <f t="shared" si="58"/>
        <v>0</v>
      </c>
      <c r="AS57" s="39"/>
      <c r="AT57" s="5"/>
      <c r="AU57" s="17">
        <f t="shared" si="59"/>
        <v>0</v>
      </c>
      <c r="AW57" s="39"/>
      <c r="AX57" s="5"/>
      <c r="AY57" s="17">
        <f t="shared" si="60"/>
        <v>0</v>
      </c>
      <c r="BA57" s="16"/>
      <c r="BC57" s="39"/>
      <c r="BD57" s="5"/>
      <c r="BE57" s="17">
        <f t="shared" si="61"/>
        <v>0</v>
      </c>
      <c r="BG57" s="17">
        <f t="shared" si="12"/>
        <v>0</v>
      </c>
    </row>
    <row r="58" spans="1:59">
      <c r="A58" s="119"/>
      <c r="B58" s="1" t="s">
        <v>64</v>
      </c>
      <c r="E58" s="39"/>
      <c r="F58" s="5"/>
      <c r="G58" s="17">
        <f t="shared" si="50"/>
        <v>0</v>
      </c>
      <c r="I58" s="39"/>
      <c r="J58" s="5"/>
      <c r="K58" s="17">
        <f t="shared" si="51"/>
        <v>0</v>
      </c>
      <c r="M58" s="39"/>
      <c r="N58" s="5"/>
      <c r="O58" s="17">
        <f t="shared" si="52"/>
        <v>0</v>
      </c>
      <c r="Q58" s="16"/>
      <c r="S58" s="39"/>
      <c r="T58" s="5"/>
      <c r="U58" s="17">
        <f t="shared" si="53"/>
        <v>0</v>
      </c>
      <c r="W58" s="39"/>
      <c r="X58" s="5"/>
      <c r="Y58" s="17">
        <f t="shared" si="54"/>
        <v>0</v>
      </c>
      <c r="AA58" s="39"/>
      <c r="AB58" s="5"/>
      <c r="AC58" s="17">
        <f t="shared" si="55"/>
        <v>0</v>
      </c>
      <c r="AE58" s="39"/>
      <c r="AF58" s="5"/>
      <c r="AG58" s="17">
        <f t="shared" si="56"/>
        <v>0</v>
      </c>
      <c r="AI58" s="16"/>
      <c r="AK58" s="39"/>
      <c r="AL58" s="5"/>
      <c r="AM58" s="17">
        <f t="shared" si="57"/>
        <v>0</v>
      </c>
      <c r="AO58" s="39"/>
      <c r="AP58" s="5"/>
      <c r="AQ58" s="17">
        <f t="shared" si="58"/>
        <v>0</v>
      </c>
      <c r="AS58" s="39"/>
      <c r="AT58" s="5"/>
      <c r="AU58" s="17">
        <f t="shared" si="59"/>
        <v>0</v>
      </c>
      <c r="AW58" s="39"/>
      <c r="AX58" s="5"/>
      <c r="AY58" s="17">
        <f t="shared" si="60"/>
        <v>0</v>
      </c>
      <c r="BA58" s="16"/>
      <c r="BC58" s="39"/>
      <c r="BD58" s="5"/>
      <c r="BE58" s="17">
        <f t="shared" si="61"/>
        <v>0</v>
      </c>
      <c r="BG58" s="17">
        <f t="shared" si="12"/>
        <v>0</v>
      </c>
    </row>
    <row r="59" spans="1:59">
      <c r="A59" s="119"/>
      <c r="B59" s="1" t="s">
        <v>65</v>
      </c>
      <c r="E59" s="39"/>
      <c r="F59" s="5"/>
      <c r="G59" s="17">
        <f t="shared" si="50"/>
        <v>0</v>
      </c>
      <c r="I59" s="39"/>
      <c r="J59" s="5"/>
      <c r="K59" s="17">
        <f t="shared" si="51"/>
        <v>0</v>
      </c>
      <c r="M59" s="39"/>
      <c r="N59" s="5"/>
      <c r="O59" s="17">
        <f t="shared" si="52"/>
        <v>0</v>
      </c>
      <c r="Q59" s="16"/>
      <c r="S59" s="39"/>
      <c r="T59" s="5"/>
      <c r="U59" s="17">
        <f t="shared" si="53"/>
        <v>0</v>
      </c>
      <c r="W59" s="39"/>
      <c r="X59" s="5"/>
      <c r="Y59" s="17">
        <f t="shared" si="54"/>
        <v>0</v>
      </c>
      <c r="AA59" s="39"/>
      <c r="AB59" s="5"/>
      <c r="AC59" s="17">
        <f t="shared" si="55"/>
        <v>0</v>
      </c>
      <c r="AE59" s="39"/>
      <c r="AF59" s="5"/>
      <c r="AG59" s="17">
        <f t="shared" si="56"/>
        <v>0</v>
      </c>
      <c r="AI59" s="16"/>
      <c r="AK59" s="39"/>
      <c r="AL59" s="5"/>
      <c r="AM59" s="17">
        <f t="shared" si="57"/>
        <v>0</v>
      </c>
      <c r="AO59" s="39"/>
      <c r="AP59" s="5"/>
      <c r="AQ59" s="17">
        <f t="shared" si="58"/>
        <v>0</v>
      </c>
      <c r="AS59" s="39"/>
      <c r="AT59" s="5"/>
      <c r="AU59" s="17">
        <f t="shared" si="59"/>
        <v>0</v>
      </c>
      <c r="AW59" s="39"/>
      <c r="AX59" s="5"/>
      <c r="AY59" s="17">
        <f t="shared" si="60"/>
        <v>0</v>
      </c>
      <c r="BA59" s="16"/>
      <c r="BC59" s="39"/>
      <c r="BD59" s="5"/>
      <c r="BE59" s="17">
        <f t="shared" si="61"/>
        <v>0</v>
      </c>
      <c r="BG59" s="17">
        <f t="shared" si="12"/>
        <v>0</v>
      </c>
    </row>
    <row r="60" spans="1:59">
      <c r="A60" s="119"/>
      <c r="B60" s="1" t="s">
        <v>51</v>
      </c>
      <c r="E60" s="39"/>
      <c r="F60" s="5"/>
      <c r="G60" s="17">
        <f t="shared" si="50"/>
        <v>0</v>
      </c>
      <c r="I60" s="39"/>
      <c r="J60" s="5"/>
      <c r="K60" s="17">
        <f t="shared" si="51"/>
        <v>0</v>
      </c>
      <c r="M60" s="39"/>
      <c r="N60" s="5"/>
      <c r="O60" s="17">
        <f t="shared" si="52"/>
        <v>0</v>
      </c>
      <c r="Q60" s="16"/>
      <c r="S60" s="39"/>
      <c r="T60" s="5"/>
      <c r="U60" s="17">
        <f t="shared" si="53"/>
        <v>0</v>
      </c>
      <c r="W60" s="39"/>
      <c r="X60" s="5"/>
      <c r="Y60" s="17">
        <f t="shared" si="54"/>
        <v>0</v>
      </c>
      <c r="AA60" s="39"/>
      <c r="AB60" s="5"/>
      <c r="AC60" s="17">
        <f t="shared" si="55"/>
        <v>0</v>
      </c>
      <c r="AE60" s="39"/>
      <c r="AF60" s="5"/>
      <c r="AG60" s="17">
        <f t="shared" si="56"/>
        <v>0</v>
      </c>
      <c r="AI60" s="16"/>
      <c r="AK60" s="39"/>
      <c r="AL60" s="5"/>
      <c r="AM60" s="17">
        <f t="shared" si="57"/>
        <v>0</v>
      </c>
      <c r="AO60" s="39"/>
      <c r="AP60" s="5"/>
      <c r="AQ60" s="17">
        <f t="shared" si="58"/>
        <v>0</v>
      </c>
      <c r="AS60" s="39"/>
      <c r="AT60" s="5"/>
      <c r="AU60" s="17">
        <f t="shared" si="59"/>
        <v>0</v>
      </c>
      <c r="AW60" s="39"/>
      <c r="AX60" s="5"/>
      <c r="AY60" s="17">
        <f t="shared" si="60"/>
        <v>0</v>
      </c>
      <c r="BA60" s="16"/>
      <c r="BC60" s="39"/>
      <c r="BD60" s="5"/>
      <c r="BE60" s="17">
        <f t="shared" si="61"/>
        <v>0</v>
      </c>
      <c r="BG60" s="17">
        <f t="shared" si="12"/>
        <v>0</v>
      </c>
    </row>
    <row r="61" spans="1:59">
      <c r="A61" s="117" t="s">
        <v>74</v>
      </c>
      <c r="B61" s="79" t="s">
        <v>67</v>
      </c>
      <c r="C61" s="79"/>
      <c r="D61" s="87"/>
      <c r="E61" s="64"/>
      <c r="F61" s="65"/>
      <c r="G61" s="70">
        <f t="shared" si="50"/>
        <v>0</v>
      </c>
      <c r="I61" s="64"/>
      <c r="J61" s="65"/>
      <c r="K61" s="70">
        <f t="shared" si="51"/>
        <v>0</v>
      </c>
      <c r="M61" s="64"/>
      <c r="N61" s="65"/>
      <c r="O61" s="70">
        <f t="shared" si="52"/>
        <v>0</v>
      </c>
      <c r="Q61" s="101"/>
      <c r="S61" s="64"/>
      <c r="T61" s="65"/>
      <c r="U61" s="70">
        <f t="shared" si="53"/>
        <v>0</v>
      </c>
      <c r="W61" s="64"/>
      <c r="X61" s="65"/>
      <c r="Y61" s="70">
        <f t="shared" si="54"/>
        <v>0</v>
      </c>
      <c r="AA61" s="64"/>
      <c r="AB61" s="65"/>
      <c r="AC61" s="70">
        <f t="shared" si="55"/>
        <v>0</v>
      </c>
      <c r="AE61" s="64"/>
      <c r="AF61" s="65"/>
      <c r="AG61" s="70">
        <f t="shared" si="56"/>
        <v>0</v>
      </c>
      <c r="AI61" s="16"/>
      <c r="AK61" s="64"/>
      <c r="AL61" s="65"/>
      <c r="AM61" s="70">
        <f t="shared" si="57"/>
        <v>0</v>
      </c>
      <c r="AO61" s="64"/>
      <c r="AP61" s="65"/>
      <c r="AQ61" s="70">
        <f t="shared" si="58"/>
        <v>0</v>
      </c>
      <c r="AS61" s="64"/>
      <c r="AT61" s="65"/>
      <c r="AU61" s="70">
        <f t="shared" si="59"/>
        <v>0</v>
      </c>
      <c r="AW61" s="64"/>
      <c r="AX61" s="65"/>
      <c r="AY61" s="70">
        <f t="shared" si="60"/>
        <v>0</v>
      </c>
      <c r="BA61" s="101"/>
      <c r="BC61" s="64"/>
      <c r="BD61" s="65"/>
      <c r="BE61" s="70">
        <f t="shared" si="61"/>
        <v>0</v>
      </c>
      <c r="BG61" s="70">
        <f t="shared" si="12"/>
        <v>0</v>
      </c>
    </row>
    <row r="62" spans="1:59">
      <c r="A62" s="118"/>
      <c r="B62" s="45" t="s">
        <v>68</v>
      </c>
      <c r="C62" s="45"/>
      <c r="D62" s="18"/>
      <c r="E62" s="39"/>
      <c r="F62" s="47"/>
      <c r="G62" s="17">
        <f t="shared" si="50"/>
        <v>0</v>
      </c>
      <c r="I62" s="39"/>
      <c r="J62" s="47"/>
      <c r="K62" s="17">
        <f t="shared" si="51"/>
        <v>0</v>
      </c>
      <c r="M62" s="39"/>
      <c r="N62" s="47"/>
      <c r="O62" s="17">
        <f t="shared" si="52"/>
        <v>0</v>
      </c>
      <c r="Q62" s="16"/>
      <c r="S62" s="39"/>
      <c r="T62" s="47"/>
      <c r="U62" s="17">
        <f t="shared" si="53"/>
        <v>0</v>
      </c>
      <c r="W62" s="39"/>
      <c r="X62" s="47"/>
      <c r="Y62" s="17">
        <f t="shared" si="54"/>
        <v>0</v>
      </c>
      <c r="AA62" s="39"/>
      <c r="AB62" s="47"/>
      <c r="AC62" s="17">
        <f t="shared" si="55"/>
        <v>0</v>
      </c>
      <c r="AE62" s="39"/>
      <c r="AF62" s="47"/>
      <c r="AG62" s="17">
        <f t="shared" si="56"/>
        <v>0</v>
      </c>
      <c r="AI62" s="16"/>
      <c r="AK62" s="39"/>
      <c r="AL62" s="47"/>
      <c r="AM62" s="17">
        <f t="shared" si="57"/>
        <v>0</v>
      </c>
      <c r="AO62" s="39"/>
      <c r="AP62" s="47"/>
      <c r="AQ62" s="17">
        <f t="shared" si="58"/>
        <v>0</v>
      </c>
      <c r="AS62" s="39"/>
      <c r="AT62" s="47"/>
      <c r="AU62" s="17">
        <f t="shared" si="59"/>
        <v>0</v>
      </c>
      <c r="AW62" s="39"/>
      <c r="AX62" s="47"/>
      <c r="AY62" s="17">
        <f t="shared" si="60"/>
        <v>0</v>
      </c>
      <c r="BA62" s="16"/>
      <c r="BC62" s="39"/>
      <c r="BD62" s="47"/>
      <c r="BE62" s="17">
        <f t="shared" si="61"/>
        <v>0</v>
      </c>
      <c r="BG62" s="17">
        <f t="shared" si="12"/>
        <v>0</v>
      </c>
    </row>
    <row r="63" spans="1:59">
      <c r="A63" s="118"/>
      <c r="B63" s="45" t="s">
        <v>69</v>
      </c>
      <c r="C63" s="45"/>
      <c r="D63" s="18"/>
      <c r="E63" s="39"/>
      <c r="F63" s="47"/>
      <c r="G63" s="17">
        <f t="shared" si="50"/>
        <v>0</v>
      </c>
      <c r="I63" s="39"/>
      <c r="J63" s="47"/>
      <c r="K63" s="17">
        <f t="shared" si="51"/>
        <v>0</v>
      </c>
      <c r="M63" s="39"/>
      <c r="N63" s="47"/>
      <c r="O63" s="17">
        <f t="shared" si="52"/>
        <v>0</v>
      </c>
      <c r="Q63" s="16"/>
      <c r="S63" s="39"/>
      <c r="T63" s="47"/>
      <c r="U63" s="17">
        <f t="shared" si="53"/>
        <v>0</v>
      </c>
      <c r="W63" s="39"/>
      <c r="X63" s="47"/>
      <c r="Y63" s="17">
        <f t="shared" si="54"/>
        <v>0</v>
      </c>
      <c r="AA63" s="39"/>
      <c r="AB63" s="47"/>
      <c r="AC63" s="17">
        <f t="shared" si="55"/>
        <v>0</v>
      </c>
      <c r="AE63" s="39"/>
      <c r="AF63" s="47"/>
      <c r="AG63" s="17">
        <f t="shared" si="56"/>
        <v>0</v>
      </c>
      <c r="AI63" s="16"/>
      <c r="AK63" s="39"/>
      <c r="AL63" s="47"/>
      <c r="AM63" s="17">
        <f t="shared" si="57"/>
        <v>0</v>
      </c>
      <c r="AO63" s="39"/>
      <c r="AP63" s="47"/>
      <c r="AQ63" s="17">
        <f t="shared" si="58"/>
        <v>0</v>
      </c>
      <c r="AS63" s="39"/>
      <c r="AT63" s="39"/>
      <c r="AU63" s="17">
        <f t="shared" si="59"/>
        <v>0</v>
      </c>
      <c r="AW63" s="39"/>
      <c r="AX63" s="47"/>
      <c r="AY63" s="17">
        <f t="shared" si="60"/>
        <v>0</v>
      </c>
      <c r="BA63" s="16"/>
      <c r="BC63" s="39"/>
      <c r="BD63" s="47"/>
      <c r="BE63" s="17">
        <f t="shared" si="61"/>
        <v>0</v>
      </c>
      <c r="BG63" s="17">
        <f t="shared" si="12"/>
        <v>0</v>
      </c>
    </row>
    <row r="64" spans="1:59">
      <c r="A64" s="118"/>
      <c r="B64" s="45" t="s">
        <v>70</v>
      </c>
      <c r="C64" s="45"/>
      <c r="D64" s="18"/>
      <c r="E64" s="39"/>
      <c r="F64" s="47"/>
      <c r="G64" s="17">
        <f t="shared" si="50"/>
        <v>0</v>
      </c>
      <c r="I64" s="39"/>
      <c r="J64" s="47"/>
      <c r="K64" s="17">
        <f t="shared" si="51"/>
        <v>0</v>
      </c>
      <c r="M64" s="39"/>
      <c r="N64" s="47"/>
      <c r="O64" s="17">
        <f t="shared" si="52"/>
        <v>0</v>
      </c>
      <c r="Q64" s="16"/>
      <c r="S64" s="39"/>
      <c r="T64" s="47"/>
      <c r="U64" s="17">
        <f t="shared" si="53"/>
        <v>0</v>
      </c>
      <c r="W64" s="39"/>
      <c r="X64" s="47"/>
      <c r="Y64" s="17">
        <f t="shared" si="54"/>
        <v>0</v>
      </c>
      <c r="AA64" s="39"/>
      <c r="AB64" s="47"/>
      <c r="AC64" s="17">
        <f t="shared" si="55"/>
        <v>0</v>
      </c>
      <c r="AE64" s="39"/>
      <c r="AF64" s="47"/>
      <c r="AG64" s="17">
        <f t="shared" si="56"/>
        <v>0</v>
      </c>
      <c r="AI64" s="16"/>
      <c r="AK64" s="39"/>
      <c r="AL64" s="47"/>
      <c r="AM64" s="17">
        <f t="shared" si="57"/>
        <v>0</v>
      </c>
      <c r="AO64" s="39"/>
      <c r="AP64" s="47"/>
      <c r="AQ64" s="17">
        <f t="shared" si="58"/>
        <v>0</v>
      </c>
      <c r="AS64" s="39"/>
      <c r="AT64" s="47"/>
      <c r="AU64" s="17">
        <f t="shared" si="59"/>
        <v>0</v>
      </c>
      <c r="AW64" s="39"/>
      <c r="AX64" s="47"/>
      <c r="AY64" s="17">
        <f t="shared" si="60"/>
        <v>0</v>
      </c>
      <c r="BA64" s="16"/>
      <c r="BC64" s="39"/>
      <c r="BD64" s="47"/>
      <c r="BE64" s="17">
        <f t="shared" si="61"/>
        <v>0</v>
      </c>
      <c r="BG64" s="17">
        <f t="shared" si="12"/>
        <v>0</v>
      </c>
    </row>
    <row r="65" spans="1:59">
      <c r="A65" s="118"/>
      <c r="B65" s="45" t="s">
        <v>71</v>
      </c>
      <c r="C65" s="45"/>
      <c r="D65" s="18"/>
      <c r="E65" s="39"/>
      <c r="F65" s="47"/>
      <c r="G65" s="17">
        <f t="shared" si="50"/>
        <v>0</v>
      </c>
      <c r="I65" s="39"/>
      <c r="J65" s="47"/>
      <c r="K65" s="17">
        <f t="shared" si="51"/>
        <v>0</v>
      </c>
      <c r="M65" s="39"/>
      <c r="N65" s="47"/>
      <c r="O65" s="17">
        <f t="shared" si="52"/>
        <v>0</v>
      </c>
      <c r="Q65" s="16"/>
      <c r="S65" s="39"/>
      <c r="T65" s="47"/>
      <c r="U65" s="17">
        <f t="shared" si="53"/>
        <v>0</v>
      </c>
      <c r="W65" s="39"/>
      <c r="X65" s="47"/>
      <c r="Y65" s="17">
        <f t="shared" si="54"/>
        <v>0</v>
      </c>
      <c r="AA65" s="39"/>
      <c r="AB65" s="47"/>
      <c r="AC65" s="17">
        <f t="shared" si="55"/>
        <v>0</v>
      </c>
      <c r="AE65" s="39"/>
      <c r="AF65" s="47"/>
      <c r="AG65" s="17">
        <f t="shared" si="56"/>
        <v>0</v>
      </c>
      <c r="AI65" s="16"/>
      <c r="AK65" s="39"/>
      <c r="AL65" s="47"/>
      <c r="AM65" s="17">
        <f t="shared" si="57"/>
        <v>0</v>
      </c>
      <c r="AO65" s="39"/>
      <c r="AP65" s="47"/>
      <c r="AQ65" s="17">
        <f t="shared" si="58"/>
        <v>0</v>
      </c>
      <c r="AS65" s="39"/>
      <c r="AT65" s="47"/>
      <c r="AU65" s="17">
        <f t="shared" si="59"/>
        <v>0</v>
      </c>
      <c r="AW65" s="39"/>
      <c r="AX65" s="47"/>
      <c r="AY65" s="17">
        <f t="shared" si="60"/>
        <v>0</v>
      </c>
      <c r="BA65" s="16"/>
      <c r="BC65" s="39"/>
      <c r="BD65" s="47"/>
      <c r="BE65" s="17">
        <f t="shared" si="61"/>
        <v>0</v>
      </c>
      <c r="BG65" s="17">
        <f t="shared" si="12"/>
        <v>0</v>
      </c>
    </row>
    <row r="66" spans="1:59">
      <c r="A66" s="118"/>
      <c r="B66" s="45" t="s">
        <v>72</v>
      </c>
      <c r="C66" s="45"/>
      <c r="D66" s="18"/>
      <c r="E66" s="39"/>
      <c r="F66" s="47"/>
      <c r="G66" s="17">
        <f t="shared" si="50"/>
        <v>0</v>
      </c>
      <c r="I66" s="39"/>
      <c r="J66" s="47"/>
      <c r="K66" s="17">
        <f t="shared" si="51"/>
        <v>0</v>
      </c>
      <c r="M66" s="39"/>
      <c r="N66" s="47"/>
      <c r="O66" s="17">
        <f t="shared" si="52"/>
        <v>0</v>
      </c>
      <c r="Q66" s="16"/>
      <c r="S66" s="39"/>
      <c r="T66" s="47"/>
      <c r="U66" s="17">
        <f t="shared" si="53"/>
        <v>0</v>
      </c>
      <c r="W66" s="39"/>
      <c r="X66" s="47"/>
      <c r="Y66" s="17">
        <f t="shared" si="54"/>
        <v>0</v>
      </c>
      <c r="AA66" s="39"/>
      <c r="AB66" s="47"/>
      <c r="AC66" s="17">
        <f t="shared" si="55"/>
        <v>0</v>
      </c>
      <c r="AE66" s="39"/>
      <c r="AF66" s="47"/>
      <c r="AG66" s="17">
        <f t="shared" si="56"/>
        <v>0</v>
      </c>
      <c r="AI66" s="16"/>
      <c r="AK66" s="39"/>
      <c r="AL66" s="47"/>
      <c r="AM66" s="17">
        <f t="shared" si="57"/>
        <v>0</v>
      </c>
      <c r="AO66" s="39"/>
      <c r="AP66" s="47"/>
      <c r="AQ66" s="17">
        <f t="shared" si="58"/>
        <v>0</v>
      </c>
      <c r="AS66" s="39"/>
      <c r="AT66" s="47"/>
      <c r="AU66" s="17">
        <f t="shared" si="59"/>
        <v>0</v>
      </c>
      <c r="AW66" s="39"/>
      <c r="AX66" s="47"/>
      <c r="AY66" s="17">
        <f t="shared" si="60"/>
        <v>0</v>
      </c>
      <c r="BA66" s="16"/>
      <c r="BC66" s="39"/>
      <c r="BD66" s="47"/>
      <c r="BE66" s="17">
        <f t="shared" si="61"/>
        <v>0</v>
      </c>
      <c r="BG66" s="17">
        <f t="shared" si="12"/>
        <v>0</v>
      </c>
    </row>
    <row r="67" spans="1:59">
      <c r="A67" s="118"/>
      <c r="B67" s="45" t="s">
        <v>73</v>
      </c>
      <c r="C67" s="45"/>
      <c r="D67" s="18"/>
      <c r="E67" s="39"/>
      <c r="F67" s="47"/>
      <c r="G67" s="17">
        <f t="shared" si="50"/>
        <v>0</v>
      </c>
      <c r="I67" s="39"/>
      <c r="J67" s="47"/>
      <c r="K67" s="17">
        <f t="shared" si="51"/>
        <v>0</v>
      </c>
      <c r="M67" s="39"/>
      <c r="N67" s="47"/>
      <c r="O67" s="17">
        <f t="shared" si="52"/>
        <v>0</v>
      </c>
      <c r="Q67" s="16"/>
      <c r="S67" s="39"/>
      <c r="T67" s="47"/>
      <c r="U67" s="17">
        <f t="shared" si="53"/>
        <v>0</v>
      </c>
      <c r="W67" s="39"/>
      <c r="X67" s="47"/>
      <c r="Y67" s="17">
        <f t="shared" si="54"/>
        <v>0</v>
      </c>
      <c r="AA67" s="39"/>
      <c r="AB67" s="47"/>
      <c r="AC67" s="17">
        <f t="shared" si="55"/>
        <v>0</v>
      </c>
      <c r="AE67" s="39"/>
      <c r="AF67" s="47"/>
      <c r="AG67" s="17">
        <f t="shared" si="56"/>
        <v>0</v>
      </c>
      <c r="AI67" s="16"/>
      <c r="AK67" s="39"/>
      <c r="AL67" s="47"/>
      <c r="AM67" s="17">
        <f t="shared" si="57"/>
        <v>0</v>
      </c>
      <c r="AO67" s="39"/>
      <c r="AP67" s="47"/>
      <c r="AQ67" s="17">
        <f t="shared" si="58"/>
        <v>0</v>
      </c>
      <c r="AS67" s="39"/>
      <c r="AT67" s="47"/>
      <c r="AU67" s="17">
        <f t="shared" si="59"/>
        <v>0</v>
      </c>
      <c r="AW67" s="39"/>
      <c r="AX67" s="47"/>
      <c r="AY67" s="17">
        <f t="shared" si="60"/>
        <v>0</v>
      </c>
      <c r="BA67" s="16"/>
      <c r="BC67" s="39"/>
      <c r="BD67" s="47"/>
      <c r="BE67" s="17">
        <f t="shared" si="61"/>
        <v>0</v>
      </c>
      <c r="BG67" s="17">
        <f t="shared" si="12"/>
        <v>0</v>
      </c>
    </row>
    <row r="68" spans="1:59" s="45" customFormat="1">
      <c r="G68" s="95"/>
      <c r="K68" s="95"/>
      <c r="O68" s="95"/>
      <c r="U68" s="95"/>
      <c r="Y68" s="95"/>
      <c r="AC68" s="95"/>
      <c r="AG68" s="95"/>
      <c r="AM68" s="95"/>
      <c r="AQ68" s="95"/>
      <c r="AU68" s="95"/>
      <c r="AY68" s="95"/>
      <c r="BE68" s="95"/>
      <c r="BG68" s="95"/>
    </row>
    <row r="69" spans="1:59">
      <c r="G69" s="2"/>
      <c r="K69" s="2"/>
      <c r="O69" s="2"/>
      <c r="U69" s="2"/>
      <c r="Y69" s="2"/>
      <c r="AC69" s="2"/>
      <c r="AG69" s="2"/>
      <c r="AM69" s="2"/>
      <c r="AQ69" s="2"/>
      <c r="AU69" s="2"/>
      <c r="AY69" s="2"/>
      <c r="BE69" s="2"/>
      <c r="BG69" s="2"/>
    </row>
  </sheetData>
  <mergeCells count="19">
    <mergeCell ref="W1:Y1"/>
    <mergeCell ref="AA1:AC1"/>
    <mergeCell ref="A61:A67"/>
    <mergeCell ref="A28:A36"/>
    <mergeCell ref="A37:A40"/>
    <mergeCell ref="A41:A46"/>
    <mergeCell ref="A47:A56"/>
    <mergeCell ref="A57:A60"/>
    <mergeCell ref="E1:G1"/>
    <mergeCell ref="I1:K1"/>
    <mergeCell ref="M1:O1"/>
    <mergeCell ref="S1:U1"/>
    <mergeCell ref="A22:A27"/>
    <mergeCell ref="BC1:BE1"/>
    <mergeCell ref="AE1:AG1"/>
    <mergeCell ref="AK1:AM1"/>
    <mergeCell ref="AO1:AQ1"/>
    <mergeCell ref="AS1:AU1"/>
    <mergeCell ref="AW1:AY1"/>
  </mergeCells>
  <conditionalFormatting sqref="D18:D20">
    <cfRule type="cellIs" dxfId="54" priority="120" stopIfTrue="1" operator="greaterThan">
      <formula>#REF!</formula>
    </cfRule>
  </conditionalFormatting>
  <conditionalFormatting sqref="H18:H20">
    <cfRule type="cellIs" dxfId="53" priority="128" stopIfTrue="1" operator="greaterThan">
      <formula>#REF!</formula>
    </cfRule>
  </conditionalFormatting>
  <conditionalFormatting sqref="L18:L20">
    <cfRule type="cellIs" dxfId="52" priority="94" stopIfTrue="1" operator="greaterThan">
      <formula>#REF!</formula>
    </cfRule>
  </conditionalFormatting>
  <conditionalFormatting sqref="P18:P20">
    <cfRule type="cellIs" dxfId="51" priority="91" stopIfTrue="1" operator="greaterThan">
      <formula>#REF!</formula>
    </cfRule>
  </conditionalFormatting>
  <conditionalFormatting sqref="V18:V20">
    <cfRule type="cellIs" dxfId="50" priority="88" stopIfTrue="1" operator="greaterThan">
      <formula>#REF!</formula>
    </cfRule>
  </conditionalFormatting>
  <conditionalFormatting sqref="R18:R20">
    <cfRule type="cellIs" dxfId="49" priority="85" stopIfTrue="1" operator="greaterThan">
      <formula>#REF!</formula>
    </cfRule>
  </conditionalFormatting>
  <conditionalFormatting sqref="Z18:Z20">
    <cfRule type="cellIs" dxfId="48" priority="84" stopIfTrue="1" operator="greaterThan">
      <formula>#REF!</formula>
    </cfRule>
  </conditionalFormatting>
  <conditionalFormatting sqref="AH18:AH20 AJ18:AJ20">
    <cfRule type="cellIs" dxfId="47" priority="78" stopIfTrue="1" operator="greaterThan">
      <formula>#REF!</formula>
    </cfRule>
  </conditionalFormatting>
  <conditionalFormatting sqref="AN18:AN20">
    <cfRule type="cellIs" dxfId="46" priority="75" stopIfTrue="1" operator="greaterThan">
      <formula>#REF!</formula>
    </cfRule>
  </conditionalFormatting>
  <conditionalFormatting sqref="AO18:AQ20">
    <cfRule type="cellIs" dxfId="45" priority="71" stopIfTrue="1" operator="greaterThan">
      <formula>#REF!</formula>
    </cfRule>
  </conditionalFormatting>
  <conditionalFormatting sqref="AR18:AR20">
    <cfRule type="cellIs" dxfId="44" priority="72" stopIfTrue="1" operator="greaterThan">
      <formula>#REF!</formula>
    </cfRule>
  </conditionalFormatting>
  <conditionalFormatting sqref="AO18:AQ18">
    <cfRule type="cellIs" dxfId="43" priority="70" operator="lessThan">
      <formula>1</formula>
    </cfRule>
  </conditionalFormatting>
  <conditionalFormatting sqref="AV18:AV20">
    <cfRule type="cellIs" dxfId="42" priority="69" stopIfTrue="1" operator="greaterThan">
      <formula>#REF!</formula>
    </cfRule>
  </conditionalFormatting>
  <conditionalFormatting sqref="AZ18:AZ20">
    <cfRule type="cellIs" dxfId="41" priority="66" stopIfTrue="1" operator="greaterThan">
      <formula>#REF!</formula>
    </cfRule>
  </conditionalFormatting>
  <conditionalFormatting sqref="BF18:BF20">
    <cfRule type="cellIs" dxfId="40" priority="63" stopIfTrue="1" operator="greaterThan">
      <formula>#REF!</formula>
    </cfRule>
  </conditionalFormatting>
  <conditionalFormatting sqref="AD18:AD20">
    <cfRule type="cellIs" dxfId="39" priority="59" stopIfTrue="1" operator="greaterThan">
      <formula>#REF!</formula>
    </cfRule>
  </conditionalFormatting>
  <conditionalFormatting sqref="AJ18:AJ20">
    <cfRule type="cellIs" dxfId="38" priority="58" stopIfTrue="1" operator="greaterThan">
      <formula>#REF!</formula>
    </cfRule>
  </conditionalFormatting>
  <conditionalFormatting sqref="BB18:BB20">
    <cfRule type="cellIs" dxfId="37" priority="55" stopIfTrue="1" operator="greaterThan">
      <formula>#REF!</formula>
    </cfRule>
  </conditionalFormatting>
  <conditionalFormatting sqref="BB18:BB20">
    <cfRule type="cellIs" dxfId="36" priority="53" stopIfTrue="1" operator="greaterThan">
      <formula>#REF!</formula>
    </cfRule>
  </conditionalFormatting>
  <conditionalFormatting sqref="Q18:Q20">
    <cfRule type="cellIs" dxfId="35" priority="36" stopIfTrue="1" operator="greaterThan">
      <formula>#REF!</formula>
    </cfRule>
  </conditionalFormatting>
  <conditionalFormatting sqref="Q19:Q20">
    <cfRule type="cellIs" dxfId="34" priority="35" stopIfTrue="1" operator="greaterThan">
      <formula>#REF!</formula>
    </cfRule>
  </conditionalFormatting>
  <conditionalFormatting sqref="Q18">
    <cfRule type="cellIs" dxfId="33" priority="34" stopIfTrue="1" operator="greaterThan">
      <formula>#REF!</formula>
    </cfRule>
  </conditionalFormatting>
  <conditionalFormatting sqref="Q18">
    <cfRule type="cellIs" dxfId="32" priority="33" operator="lessThan">
      <formula>1</formula>
    </cfRule>
  </conditionalFormatting>
  <conditionalFormatting sqref="AK18:AM20">
    <cfRule type="cellIs" dxfId="31" priority="32" stopIfTrue="1" operator="greaterThan">
      <formula>#REF!</formula>
    </cfRule>
  </conditionalFormatting>
  <conditionalFormatting sqref="AK18:AM18">
    <cfRule type="cellIs" dxfId="30" priority="31" operator="lessThan">
      <formula>1</formula>
    </cfRule>
  </conditionalFormatting>
  <conditionalFormatting sqref="AE18:AG20">
    <cfRule type="cellIs" dxfId="29" priority="30" stopIfTrue="1" operator="greaterThan">
      <formula>#REF!</formula>
    </cfRule>
  </conditionalFormatting>
  <conditionalFormatting sqref="AE18:AG18">
    <cfRule type="cellIs" dxfId="28" priority="29" operator="lessThan">
      <formula>1</formula>
    </cfRule>
  </conditionalFormatting>
  <conditionalFormatting sqref="AA18:AC20">
    <cfRule type="cellIs" dxfId="27" priority="28" stopIfTrue="1" operator="greaterThan">
      <formula>#REF!</formula>
    </cfRule>
  </conditionalFormatting>
  <conditionalFormatting sqref="AA18:AC18">
    <cfRule type="cellIs" dxfId="26" priority="27" operator="lessThan">
      <formula>1</formula>
    </cfRule>
  </conditionalFormatting>
  <conditionalFormatting sqref="W18:Y20">
    <cfRule type="cellIs" dxfId="25" priority="26" stopIfTrue="1" operator="greaterThan">
      <formula>#REF!</formula>
    </cfRule>
  </conditionalFormatting>
  <conditionalFormatting sqref="W18:Y18">
    <cfRule type="cellIs" dxfId="24" priority="25" operator="lessThan">
      <formula>1</formula>
    </cfRule>
  </conditionalFormatting>
  <conditionalFormatting sqref="S18:U20">
    <cfRule type="cellIs" dxfId="23" priority="24" stopIfTrue="1" operator="greaterThan">
      <formula>#REF!</formula>
    </cfRule>
  </conditionalFormatting>
  <conditionalFormatting sqref="S18:U18">
    <cfRule type="cellIs" dxfId="22" priority="23" operator="lessThan">
      <formula>1</formula>
    </cfRule>
  </conditionalFormatting>
  <conditionalFormatting sqref="M18:O20">
    <cfRule type="cellIs" dxfId="21" priority="22" stopIfTrue="1" operator="greaterThan">
      <formula>#REF!</formula>
    </cfRule>
  </conditionalFormatting>
  <conditionalFormatting sqref="M18:O18">
    <cfRule type="cellIs" dxfId="20" priority="21" operator="lessThan">
      <formula>1</formula>
    </cfRule>
  </conditionalFormatting>
  <conditionalFormatting sqref="I18:K20">
    <cfRule type="cellIs" dxfId="19" priority="20" stopIfTrue="1" operator="greaterThan">
      <formula>#REF!</formula>
    </cfRule>
  </conditionalFormatting>
  <conditionalFormatting sqref="I18:K18">
    <cfRule type="cellIs" dxfId="18" priority="19" operator="lessThan">
      <formula>1</formula>
    </cfRule>
  </conditionalFormatting>
  <conditionalFormatting sqref="E18:G20">
    <cfRule type="cellIs" dxfId="17" priority="18" stopIfTrue="1" operator="greaterThan">
      <formula>#REF!</formula>
    </cfRule>
  </conditionalFormatting>
  <conditionalFormatting sqref="E18:G18">
    <cfRule type="cellIs" dxfId="16" priority="17" operator="lessThan">
      <formula>1</formula>
    </cfRule>
  </conditionalFormatting>
  <conditionalFormatting sqref="AI18:AI20">
    <cfRule type="cellIs" dxfId="15" priority="16" stopIfTrue="1" operator="greaterThan">
      <formula>#REF!</formula>
    </cfRule>
  </conditionalFormatting>
  <conditionalFormatting sqref="AI19:AI20">
    <cfRule type="cellIs" dxfId="14" priority="15" stopIfTrue="1" operator="greaterThan">
      <formula>#REF!</formula>
    </cfRule>
  </conditionalFormatting>
  <conditionalFormatting sqref="AI18">
    <cfRule type="cellIs" dxfId="13" priority="14" stopIfTrue="1" operator="greaterThan">
      <formula>#REF!</formula>
    </cfRule>
  </conditionalFormatting>
  <conditionalFormatting sqref="AI18">
    <cfRule type="cellIs" dxfId="12" priority="13" operator="lessThan">
      <formula>1</formula>
    </cfRule>
  </conditionalFormatting>
  <conditionalFormatting sqref="AS18:AU20">
    <cfRule type="cellIs" dxfId="11" priority="12" stopIfTrue="1" operator="greaterThan">
      <formula>#REF!</formula>
    </cfRule>
  </conditionalFormatting>
  <conditionalFormatting sqref="AS18:AU18">
    <cfRule type="cellIs" dxfId="10" priority="11" operator="lessThan">
      <formula>1</formula>
    </cfRule>
  </conditionalFormatting>
  <conditionalFormatting sqref="AW18:AY20">
    <cfRule type="cellIs" dxfId="9" priority="10" stopIfTrue="1" operator="greaterThan">
      <formula>#REF!</formula>
    </cfRule>
  </conditionalFormatting>
  <conditionalFormatting sqref="AW18:AY18">
    <cfRule type="cellIs" dxfId="8" priority="9" operator="lessThan">
      <formula>1</formula>
    </cfRule>
  </conditionalFormatting>
  <conditionalFormatting sqref="BC18:BE20">
    <cfRule type="cellIs" dxfId="7" priority="8" stopIfTrue="1" operator="greaterThan">
      <formula>#REF!</formula>
    </cfRule>
  </conditionalFormatting>
  <conditionalFormatting sqref="BC18:BE18">
    <cfRule type="cellIs" dxfId="6" priority="7" operator="lessThan">
      <formula>1</formula>
    </cfRule>
  </conditionalFormatting>
  <conditionalFormatting sqref="BA18:BA20">
    <cfRule type="cellIs" dxfId="5" priority="6" stopIfTrue="1" operator="greaterThan">
      <formula>#REF!</formula>
    </cfRule>
  </conditionalFormatting>
  <conditionalFormatting sqref="BA19:BA20">
    <cfRule type="cellIs" dxfId="4" priority="5" stopIfTrue="1" operator="greaterThan">
      <formula>#REF!</formula>
    </cfRule>
  </conditionalFormatting>
  <conditionalFormatting sqref="BA18">
    <cfRule type="cellIs" dxfId="3" priority="4" stopIfTrue="1" operator="greaterThan">
      <formula>#REF!</formula>
    </cfRule>
  </conditionalFormatting>
  <conditionalFormatting sqref="BA18">
    <cfRule type="cellIs" dxfId="2" priority="3" operator="lessThan">
      <formula>1</formula>
    </cfRule>
  </conditionalFormatting>
  <conditionalFormatting sqref="BG18:BG20">
    <cfRule type="cellIs" dxfId="1" priority="2" stopIfTrue="1" operator="greaterThan">
      <formula>#REF!</formula>
    </cfRule>
  </conditionalFormatting>
  <conditionalFormatting sqref="BG18">
    <cfRule type="cellIs" dxfId="0" priority="1" operator="lessThan">
      <formula>1</formula>
    </cfRule>
  </conditionalFormatting>
  <pageMargins left="0.25" right="0.25" top="0.75" bottom="0.75" header="0.3" footer="0.3"/>
  <pageSetup paperSize="5" scale="45" orientation="landscape" horizontalDpi="4294967293" verticalDpi="1200" r:id="rId1"/>
  <colBreaks count="1" manualBreakCount="1">
    <brk id="3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0199-AA42-4B1E-9EE9-C32D1E3E11D9}">
  <dimension ref="D1:G10"/>
  <sheetViews>
    <sheetView workbookViewId="0">
      <selection activeCell="AO5" sqref="AO5:AP5"/>
    </sheetView>
  </sheetViews>
  <sheetFormatPr baseColWidth="10" defaultColWidth="9.140625" defaultRowHeight="15"/>
  <cols>
    <col min="4" max="4" width="10.42578125" bestFit="1" customWidth="1"/>
  </cols>
  <sheetData>
    <row r="1" spans="4:7">
      <c r="D1" t="s">
        <v>88</v>
      </c>
    </row>
    <row r="2" spans="4:7">
      <c r="E2" t="s">
        <v>86</v>
      </c>
      <c r="F2" t="s">
        <v>87</v>
      </c>
    </row>
    <row r="4" spans="4:7">
      <c r="D4" t="s">
        <v>81</v>
      </c>
      <c r="F4">
        <v>364.04999999999995</v>
      </c>
    </row>
    <row r="5" spans="4:7">
      <c r="D5" t="s">
        <v>82</v>
      </c>
      <c r="E5">
        <v>364.04999999999995</v>
      </c>
      <c r="F5">
        <v>364.04999999999995</v>
      </c>
    </row>
    <row r="6" spans="4:7">
      <c r="D6" t="s">
        <v>83</v>
      </c>
      <c r="E6">
        <v>364.04999999999995</v>
      </c>
      <c r="F6">
        <v>364.04999999999995</v>
      </c>
    </row>
    <row r="7" spans="4:7">
      <c r="D7" t="s">
        <v>84</v>
      </c>
      <c r="E7">
        <v>405</v>
      </c>
      <c r="F7">
        <v>395</v>
      </c>
    </row>
    <row r="8" spans="4:7">
      <c r="D8" t="s">
        <v>85</v>
      </c>
      <c r="E8">
        <v>395</v>
      </c>
    </row>
    <row r="10" spans="4:7">
      <c r="F10" s="104" t="s">
        <v>89</v>
      </c>
      <c r="G10" s="103">
        <f>SUM(E4:F8)/12</f>
        <v>251.27083333333334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Sheet1</vt:lpstr>
      <vt:lpstr>Finanzas - Dollarbird</vt:lpstr>
      <vt:lpstr>2024</vt:lpstr>
      <vt:lpstr>2023</vt:lpstr>
      <vt:lpstr>Decimo</vt:lpstr>
      <vt:lpstr>'2023'!Títulos_a_imprimir</vt:lpstr>
      <vt:lpstr>'2024'!Títulos_a_imprimir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Toppin, Hanifah</dc:creator>
  <cp:lastModifiedBy>JAH</cp:lastModifiedBy>
  <cp:lastPrinted>2023-09-24T22:34:07Z</cp:lastPrinted>
  <dcterms:created xsi:type="dcterms:W3CDTF">2023-09-21T16:00:40Z</dcterms:created>
  <dcterms:modified xsi:type="dcterms:W3CDTF">2024-11-13T04:49:39Z</dcterms:modified>
</cp:coreProperties>
</file>