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maya\Documents\"/>
    </mc:Choice>
  </mc:AlternateContent>
  <bookViews>
    <workbookView xWindow="0" yWindow="0" windowWidth="21600" windowHeight="10425" activeTab="2"/>
  </bookViews>
  <sheets>
    <sheet name="Calculo" sheetId="1" r:id="rId1"/>
    <sheet name="Control" sheetId="2" r:id="rId2"/>
    <sheet name="Hoja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2" l="1"/>
  <c r="D43" i="2"/>
  <c r="D45" i="2" l="1"/>
  <c r="D46" i="2"/>
  <c r="F6" i="1"/>
  <c r="F7" i="1" l="1"/>
  <c r="F4" i="1" l="1"/>
  <c r="C3" i="1"/>
  <c r="C4" i="1" s="1"/>
  <c r="F3" i="1" l="1"/>
  <c r="F2" i="1" s="1"/>
  <c r="I2" i="1" s="1"/>
  <c r="F5" i="1" l="1"/>
  <c r="F8" i="1" s="1"/>
  <c r="I5" i="1" l="1"/>
  <c r="I4" i="1"/>
  <c r="I3" i="1"/>
  <c r="I6" i="1"/>
</calcChain>
</file>

<file path=xl/sharedStrings.xml><?xml version="1.0" encoding="utf-8"?>
<sst xmlns="http://schemas.openxmlformats.org/spreadsheetml/2006/main" count="54" uniqueCount="53">
  <si>
    <t>Impuestos:</t>
  </si>
  <si>
    <t>Quincena Bruta:</t>
  </si>
  <si>
    <t>Salario Bruto:</t>
  </si>
  <si>
    <t>Mensualidad Neta:</t>
  </si>
  <si>
    <t>Quincena Neta:</t>
  </si>
  <si>
    <t>Profuturo:</t>
  </si>
  <si>
    <t>Decimo:</t>
  </si>
  <si>
    <t>Chorrito:</t>
  </si>
  <si>
    <t>Meses:</t>
  </si>
  <si>
    <t>Aguinaldo:</t>
  </si>
  <si>
    <t>Diciembre:</t>
  </si>
  <si>
    <t>Año:</t>
  </si>
  <si>
    <t>Mes:</t>
  </si>
  <si>
    <t>Semana:</t>
  </si>
  <si>
    <t>Día:</t>
  </si>
  <si>
    <t>Hora:</t>
  </si>
  <si>
    <t>Lentes:</t>
  </si>
  <si>
    <t>Egresos</t>
  </si>
  <si>
    <t>Ingresos</t>
  </si>
  <si>
    <t>Laptop:</t>
  </si>
  <si>
    <t>CPU:</t>
  </si>
  <si>
    <t>Aceite Salmón:</t>
  </si>
  <si>
    <t>Quemador:</t>
  </si>
  <si>
    <t>Pendientes:</t>
  </si>
  <si>
    <t>Sub total:</t>
  </si>
  <si>
    <t>Total Pendientes:</t>
  </si>
  <si>
    <t>Total Calculo:</t>
  </si>
  <si>
    <t>Licuadora:</t>
  </si>
  <si>
    <t>Tarjeta:</t>
  </si>
  <si>
    <t>Tía Luz:</t>
  </si>
  <si>
    <t>Cubik XL:</t>
  </si>
  <si>
    <t>QC 35 ii:</t>
  </si>
  <si>
    <t>Reloj:</t>
  </si>
  <si>
    <t>Carmen:</t>
  </si>
  <si>
    <t>Phillips:</t>
  </si>
  <si>
    <t>Joyride Cinnabar:</t>
  </si>
  <si>
    <t>SEBIPCA:</t>
  </si>
  <si>
    <t>Nite Jogger</t>
  </si>
  <si>
    <t>Air Fryer:</t>
  </si>
  <si>
    <t>Mx Master 3:</t>
  </si>
  <si>
    <t>NB 009</t>
  </si>
  <si>
    <t>Common Project:</t>
  </si>
  <si>
    <t>Earbuds:</t>
  </si>
  <si>
    <t>Sperry:</t>
  </si>
  <si>
    <t>GoPro:</t>
  </si>
  <si>
    <t>Selah:</t>
  </si>
  <si>
    <t>Regalos:</t>
  </si>
  <si>
    <t>Ropa:</t>
  </si>
  <si>
    <t>Ali:</t>
  </si>
  <si>
    <t>Airbnb:</t>
  </si>
  <si>
    <t>Boleto:</t>
  </si>
  <si>
    <t>Paseos:</t>
  </si>
  <si>
    <t>Intercambios: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</si>
</sst>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B/.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3" borderId="0" xfId="0" applyFont="1" applyFill="1"/>
    <xf numFmtId="164" fontId="1" fillId="3" borderId="0" xfId="0" applyNumberFormat="1" applyFont="1" applyFill="1"/>
    <xf numFmtId="2" fontId="2" fillId="0" borderId="0" xfId="0" applyNumberFormat="1" applyFont="1"/>
    <xf numFmtId="164" fontId="0" fillId="0" borderId="0" xfId="0" applyNumberFormat="1"/>
    <xf numFmtId="0" fontId="3" fillId="0" borderId="0" xfId="0" applyFont="1"/>
    <xf numFmtId="0" fontId="3" fillId="0" borderId="1" xfId="0" applyFont="1" applyBorder="1"/>
    <xf numFmtId="164" fontId="0" fillId="0" borderId="1" xfId="0" applyNumberFormat="1" applyBorder="1"/>
    <xf numFmtId="0" fontId="3" fillId="0" borderId="0" xfId="0" applyFont="1" applyBorder="1"/>
    <xf numFmtId="164" fontId="0" fillId="0" borderId="0" xfId="0" applyNumberFormat="1" applyBorder="1"/>
    <xf numFmtId="0" fontId="0" fillId="0" borderId="0" xfId="0" applyBorder="1"/>
    <xf numFmtId="0" fontId="3" fillId="0" borderId="2" xfId="0" applyFont="1" applyBorder="1"/>
    <xf numFmtId="0" fontId="0" fillId="0" borderId="6" xfId="0" applyBorder="1" applyAlignment="1">
      <alignment horizontal="center"/>
    </xf>
    <xf numFmtId="164" fontId="0" fillId="0" borderId="5" xfId="0" applyNumberFormat="1" applyBorder="1"/>
    <xf numFmtId="0" fontId="0" fillId="0" borderId="5" xfId="0" applyBorder="1"/>
    <xf numFmtId="164" fontId="0" fillId="0" borderId="7" xfId="0" applyNumberFormat="1" applyBorder="1"/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F8" sqref="F8"/>
    </sheetView>
  </sheetViews>
  <sheetFormatPr baseColWidth="10" defaultRowHeight="15" x14ac:dyDescent="0.25"/>
  <cols>
    <col min="1" max="1" width="3.5703125" customWidth="1"/>
    <col min="2" max="2" width="15.140625" bestFit="1" customWidth="1"/>
    <col min="3" max="3" width="6.5703125" bestFit="1" customWidth="1"/>
    <col min="4" max="4" width="3.5703125" customWidth="1"/>
    <col min="5" max="5" width="17.85546875" bestFit="1" customWidth="1"/>
    <col min="6" max="6" width="10.7109375" bestFit="1" customWidth="1"/>
    <col min="7" max="7" width="3.5703125" customWidth="1"/>
    <col min="10" max="10" width="3.5703125" customWidth="1"/>
  </cols>
  <sheetData>
    <row r="2" spans="2:9" x14ac:dyDescent="0.25">
      <c r="B2" t="s">
        <v>2</v>
      </c>
      <c r="C2" s="2">
        <v>1700</v>
      </c>
      <c r="E2" t="s">
        <v>3</v>
      </c>
      <c r="F2" s="1">
        <f>F3*2</f>
        <v>1329.9369999999999</v>
      </c>
      <c r="H2" t="s">
        <v>11</v>
      </c>
      <c r="I2" s="1">
        <f>F2*12</f>
        <v>15959.243999999999</v>
      </c>
    </row>
    <row r="3" spans="2:9" x14ac:dyDescent="0.25">
      <c r="B3" t="s">
        <v>1</v>
      </c>
      <c r="C3">
        <f>C2/2</f>
        <v>850</v>
      </c>
      <c r="E3" t="s">
        <v>4</v>
      </c>
      <c r="F3" s="1">
        <f>C3-C4-C5</f>
        <v>664.96849999999995</v>
      </c>
      <c r="H3" t="s">
        <v>12</v>
      </c>
      <c r="I3" s="1">
        <f>I2/12</f>
        <v>1329.9369999999999</v>
      </c>
    </row>
    <row r="4" spans="2:9" x14ac:dyDescent="0.25">
      <c r="B4" t="s">
        <v>0</v>
      </c>
      <c r="C4" s="1">
        <f>C3*0.18239</f>
        <v>155.03149999999999</v>
      </c>
      <c r="E4" t="s">
        <v>6</v>
      </c>
      <c r="F4" s="1">
        <f>(C2/3)-((C2/3)*0.15312)</f>
        <v>479.8986666666666</v>
      </c>
      <c r="H4" t="s">
        <v>13</v>
      </c>
      <c r="I4" s="1">
        <f>I2/52</f>
        <v>306.90853846153846</v>
      </c>
    </row>
    <row r="5" spans="2:9" x14ac:dyDescent="0.25">
      <c r="B5" t="s">
        <v>5</v>
      </c>
      <c r="C5" s="2">
        <v>30</v>
      </c>
      <c r="E5" t="s">
        <v>7</v>
      </c>
      <c r="F5" s="1">
        <f>F2*(2.5*IF(C6&gt;=24,24,C6)/24)</f>
        <v>1108.2808333333332</v>
      </c>
      <c r="H5" t="s">
        <v>14</v>
      </c>
      <c r="I5" s="1">
        <f>I2/365</f>
        <v>43.723956164383559</v>
      </c>
    </row>
    <row r="6" spans="2:9" x14ac:dyDescent="0.25">
      <c r="B6" t="s">
        <v>8</v>
      </c>
      <c r="C6" s="2">
        <v>8</v>
      </c>
      <c r="E6" t="s">
        <v>9</v>
      </c>
      <c r="F6" s="1">
        <f>F4*(2*IF(C6&gt;=24,24,C6)/24)</f>
        <v>319.9324444444444</v>
      </c>
      <c r="H6" t="s">
        <v>15</v>
      </c>
      <c r="I6" s="1">
        <f>I2/(52*44)</f>
        <v>6.9751940559440557</v>
      </c>
    </row>
    <row r="7" spans="2:9" x14ac:dyDescent="0.25">
      <c r="F7" s="5">
        <f>F2</f>
        <v>1329.9369999999999</v>
      </c>
    </row>
    <row r="8" spans="2:9" x14ac:dyDescent="0.25">
      <c r="E8" s="3" t="s">
        <v>10</v>
      </c>
      <c r="F8" s="4">
        <f>F2+F4+F5+F6</f>
        <v>3238.0489444444438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6"/>
  <sheetViews>
    <sheetView topLeftCell="A7" workbookViewId="0">
      <selection activeCell="C31" sqref="C31"/>
    </sheetView>
  </sheetViews>
  <sheetFormatPr baseColWidth="10" defaultRowHeight="15" x14ac:dyDescent="0.25"/>
  <cols>
    <col min="3" max="3" width="16.7109375" bestFit="1" customWidth="1"/>
    <col min="4" max="4" width="10.7109375" bestFit="1" customWidth="1"/>
    <col min="5" max="5" width="0.7109375" customWidth="1"/>
    <col min="6" max="6" width="9.42578125" bestFit="1" customWidth="1"/>
    <col min="7" max="7" width="9.140625" bestFit="1" customWidth="1"/>
  </cols>
  <sheetData>
    <row r="2" spans="2:9" x14ac:dyDescent="0.25">
      <c r="B2" s="7" t="s">
        <v>23</v>
      </c>
    </row>
    <row r="3" spans="2:9" x14ac:dyDescent="0.25">
      <c r="I3" s="11"/>
    </row>
    <row r="4" spans="2:9" x14ac:dyDescent="0.25">
      <c r="C4" s="19" t="s">
        <v>17</v>
      </c>
      <c r="D4" s="19"/>
      <c r="E4" s="14"/>
      <c r="F4" s="18" t="s">
        <v>18</v>
      </c>
      <c r="G4" s="19"/>
    </row>
    <row r="5" spans="2:9" x14ac:dyDescent="0.25">
      <c r="C5" s="7" t="s">
        <v>16</v>
      </c>
      <c r="D5" s="6">
        <v>180</v>
      </c>
      <c r="E5" s="15"/>
      <c r="F5" s="13" t="s">
        <v>19</v>
      </c>
      <c r="G5" s="11">
        <v>50</v>
      </c>
    </row>
    <row r="6" spans="2:9" x14ac:dyDescent="0.25">
      <c r="C6" s="7" t="s">
        <v>21</v>
      </c>
      <c r="D6" s="6">
        <v>18</v>
      </c>
      <c r="E6" s="15"/>
      <c r="F6" s="13" t="s">
        <v>20</v>
      </c>
      <c r="G6" s="11">
        <v>100</v>
      </c>
    </row>
    <row r="7" spans="2:9" x14ac:dyDescent="0.25">
      <c r="C7" s="7" t="s">
        <v>22</v>
      </c>
      <c r="D7" s="6">
        <v>50</v>
      </c>
      <c r="E7" s="15"/>
      <c r="F7" s="13" t="s">
        <v>32</v>
      </c>
      <c r="G7" s="11">
        <v>20</v>
      </c>
    </row>
    <row r="8" spans="2:9" x14ac:dyDescent="0.25">
      <c r="C8" s="7" t="s">
        <v>27</v>
      </c>
      <c r="D8" s="6">
        <v>190</v>
      </c>
      <c r="E8" s="15"/>
      <c r="F8" s="13" t="s">
        <v>33</v>
      </c>
      <c r="G8" s="11">
        <v>10</v>
      </c>
    </row>
    <row r="9" spans="2:9" x14ac:dyDescent="0.25">
      <c r="C9" s="7" t="s">
        <v>28</v>
      </c>
      <c r="D9" s="6">
        <v>500</v>
      </c>
      <c r="E9" s="15"/>
      <c r="F9" s="13" t="s">
        <v>34</v>
      </c>
      <c r="G9" s="11">
        <v>20</v>
      </c>
    </row>
    <row r="10" spans="2:9" x14ac:dyDescent="0.25">
      <c r="C10" s="7" t="s">
        <v>29</v>
      </c>
      <c r="D10" s="6">
        <v>300</v>
      </c>
      <c r="E10" s="15"/>
      <c r="F10" s="13"/>
      <c r="G10" s="11"/>
    </row>
    <row r="11" spans="2:9" x14ac:dyDescent="0.25">
      <c r="C11" s="7" t="s">
        <v>30</v>
      </c>
      <c r="D11" s="6">
        <v>100</v>
      </c>
      <c r="E11" s="15"/>
      <c r="F11" s="13"/>
      <c r="G11" s="11"/>
    </row>
    <row r="12" spans="2:9" x14ac:dyDescent="0.25">
      <c r="C12" s="7" t="s">
        <v>31</v>
      </c>
      <c r="D12" s="6">
        <v>150</v>
      </c>
      <c r="E12" s="15"/>
      <c r="F12" s="13"/>
      <c r="G12" s="11"/>
    </row>
    <row r="13" spans="2:9" x14ac:dyDescent="0.25">
      <c r="C13" s="7" t="s">
        <v>39</v>
      </c>
      <c r="D13" s="6">
        <v>95</v>
      </c>
      <c r="E13" s="16"/>
      <c r="F13" s="13"/>
      <c r="G13" s="11"/>
    </row>
    <row r="14" spans="2:9" x14ac:dyDescent="0.25">
      <c r="C14" s="7" t="s">
        <v>35</v>
      </c>
      <c r="D14" s="6">
        <v>70</v>
      </c>
      <c r="E14" s="16"/>
      <c r="F14" s="13"/>
      <c r="G14" s="11"/>
    </row>
    <row r="15" spans="2:9" x14ac:dyDescent="0.25">
      <c r="C15" s="7" t="s">
        <v>36</v>
      </c>
      <c r="D15" s="6">
        <v>400</v>
      </c>
      <c r="E15" s="16"/>
      <c r="F15" s="13"/>
      <c r="G15" s="11"/>
    </row>
    <row r="16" spans="2:9" x14ac:dyDescent="0.25">
      <c r="C16" s="7" t="s">
        <v>37</v>
      </c>
      <c r="D16" s="6">
        <v>65</v>
      </c>
      <c r="E16" s="16"/>
      <c r="F16" s="13"/>
      <c r="G16" s="11"/>
    </row>
    <row r="17" spans="3:7" x14ac:dyDescent="0.25">
      <c r="C17" s="7" t="s">
        <v>38</v>
      </c>
      <c r="D17" s="6">
        <v>90</v>
      </c>
      <c r="E17" s="16"/>
      <c r="F17" s="13"/>
      <c r="G17" s="11"/>
    </row>
    <row r="18" spans="3:7" x14ac:dyDescent="0.25">
      <c r="C18" s="7" t="s">
        <v>40</v>
      </c>
      <c r="D18" s="6">
        <v>40</v>
      </c>
      <c r="E18" s="16"/>
      <c r="F18" s="13"/>
      <c r="G18" s="11"/>
    </row>
    <row r="19" spans="3:7" x14ac:dyDescent="0.25">
      <c r="C19" s="7" t="s">
        <v>41</v>
      </c>
      <c r="D19" s="6">
        <v>75</v>
      </c>
      <c r="E19" s="16"/>
      <c r="F19" s="13"/>
      <c r="G19" s="11"/>
    </row>
    <row r="20" spans="3:7" x14ac:dyDescent="0.25">
      <c r="C20" s="7" t="s">
        <v>42</v>
      </c>
      <c r="D20" s="6">
        <v>75</v>
      </c>
      <c r="E20" s="16"/>
      <c r="F20" s="13"/>
      <c r="G20" s="11"/>
    </row>
    <row r="21" spans="3:7" x14ac:dyDescent="0.25">
      <c r="C21" s="7" t="s">
        <v>43</v>
      </c>
      <c r="D21" s="6">
        <v>60</v>
      </c>
      <c r="E21" s="16"/>
      <c r="F21" s="13"/>
      <c r="G21" s="11"/>
    </row>
    <row r="22" spans="3:7" x14ac:dyDescent="0.25">
      <c r="C22" s="7" t="s">
        <v>44</v>
      </c>
      <c r="D22" s="6">
        <v>450</v>
      </c>
      <c r="E22" s="16"/>
      <c r="F22" s="13"/>
      <c r="G22" s="11"/>
    </row>
    <row r="23" spans="3:7" x14ac:dyDescent="0.25">
      <c r="C23" s="7" t="s">
        <v>45</v>
      </c>
      <c r="D23" s="6">
        <v>120</v>
      </c>
      <c r="E23" s="16"/>
      <c r="F23" s="13"/>
      <c r="G23" s="11"/>
    </row>
    <row r="24" spans="3:7" x14ac:dyDescent="0.25">
      <c r="C24" s="7" t="s">
        <v>46</v>
      </c>
      <c r="D24" s="6">
        <v>300</v>
      </c>
      <c r="E24" s="16"/>
      <c r="F24" s="13"/>
      <c r="G24" s="11"/>
    </row>
    <row r="25" spans="3:7" x14ac:dyDescent="0.25">
      <c r="C25" s="7" t="s">
        <v>47</v>
      </c>
      <c r="D25" s="6">
        <v>100</v>
      </c>
      <c r="E25" s="16"/>
      <c r="F25" s="13"/>
      <c r="G25" s="11"/>
    </row>
    <row r="26" spans="3:7" x14ac:dyDescent="0.25">
      <c r="C26" s="7" t="s">
        <v>48</v>
      </c>
      <c r="D26" s="6">
        <v>300</v>
      </c>
      <c r="E26" s="16"/>
      <c r="F26" s="13"/>
      <c r="G26" s="11"/>
    </row>
    <row r="27" spans="3:7" x14ac:dyDescent="0.25">
      <c r="C27" s="7" t="s">
        <v>49</v>
      </c>
      <c r="D27" s="6">
        <v>100</v>
      </c>
      <c r="E27" s="16"/>
      <c r="F27" s="13"/>
      <c r="G27" s="11"/>
    </row>
    <row r="28" spans="3:7" x14ac:dyDescent="0.25">
      <c r="C28" s="7" t="s">
        <v>50</v>
      </c>
      <c r="D28" s="6">
        <v>350</v>
      </c>
      <c r="E28" s="16"/>
      <c r="F28" s="13"/>
      <c r="G28" s="11"/>
    </row>
    <row r="29" spans="3:7" x14ac:dyDescent="0.25">
      <c r="C29" s="7" t="s">
        <v>51</v>
      </c>
      <c r="D29" s="6">
        <v>500</v>
      </c>
      <c r="E29" s="16"/>
      <c r="F29" s="13"/>
      <c r="G29" s="11"/>
    </row>
    <row r="30" spans="3:7" x14ac:dyDescent="0.25">
      <c r="C30" s="7" t="s">
        <v>52</v>
      </c>
      <c r="D30" s="6">
        <v>50</v>
      </c>
      <c r="E30" s="16"/>
      <c r="F30" s="13"/>
      <c r="G30" s="11"/>
    </row>
    <row r="31" spans="3:7" x14ac:dyDescent="0.25">
      <c r="C31" s="7"/>
      <c r="D31" s="6"/>
      <c r="E31" s="16"/>
      <c r="F31" s="13"/>
      <c r="G31" s="11"/>
    </row>
    <row r="32" spans="3:7" x14ac:dyDescent="0.25">
      <c r="C32" s="7"/>
      <c r="D32" s="6"/>
      <c r="E32" s="16"/>
      <c r="F32" s="13"/>
      <c r="G32" s="11"/>
    </row>
    <row r="33" spans="3:7" x14ac:dyDescent="0.25">
      <c r="C33" s="7"/>
      <c r="D33" s="6"/>
      <c r="E33" s="16"/>
      <c r="F33" s="13"/>
      <c r="G33" s="11"/>
    </row>
    <row r="34" spans="3:7" x14ac:dyDescent="0.25">
      <c r="C34" s="7"/>
      <c r="D34" s="6"/>
      <c r="E34" s="16"/>
      <c r="F34" s="13"/>
      <c r="G34" s="11"/>
    </row>
    <row r="35" spans="3:7" x14ac:dyDescent="0.25">
      <c r="C35" s="7"/>
      <c r="D35" s="6"/>
      <c r="E35" s="16"/>
      <c r="F35" s="13"/>
      <c r="G35" s="11"/>
    </row>
    <row r="36" spans="3:7" x14ac:dyDescent="0.25">
      <c r="C36" s="7"/>
      <c r="D36" s="6"/>
      <c r="E36" s="16"/>
      <c r="F36" s="13"/>
      <c r="G36" s="11"/>
    </row>
    <row r="37" spans="3:7" x14ac:dyDescent="0.25">
      <c r="C37" s="7"/>
      <c r="D37" s="6"/>
      <c r="E37" s="16"/>
      <c r="F37" s="13"/>
      <c r="G37" s="11"/>
    </row>
    <row r="38" spans="3:7" x14ac:dyDescent="0.25">
      <c r="C38" s="7"/>
      <c r="D38" s="6"/>
      <c r="E38" s="16"/>
      <c r="F38" s="13"/>
      <c r="G38" s="11"/>
    </row>
    <row r="39" spans="3:7" x14ac:dyDescent="0.25">
      <c r="C39" s="7"/>
      <c r="D39" s="6"/>
      <c r="E39" s="16"/>
      <c r="F39" s="13"/>
      <c r="G39" s="11"/>
    </row>
    <row r="40" spans="3:7" x14ac:dyDescent="0.25">
      <c r="C40" s="7"/>
      <c r="D40" s="6"/>
      <c r="E40" s="16"/>
      <c r="F40" s="13"/>
      <c r="G40" s="11"/>
    </row>
    <row r="41" spans="3:7" x14ac:dyDescent="0.25">
      <c r="C41" s="7"/>
      <c r="D41" s="6"/>
      <c r="E41" s="16"/>
      <c r="F41" s="13"/>
      <c r="G41" s="11"/>
    </row>
    <row r="42" spans="3:7" x14ac:dyDescent="0.25">
      <c r="C42" s="7"/>
      <c r="D42" s="6"/>
      <c r="E42" s="16"/>
      <c r="F42" s="13"/>
      <c r="G42" s="11"/>
    </row>
    <row r="43" spans="3:7" x14ac:dyDescent="0.25">
      <c r="C43" s="8" t="s">
        <v>24</v>
      </c>
      <c r="D43" s="9">
        <f>SUM(D5:D42)</f>
        <v>4728</v>
      </c>
      <c r="E43" s="17"/>
      <c r="F43" s="8" t="s">
        <v>24</v>
      </c>
      <c r="G43" s="9">
        <f>SUM(G5:G42)</f>
        <v>200</v>
      </c>
    </row>
    <row r="44" spans="3:7" ht="3.75" customHeight="1" x14ac:dyDescent="0.25">
      <c r="C44" s="12"/>
    </row>
    <row r="45" spans="3:7" x14ac:dyDescent="0.25">
      <c r="C45" s="10" t="s">
        <v>25</v>
      </c>
      <c r="D45" s="6">
        <f>D43-G43</f>
        <v>4528</v>
      </c>
    </row>
    <row r="46" spans="3:7" x14ac:dyDescent="0.25">
      <c r="C46" s="10" t="s">
        <v>26</v>
      </c>
      <c r="D46" s="6">
        <f>Calculo!F8+G43-D43</f>
        <v>-1289.9510555555562</v>
      </c>
    </row>
  </sheetData>
  <mergeCells count="2">
    <mergeCell ref="C4:D4"/>
    <mergeCell ref="F4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Calculo</vt:lpstr>
      <vt:lpstr>Control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Amaya</dc:creator>
  <cp:lastModifiedBy>Axel Amaya</cp:lastModifiedBy>
  <dcterms:created xsi:type="dcterms:W3CDTF">2019-10-18T19:11:56Z</dcterms:created>
  <dcterms:modified xsi:type="dcterms:W3CDTF">2019-11-22T16:55:02Z</dcterms:modified>
</cp:coreProperties>
</file>